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alcon\Hera project - Dokumentai\04. Input data\01. Database\"/>
    </mc:Choice>
  </mc:AlternateContent>
  <xr:revisionPtr revIDLastSave="262" documentId="8_{411D9547-638C-4886-9BD5-F1B4243BDDFC}" xr6:coauthVersionLast="44" xr6:coauthVersionMax="45" xr10:uidLastSave="{BF6A0BFB-3BC1-4273-9E39-FBB5E765624A}"/>
  <bookViews>
    <workbookView xWindow="-28920" yWindow="-120" windowWidth="29040" windowHeight="15840" activeTab="1" xr2:uid="{3FB95DD4-E1BA-49B8-9BBC-499844937A43}"/>
  </bookViews>
  <sheets>
    <sheet name="Controllers_Layout" sheetId="2" r:id="rId1"/>
    <sheet name="IO LIST" sheetId="1" r:id="rId2"/>
    <sheet name="drop11 from check" sheetId="5" r:id="rId3"/>
    <sheet name="drop12 from check" sheetId="3" r:id="rId4"/>
    <sheet name="module list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S">#REF!</definedName>
    <definedName name="__123Graph_A" localSheetId="1" hidden="1">[1]Motor!#REF!</definedName>
    <definedName name="__123Graph_A" hidden="1">[1]Motor!#REF!</definedName>
    <definedName name="__123Graph_B" localSheetId="1" hidden="1">[1]Motor!#REF!</definedName>
    <definedName name="__123Graph_B" hidden="1">[1]Motor!#REF!</definedName>
    <definedName name="__123Graph_X" localSheetId="1" hidden="1">[1]Motor!#REF!</definedName>
    <definedName name="__123Graph_X" hidden="1">[1]Motor!#REF!</definedName>
    <definedName name="__PAG1">#REF!</definedName>
    <definedName name="__PAG2">#REF!</definedName>
    <definedName name="_xlnm._FilterDatabase" localSheetId="2" hidden="1">'drop11 from check'!$A$1:$A$346</definedName>
    <definedName name="_xlnm._FilterDatabase" localSheetId="1" hidden="1">'IO LIST'!$B$2:$AT$1293</definedName>
    <definedName name="_IOLIST">#REF!</definedName>
    <definedName name="_Key1" localSheetId="1" hidden="1">#REF!</definedName>
    <definedName name="_Key1" hidden="1">#REF!</definedName>
    <definedName name="_Order1" hidden="1">255</definedName>
    <definedName name="_PAG1">#REF!</definedName>
    <definedName name="_PAG2">#REF!</definedName>
    <definedName name="_RTU">#REF!</definedName>
    <definedName name="_Sort" localSheetId="1" hidden="1">#REF!</definedName>
    <definedName name="_Sort" hidden="1">#REF!</definedName>
    <definedName name="A">#REF!</definedName>
    <definedName name="AC">[2]ANALISI!#REF!</definedName>
    <definedName name="ACC_Imp_P20">#REF!</definedName>
    <definedName name="ACC_Imp_P21">#REF!</definedName>
    <definedName name="ACC_Imp_P83">#REF!</definedName>
    <definedName name="AD">[2]ANALISI!#REF!</definedName>
    <definedName name="AE">[2]ANALISI!#REF!</definedName>
    <definedName name="AF">[2]ANALISI!#REF!</definedName>
    <definedName name="AG">[2]ANALISI!#REF!</definedName>
    <definedName name="AH">#REF!</definedName>
    <definedName name="azz">#REF!</definedName>
    <definedName name="BC">[2]ANALISI!#REF!</definedName>
    <definedName name="BD">[2]ANALISI!#REF!</definedName>
    <definedName name="BE">[2]ANALISI!#REF!</definedName>
    <definedName name="BF">[2]ANALISI!#REF!</definedName>
    <definedName name="BG">[2]ANALISI!#REF!</definedName>
    <definedName name="BH">#REF!</definedName>
    <definedName name="Campionatore_automatico">#REF!</definedName>
    <definedName name="CAZZO" localSheetId="1">#REF!</definedName>
    <definedName name="CAZZO">#REF!</definedName>
    <definedName name="cc">'[3]F.D.'!#REF!</definedName>
    <definedName name="CD">[2]ANALISI!#REF!</definedName>
    <definedName name="CE">[2]ANALISI!#REF!</definedName>
    <definedName name="CF">[2]ANALISI!#REF!</definedName>
    <definedName name="CG">[2]ANALISI!#REF!</definedName>
    <definedName name="CH">#REF!</definedName>
    <definedName name="comp">#REF!</definedName>
    <definedName name="Controllo_livelli">#REF!</definedName>
    <definedName name="cost" localSheetId="1">#REF!</definedName>
    <definedName name="cost">#REF!</definedName>
    <definedName name="COVER_PAG" localSheetId="1">'[3]F.D.'!#REF!</definedName>
    <definedName name="COVER_PAG">'[3]F.D.'!#REF!</definedName>
    <definedName name="cv" localSheetId="1">#REF!</definedName>
    <definedName name="cv">#REF!</definedName>
    <definedName name="data1">#REF!</definedName>
    <definedName name="_xlnm.Database" localSheetId="1">#REF!</definedName>
    <definedName name="_xlnm.Database">#REF!</definedName>
    <definedName name="Database2">[4]dmsainp!$A$1:$AQ$1787</definedName>
    <definedName name="DB">#REF!</definedName>
    <definedName name="DC">[2]ANALISI!#REF!</definedName>
    <definedName name="DD">[2]ANALISI!#REF!</definedName>
    <definedName name="DDD" localSheetId="1">#REF!</definedName>
    <definedName name="DDD">#REF!</definedName>
    <definedName name="DDDD" localSheetId="1">#REF!</definedName>
    <definedName name="DDDD">#REF!</definedName>
    <definedName name="DE">[2]ANALISI!#REF!</definedName>
    <definedName name="densità">'[5]Dimensionamento linee gas UNI'!$B$8</definedName>
    <definedName name="DF">[2]ANALISI!#REF!</definedName>
    <definedName name="DG">[2]ANALISI!#REF!</definedName>
    <definedName name="DH">#REF!</definedName>
    <definedName name="DISTINTA">#REF!</definedName>
    <definedName name="EL_DOC" localSheetId="1">'[3]F.D.'!#REF!</definedName>
    <definedName name="EL_DOC">'[3]F.D.'!#REF!</definedName>
    <definedName name="Elettropompe">#REF!</definedName>
    <definedName name="_xlnm.Extract" localSheetId="1">'IO LIST'!#REF!</definedName>
    <definedName name="_xlnm.Extract">#REF!</definedName>
    <definedName name="fc">#REF!</definedName>
    <definedName name="ISSUE">#REF!</definedName>
    <definedName name="kk">'[5]Dimensionamento linee gas UNI'!$B$14</definedName>
    <definedName name="LGF" localSheetId="1">#REF!</definedName>
    <definedName name="LGF">#REF!</definedName>
    <definedName name="mia">#REF!</definedName>
    <definedName name="mie">#REF!</definedName>
    <definedName name="mio">#REF!</definedName>
    <definedName name="Misuratore_P">#REF!</definedName>
    <definedName name="Misuratore_par_qualita">#REF!</definedName>
    <definedName name="Misuratore_Q_V">#REF!</definedName>
    <definedName name="MOD_1_90" localSheetId="1">'[3]F.D.'!#REF!</definedName>
    <definedName name="MOD_1_90">'[3]F.D.'!#REF!</definedName>
    <definedName name="Motori_elettrici">#REF!</definedName>
    <definedName name="Paratoie_valvole">#REF!</definedName>
    <definedName name="portata">'[5]Dimensionamento linee gas UNI'!$B$16</definedName>
    <definedName name="possibilita">#REF!</definedName>
    <definedName name="Prep_dos_reagenti">#REF!</definedName>
    <definedName name="_xlnm.Print_Area" localSheetId="1">'IO LIST'!$B$1:$AF$854</definedName>
    <definedName name="Print_Area_MI">#REF!</definedName>
    <definedName name="_xlnm.Print_Titles" localSheetId="1">'IO LIST'!$1:$1</definedName>
    <definedName name="Produzione_aria_compressa">#REF!</definedName>
    <definedName name="ProtCad_PdM">#REF!</definedName>
    <definedName name="ProtCat_Imp_CI">#REF!</definedName>
    <definedName name="qsin">'[6]01-SRVZ'!#REF!</definedName>
    <definedName name="Quadri_elettrici">#REF!</definedName>
    <definedName name="README">[7]BILAL2!$A$1</definedName>
    <definedName name="SPC_INT_LIV_RF" localSheetId="1">#REF!</definedName>
    <definedName name="SPC_INT_LIV_RF">#REF!</definedName>
    <definedName name="SSLink_0" localSheetId="1">#REF!</definedName>
    <definedName name="SSLink_0">#REF!</definedName>
    <definedName name="SSLink_1">'[8]Studio Solar'!$A$2048</definedName>
    <definedName name="SSLink_10" localSheetId="1">#REF!</definedName>
    <definedName name="SSLink_10">#REF!</definedName>
    <definedName name="ssLINK_11" localSheetId="1">#REF!</definedName>
    <definedName name="ssLINK_11">#REF!</definedName>
    <definedName name="SSLink_12">'[8]Studio Solar'!$A$2048</definedName>
    <definedName name="SSLink_13">'[9]Studio Solar'!$A$2048</definedName>
    <definedName name="SSLink_2">'[9]Studio Solar'!$A$2048</definedName>
    <definedName name="Strumentazione">#REF!</definedName>
    <definedName name="suppl" localSheetId="1">#REF!</definedName>
    <definedName name="suppl">#REF!</definedName>
    <definedName name="TAB_GCP">#REF!</definedName>
    <definedName name="temperatura">'[5]Dimensionamento linee gas UNI'!$B$9</definedName>
    <definedName name="Tiposegnali">'[10]General Notes'!#REF!</definedName>
    <definedName name="uzz">#REF!</definedName>
    <definedName name="viscosità_dinamica">'[5]Dimensionamento linee gas UNI'!$B$15</definedName>
    <definedName name="ww">'[11]Studio Solar'!$A$2048</definedName>
    <definedName name="zaa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293" i="1" l="1"/>
  <c r="AW1293" i="1"/>
  <c r="AX1292" i="1"/>
  <c r="AW1292" i="1"/>
  <c r="AX1291" i="1"/>
  <c r="AW1291" i="1"/>
  <c r="AX1290" i="1"/>
  <c r="AW1290" i="1"/>
  <c r="AX1289" i="1"/>
  <c r="AW1289" i="1"/>
  <c r="AX1288" i="1"/>
  <c r="AW1288" i="1"/>
  <c r="AX1287" i="1"/>
  <c r="AW1287" i="1"/>
  <c r="AX1286" i="1"/>
  <c r="AW1286" i="1"/>
  <c r="AX1285" i="1"/>
  <c r="AW1285" i="1"/>
  <c r="AX1284" i="1"/>
  <c r="AW1284" i="1"/>
  <c r="AX1283" i="1"/>
  <c r="AW1283" i="1"/>
  <c r="AX1282" i="1"/>
  <c r="AW1282" i="1"/>
  <c r="AX1281" i="1"/>
  <c r="AW1281" i="1"/>
  <c r="AX1280" i="1"/>
  <c r="AW1280" i="1"/>
  <c r="AX1279" i="1"/>
  <c r="AW1279" i="1"/>
  <c r="AX1278" i="1"/>
  <c r="AW1278" i="1"/>
  <c r="AX1277" i="1"/>
  <c r="AW1277" i="1"/>
  <c r="AX1276" i="1"/>
  <c r="AW1276" i="1"/>
  <c r="AX1275" i="1"/>
  <c r="AW1275" i="1"/>
  <c r="AX1274" i="1"/>
  <c r="AW1274" i="1"/>
  <c r="AX1273" i="1"/>
  <c r="AW1273" i="1"/>
  <c r="AX1272" i="1"/>
  <c r="AW1272" i="1"/>
  <c r="AX1271" i="1"/>
  <c r="AW1271" i="1"/>
  <c r="AX1270" i="1"/>
  <c r="AW1270" i="1"/>
  <c r="AX1269" i="1"/>
  <c r="AW1269" i="1"/>
  <c r="AX1268" i="1"/>
  <c r="AW1268" i="1"/>
  <c r="AX1267" i="1"/>
  <c r="AW1267" i="1"/>
  <c r="AX1266" i="1"/>
  <c r="AW1266" i="1"/>
  <c r="AX1265" i="1"/>
  <c r="AW1265" i="1"/>
  <c r="AX1264" i="1"/>
  <c r="AW1264" i="1"/>
  <c r="AX1263" i="1"/>
  <c r="AW1263" i="1"/>
  <c r="AX1262" i="1"/>
  <c r="AW1262" i="1"/>
  <c r="AX1261" i="1"/>
  <c r="AW1261" i="1"/>
  <c r="AX1260" i="1"/>
  <c r="AW1260" i="1"/>
  <c r="AX1259" i="1"/>
  <c r="AW1259" i="1"/>
  <c r="AX1258" i="1"/>
  <c r="AW1258" i="1"/>
  <c r="AX1257" i="1"/>
  <c r="AW1257" i="1"/>
  <c r="AX1256" i="1"/>
  <c r="AW1256" i="1"/>
  <c r="AX1255" i="1"/>
  <c r="AW1255" i="1"/>
  <c r="AX1254" i="1"/>
  <c r="AW1254" i="1"/>
  <c r="AX1253" i="1"/>
  <c r="AW1253" i="1"/>
  <c r="AX1252" i="1"/>
  <c r="AW1252" i="1"/>
  <c r="AX1251" i="1"/>
  <c r="AW1251" i="1"/>
  <c r="AX1250" i="1"/>
  <c r="AW1250" i="1"/>
  <c r="AX1249" i="1"/>
  <c r="AW1249" i="1"/>
  <c r="AX1248" i="1"/>
  <c r="AW1248" i="1"/>
  <c r="AX1247" i="1"/>
  <c r="AW1247" i="1"/>
  <c r="AX1246" i="1"/>
  <c r="AW1246" i="1"/>
  <c r="AX1245" i="1"/>
  <c r="AW1245" i="1"/>
  <c r="AX1244" i="1"/>
  <c r="AW1244" i="1"/>
  <c r="AX1243" i="1"/>
  <c r="AW1243" i="1"/>
  <c r="AX1242" i="1"/>
  <c r="AW1242" i="1"/>
  <c r="AX1241" i="1"/>
  <c r="AW1241" i="1"/>
  <c r="AX1240" i="1"/>
  <c r="AW1240" i="1"/>
  <c r="AX1239" i="1"/>
  <c r="AW1239" i="1"/>
  <c r="AX1238" i="1"/>
  <c r="AW1238" i="1"/>
  <c r="AX1237" i="1"/>
  <c r="AW1237" i="1"/>
  <c r="AX1236" i="1"/>
  <c r="AW1236" i="1"/>
  <c r="AX1235" i="1"/>
  <c r="AW1235" i="1"/>
  <c r="AX1234" i="1"/>
  <c r="AW1234" i="1"/>
  <c r="AX1233" i="1"/>
  <c r="AW1233" i="1"/>
  <c r="AX1232" i="1"/>
  <c r="AW1232" i="1"/>
  <c r="AX1231" i="1"/>
  <c r="AW1231" i="1"/>
  <c r="AX1230" i="1"/>
  <c r="AW1230" i="1"/>
  <c r="AX1229" i="1"/>
  <c r="AW1229" i="1"/>
  <c r="AX1228" i="1"/>
  <c r="AW1228" i="1"/>
  <c r="AX1227" i="1"/>
  <c r="AW1227" i="1"/>
  <c r="AX1226" i="1"/>
  <c r="AW1226" i="1"/>
  <c r="AX1225" i="1"/>
  <c r="AW1225" i="1"/>
  <c r="AX1224" i="1"/>
  <c r="AW1224" i="1"/>
  <c r="AX1223" i="1"/>
  <c r="AW1223" i="1"/>
  <c r="AX1222" i="1"/>
  <c r="AW1222" i="1"/>
  <c r="AX1221" i="1"/>
  <c r="AW1221" i="1"/>
  <c r="AX1220" i="1"/>
  <c r="AW1220" i="1"/>
  <c r="AX1219" i="1"/>
  <c r="AW1219" i="1"/>
  <c r="AX1218" i="1"/>
  <c r="AW1218" i="1"/>
  <c r="AX1217" i="1"/>
  <c r="AW1217" i="1"/>
  <c r="AX1216" i="1"/>
  <c r="AW1216" i="1"/>
  <c r="AX1215" i="1"/>
  <c r="AW1215" i="1"/>
  <c r="AX1214" i="1"/>
  <c r="AW1214" i="1"/>
  <c r="AX1213" i="1"/>
  <c r="AW1213" i="1"/>
  <c r="AX1212" i="1"/>
  <c r="AW1212" i="1"/>
  <c r="AX1211" i="1"/>
  <c r="AW1211" i="1"/>
  <c r="AX1210" i="1"/>
  <c r="AW1210" i="1"/>
  <c r="AX1209" i="1"/>
  <c r="AW1209" i="1"/>
  <c r="AX1208" i="1"/>
  <c r="AW1208" i="1"/>
  <c r="AX1207" i="1"/>
  <c r="AW1207" i="1"/>
  <c r="AX1206" i="1"/>
  <c r="AW1206" i="1"/>
  <c r="AX1205" i="1"/>
  <c r="AW1205" i="1"/>
  <c r="AX1204" i="1"/>
  <c r="AW1204" i="1"/>
  <c r="AX1203" i="1"/>
  <c r="AW1203" i="1"/>
  <c r="AX1202" i="1"/>
  <c r="AW1202" i="1"/>
  <c r="AX1201" i="1"/>
  <c r="AW1201" i="1"/>
  <c r="AX1200" i="1"/>
  <c r="AW1200" i="1"/>
  <c r="AX1199" i="1"/>
  <c r="AW1199" i="1"/>
  <c r="AX1198" i="1"/>
  <c r="AW1198" i="1"/>
  <c r="AX1197" i="1"/>
  <c r="AW1197" i="1"/>
  <c r="AX1196" i="1"/>
  <c r="AW1196" i="1"/>
  <c r="AX1195" i="1"/>
  <c r="AW1195" i="1"/>
  <c r="AX1194" i="1"/>
  <c r="AW1194" i="1"/>
  <c r="AX1193" i="1"/>
  <c r="AW1193" i="1"/>
  <c r="AX1192" i="1"/>
  <c r="AW1192" i="1"/>
  <c r="AX1191" i="1"/>
  <c r="AW1191" i="1"/>
  <c r="AX1190" i="1"/>
  <c r="AW1190" i="1"/>
  <c r="AX1189" i="1"/>
  <c r="AW1189" i="1"/>
  <c r="AX1188" i="1"/>
  <c r="AW1188" i="1"/>
  <c r="AX1187" i="1"/>
  <c r="AW1187" i="1"/>
  <c r="AX1186" i="1"/>
  <c r="AW1186" i="1"/>
  <c r="AX1185" i="1"/>
  <c r="AW1185" i="1"/>
  <c r="AX1184" i="1"/>
  <c r="AW1184" i="1"/>
  <c r="AX1183" i="1"/>
  <c r="AW1183" i="1"/>
  <c r="AX1182" i="1"/>
  <c r="AW1182" i="1"/>
  <c r="AX1181" i="1"/>
  <c r="AW1181" i="1"/>
  <c r="AX1180" i="1"/>
  <c r="AW1180" i="1"/>
  <c r="AX1179" i="1"/>
  <c r="AW1179" i="1"/>
  <c r="AX1178" i="1"/>
  <c r="AW1178" i="1"/>
  <c r="AX1177" i="1"/>
  <c r="AW1177" i="1"/>
  <c r="AX1176" i="1"/>
  <c r="AW1176" i="1"/>
  <c r="AX1175" i="1"/>
  <c r="AW1175" i="1"/>
  <c r="AX1174" i="1"/>
  <c r="AW1174" i="1"/>
  <c r="AX1173" i="1"/>
  <c r="AW1173" i="1"/>
  <c r="AX1172" i="1"/>
  <c r="AW1172" i="1"/>
  <c r="AX1171" i="1"/>
  <c r="AW1171" i="1"/>
  <c r="AX1170" i="1"/>
  <c r="AW1170" i="1"/>
  <c r="AX1169" i="1"/>
  <c r="AW1169" i="1"/>
  <c r="AX1168" i="1"/>
  <c r="AW1168" i="1"/>
  <c r="AX1167" i="1"/>
  <c r="AW1167" i="1"/>
  <c r="AX1166" i="1"/>
  <c r="AW1166" i="1"/>
  <c r="AX1165" i="1"/>
  <c r="AW1165" i="1"/>
  <c r="AX1164" i="1"/>
  <c r="AW1164" i="1"/>
  <c r="AX1163" i="1"/>
  <c r="AW1163" i="1"/>
  <c r="AX1162" i="1"/>
  <c r="AW1162" i="1"/>
  <c r="AX1161" i="1"/>
  <c r="AW1161" i="1"/>
  <c r="AX1160" i="1"/>
  <c r="AW1160" i="1"/>
  <c r="AX1159" i="1"/>
  <c r="AW1159" i="1"/>
  <c r="AX1158" i="1"/>
  <c r="AW1158" i="1"/>
  <c r="AX1157" i="1"/>
  <c r="AW1157" i="1"/>
  <c r="AX1156" i="1"/>
  <c r="AW1156" i="1"/>
  <c r="AX1155" i="1"/>
  <c r="AW1155" i="1"/>
  <c r="AX1154" i="1"/>
  <c r="AW1154" i="1"/>
  <c r="AX1153" i="1"/>
  <c r="AW1153" i="1"/>
  <c r="AX1152" i="1"/>
  <c r="AW1152" i="1"/>
  <c r="AX1151" i="1"/>
  <c r="AW1151" i="1"/>
  <c r="AX1150" i="1"/>
  <c r="AW1150" i="1"/>
  <c r="AX1149" i="1"/>
  <c r="AW1149" i="1"/>
  <c r="AX1148" i="1"/>
  <c r="AW1148" i="1"/>
  <c r="AX1147" i="1"/>
  <c r="AW1147" i="1"/>
  <c r="AX1146" i="1"/>
  <c r="AW1146" i="1"/>
  <c r="AX1145" i="1"/>
  <c r="AW1145" i="1"/>
  <c r="AX1144" i="1"/>
  <c r="AW1144" i="1"/>
  <c r="AX1143" i="1"/>
  <c r="AW1143" i="1"/>
  <c r="AX1142" i="1"/>
  <c r="AW1142" i="1"/>
  <c r="AX1141" i="1"/>
  <c r="AW1141" i="1"/>
  <c r="AX1140" i="1"/>
  <c r="AW1140" i="1"/>
  <c r="AX1139" i="1"/>
  <c r="AW1139" i="1"/>
  <c r="AX1138" i="1"/>
  <c r="AW1138" i="1"/>
  <c r="AX1137" i="1"/>
  <c r="AW1137" i="1"/>
  <c r="AX1136" i="1"/>
  <c r="AW1136" i="1"/>
  <c r="AX1135" i="1"/>
  <c r="AW1135" i="1"/>
  <c r="AX1134" i="1"/>
  <c r="AW1134" i="1"/>
  <c r="AX1133" i="1"/>
  <c r="AW1133" i="1"/>
  <c r="AX1132" i="1"/>
  <c r="AW1132" i="1"/>
  <c r="AX1131" i="1"/>
  <c r="AW1131" i="1"/>
  <c r="AX1130" i="1"/>
  <c r="AW1130" i="1"/>
  <c r="AX1129" i="1"/>
  <c r="AW1129" i="1"/>
  <c r="AX1128" i="1"/>
  <c r="AW1128" i="1"/>
  <c r="AX1127" i="1"/>
  <c r="AW1127" i="1"/>
  <c r="AX1126" i="1"/>
  <c r="AW1126" i="1"/>
  <c r="AX1125" i="1"/>
  <c r="AW1125" i="1"/>
  <c r="AX1124" i="1"/>
  <c r="AW1124" i="1"/>
  <c r="AX1123" i="1"/>
  <c r="AW1123" i="1"/>
  <c r="AX1122" i="1"/>
  <c r="AW1122" i="1"/>
  <c r="AX1121" i="1"/>
  <c r="AW1121" i="1"/>
  <c r="AX1120" i="1"/>
  <c r="AW1120" i="1"/>
  <c r="AX1119" i="1"/>
  <c r="AW1119" i="1"/>
  <c r="AX1118" i="1"/>
  <c r="AW1118" i="1"/>
  <c r="AX1117" i="1"/>
  <c r="AW1117" i="1"/>
  <c r="AX1116" i="1"/>
  <c r="AW1116" i="1"/>
  <c r="AX1115" i="1"/>
  <c r="AW1115" i="1"/>
  <c r="AX1114" i="1"/>
  <c r="AW1114" i="1"/>
  <c r="AX1113" i="1"/>
  <c r="AW1113" i="1"/>
  <c r="AX1112" i="1"/>
  <c r="AW1112" i="1"/>
  <c r="AX1111" i="1"/>
  <c r="AW1111" i="1"/>
  <c r="AX1110" i="1"/>
  <c r="AW1110" i="1"/>
  <c r="AX1109" i="1"/>
  <c r="AW1109" i="1"/>
  <c r="AX1108" i="1"/>
  <c r="AW1108" i="1"/>
  <c r="AX1107" i="1"/>
  <c r="AW1107" i="1"/>
  <c r="AX1106" i="1"/>
  <c r="AW1106" i="1"/>
  <c r="AX1105" i="1"/>
  <c r="AW1105" i="1"/>
  <c r="AX1104" i="1"/>
  <c r="AW1104" i="1"/>
  <c r="AX1103" i="1"/>
  <c r="AW1103" i="1"/>
  <c r="AX1102" i="1"/>
  <c r="AW1102" i="1"/>
  <c r="AX1101" i="1"/>
  <c r="AW1101" i="1"/>
  <c r="AX1100" i="1"/>
  <c r="AW1100" i="1"/>
  <c r="AX1099" i="1"/>
  <c r="AW1099" i="1"/>
  <c r="AX1098" i="1"/>
  <c r="AW1098" i="1"/>
  <c r="AX1097" i="1"/>
  <c r="AW1097" i="1"/>
  <c r="AX1096" i="1"/>
  <c r="AW1096" i="1"/>
  <c r="AX1095" i="1"/>
  <c r="AW1095" i="1"/>
  <c r="AX1094" i="1"/>
  <c r="AW1094" i="1"/>
  <c r="AX1093" i="1"/>
  <c r="AW1093" i="1"/>
  <c r="AX1092" i="1"/>
  <c r="AW1092" i="1"/>
  <c r="AX1091" i="1"/>
  <c r="AW1091" i="1"/>
  <c r="AX1090" i="1"/>
  <c r="AW1090" i="1"/>
  <c r="AX1089" i="1"/>
  <c r="AW1089" i="1"/>
  <c r="AX1088" i="1"/>
  <c r="AW1088" i="1"/>
  <c r="AX1087" i="1"/>
  <c r="AW1087" i="1"/>
  <c r="AX1086" i="1"/>
  <c r="AW1086" i="1"/>
  <c r="AX1085" i="1"/>
  <c r="AW1085" i="1"/>
  <c r="AX1084" i="1"/>
  <c r="AW1084" i="1"/>
  <c r="AX1083" i="1"/>
  <c r="AW1083" i="1"/>
  <c r="AX1082" i="1"/>
  <c r="AW1082" i="1"/>
  <c r="AX1081" i="1"/>
  <c r="AW1081" i="1"/>
  <c r="AX1080" i="1"/>
  <c r="AW1080" i="1"/>
  <c r="AX1079" i="1"/>
  <c r="AW1079" i="1"/>
  <c r="AX1078" i="1"/>
  <c r="AW1078" i="1"/>
  <c r="AX1077" i="1"/>
  <c r="AW1077" i="1"/>
  <c r="AX1076" i="1"/>
  <c r="AW1076" i="1"/>
  <c r="AX1075" i="1"/>
  <c r="AW1075" i="1"/>
  <c r="AX1074" i="1"/>
  <c r="AW1074" i="1"/>
  <c r="AX1073" i="1"/>
  <c r="AW1073" i="1"/>
  <c r="AX1072" i="1"/>
  <c r="AW1072" i="1"/>
  <c r="AX1071" i="1"/>
  <c r="AW1071" i="1"/>
  <c r="AX1070" i="1"/>
  <c r="AW1070" i="1"/>
  <c r="AX1069" i="1"/>
  <c r="AW1069" i="1"/>
  <c r="AX1068" i="1"/>
  <c r="AW1068" i="1"/>
  <c r="AX1067" i="1"/>
  <c r="AW1067" i="1"/>
  <c r="AX1066" i="1"/>
  <c r="AW1066" i="1"/>
  <c r="AX1065" i="1"/>
  <c r="AW1065" i="1"/>
  <c r="AX1064" i="1"/>
  <c r="AW1064" i="1"/>
  <c r="AX1063" i="1"/>
  <c r="AW1063" i="1"/>
  <c r="AX1062" i="1"/>
  <c r="AW1062" i="1"/>
  <c r="AX1061" i="1"/>
  <c r="AW1061" i="1"/>
  <c r="AX1060" i="1"/>
  <c r="AW1060" i="1"/>
  <c r="AX1059" i="1"/>
  <c r="AW1059" i="1"/>
  <c r="AX1058" i="1"/>
  <c r="AW1058" i="1"/>
  <c r="AX1057" i="1"/>
  <c r="AW1057" i="1"/>
  <c r="AX1056" i="1"/>
  <c r="AW1056" i="1"/>
  <c r="AX1055" i="1"/>
  <c r="AW1055" i="1"/>
  <c r="AX1054" i="1"/>
  <c r="AW1054" i="1"/>
  <c r="AX1053" i="1"/>
  <c r="AW1053" i="1"/>
  <c r="AX1052" i="1"/>
  <c r="AW1052" i="1"/>
  <c r="AX1051" i="1"/>
  <c r="AW1051" i="1"/>
  <c r="AX1050" i="1"/>
  <c r="AW1050" i="1"/>
  <c r="AX1049" i="1"/>
  <c r="AW1049" i="1"/>
  <c r="AX1048" i="1"/>
  <c r="AW1048" i="1"/>
  <c r="AX1047" i="1"/>
  <c r="AW1047" i="1"/>
  <c r="AX1046" i="1"/>
  <c r="AW1046" i="1"/>
  <c r="AX1045" i="1"/>
  <c r="AW1045" i="1"/>
  <c r="AX1044" i="1"/>
  <c r="AW1044" i="1"/>
  <c r="AX1043" i="1"/>
  <c r="AW1043" i="1"/>
  <c r="AX1042" i="1"/>
  <c r="AW1042" i="1"/>
  <c r="AX1041" i="1"/>
  <c r="AW1041" i="1"/>
  <c r="AX1040" i="1"/>
  <c r="AW1040" i="1"/>
  <c r="AX1039" i="1"/>
  <c r="AW1039" i="1"/>
  <c r="AX1038" i="1"/>
  <c r="AW1038" i="1"/>
  <c r="AX1037" i="1"/>
  <c r="AW1037" i="1"/>
  <c r="AX1036" i="1"/>
  <c r="AW1036" i="1"/>
  <c r="AX1035" i="1"/>
  <c r="AW1035" i="1"/>
  <c r="AX1034" i="1"/>
  <c r="AW1034" i="1"/>
  <c r="AX1033" i="1"/>
  <c r="AW1033" i="1"/>
  <c r="AX1032" i="1"/>
  <c r="AW1032" i="1"/>
  <c r="AX1031" i="1"/>
  <c r="AW1031" i="1"/>
  <c r="AX1030" i="1"/>
  <c r="AW1030" i="1"/>
  <c r="AX1029" i="1"/>
  <c r="AW1029" i="1"/>
  <c r="AX1028" i="1"/>
  <c r="AW1028" i="1"/>
  <c r="AX1027" i="1"/>
  <c r="AW1027" i="1"/>
  <c r="AX1026" i="1"/>
  <c r="AW1026" i="1"/>
  <c r="AX1025" i="1"/>
  <c r="AW1025" i="1"/>
  <c r="AX1024" i="1"/>
  <c r="AW1024" i="1"/>
  <c r="AX1023" i="1"/>
  <c r="AW1023" i="1"/>
  <c r="AX1022" i="1"/>
  <c r="AW1022" i="1"/>
  <c r="AX1021" i="1"/>
  <c r="AW1021" i="1"/>
  <c r="AX1020" i="1"/>
  <c r="AW1020" i="1"/>
  <c r="AX1019" i="1"/>
  <c r="AW1019" i="1"/>
  <c r="AX1018" i="1"/>
  <c r="AW1018" i="1"/>
  <c r="AX1017" i="1"/>
  <c r="AW1017" i="1"/>
  <c r="AX1016" i="1"/>
  <c r="AW1016" i="1"/>
  <c r="AX1015" i="1"/>
  <c r="AW1015" i="1"/>
  <c r="AX1014" i="1"/>
  <c r="AW1014" i="1"/>
  <c r="AX1013" i="1"/>
  <c r="AW1013" i="1"/>
  <c r="AX1012" i="1"/>
  <c r="AW1012" i="1"/>
  <c r="AX1011" i="1"/>
  <c r="AW1011" i="1"/>
  <c r="AX1010" i="1"/>
  <c r="AW1010" i="1"/>
  <c r="AX1009" i="1"/>
  <c r="AW1009" i="1"/>
  <c r="AX1008" i="1"/>
  <c r="AW1008" i="1"/>
  <c r="AX1007" i="1"/>
  <c r="AW1007" i="1"/>
  <c r="AX1006" i="1"/>
  <c r="AW1006" i="1"/>
  <c r="AX1005" i="1"/>
  <c r="AW1005" i="1"/>
  <c r="AX1004" i="1"/>
  <c r="AW1004" i="1"/>
  <c r="AX1003" i="1"/>
  <c r="AW1003" i="1"/>
  <c r="AX1002" i="1"/>
  <c r="AW1002" i="1"/>
  <c r="AX1001" i="1"/>
  <c r="AW1001" i="1"/>
  <c r="AX1000" i="1"/>
  <c r="AW1000" i="1"/>
  <c r="AX999" i="1"/>
  <c r="AW999" i="1"/>
  <c r="AX998" i="1"/>
  <c r="AW998" i="1"/>
  <c r="AX997" i="1"/>
  <c r="AW997" i="1"/>
  <c r="AX996" i="1"/>
  <c r="AW996" i="1"/>
  <c r="AX995" i="1"/>
  <c r="AW995" i="1"/>
  <c r="AX994" i="1"/>
  <c r="AW994" i="1"/>
  <c r="AX993" i="1"/>
  <c r="AW993" i="1"/>
  <c r="AX992" i="1"/>
  <c r="AW992" i="1"/>
  <c r="AX991" i="1"/>
  <c r="AW991" i="1"/>
  <c r="AX990" i="1"/>
  <c r="AW990" i="1"/>
  <c r="AX989" i="1"/>
  <c r="AW989" i="1"/>
  <c r="AX988" i="1"/>
  <c r="AW988" i="1"/>
  <c r="AX987" i="1"/>
  <c r="AW987" i="1"/>
  <c r="AX986" i="1"/>
  <c r="AW986" i="1"/>
  <c r="AX985" i="1"/>
  <c r="AW985" i="1"/>
  <c r="AX984" i="1"/>
  <c r="AW984" i="1"/>
  <c r="AX983" i="1"/>
  <c r="AW983" i="1"/>
  <c r="AX982" i="1"/>
  <c r="AW982" i="1"/>
  <c r="AX981" i="1"/>
  <c r="AW981" i="1"/>
  <c r="AX980" i="1"/>
  <c r="AW980" i="1"/>
  <c r="AX979" i="1"/>
  <c r="AW979" i="1"/>
  <c r="AX978" i="1"/>
  <c r="AW978" i="1"/>
  <c r="AX977" i="1"/>
  <c r="AW977" i="1"/>
  <c r="AX976" i="1"/>
  <c r="AW976" i="1"/>
  <c r="AX975" i="1"/>
  <c r="AW975" i="1"/>
  <c r="AX974" i="1"/>
  <c r="AW974" i="1"/>
  <c r="AX973" i="1"/>
  <c r="AW973" i="1"/>
  <c r="AX972" i="1"/>
  <c r="AW972" i="1"/>
  <c r="AX971" i="1"/>
  <c r="AW971" i="1"/>
  <c r="AX970" i="1"/>
  <c r="AW970" i="1"/>
  <c r="AX969" i="1"/>
  <c r="AW969" i="1"/>
  <c r="AX968" i="1"/>
  <c r="AW968" i="1"/>
  <c r="AX967" i="1"/>
  <c r="AW967" i="1"/>
  <c r="AX966" i="1"/>
  <c r="AW966" i="1"/>
  <c r="AX965" i="1"/>
  <c r="AW965" i="1"/>
  <c r="AX964" i="1"/>
  <c r="AW964" i="1"/>
  <c r="AX963" i="1"/>
  <c r="AW963" i="1"/>
  <c r="AX962" i="1"/>
  <c r="AW962" i="1"/>
  <c r="AX961" i="1"/>
  <c r="AW961" i="1"/>
  <c r="AX960" i="1"/>
  <c r="AW960" i="1"/>
  <c r="AX959" i="1"/>
  <c r="AW959" i="1"/>
  <c r="AX958" i="1"/>
  <c r="AW958" i="1"/>
  <c r="AX957" i="1"/>
  <c r="AW957" i="1"/>
  <c r="AX956" i="1"/>
  <c r="AW956" i="1"/>
  <c r="AX955" i="1"/>
  <c r="AW955" i="1"/>
  <c r="AX954" i="1"/>
  <c r="AW954" i="1"/>
  <c r="AX953" i="1"/>
  <c r="AW953" i="1"/>
  <c r="AX952" i="1"/>
  <c r="AW952" i="1"/>
  <c r="AX951" i="1"/>
  <c r="AW951" i="1"/>
  <c r="AX950" i="1"/>
  <c r="AW950" i="1"/>
  <c r="AX949" i="1"/>
  <c r="AW949" i="1"/>
  <c r="AX948" i="1"/>
  <c r="AW948" i="1"/>
  <c r="AX947" i="1"/>
  <c r="AW947" i="1"/>
  <c r="AX946" i="1"/>
  <c r="AW946" i="1"/>
  <c r="AX945" i="1"/>
  <c r="AW945" i="1"/>
  <c r="AX944" i="1"/>
  <c r="AW944" i="1"/>
  <c r="AX943" i="1"/>
  <c r="AW943" i="1"/>
  <c r="AX942" i="1"/>
  <c r="AW942" i="1"/>
  <c r="AX941" i="1"/>
  <c r="AW941" i="1"/>
  <c r="AX940" i="1"/>
  <c r="AW940" i="1"/>
  <c r="AX939" i="1"/>
  <c r="AW939" i="1"/>
  <c r="AX938" i="1"/>
  <c r="AW938" i="1"/>
  <c r="AX937" i="1"/>
  <c r="AW937" i="1"/>
  <c r="AX936" i="1"/>
  <c r="AW936" i="1"/>
  <c r="AX935" i="1"/>
  <c r="AW935" i="1"/>
  <c r="AX934" i="1"/>
  <c r="AW934" i="1"/>
  <c r="AX933" i="1"/>
  <c r="AW933" i="1"/>
  <c r="AX932" i="1"/>
  <c r="AW932" i="1"/>
  <c r="AX931" i="1"/>
  <c r="AW931" i="1"/>
  <c r="AX930" i="1"/>
  <c r="AW930" i="1"/>
  <c r="AX929" i="1"/>
  <c r="AW929" i="1"/>
  <c r="AX928" i="1"/>
  <c r="AW928" i="1"/>
  <c r="AX927" i="1"/>
  <c r="AW927" i="1"/>
  <c r="AX926" i="1"/>
  <c r="AW926" i="1"/>
  <c r="AX925" i="1"/>
  <c r="AW925" i="1"/>
  <c r="AX924" i="1"/>
  <c r="AW924" i="1"/>
  <c r="AX923" i="1"/>
  <c r="AW923" i="1"/>
  <c r="AX922" i="1"/>
  <c r="AW922" i="1"/>
  <c r="AX921" i="1"/>
  <c r="AW921" i="1"/>
  <c r="AX920" i="1"/>
  <c r="AW920" i="1"/>
  <c r="AX919" i="1"/>
  <c r="AW919" i="1"/>
  <c r="AX918" i="1"/>
  <c r="AW918" i="1"/>
  <c r="AX917" i="1"/>
  <c r="AW917" i="1"/>
  <c r="AX916" i="1"/>
  <c r="AW916" i="1"/>
  <c r="AX915" i="1"/>
  <c r="AW915" i="1"/>
  <c r="AX914" i="1"/>
  <c r="AW914" i="1"/>
  <c r="AX913" i="1"/>
  <c r="AW913" i="1"/>
  <c r="AX912" i="1"/>
  <c r="AW912" i="1"/>
  <c r="AX911" i="1"/>
  <c r="AW911" i="1"/>
  <c r="AX910" i="1"/>
  <c r="AW910" i="1"/>
  <c r="AX909" i="1"/>
  <c r="AW909" i="1"/>
  <c r="AX908" i="1"/>
  <c r="AW908" i="1"/>
  <c r="AX907" i="1"/>
  <c r="AW907" i="1"/>
  <c r="AX906" i="1"/>
  <c r="AW906" i="1"/>
  <c r="AX905" i="1"/>
  <c r="AW905" i="1"/>
  <c r="AX904" i="1"/>
  <c r="AW904" i="1"/>
  <c r="AX903" i="1"/>
  <c r="AW903" i="1"/>
  <c r="AX902" i="1"/>
  <c r="AW902" i="1"/>
  <c r="AX901" i="1"/>
  <c r="AW901" i="1"/>
  <c r="AX900" i="1"/>
  <c r="AW900" i="1"/>
  <c r="AX899" i="1"/>
  <c r="AW899" i="1"/>
  <c r="AX898" i="1"/>
  <c r="AW898" i="1"/>
  <c r="AX897" i="1"/>
  <c r="AW897" i="1"/>
  <c r="AX896" i="1"/>
  <c r="AW896" i="1"/>
  <c r="AX895" i="1"/>
  <c r="AW895" i="1"/>
  <c r="AX894" i="1"/>
  <c r="AW894" i="1"/>
  <c r="AX893" i="1"/>
  <c r="AW893" i="1"/>
  <c r="AX892" i="1"/>
  <c r="AW892" i="1"/>
  <c r="AX891" i="1"/>
  <c r="AW891" i="1"/>
  <c r="AX890" i="1"/>
  <c r="AW890" i="1"/>
  <c r="AX889" i="1"/>
  <c r="AW889" i="1"/>
  <c r="AX888" i="1"/>
  <c r="AW888" i="1"/>
  <c r="AX887" i="1"/>
  <c r="AW887" i="1"/>
  <c r="AX886" i="1"/>
  <c r="AW886" i="1"/>
  <c r="AX885" i="1"/>
  <c r="AW885" i="1"/>
  <c r="AX884" i="1"/>
  <c r="AW884" i="1"/>
  <c r="AX883" i="1"/>
  <c r="AW883" i="1"/>
  <c r="AX882" i="1"/>
  <c r="AW882" i="1"/>
  <c r="AX881" i="1"/>
  <c r="AW881" i="1"/>
  <c r="AX880" i="1"/>
  <c r="AW880" i="1"/>
  <c r="AX879" i="1"/>
  <c r="AW879" i="1"/>
  <c r="AX878" i="1"/>
  <c r="AW878" i="1"/>
  <c r="AX877" i="1"/>
  <c r="AW877" i="1"/>
  <c r="AX876" i="1"/>
  <c r="AW876" i="1"/>
  <c r="AX875" i="1"/>
  <c r="AW875" i="1"/>
  <c r="AX874" i="1"/>
  <c r="AW874" i="1"/>
  <c r="AX873" i="1"/>
  <c r="AW873" i="1"/>
  <c r="AX872" i="1"/>
  <c r="AW872" i="1"/>
  <c r="AX871" i="1"/>
  <c r="AW871" i="1"/>
  <c r="AX870" i="1"/>
  <c r="AW870" i="1"/>
  <c r="AX869" i="1"/>
  <c r="AW869" i="1"/>
  <c r="AX868" i="1"/>
  <c r="AW868" i="1"/>
  <c r="AX867" i="1"/>
  <c r="AW867" i="1"/>
  <c r="AX866" i="1"/>
  <c r="AW866" i="1"/>
  <c r="AX865" i="1"/>
  <c r="AW865" i="1"/>
  <c r="AX864" i="1"/>
  <c r="AW864" i="1"/>
  <c r="AX863" i="1"/>
  <c r="AW863" i="1"/>
  <c r="AX862" i="1"/>
  <c r="AW862" i="1"/>
  <c r="AX861" i="1"/>
  <c r="AW861" i="1"/>
  <c r="AX860" i="1"/>
  <c r="AW860" i="1"/>
  <c r="AX859" i="1"/>
  <c r="AW859" i="1"/>
  <c r="AX858" i="1"/>
  <c r="AW858" i="1"/>
  <c r="AX857" i="1"/>
  <c r="AW857" i="1"/>
  <c r="AX856" i="1"/>
  <c r="AW856" i="1"/>
  <c r="AX855" i="1"/>
  <c r="AW855" i="1"/>
  <c r="AX854" i="1"/>
  <c r="AW854" i="1"/>
  <c r="AX853" i="1"/>
  <c r="AW853" i="1"/>
  <c r="AX852" i="1"/>
  <c r="AW852" i="1"/>
  <c r="AX851" i="1"/>
  <c r="AW851" i="1"/>
  <c r="AX850" i="1"/>
  <c r="AW850" i="1"/>
  <c r="AX849" i="1"/>
  <c r="AW849" i="1"/>
  <c r="AX848" i="1"/>
  <c r="AW848" i="1"/>
  <c r="AX843" i="1"/>
  <c r="AW843" i="1"/>
  <c r="AX842" i="1"/>
  <c r="AW842" i="1"/>
  <c r="AX841" i="1"/>
  <c r="AW841" i="1"/>
  <c r="AX840" i="1"/>
  <c r="AW840" i="1"/>
  <c r="AX839" i="1"/>
  <c r="AW839" i="1"/>
  <c r="AX838" i="1"/>
  <c r="AW838" i="1"/>
  <c r="AX837" i="1"/>
  <c r="AW837" i="1"/>
  <c r="AX836" i="1"/>
  <c r="AW836" i="1"/>
  <c r="AX835" i="1"/>
  <c r="AW835" i="1"/>
  <c r="AX834" i="1"/>
  <c r="AW834" i="1"/>
  <c r="AX833" i="1"/>
  <c r="AW833" i="1"/>
  <c r="AX832" i="1"/>
  <c r="AW832" i="1"/>
  <c r="AX831" i="1"/>
  <c r="AW831" i="1"/>
  <c r="AX830" i="1"/>
  <c r="AW830" i="1"/>
  <c r="AX829" i="1"/>
  <c r="AW829" i="1"/>
  <c r="AX828" i="1"/>
  <c r="AW828" i="1"/>
  <c r="AX827" i="1"/>
  <c r="AW827" i="1"/>
  <c r="AX826" i="1"/>
  <c r="AW826" i="1"/>
  <c r="AX825" i="1"/>
  <c r="AW825" i="1"/>
  <c r="AX824" i="1"/>
  <c r="AW824" i="1"/>
  <c r="AX823" i="1"/>
  <c r="AW823" i="1"/>
  <c r="AX822" i="1"/>
  <c r="AW822" i="1"/>
  <c r="AX821" i="1"/>
  <c r="AW821" i="1"/>
  <c r="AX820" i="1"/>
  <c r="AW820" i="1"/>
  <c r="AX819" i="1"/>
  <c r="AW819" i="1"/>
  <c r="AX818" i="1"/>
  <c r="AW818" i="1"/>
  <c r="AX817" i="1"/>
  <c r="AW817" i="1"/>
  <c r="AX814" i="1"/>
  <c r="AW814" i="1"/>
  <c r="AX813" i="1"/>
  <c r="AW813" i="1"/>
  <c r="AX812" i="1"/>
  <c r="AW812" i="1"/>
  <c r="AX811" i="1"/>
  <c r="AW811" i="1"/>
  <c r="AX810" i="1"/>
  <c r="AW810" i="1"/>
  <c r="AX809" i="1"/>
  <c r="AW809" i="1"/>
  <c r="AX808" i="1"/>
  <c r="AW808" i="1"/>
  <c r="AX807" i="1"/>
  <c r="AW807" i="1"/>
  <c r="AX806" i="1"/>
  <c r="AW806" i="1"/>
  <c r="AX805" i="1"/>
  <c r="AW805" i="1"/>
  <c r="AX804" i="1"/>
  <c r="AW804" i="1"/>
  <c r="AX800" i="1"/>
  <c r="AW800" i="1"/>
  <c r="AX799" i="1"/>
  <c r="AW799" i="1"/>
  <c r="AX798" i="1"/>
  <c r="AW798" i="1"/>
  <c r="AX797" i="1"/>
  <c r="AW797" i="1"/>
  <c r="AX796" i="1"/>
  <c r="AW796" i="1"/>
  <c r="AX795" i="1"/>
  <c r="AW795" i="1"/>
  <c r="AX794" i="1"/>
  <c r="AW794" i="1"/>
  <c r="AX793" i="1"/>
  <c r="AW793" i="1"/>
  <c r="AX792" i="1"/>
  <c r="AW792" i="1"/>
  <c r="AX791" i="1"/>
  <c r="AW791" i="1"/>
  <c r="AX790" i="1"/>
  <c r="AW790" i="1"/>
  <c r="AX789" i="1"/>
  <c r="AW789" i="1"/>
  <c r="AX788" i="1"/>
  <c r="AW788" i="1"/>
  <c r="AX787" i="1"/>
  <c r="AW787" i="1"/>
  <c r="AX786" i="1"/>
  <c r="AW786" i="1"/>
  <c r="AX785" i="1"/>
  <c r="AW785" i="1"/>
  <c r="AX784" i="1"/>
  <c r="AW784" i="1"/>
  <c r="AX783" i="1"/>
  <c r="AW783" i="1"/>
  <c r="AX782" i="1"/>
  <c r="AW782" i="1"/>
  <c r="AX781" i="1"/>
  <c r="AW781" i="1"/>
  <c r="AX780" i="1"/>
  <c r="AW780" i="1"/>
  <c r="AX779" i="1"/>
  <c r="AW779" i="1"/>
  <c r="AX778" i="1"/>
  <c r="AW778" i="1"/>
  <c r="AX777" i="1"/>
  <c r="AW777" i="1"/>
  <c r="AX776" i="1"/>
  <c r="AW776" i="1"/>
  <c r="AX775" i="1"/>
  <c r="AW775" i="1"/>
  <c r="AX774" i="1"/>
  <c r="AW774" i="1"/>
  <c r="AX773" i="1"/>
  <c r="AW773" i="1"/>
  <c r="AX772" i="1"/>
  <c r="AW772" i="1"/>
  <c r="AX771" i="1"/>
  <c r="AW771" i="1"/>
  <c r="AX770" i="1"/>
  <c r="AW770" i="1"/>
  <c r="AX769" i="1"/>
  <c r="AW769" i="1"/>
  <c r="AX768" i="1"/>
  <c r="AW768" i="1"/>
  <c r="AX767" i="1"/>
  <c r="AW767" i="1"/>
  <c r="AX766" i="1"/>
  <c r="AW766" i="1"/>
  <c r="AX765" i="1"/>
  <c r="AW765" i="1"/>
  <c r="AX764" i="1"/>
  <c r="AW764" i="1"/>
  <c r="AX763" i="1"/>
  <c r="AW763" i="1"/>
  <c r="AX762" i="1"/>
  <c r="AW762" i="1"/>
  <c r="AX761" i="1"/>
  <c r="AW761" i="1"/>
  <c r="AX760" i="1"/>
  <c r="AW760" i="1"/>
  <c r="AX759" i="1"/>
  <c r="AW759" i="1"/>
  <c r="AX758" i="1"/>
  <c r="AW758" i="1"/>
  <c r="AX757" i="1"/>
  <c r="AW757" i="1"/>
  <c r="AX756" i="1"/>
  <c r="AW756" i="1"/>
  <c r="AX755" i="1"/>
  <c r="AW755" i="1"/>
  <c r="AX754" i="1"/>
  <c r="AW754" i="1"/>
  <c r="AX753" i="1"/>
  <c r="AW753" i="1"/>
  <c r="AX752" i="1"/>
  <c r="AW752" i="1"/>
  <c r="AX751" i="1"/>
  <c r="AW751" i="1"/>
  <c r="AX750" i="1"/>
  <c r="AW750" i="1"/>
  <c r="AX749" i="1"/>
  <c r="AW749" i="1"/>
  <c r="AX748" i="1"/>
  <c r="AW748" i="1"/>
  <c r="AX747" i="1"/>
  <c r="AW747" i="1"/>
  <c r="AX746" i="1"/>
  <c r="AW746" i="1"/>
  <c r="AX745" i="1"/>
  <c r="AW745" i="1"/>
  <c r="AX744" i="1"/>
  <c r="AW744" i="1"/>
  <c r="AX743" i="1"/>
  <c r="AW743" i="1"/>
  <c r="AX742" i="1"/>
  <c r="AW742" i="1"/>
  <c r="AX741" i="1"/>
  <c r="AW741" i="1"/>
  <c r="AX740" i="1"/>
  <c r="AW740" i="1"/>
  <c r="AX739" i="1"/>
  <c r="AW739" i="1"/>
  <c r="AX738" i="1"/>
  <c r="AW738" i="1"/>
  <c r="AX737" i="1"/>
  <c r="AW737" i="1"/>
  <c r="AX736" i="1"/>
  <c r="AW736" i="1"/>
  <c r="AX735" i="1"/>
  <c r="AW735" i="1"/>
  <c r="AX734" i="1"/>
  <c r="AW734" i="1"/>
  <c r="AX733" i="1"/>
  <c r="AW733" i="1"/>
  <c r="AX732" i="1"/>
  <c r="AW732" i="1"/>
  <c r="AX731" i="1"/>
  <c r="AW731" i="1"/>
  <c r="AX730" i="1"/>
  <c r="AW730" i="1"/>
  <c r="AX729" i="1"/>
  <c r="AW729" i="1"/>
  <c r="AX728" i="1"/>
  <c r="AW728" i="1"/>
  <c r="AX727" i="1"/>
  <c r="AW727" i="1"/>
  <c r="AX726" i="1"/>
  <c r="AW726" i="1"/>
  <c r="AX725" i="1"/>
  <c r="AW725" i="1"/>
  <c r="AX724" i="1"/>
  <c r="AW724" i="1"/>
  <c r="AX723" i="1"/>
  <c r="AW723" i="1"/>
  <c r="AX722" i="1"/>
  <c r="AW722" i="1"/>
  <c r="AX721" i="1"/>
  <c r="AW721" i="1"/>
  <c r="AX720" i="1"/>
  <c r="AW720" i="1"/>
  <c r="AX719" i="1"/>
  <c r="AW719" i="1"/>
  <c r="AX718" i="1"/>
  <c r="AW718" i="1"/>
  <c r="AX717" i="1"/>
  <c r="AW717" i="1"/>
  <c r="AX716" i="1"/>
  <c r="AW716" i="1"/>
  <c r="AX715" i="1"/>
  <c r="AW715" i="1"/>
  <c r="AX714" i="1"/>
  <c r="AW714" i="1"/>
  <c r="AX713" i="1"/>
  <c r="AW713" i="1"/>
  <c r="AX712" i="1"/>
  <c r="AW712" i="1"/>
  <c r="AX711" i="1"/>
  <c r="AW711" i="1"/>
  <c r="AX710" i="1"/>
  <c r="AW710" i="1"/>
  <c r="AX709" i="1"/>
  <c r="AW709" i="1"/>
  <c r="AX708" i="1"/>
  <c r="AW708" i="1"/>
  <c r="AX707" i="1"/>
  <c r="AW707" i="1"/>
  <c r="AX706" i="1"/>
  <c r="AW706" i="1"/>
  <c r="AX705" i="1"/>
  <c r="AW705" i="1"/>
  <c r="AX704" i="1"/>
  <c r="AW704" i="1"/>
  <c r="AX703" i="1"/>
  <c r="AW703" i="1"/>
  <c r="AX702" i="1"/>
  <c r="AW702" i="1"/>
  <c r="AX701" i="1"/>
  <c r="AW701" i="1"/>
  <c r="AX700" i="1"/>
  <c r="AW700" i="1"/>
  <c r="AX699" i="1"/>
  <c r="AW699" i="1"/>
  <c r="AX698" i="1"/>
  <c r="AW698" i="1"/>
  <c r="AX697" i="1"/>
  <c r="AW697" i="1"/>
  <c r="AX696" i="1"/>
  <c r="AW696" i="1"/>
  <c r="AX695" i="1"/>
  <c r="AW695" i="1"/>
  <c r="AX694" i="1"/>
  <c r="AW694" i="1"/>
  <c r="AX693" i="1"/>
  <c r="AW693" i="1"/>
  <c r="AX692" i="1"/>
  <c r="AW692" i="1"/>
  <c r="AX691" i="1"/>
  <c r="AW691" i="1"/>
  <c r="AX690" i="1"/>
  <c r="AW690" i="1"/>
  <c r="AX689" i="1"/>
  <c r="AW689" i="1"/>
  <c r="AX688" i="1"/>
  <c r="AW688" i="1"/>
  <c r="AX686" i="1"/>
  <c r="AW686" i="1"/>
  <c r="AX685" i="1"/>
  <c r="AW685" i="1"/>
  <c r="AX684" i="1"/>
  <c r="AW684" i="1"/>
  <c r="AX683" i="1"/>
  <c r="AW683" i="1"/>
  <c r="AX681" i="1"/>
  <c r="AW681" i="1"/>
  <c r="AX680" i="1"/>
  <c r="AW680" i="1"/>
  <c r="AX679" i="1"/>
  <c r="AW679" i="1"/>
  <c r="AX678" i="1"/>
  <c r="AW678" i="1"/>
  <c r="AX676" i="1"/>
  <c r="AW676" i="1"/>
  <c r="AX675" i="1"/>
  <c r="AW675" i="1"/>
  <c r="AX674" i="1"/>
  <c r="AW674" i="1"/>
  <c r="AX673" i="1"/>
  <c r="AW673" i="1"/>
  <c r="AX671" i="1"/>
  <c r="AW671" i="1"/>
  <c r="AX670" i="1"/>
  <c r="AW670" i="1"/>
  <c r="AX669" i="1"/>
  <c r="AW669" i="1"/>
  <c r="AX668" i="1"/>
  <c r="AW668" i="1"/>
  <c r="AX666" i="1"/>
  <c r="AW666" i="1"/>
  <c r="AX665" i="1"/>
  <c r="AW665" i="1"/>
  <c r="AX664" i="1"/>
  <c r="AW664" i="1"/>
  <c r="AX663" i="1"/>
  <c r="AW663" i="1"/>
  <c r="AX661" i="1"/>
  <c r="AW661" i="1"/>
  <c r="AX660" i="1"/>
  <c r="AW660" i="1"/>
  <c r="AX659" i="1"/>
  <c r="AW659" i="1"/>
  <c r="AX658" i="1"/>
  <c r="AW658" i="1"/>
  <c r="AX656" i="1"/>
  <c r="AW656" i="1"/>
  <c r="AX655" i="1"/>
  <c r="AW655" i="1"/>
  <c r="AX654" i="1"/>
  <c r="AW654" i="1"/>
  <c r="AX653" i="1"/>
  <c r="AW653" i="1"/>
  <c r="AX652" i="1"/>
  <c r="AW652" i="1"/>
  <c r="AX651" i="1"/>
  <c r="AW651" i="1"/>
  <c r="AX650" i="1"/>
  <c r="AW650" i="1"/>
  <c r="AX649" i="1"/>
  <c r="AW649" i="1"/>
  <c r="AX648" i="1"/>
  <c r="AW648" i="1"/>
  <c r="AX647" i="1"/>
  <c r="AW647" i="1"/>
  <c r="AX646" i="1"/>
  <c r="AW646" i="1"/>
  <c r="AX645" i="1"/>
  <c r="AW645" i="1"/>
  <c r="AX644" i="1"/>
  <c r="AW644" i="1"/>
  <c r="AX643" i="1"/>
  <c r="AW643" i="1"/>
  <c r="AX642" i="1"/>
  <c r="AW642" i="1"/>
  <c r="AX641" i="1"/>
  <c r="AW641" i="1"/>
  <c r="AX640" i="1"/>
  <c r="AW640" i="1"/>
  <c r="AX639" i="1"/>
  <c r="AW639" i="1"/>
  <c r="AX638" i="1"/>
  <c r="AW638" i="1"/>
  <c r="AX637" i="1"/>
  <c r="AW637" i="1"/>
  <c r="AX636" i="1"/>
  <c r="AW636" i="1"/>
  <c r="AX635" i="1"/>
  <c r="AW635" i="1"/>
  <c r="AX634" i="1"/>
  <c r="AW634" i="1"/>
  <c r="AX633" i="1"/>
  <c r="AW633" i="1"/>
  <c r="AX632" i="1"/>
  <c r="AW632" i="1"/>
  <c r="AX631" i="1"/>
  <c r="AW631" i="1"/>
  <c r="AX630" i="1"/>
  <c r="AW630" i="1"/>
  <c r="AX629" i="1"/>
  <c r="AW629" i="1"/>
  <c r="AX628" i="1"/>
  <c r="AW628" i="1"/>
  <c r="AX627" i="1"/>
  <c r="AW627" i="1"/>
  <c r="AX626" i="1"/>
  <c r="AW626" i="1"/>
  <c r="AX625" i="1"/>
  <c r="AW625" i="1"/>
  <c r="AX624" i="1"/>
  <c r="AW624" i="1"/>
  <c r="AX623" i="1"/>
  <c r="AW623" i="1"/>
  <c r="AX622" i="1"/>
  <c r="AW622" i="1"/>
  <c r="AX621" i="1"/>
  <c r="AW621" i="1"/>
  <c r="AX620" i="1"/>
  <c r="AW620" i="1"/>
  <c r="AX619" i="1"/>
  <c r="AW619" i="1"/>
  <c r="AX618" i="1"/>
  <c r="AW618" i="1"/>
  <c r="AX617" i="1"/>
  <c r="AW617" i="1"/>
  <c r="AX616" i="1"/>
  <c r="AW616" i="1"/>
  <c r="AX615" i="1"/>
  <c r="AW615" i="1"/>
  <c r="AX614" i="1"/>
  <c r="AW614" i="1"/>
  <c r="AX613" i="1"/>
  <c r="AW613" i="1"/>
  <c r="AX612" i="1"/>
  <c r="AW612" i="1"/>
  <c r="AX611" i="1"/>
  <c r="AW611" i="1"/>
  <c r="AX610" i="1"/>
  <c r="AW610" i="1"/>
  <c r="AX609" i="1"/>
  <c r="AW609" i="1"/>
  <c r="AX608" i="1"/>
  <c r="AW608" i="1"/>
  <c r="AX607" i="1"/>
  <c r="AW607" i="1"/>
  <c r="AX606" i="1"/>
  <c r="AW606" i="1"/>
  <c r="AX605" i="1"/>
  <c r="AW605" i="1"/>
  <c r="AX604" i="1"/>
  <c r="AW604" i="1"/>
  <c r="AX603" i="1"/>
  <c r="AW603" i="1"/>
  <c r="AX602" i="1"/>
  <c r="AW602" i="1"/>
  <c r="AX601" i="1"/>
  <c r="AW601" i="1"/>
  <c r="AX600" i="1"/>
  <c r="AW600" i="1"/>
  <c r="AX599" i="1"/>
  <c r="AW599" i="1"/>
  <c r="AX598" i="1"/>
  <c r="AW598" i="1"/>
  <c r="AX597" i="1"/>
  <c r="AW597" i="1"/>
  <c r="AX596" i="1"/>
  <c r="AW596" i="1"/>
  <c r="AX595" i="1"/>
  <c r="AW595" i="1"/>
  <c r="AX594" i="1"/>
  <c r="AW594" i="1"/>
  <c r="AX593" i="1"/>
  <c r="AW593" i="1"/>
  <c r="AX592" i="1"/>
  <c r="AW592" i="1"/>
  <c r="AX591" i="1"/>
  <c r="AW591" i="1"/>
  <c r="AX590" i="1"/>
  <c r="AW590" i="1"/>
  <c r="AX589" i="1"/>
  <c r="AW589" i="1"/>
  <c r="AX588" i="1"/>
  <c r="AW588" i="1"/>
  <c r="AX587" i="1"/>
  <c r="AW587" i="1"/>
  <c r="AX586" i="1"/>
  <c r="AW586" i="1"/>
  <c r="AX585" i="1"/>
  <c r="AW585" i="1"/>
  <c r="AX584" i="1"/>
  <c r="AW584" i="1"/>
  <c r="AX583" i="1"/>
  <c r="AW583" i="1"/>
  <c r="AX582" i="1"/>
  <c r="AW582" i="1"/>
  <c r="AX581" i="1"/>
  <c r="AW581" i="1"/>
  <c r="AX580" i="1"/>
  <c r="AW580" i="1"/>
  <c r="AX579" i="1"/>
  <c r="AW579" i="1"/>
  <c r="AX578" i="1"/>
  <c r="AW578" i="1"/>
  <c r="AX577" i="1"/>
  <c r="AW577" i="1"/>
  <c r="AX576" i="1"/>
  <c r="AW576" i="1"/>
  <c r="AX575" i="1"/>
  <c r="AW575" i="1"/>
  <c r="AX574" i="1"/>
  <c r="AW574" i="1"/>
  <c r="AX573" i="1"/>
  <c r="AW573" i="1"/>
  <c r="AX572" i="1"/>
  <c r="AW572" i="1"/>
  <c r="AX571" i="1"/>
  <c r="AW571" i="1"/>
  <c r="AX570" i="1"/>
  <c r="AW570" i="1"/>
  <c r="AX569" i="1"/>
  <c r="AW569" i="1"/>
  <c r="AX568" i="1"/>
  <c r="AW568" i="1"/>
  <c r="AX567" i="1"/>
  <c r="AW567" i="1"/>
  <c r="AX566" i="1"/>
  <c r="AW566" i="1"/>
  <c r="AX565" i="1"/>
  <c r="AW565" i="1"/>
  <c r="AX564" i="1"/>
  <c r="AW564" i="1"/>
  <c r="AX563" i="1"/>
  <c r="AW563" i="1"/>
  <c r="AX562" i="1"/>
  <c r="AW562" i="1"/>
  <c r="AX561" i="1"/>
  <c r="AW561" i="1"/>
  <c r="AX560" i="1"/>
  <c r="AW560" i="1"/>
  <c r="AX559" i="1"/>
  <c r="AW559" i="1"/>
  <c r="AX558" i="1"/>
  <c r="AW558" i="1"/>
  <c r="AX557" i="1"/>
  <c r="AW557" i="1"/>
  <c r="AX556" i="1"/>
  <c r="AW556" i="1"/>
  <c r="AX555" i="1"/>
  <c r="AW555" i="1"/>
  <c r="AX554" i="1"/>
  <c r="AW554" i="1"/>
  <c r="AX553" i="1"/>
  <c r="AW553" i="1"/>
  <c r="AX552" i="1"/>
  <c r="AW552" i="1"/>
  <c r="AX551" i="1"/>
  <c r="AW551" i="1"/>
  <c r="AX550" i="1"/>
  <c r="AW550" i="1"/>
  <c r="AX549" i="1"/>
  <c r="AW549" i="1"/>
  <c r="AX548" i="1"/>
  <c r="AW548" i="1"/>
  <c r="AX547" i="1"/>
  <c r="AW547" i="1"/>
  <c r="AX546" i="1"/>
  <c r="AW546" i="1"/>
  <c r="AX545" i="1"/>
  <c r="AW545" i="1"/>
  <c r="AX544" i="1"/>
  <c r="AW544" i="1"/>
  <c r="AX543" i="1"/>
  <c r="AW543" i="1"/>
  <c r="AX542" i="1"/>
  <c r="AW542" i="1"/>
  <c r="AX541" i="1"/>
  <c r="AW541" i="1"/>
  <c r="AX540" i="1"/>
  <c r="AW540" i="1"/>
  <c r="AX539" i="1"/>
  <c r="AW539" i="1"/>
  <c r="AX538" i="1"/>
  <c r="AW538" i="1"/>
  <c r="AX537" i="1"/>
  <c r="AW537" i="1"/>
  <c r="AX536" i="1"/>
  <c r="AW536" i="1"/>
  <c r="AX535" i="1"/>
  <c r="AW535" i="1"/>
  <c r="AX534" i="1"/>
  <c r="AW534" i="1"/>
  <c r="AX533" i="1"/>
  <c r="AW533" i="1"/>
  <c r="AX532" i="1"/>
  <c r="AW532" i="1"/>
  <c r="AX531" i="1"/>
  <c r="AW531" i="1"/>
  <c r="AX530" i="1"/>
  <c r="AW530" i="1"/>
  <c r="AX529" i="1"/>
  <c r="AW529" i="1"/>
  <c r="AX528" i="1"/>
  <c r="AW528" i="1"/>
  <c r="AX527" i="1"/>
  <c r="AW527" i="1"/>
  <c r="AX526" i="1"/>
  <c r="AW526" i="1"/>
  <c r="AX525" i="1"/>
  <c r="AW525" i="1"/>
  <c r="AX524" i="1"/>
  <c r="AW524" i="1"/>
  <c r="AX523" i="1"/>
  <c r="AW523" i="1"/>
  <c r="AX522" i="1"/>
  <c r="AW522" i="1"/>
  <c r="AX521" i="1"/>
  <c r="AW521" i="1"/>
  <c r="AX520" i="1"/>
  <c r="AW520" i="1"/>
  <c r="AX519" i="1"/>
  <c r="AW519" i="1"/>
  <c r="AX518" i="1"/>
  <c r="AW518" i="1"/>
  <c r="AX517" i="1"/>
  <c r="AW517" i="1"/>
  <c r="AX516" i="1"/>
  <c r="AW516" i="1"/>
  <c r="AX515" i="1"/>
  <c r="AW515" i="1"/>
  <c r="AX514" i="1"/>
  <c r="AW514" i="1"/>
  <c r="AX513" i="1"/>
  <c r="AW513" i="1"/>
  <c r="AX512" i="1"/>
  <c r="AW512" i="1"/>
  <c r="AX511" i="1"/>
  <c r="AW511" i="1"/>
  <c r="AX510" i="1"/>
  <c r="AW510" i="1"/>
  <c r="AX509" i="1"/>
  <c r="AW509" i="1"/>
  <c r="AX508" i="1"/>
  <c r="AW508" i="1"/>
  <c r="AX507" i="1"/>
  <c r="AW507" i="1"/>
  <c r="AX506" i="1"/>
  <c r="AW506" i="1"/>
  <c r="AX505" i="1"/>
  <c r="AW505" i="1"/>
  <c r="AX504" i="1"/>
  <c r="AW504" i="1"/>
  <c r="AX503" i="1"/>
  <c r="AW503" i="1"/>
  <c r="AX502" i="1"/>
  <c r="AW502" i="1"/>
  <c r="AX501" i="1"/>
  <c r="AW501" i="1"/>
  <c r="AX500" i="1"/>
  <c r="AW500" i="1"/>
  <c r="AX499" i="1"/>
  <c r="AW499" i="1"/>
  <c r="AX498" i="1"/>
  <c r="AW498" i="1"/>
  <c r="AX497" i="1"/>
  <c r="AW497" i="1"/>
  <c r="AX496" i="1"/>
  <c r="AW496" i="1"/>
  <c r="AX495" i="1"/>
  <c r="AW495" i="1"/>
  <c r="AX494" i="1"/>
  <c r="AW494" i="1"/>
  <c r="AX493" i="1"/>
  <c r="AW493" i="1"/>
  <c r="AX492" i="1"/>
  <c r="AW492" i="1"/>
  <c r="AX491" i="1"/>
  <c r="AW491" i="1"/>
  <c r="AX490" i="1"/>
  <c r="AW490" i="1"/>
  <c r="AX489" i="1"/>
  <c r="AW489" i="1"/>
  <c r="AX488" i="1"/>
  <c r="AW488" i="1"/>
  <c r="AX487" i="1"/>
  <c r="AW487" i="1"/>
  <c r="AX486" i="1"/>
  <c r="AW486" i="1"/>
  <c r="AX485" i="1"/>
  <c r="AW485" i="1"/>
  <c r="AX484" i="1"/>
  <c r="AW484" i="1"/>
  <c r="AX483" i="1"/>
  <c r="AW483" i="1"/>
  <c r="AX482" i="1"/>
  <c r="AW482" i="1"/>
  <c r="AX481" i="1"/>
  <c r="AW481" i="1"/>
  <c r="AX480" i="1"/>
  <c r="AW480" i="1"/>
  <c r="AX479" i="1"/>
  <c r="AW479" i="1"/>
  <c r="AX478" i="1"/>
  <c r="AW478" i="1"/>
  <c r="AX477" i="1"/>
  <c r="AW477" i="1"/>
  <c r="AX476" i="1"/>
  <c r="AW476" i="1"/>
  <c r="AX475" i="1"/>
  <c r="AW475" i="1"/>
  <c r="AX474" i="1"/>
  <c r="AW474" i="1"/>
  <c r="AX473" i="1"/>
  <c r="AW473" i="1"/>
  <c r="AX472" i="1"/>
  <c r="AW472" i="1"/>
  <c r="AX471" i="1"/>
  <c r="AW471" i="1"/>
  <c r="AX470" i="1"/>
  <c r="AW470" i="1"/>
  <c r="AX469" i="1"/>
  <c r="AW469" i="1"/>
  <c r="AX468" i="1"/>
  <c r="AW468" i="1"/>
  <c r="AX467" i="1"/>
  <c r="AW467" i="1"/>
  <c r="AX466" i="1"/>
  <c r="AW466" i="1"/>
  <c r="AX465" i="1"/>
  <c r="AW465" i="1"/>
  <c r="AX464" i="1"/>
  <c r="AW464" i="1"/>
  <c r="AX463" i="1"/>
  <c r="AW463" i="1"/>
  <c r="AX462" i="1"/>
  <c r="AW462" i="1"/>
  <c r="AX461" i="1"/>
  <c r="AW461" i="1"/>
  <c r="AX460" i="1"/>
  <c r="AW460" i="1"/>
  <c r="AX459" i="1"/>
  <c r="AW459" i="1"/>
  <c r="AX458" i="1"/>
  <c r="AW458" i="1"/>
  <c r="AX457" i="1"/>
  <c r="AW457" i="1"/>
  <c r="AX456" i="1"/>
  <c r="AW456" i="1"/>
  <c r="AX455" i="1"/>
  <c r="AW455" i="1"/>
  <c r="AX454" i="1"/>
  <c r="AW454" i="1"/>
  <c r="AX453" i="1"/>
  <c r="AW453" i="1"/>
  <c r="AX452" i="1"/>
  <c r="AW452" i="1"/>
  <c r="AX451" i="1"/>
  <c r="AW451" i="1"/>
  <c r="AX450" i="1"/>
  <c r="AW450" i="1"/>
  <c r="AX449" i="1"/>
  <c r="AW449" i="1"/>
  <c r="AX448" i="1"/>
  <c r="AW448" i="1"/>
  <c r="AX447" i="1"/>
  <c r="AW447" i="1"/>
  <c r="AX446" i="1"/>
  <c r="AW446" i="1"/>
  <c r="AX445" i="1"/>
  <c r="AW445" i="1"/>
  <c r="AX444" i="1"/>
  <c r="AW444" i="1"/>
  <c r="AX443" i="1"/>
  <c r="AW443" i="1"/>
  <c r="AX442" i="1"/>
  <c r="AW442" i="1"/>
  <c r="AX441" i="1"/>
  <c r="AW441" i="1"/>
  <c r="AX440" i="1"/>
  <c r="AW440" i="1"/>
  <c r="AX439" i="1"/>
  <c r="AW439" i="1"/>
  <c r="AX438" i="1"/>
  <c r="AW438" i="1"/>
  <c r="AX437" i="1"/>
  <c r="AW437" i="1"/>
  <c r="AX436" i="1"/>
  <c r="AW436" i="1"/>
  <c r="AX435" i="1"/>
  <c r="AW435" i="1"/>
  <c r="AX434" i="1"/>
  <c r="AW434" i="1"/>
  <c r="AX433" i="1"/>
  <c r="AW433" i="1"/>
  <c r="AX432" i="1"/>
  <c r="AW432" i="1"/>
  <c r="AX431" i="1"/>
  <c r="AW431" i="1"/>
  <c r="AX430" i="1"/>
  <c r="AW430" i="1"/>
  <c r="AX429" i="1"/>
  <c r="AW429" i="1"/>
  <c r="AX428" i="1"/>
  <c r="AW428" i="1"/>
  <c r="AX427" i="1"/>
  <c r="AW427" i="1"/>
  <c r="AX426" i="1"/>
  <c r="AW426" i="1"/>
  <c r="AX425" i="1"/>
  <c r="AW425" i="1"/>
  <c r="AX424" i="1"/>
  <c r="AW424" i="1"/>
  <c r="AX423" i="1"/>
  <c r="AW423" i="1"/>
  <c r="AX422" i="1"/>
  <c r="AW422" i="1"/>
  <c r="AX421" i="1"/>
  <c r="AW421" i="1"/>
  <c r="AX420" i="1"/>
  <c r="AW420" i="1"/>
  <c r="AX419" i="1"/>
  <c r="AW419" i="1"/>
  <c r="AX418" i="1"/>
  <c r="AW418" i="1"/>
  <c r="AX417" i="1"/>
  <c r="AW417" i="1"/>
  <c r="AX416" i="1"/>
  <c r="AW416" i="1"/>
  <c r="AX415" i="1"/>
  <c r="AW415" i="1"/>
  <c r="AX414" i="1"/>
  <c r="AW414" i="1"/>
  <c r="AX413" i="1"/>
  <c r="AW413" i="1"/>
  <c r="AX412" i="1"/>
  <c r="AW412" i="1"/>
  <c r="AX411" i="1"/>
  <c r="AW411" i="1"/>
  <c r="AX410" i="1"/>
  <c r="AW410" i="1"/>
  <c r="AX409" i="1"/>
  <c r="AW409" i="1"/>
  <c r="AX408" i="1"/>
  <c r="AW408" i="1"/>
  <c r="AX407" i="1"/>
  <c r="AW407" i="1"/>
  <c r="AX406" i="1"/>
  <c r="AW406" i="1"/>
  <c r="AX405" i="1"/>
  <c r="AW405" i="1"/>
  <c r="AX404" i="1"/>
  <c r="AW404" i="1"/>
  <c r="AX403" i="1"/>
  <c r="AW403" i="1"/>
  <c r="AX402" i="1"/>
  <c r="AW402" i="1"/>
  <c r="AX401" i="1"/>
  <c r="AW401" i="1"/>
  <c r="AX400" i="1"/>
  <c r="AW400" i="1"/>
  <c r="AX399" i="1"/>
  <c r="AW399" i="1"/>
  <c r="AX398" i="1"/>
  <c r="AW398" i="1"/>
  <c r="AX397" i="1"/>
  <c r="AW397" i="1"/>
  <c r="AX396" i="1"/>
  <c r="AW396" i="1"/>
  <c r="AX395" i="1"/>
  <c r="AW395" i="1"/>
  <c r="AX394" i="1"/>
  <c r="AW394" i="1"/>
  <c r="AX393" i="1"/>
  <c r="AW393" i="1"/>
  <c r="AX392" i="1"/>
  <c r="AW392" i="1"/>
  <c r="AX391" i="1"/>
  <c r="AW391" i="1"/>
  <c r="AX390" i="1"/>
  <c r="AW390" i="1"/>
  <c r="AX389" i="1"/>
  <c r="AW389" i="1"/>
  <c r="AX388" i="1"/>
  <c r="AW388" i="1"/>
  <c r="AX387" i="1"/>
  <c r="AW387" i="1"/>
  <c r="AX386" i="1"/>
  <c r="AW386" i="1"/>
  <c r="AX385" i="1"/>
  <c r="AW385" i="1"/>
  <c r="AX384" i="1"/>
  <c r="AW384" i="1"/>
  <c r="AX383" i="1"/>
  <c r="AW383" i="1"/>
  <c r="AX382" i="1"/>
  <c r="AW382" i="1"/>
  <c r="AX381" i="1"/>
  <c r="AW381" i="1"/>
  <c r="AX380" i="1"/>
  <c r="AW380" i="1"/>
  <c r="AX379" i="1"/>
  <c r="AW379" i="1"/>
  <c r="AX378" i="1"/>
  <c r="AW378" i="1"/>
  <c r="AX377" i="1"/>
  <c r="AW377" i="1"/>
  <c r="AX376" i="1"/>
  <c r="AW376" i="1"/>
  <c r="AX375" i="1"/>
  <c r="AW375" i="1"/>
  <c r="AX374" i="1"/>
  <c r="AW374" i="1"/>
  <c r="AX373" i="1"/>
  <c r="AW373" i="1"/>
  <c r="AX372" i="1"/>
  <c r="AW372" i="1"/>
  <c r="AX371" i="1"/>
  <c r="AW371" i="1"/>
  <c r="AX370" i="1"/>
  <c r="AW370" i="1"/>
  <c r="AX369" i="1"/>
  <c r="AW369" i="1"/>
  <c r="AX368" i="1"/>
  <c r="AW368" i="1"/>
  <c r="AX367" i="1"/>
  <c r="AW367" i="1"/>
  <c r="AX366" i="1"/>
  <c r="AW366" i="1"/>
  <c r="AX365" i="1"/>
  <c r="AW365" i="1"/>
  <c r="AX364" i="1"/>
  <c r="AW364" i="1"/>
  <c r="AX363" i="1"/>
  <c r="AW363" i="1"/>
  <c r="AX362" i="1"/>
  <c r="AW362" i="1"/>
  <c r="AX361" i="1"/>
  <c r="AW361" i="1"/>
  <c r="AX360" i="1"/>
  <c r="AW360" i="1"/>
  <c r="AX359" i="1"/>
  <c r="AW359" i="1"/>
  <c r="AX358" i="1"/>
  <c r="AW358" i="1"/>
  <c r="AX357" i="1"/>
  <c r="AW357" i="1"/>
  <c r="AX356" i="1"/>
  <c r="AW356" i="1"/>
  <c r="AX355" i="1"/>
  <c r="AW355" i="1"/>
  <c r="AX354" i="1"/>
  <c r="AW354" i="1"/>
  <c r="AX353" i="1"/>
  <c r="AW353" i="1"/>
  <c r="AX352" i="1"/>
  <c r="AW352" i="1"/>
  <c r="AX351" i="1"/>
  <c r="AW351" i="1"/>
  <c r="AX350" i="1"/>
  <c r="AW350" i="1"/>
  <c r="AX349" i="1"/>
  <c r="AW349" i="1"/>
  <c r="AX348" i="1"/>
  <c r="AW348" i="1"/>
  <c r="AX347" i="1"/>
  <c r="AW347" i="1"/>
  <c r="AX346" i="1"/>
  <c r="AW346" i="1"/>
  <c r="AX345" i="1"/>
  <c r="AW345" i="1"/>
  <c r="AX344" i="1"/>
  <c r="AW344" i="1"/>
  <c r="AX343" i="1"/>
  <c r="AW343" i="1"/>
  <c r="AX342" i="1"/>
  <c r="AW342" i="1"/>
  <c r="AX341" i="1"/>
  <c r="AW341" i="1"/>
  <c r="AX339" i="1"/>
  <c r="AW339" i="1"/>
  <c r="AX338" i="1"/>
  <c r="AW338" i="1"/>
  <c r="AX337" i="1"/>
  <c r="AW337" i="1"/>
  <c r="AX336" i="1"/>
  <c r="AW336" i="1"/>
  <c r="AX335" i="1"/>
  <c r="AW335" i="1"/>
  <c r="AX334" i="1"/>
  <c r="AW334" i="1"/>
  <c r="AX332" i="1"/>
  <c r="AW332" i="1"/>
  <c r="AX331" i="1"/>
  <c r="AW331" i="1"/>
  <c r="AX330" i="1"/>
  <c r="AW330" i="1"/>
  <c r="AX329" i="1"/>
  <c r="AW329" i="1"/>
  <c r="AX328" i="1"/>
  <c r="AW328" i="1"/>
  <c r="AX327" i="1"/>
  <c r="AW327" i="1"/>
  <c r="AX326" i="1"/>
  <c r="AW326" i="1"/>
  <c r="AX325" i="1"/>
  <c r="AW325" i="1"/>
  <c r="AX320" i="1"/>
  <c r="AW320" i="1"/>
  <c r="AX319" i="1"/>
  <c r="AW319" i="1"/>
  <c r="AX318" i="1"/>
  <c r="AW318" i="1"/>
  <c r="AX317" i="1"/>
  <c r="AW317" i="1"/>
  <c r="AX316" i="1"/>
  <c r="AW316" i="1"/>
  <c r="AX315" i="1"/>
  <c r="AW315" i="1"/>
  <c r="AX314" i="1"/>
  <c r="AW314" i="1"/>
  <c r="AX313" i="1"/>
  <c r="AW313" i="1"/>
  <c r="AX312" i="1"/>
  <c r="AW312" i="1"/>
  <c r="AX311" i="1"/>
  <c r="AW311" i="1"/>
  <c r="AX310" i="1"/>
  <c r="AW310" i="1"/>
  <c r="AX309" i="1"/>
  <c r="AW309" i="1"/>
  <c r="AX307" i="1"/>
  <c r="AW307" i="1"/>
  <c r="AX306" i="1"/>
  <c r="AW306" i="1"/>
  <c r="AX304" i="1"/>
  <c r="AW304" i="1"/>
  <c r="AX303" i="1"/>
  <c r="AW303" i="1"/>
  <c r="AX299" i="1"/>
  <c r="AW299" i="1"/>
  <c r="AX298" i="1"/>
  <c r="AW298" i="1"/>
  <c r="AX297" i="1"/>
  <c r="AW297" i="1"/>
  <c r="AX296" i="1"/>
  <c r="AW296" i="1"/>
  <c r="AX295" i="1"/>
  <c r="AW295" i="1"/>
  <c r="AX294" i="1"/>
  <c r="AW294" i="1"/>
  <c r="AX291" i="1"/>
  <c r="AW291" i="1"/>
  <c r="AX290" i="1"/>
  <c r="AW290" i="1"/>
  <c r="AX289" i="1"/>
  <c r="AW289" i="1"/>
  <c r="AX288" i="1"/>
  <c r="AW288" i="1"/>
  <c r="AX287" i="1"/>
  <c r="AW287" i="1"/>
  <c r="AX286" i="1"/>
  <c r="AW286" i="1"/>
  <c r="AX284" i="1"/>
  <c r="AW284" i="1"/>
  <c r="AX283" i="1"/>
  <c r="AW283" i="1"/>
  <c r="AX279" i="1"/>
  <c r="AW279" i="1"/>
  <c r="AX278" i="1"/>
  <c r="AW278" i="1"/>
  <c r="AX277" i="1"/>
  <c r="AW277" i="1"/>
  <c r="AX276" i="1"/>
  <c r="AW276" i="1"/>
  <c r="AX275" i="1"/>
  <c r="AW275" i="1"/>
  <c r="AX274" i="1"/>
  <c r="AW274" i="1"/>
  <c r="AX272" i="1"/>
  <c r="AW272" i="1"/>
  <c r="AX271" i="1"/>
  <c r="AW271" i="1"/>
  <c r="AX270" i="1"/>
  <c r="AW270" i="1"/>
  <c r="AX269" i="1"/>
  <c r="AW269" i="1"/>
  <c r="AX268" i="1"/>
  <c r="AW268" i="1"/>
  <c r="AX266" i="1"/>
  <c r="AW266" i="1"/>
  <c r="AX265" i="1"/>
  <c r="AW265" i="1"/>
  <c r="AX264" i="1"/>
  <c r="AW264" i="1"/>
  <c r="AX263" i="1"/>
  <c r="AW263" i="1"/>
  <c r="AX262" i="1"/>
  <c r="AW262" i="1"/>
  <c r="AX261" i="1"/>
  <c r="AW261" i="1"/>
  <c r="AX260" i="1"/>
  <c r="AW260" i="1"/>
  <c r="AX259" i="1"/>
  <c r="AW259" i="1"/>
  <c r="AX258" i="1"/>
  <c r="AW258" i="1"/>
  <c r="AX257" i="1"/>
  <c r="AW257" i="1"/>
  <c r="AX256" i="1"/>
  <c r="AW256" i="1"/>
  <c r="AX255" i="1"/>
  <c r="AW255" i="1"/>
  <c r="AX254" i="1"/>
  <c r="AW254" i="1"/>
  <c r="AX253" i="1"/>
  <c r="AW253" i="1"/>
  <c r="AX252" i="1"/>
  <c r="AW252" i="1"/>
  <c r="AX251" i="1"/>
  <c r="AW251" i="1"/>
  <c r="AX250" i="1"/>
  <c r="AW250" i="1"/>
  <c r="AX249" i="1"/>
  <c r="AW249" i="1"/>
  <c r="AX248" i="1"/>
  <c r="AW248" i="1"/>
  <c r="AX247" i="1"/>
  <c r="AW247" i="1"/>
  <c r="AX246" i="1"/>
  <c r="AW246" i="1"/>
  <c r="AX245" i="1"/>
  <c r="AW245" i="1"/>
  <c r="AX244" i="1"/>
  <c r="AW244" i="1"/>
  <c r="AX239" i="1"/>
  <c r="AW239" i="1"/>
  <c r="AX238" i="1"/>
  <c r="AW238" i="1"/>
  <c r="AX237" i="1"/>
  <c r="AW237" i="1"/>
  <c r="AX236" i="1"/>
  <c r="AW236" i="1"/>
  <c r="AX235" i="1"/>
  <c r="AW235" i="1"/>
  <c r="AX234" i="1"/>
  <c r="AW234" i="1"/>
  <c r="AX233" i="1"/>
  <c r="AW233" i="1"/>
  <c r="AX232" i="1"/>
  <c r="AW232" i="1"/>
  <c r="AX231" i="1"/>
  <c r="AW231" i="1"/>
  <c r="AX230" i="1"/>
  <c r="AW230" i="1"/>
  <c r="AX229" i="1"/>
  <c r="AW229" i="1"/>
  <c r="AX228" i="1"/>
  <c r="AW228" i="1"/>
  <c r="AX227" i="1"/>
  <c r="AW227" i="1"/>
  <c r="AX226" i="1"/>
  <c r="AW226" i="1"/>
  <c r="AX225" i="1"/>
  <c r="AW225" i="1"/>
  <c r="AX224" i="1"/>
  <c r="AW224" i="1"/>
  <c r="AX223" i="1"/>
  <c r="AW223" i="1"/>
  <c r="AX222" i="1"/>
  <c r="AW222" i="1"/>
  <c r="AX221" i="1"/>
  <c r="AW221" i="1"/>
  <c r="AX220" i="1"/>
  <c r="AW220" i="1"/>
  <c r="AX219" i="1"/>
  <c r="AW219" i="1"/>
  <c r="AX218" i="1"/>
  <c r="AW218" i="1"/>
  <c r="AX217" i="1"/>
  <c r="AW217" i="1"/>
  <c r="AX216" i="1"/>
  <c r="AW216" i="1"/>
  <c r="AX215" i="1"/>
  <c r="AW215" i="1"/>
  <c r="AX214" i="1"/>
  <c r="AW214" i="1"/>
  <c r="AX213" i="1"/>
  <c r="AW213" i="1"/>
  <c r="AX212" i="1"/>
  <c r="AW212" i="1"/>
  <c r="AX211" i="1"/>
  <c r="AW211" i="1"/>
  <c r="AX210" i="1"/>
  <c r="AW210" i="1"/>
  <c r="AX209" i="1"/>
  <c r="AW209" i="1"/>
  <c r="AX208" i="1"/>
  <c r="AW208" i="1"/>
  <c r="AX207" i="1"/>
  <c r="AW207" i="1"/>
  <c r="AX206" i="1"/>
  <c r="AW206" i="1"/>
  <c r="AX205" i="1"/>
  <c r="AW205" i="1"/>
  <c r="AX204" i="1"/>
  <c r="AW204" i="1"/>
  <c r="AX203" i="1"/>
  <c r="AW203" i="1"/>
  <c r="AX202" i="1"/>
  <c r="AW202" i="1"/>
  <c r="AX201" i="1"/>
  <c r="AW201" i="1"/>
  <c r="AX200" i="1"/>
  <c r="AW200" i="1"/>
  <c r="AX199" i="1"/>
  <c r="AW199" i="1"/>
  <c r="AX198" i="1"/>
  <c r="AW198" i="1"/>
  <c r="AX197" i="1"/>
  <c r="AW197" i="1"/>
  <c r="AX196" i="1"/>
  <c r="AW196" i="1"/>
  <c r="AX195" i="1"/>
  <c r="AW195" i="1"/>
  <c r="AX194" i="1"/>
  <c r="AW194" i="1"/>
  <c r="AX193" i="1"/>
  <c r="AW193" i="1"/>
  <c r="AX192" i="1"/>
  <c r="AW192" i="1"/>
  <c r="AX191" i="1"/>
  <c r="AW191" i="1"/>
  <c r="AX190" i="1"/>
  <c r="AW190" i="1"/>
  <c r="AX189" i="1"/>
  <c r="AW189" i="1"/>
  <c r="AX188" i="1"/>
  <c r="AW188" i="1"/>
  <c r="AX187" i="1"/>
  <c r="AW187" i="1"/>
  <c r="AX186" i="1"/>
  <c r="AW186" i="1"/>
  <c r="AX185" i="1"/>
  <c r="AW185" i="1"/>
  <c r="AX184" i="1"/>
  <c r="AW184" i="1"/>
  <c r="AX183" i="1"/>
  <c r="AW183" i="1"/>
  <c r="AX182" i="1"/>
  <c r="AW182" i="1"/>
  <c r="AX181" i="1"/>
  <c r="AW181" i="1"/>
  <c r="AX180" i="1"/>
  <c r="AW180" i="1"/>
  <c r="AX179" i="1"/>
  <c r="AW179" i="1"/>
  <c r="AX178" i="1"/>
  <c r="AW178" i="1"/>
  <c r="AX177" i="1"/>
  <c r="AW177" i="1"/>
  <c r="AX176" i="1"/>
  <c r="AW176" i="1"/>
  <c r="AX174" i="1"/>
  <c r="AW174" i="1"/>
  <c r="AX173" i="1"/>
  <c r="AW173" i="1"/>
  <c r="AX172" i="1"/>
  <c r="AW172" i="1"/>
  <c r="AX171" i="1"/>
  <c r="AW171" i="1"/>
  <c r="AX170" i="1"/>
  <c r="AW170" i="1"/>
  <c r="AX169" i="1"/>
  <c r="AW169" i="1"/>
  <c r="AX168" i="1"/>
  <c r="AW168" i="1"/>
  <c r="AX167" i="1"/>
  <c r="AW167" i="1"/>
  <c r="AX166" i="1"/>
  <c r="AW166" i="1"/>
  <c r="AX165" i="1"/>
  <c r="AW165" i="1"/>
  <c r="AX163" i="1"/>
  <c r="AW163" i="1"/>
  <c r="AX162" i="1"/>
  <c r="AW162" i="1"/>
  <c r="AX161" i="1"/>
  <c r="AW161" i="1"/>
  <c r="AX160" i="1"/>
  <c r="AW160" i="1"/>
  <c r="AX159" i="1"/>
  <c r="AW159" i="1"/>
  <c r="AX158" i="1"/>
  <c r="AW158" i="1"/>
  <c r="AX157" i="1"/>
  <c r="AW157" i="1"/>
  <c r="AX156" i="1"/>
  <c r="AW156" i="1"/>
  <c r="AX155" i="1"/>
  <c r="AW155" i="1"/>
  <c r="AX154" i="1"/>
  <c r="AW154" i="1"/>
  <c r="AX153" i="1"/>
  <c r="AW153" i="1"/>
  <c r="AX152" i="1"/>
  <c r="AW152" i="1"/>
  <c r="AX151" i="1"/>
  <c r="AW151" i="1"/>
  <c r="AX150" i="1"/>
  <c r="AW150" i="1"/>
  <c r="AX149" i="1"/>
  <c r="AW149" i="1"/>
  <c r="AX148" i="1"/>
  <c r="AW148" i="1"/>
  <c r="AX147" i="1"/>
  <c r="AW147" i="1"/>
  <c r="AX146" i="1"/>
  <c r="AW146" i="1"/>
  <c r="AX145" i="1"/>
  <c r="AW145" i="1"/>
  <c r="AX144" i="1"/>
  <c r="AW144" i="1"/>
  <c r="AX143" i="1"/>
  <c r="AW143" i="1"/>
  <c r="AX142" i="1"/>
  <c r="AW142" i="1"/>
  <c r="AX141" i="1"/>
  <c r="AW141" i="1"/>
  <c r="AX140" i="1"/>
  <c r="AW140" i="1"/>
  <c r="AX139" i="1"/>
  <c r="AW139" i="1"/>
  <c r="AX138" i="1"/>
  <c r="AW138" i="1"/>
  <c r="AX137" i="1"/>
  <c r="AW137" i="1"/>
  <c r="AX136" i="1"/>
  <c r="AW136" i="1"/>
  <c r="AX135" i="1"/>
  <c r="AW135" i="1"/>
  <c r="AX134" i="1"/>
  <c r="AW134" i="1"/>
  <c r="AX133" i="1"/>
  <c r="AW133" i="1"/>
  <c r="AX132" i="1"/>
  <c r="AW132" i="1"/>
  <c r="AX131" i="1"/>
  <c r="AW131" i="1"/>
  <c r="AX130" i="1"/>
  <c r="AW130" i="1"/>
  <c r="AX129" i="1"/>
  <c r="AW129" i="1"/>
  <c r="AX128" i="1"/>
  <c r="AW128" i="1"/>
  <c r="AX127" i="1"/>
  <c r="AW127" i="1"/>
  <c r="AX126" i="1"/>
  <c r="AW126" i="1"/>
  <c r="AX125" i="1"/>
  <c r="AW125" i="1"/>
  <c r="AX124" i="1"/>
  <c r="AW124" i="1"/>
  <c r="AX123" i="1"/>
  <c r="AW123" i="1"/>
  <c r="AX122" i="1"/>
  <c r="AW122" i="1"/>
  <c r="AX121" i="1"/>
  <c r="AW121" i="1"/>
  <c r="AX120" i="1"/>
  <c r="AW120" i="1"/>
  <c r="AX119" i="1"/>
  <c r="AW119" i="1"/>
  <c r="AX118" i="1"/>
  <c r="AW118" i="1"/>
  <c r="AX117" i="1"/>
  <c r="AW117" i="1"/>
  <c r="AX116" i="1"/>
  <c r="AW116" i="1"/>
  <c r="AX115" i="1"/>
  <c r="AW115" i="1"/>
  <c r="AX114" i="1"/>
  <c r="AW114" i="1"/>
  <c r="AX113" i="1"/>
  <c r="AW113" i="1"/>
  <c r="AX112" i="1"/>
  <c r="AW112" i="1"/>
  <c r="AX111" i="1"/>
  <c r="AW111" i="1"/>
  <c r="AX110" i="1"/>
  <c r="AW110" i="1"/>
  <c r="AX109" i="1"/>
  <c r="AW109" i="1"/>
  <c r="AX108" i="1"/>
  <c r="AW108" i="1"/>
  <c r="AX107" i="1"/>
  <c r="AW107" i="1"/>
  <c r="AX106" i="1"/>
  <c r="AW106" i="1"/>
  <c r="AX105" i="1"/>
  <c r="AW105" i="1"/>
  <c r="AX104" i="1"/>
  <c r="AW104" i="1"/>
  <c r="AX103" i="1"/>
  <c r="AW103" i="1"/>
  <c r="AX102" i="1"/>
  <c r="AW102" i="1"/>
  <c r="AX101" i="1"/>
  <c r="AW101" i="1"/>
  <c r="AX100" i="1"/>
  <c r="AW100" i="1"/>
  <c r="AX99" i="1"/>
  <c r="AW99" i="1"/>
  <c r="AX98" i="1"/>
  <c r="AW98" i="1"/>
  <c r="AX97" i="1"/>
  <c r="AW97" i="1"/>
  <c r="AX96" i="1"/>
  <c r="AW96" i="1"/>
  <c r="AX95" i="1"/>
  <c r="AW95" i="1"/>
  <c r="AX94" i="1"/>
  <c r="AW94" i="1"/>
  <c r="AX93" i="1"/>
  <c r="AW93" i="1"/>
  <c r="AX92" i="1"/>
  <c r="AW92" i="1"/>
  <c r="AX91" i="1"/>
  <c r="AW91" i="1"/>
  <c r="AX90" i="1"/>
  <c r="AW90" i="1"/>
  <c r="AX89" i="1"/>
  <c r="AW89" i="1"/>
  <c r="AX88" i="1"/>
  <c r="AW88" i="1"/>
  <c r="AX87" i="1"/>
  <c r="AW87" i="1"/>
  <c r="AX86" i="1"/>
  <c r="AW86" i="1"/>
  <c r="AX85" i="1"/>
  <c r="AW85" i="1"/>
  <c r="AX84" i="1"/>
  <c r="AW84" i="1"/>
  <c r="AX83" i="1"/>
  <c r="AW83" i="1"/>
  <c r="AX82" i="1"/>
  <c r="AW82" i="1"/>
  <c r="AX81" i="1"/>
  <c r="AW81" i="1"/>
  <c r="AX80" i="1"/>
  <c r="AW80" i="1"/>
  <c r="AX79" i="1"/>
  <c r="AW79" i="1"/>
  <c r="AX78" i="1"/>
  <c r="AW78" i="1"/>
  <c r="AX77" i="1"/>
  <c r="AW77" i="1"/>
  <c r="AX76" i="1"/>
  <c r="AW76" i="1"/>
  <c r="AX75" i="1"/>
  <c r="AW75" i="1"/>
  <c r="AX74" i="1"/>
  <c r="AW74" i="1"/>
  <c r="AX73" i="1"/>
  <c r="AW73" i="1"/>
  <c r="AX72" i="1"/>
  <c r="AW72" i="1"/>
  <c r="AX71" i="1"/>
  <c r="AW71" i="1"/>
  <c r="AX69" i="1"/>
  <c r="AW69" i="1"/>
  <c r="AX68" i="1"/>
  <c r="AW68" i="1"/>
  <c r="AX67" i="1"/>
  <c r="AW67" i="1"/>
  <c r="AX66" i="1"/>
  <c r="AW66" i="1"/>
  <c r="AX65" i="1"/>
  <c r="AW65" i="1"/>
  <c r="AX64" i="1"/>
  <c r="AW64" i="1"/>
  <c r="AX63" i="1"/>
  <c r="AW63" i="1"/>
  <c r="AX62" i="1"/>
  <c r="AW62" i="1"/>
  <c r="AX61" i="1"/>
  <c r="AW61" i="1"/>
  <c r="AX59" i="1"/>
  <c r="AW59" i="1"/>
  <c r="AX58" i="1"/>
  <c r="AW58" i="1"/>
  <c r="AX57" i="1"/>
  <c r="AW57" i="1"/>
  <c r="AX56" i="1"/>
  <c r="AW56" i="1"/>
  <c r="AX55" i="1"/>
  <c r="AW55" i="1"/>
  <c r="AX54" i="1"/>
  <c r="AW54" i="1"/>
  <c r="AX53" i="1"/>
  <c r="AW53" i="1"/>
  <c r="AX52" i="1"/>
  <c r="AW52" i="1"/>
  <c r="AX51" i="1"/>
  <c r="AW51" i="1"/>
  <c r="AX50" i="1"/>
  <c r="AW50" i="1"/>
  <c r="AX49" i="1"/>
  <c r="AW49" i="1"/>
  <c r="AX48" i="1"/>
  <c r="AW48" i="1"/>
  <c r="AX47" i="1"/>
  <c r="AW47" i="1"/>
  <c r="AX46" i="1"/>
  <c r="AW46" i="1"/>
  <c r="AX45" i="1"/>
  <c r="AW45" i="1"/>
  <c r="AX44" i="1"/>
  <c r="AW44" i="1"/>
  <c r="AX43" i="1"/>
  <c r="AW43" i="1"/>
  <c r="AX42" i="1"/>
  <c r="AW42" i="1"/>
  <c r="AX41" i="1"/>
  <c r="AW41" i="1"/>
  <c r="AX40" i="1"/>
  <c r="AW40" i="1"/>
  <c r="AX39" i="1"/>
  <c r="AW39" i="1"/>
  <c r="AX38" i="1"/>
  <c r="AW38" i="1"/>
  <c r="AX37" i="1"/>
  <c r="AW37" i="1"/>
  <c r="AX36" i="1"/>
  <c r="AW36" i="1"/>
  <c r="AX35" i="1"/>
  <c r="AW35" i="1"/>
  <c r="AX34" i="1"/>
  <c r="AW34" i="1"/>
  <c r="AX33" i="1"/>
  <c r="AW33" i="1"/>
  <c r="AX32" i="1"/>
  <c r="AW32" i="1"/>
  <c r="AX31" i="1"/>
  <c r="AW31" i="1"/>
  <c r="AX30" i="1"/>
  <c r="AW30" i="1"/>
  <c r="AX29" i="1"/>
  <c r="AW29" i="1"/>
  <c r="AX28" i="1"/>
  <c r="AW28" i="1"/>
  <c r="AX27" i="1"/>
  <c r="AW27" i="1"/>
  <c r="AX26" i="1"/>
  <c r="AW26" i="1"/>
  <c r="AX25" i="1"/>
  <c r="AW25" i="1"/>
  <c r="AX24" i="1"/>
  <c r="AW24" i="1"/>
  <c r="AX23" i="1"/>
  <c r="AW23" i="1"/>
  <c r="AX22" i="1"/>
  <c r="AW22" i="1"/>
  <c r="AX21" i="1"/>
  <c r="AW21" i="1"/>
  <c r="AX20" i="1"/>
  <c r="AW20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X8" i="1"/>
  <c r="AW8" i="1"/>
  <c r="AX7" i="1"/>
  <c r="AW7" i="1"/>
  <c r="AX6" i="1"/>
  <c r="AW6" i="1"/>
  <c r="AX5" i="1"/>
  <c r="AW5" i="1"/>
  <c r="AX4" i="1"/>
  <c r="AW4" i="1"/>
  <c r="AX3" i="1"/>
  <c r="AW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3" i="1"/>
  <c r="AB1043" i="1" l="1"/>
  <c r="AB1025" i="1"/>
  <c r="G21" i="2"/>
  <c r="AP29" i="1"/>
  <c r="AO29" i="1" s="1"/>
  <c r="AP30" i="1"/>
  <c r="AO30" i="1" s="1"/>
  <c r="AP31" i="1"/>
  <c r="AO31" i="1" s="1"/>
  <c r="AP32" i="1"/>
  <c r="AO32" i="1" s="1"/>
  <c r="AP33" i="1"/>
  <c r="AO33" i="1" s="1"/>
  <c r="AP34" i="1"/>
  <c r="AO34" i="1" s="1"/>
  <c r="AP35" i="1"/>
  <c r="AO35" i="1" s="1"/>
  <c r="AP36" i="1"/>
  <c r="AO36" i="1" s="1"/>
  <c r="AP37" i="1"/>
  <c r="AO37" i="1" s="1"/>
  <c r="AP38" i="1"/>
  <c r="AO38" i="1" s="1"/>
  <c r="AP39" i="1"/>
  <c r="AO39" i="1" s="1"/>
  <c r="AP40" i="1"/>
  <c r="AO40" i="1" s="1"/>
  <c r="AP41" i="1"/>
  <c r="AO41" i="1" s="1"/>
  <c r="AP42" i="1"/>
  <c r="AO42" i="1" s="1"/>
  <c r="AP43" i="1"/>
  <c r="AO43" i="1" s="1"/>
  <c r="AP44" i="1"/>
  <c r="AO44" i="1" s="1"/>
  <c r="AP45" i="1"/>
  <c r="AO45" i="1" s="1"/>
  <c r="AP46" i="1"/>
  <c r="AO46" i="1" s="1"/>
  <c r="AP47" i="1"/>
  <c r="AO47" i="1" s="1"/>
  <c r="AP48" i="1"/>
  <c r="AO48" i="1" s="1"/>
  <c r="AP49" i="1"/>
  <c r="AO49" i="1" s="1"/>
  <c r="AP50" i="1"/>
  <c r="AO50" i="1" s="1"/>
  <c r="AP51" i="1"/>
  <c r="AO51" i="1" s="1"/>
  <c r="AP52" i="1"/>
  <c r="AO52" i="1" s="1"/>
  <c r="AP53" i="1"/>
  <c r="AO53" i="1" s="1"/>
  <c r="AP54" i="1"/>
  <c r="AO54" i="1" s="1"/>
  <c r="AP55" i="1"/>
  <c r="AO55" i="1" s="1"/>
  <c r="AP56" i="1"/>
  <c r="AO56" i="1" s="1"/>
  <c r="AP57" i="1"/>
  <c r="AO57" i="1" s="1"/>
  <c r="AP58" i="1"/>
  <c r="AO58" i="1" s="1"/>
  <c r="AP59" i="1"/>
  <c r="AO59" i="1" s="1"/>
  <c r="AP60" i="1"/>
  <c r="AO60" i="1" s="1"/>
  <c r="AP61" i="1"/>
  <c r="AO61" i="1" s="1"/>
  <c r="AP62" i="1"/>
  <c r="AO62" i="1" s="1"/>
  <c r="AP63" i="1"/>
  <c r="AO63" i="1" s="1"/>
  <c r="AP64" i="1"/>
  <c r="AO64" i="1" s="1"/>
  <c r="AP65" i="1"/>
  <c r="AO65" i="1" s="1"/>
  <c r="AP66" i="1"/>
  <c r="AO66" i="1" s="1"/>
  <c r="AP67" i="1"/>
  <c r="AO67" i="1" s="1"/>
  <c r="AP68" i="1"/>
  <c r="AO68" i="1" s="1"/>
  <c r="AP69" i="1"/>
  <c r="AO69" i="1" s="1"/>
  <c r="AP70" i="1"/>
  <c r="AO70" i="1" s="1"/>
  <c r="AP71" i="1"/>
  <c r="AO71" i="1" s="1"/>
  <c r="AP72" i="1"/>
  <c r="AO72" i="1" s="1"/>
  <c r="AP73" i="1"/>
  <c r="AO73" i="1" s="1"/>
  <c r="AP74" i="1"/>
  <c r="AO74" i="1" s="1"/>
  <c r="AP75" i="1"/>
  <c r="AO75" i="1" s="1"/>
  <c r="AP76" i="1"/>
  <c r="AO76" i="1" s="1"/>
  <c r="AP77" i="1"/>
  <c r="AO77" i="1" s="1"/>
  <c r="AP78" i="1"/>
  <c r="AO78" i="1" s="1"/>
  <c r="AP79" i="1"/>
  <c r="AO79" i="1" s="1"/>
  <c r="AP80" i="1"/>
  <c r="AO80" i="1" s="1"/>
  <c r="AP81" i="1"/>
  <c r="AO81" i="1" s="1"/>
  <c r="AP82" i="1"/>
  <c r="AO82" i="1" s="1"/>
  <c r="AP83" i="1"/>
  <c r="AO83" i="1" s="1"/>
  <c r="AP84" i="1"/>
  <c r="AO84" i="1" s="1"/>
  <c r="AP85" i="1"/>
  <c r="AO85" i="1" s="1"/>
  <c r="AP86" i="1"/>
  <c r="AO86" i="1" s="1"/>
  <c r="AP87" i="1"/>
  <c r="AO87" i="1" s="1"/>
  <c r="AP88" i="1"/>
  <c r="AO88" i="1" s="1"/>
  <c r="AP89" i="1"/>
  <c r="AO89" i="1" s="1"/>
  <c r="AP90" i="1"/>
  <c r="AO90" i="1" s="1"/>
  <c r="AP91" i="1"/>
  <c r="AO91" i="1" s="1"/>
  <c r="AP92" i="1"/>
  <c r="AO92" i="1" s="1"/>
  <c r="AP93" i="1"/>
  <c r="AO93" i="1" s="1"/>
  <c r="AP94" i="1"/>
  <c r="AO94" i="1" s="1"/>
  <c r="AP95" i="1"/>
  <c r="AO95" i="1" s="1"/>
  <c r="AP96" i="1"/>
  <c r="AO96" i="1" s="1"/>
  <c r="AP97" i="1"/>
  <c r="AO97" i="1" s="1"/>
  <c r="AP98" i="1"/>
  <c r="AO98" i="1" s="1"/>
  <c r="AP99" i="1"/>
  <c r="AO99" i="1" s="1"/>
  <c r="AP100" i="1"/>
  <c r="AO100" i="1" s="1"/>
  <c r="AP101" i="1"/>
  <c r="AO101" i="1" s="1"/>
  <c r="AP102" i="1"/>
  <c r="AO102" i="1" s="1"/>
  <c r="AP103" i="1"/>
  <c r="AO103" i="1" s="1"/>
  <c r="AP104" i="1"/>
  <c r="AO104" i="1" s="1"/>
  <c r="AP105" i="1"/>
  <c r="AO105" i="1" s="1"/>
  <c r="AP106" i="1"/>
  <c r="AO106" i="1" s="1"/>
  <c r="AP107" i="1"/>
  <c r="AO107" i="1" s="1"/>
  <c r="AP108" i="1"/>
  <c r="AO108" i="1" s="1"/>
  <c r="AP109" i="1"/>
  <c r="AO109" i="1" s="1"/>
  <c r="AP110" i="1"/>
  <c r="AO110" i="1" s="1"/>
  <c r="AP111" i="1"/>
  <c r="AO111" i="1" s="1"/>
  <c r="AP112" i="1"/>
  <c r="AO112" i="1" s="1"/>
  <c r="AP113" i="1"/>
  <c r="AO113" i="1" s="1"/>
  <c r="AP114" i="1"/>
  <c r="AO114" i="1" s="1"/>
  <c r="AP115" i="1"/>
  <c r="AO115" i="1" s="1"/>
  <c r="AP116" i="1"/>
  <c r="AO116" i="1" s="1"/>
  <c r="AP117" i="1"/>
  <c r="AO117" i="1" s="1"/>
  <c r="AP118" i="1"/>
  <c r="AO118" i="1" s="1"/>
  <c r="AP119" i="1"/>
  <c r="AO119" i="1" s="1"/>
  <c r="AP120" i="1"/>
  <c r="AO120" i="1" s="1"/>
  <c r="AP121" i="1"/>
  <c r="AO121" i="1" s="1"/>
  <c r="AP122" i="1"/>
  <c r="AO122" i="1" s="1"/>
  <c r="AP123" i="1"/>
  <c r="AO123" i="1" s="1"/>
  <c r="AP124" i="1"/>
  <c r="AO124" i="1" s="1"/>
  <c r="AP125" i="1"/>
  <c r="AO125" i="1" s="1"/>
  <c r="AP126" i="1"/>
  <c r="AO126" i="1" s="1"/>
  <c r="AP127" i="1"/>
  <c r="AO127" i="1" s="1"/>
  <c r="AP128" i="1"/>
  <c r="AO128" i="1" s="1"/>
  <c r="AP129" i="1"/>
  <c r="AO129" i="1" s="1"/>
  <c r="AP130" i="1"/>
  <c r="AO130" i="1" s="1"/>
  <c r="AP131" i="1"/>
  <c r="AO131" i="1" s="1"/>
  <c r="AP132" i="1"/>
  <c r="AO132" i="1" s="1"/>
  <c r="AP133" i="1"/>
  <c r="AO133" i="1" s="1"/>
  <c r="AP134" i="1"/>
  <c r="AO134" i="1" s="1"/>
  <c r="AP135" i="1"/>
  <c r="AO135" i="1" s="1"/>
  <c r="AP136" i="1"/>
  <c r="AO136" i="1" s="1"/>
  <c r="AP137" i="1"/>
  <c r="AO137" i="1" s="1"/>
  <c r="AP138" i="1"/>
  <c r="AO138" i="1" s="1"/>
  <c r="AP139" i="1"/>
  <c r="AO139" i="1" s="1"/>
  <c r="AP140" i="1"/>
  <c r="AO140" i="1" s="1"/>
  <c r="AP141" i="1"/>
  <c r="AO141" i="1" s="1"/>
  <c r="AP142" i="1"/>
  <c r="AO142" i="1" s="1"/>
  <c r="AP143" i="1"/>
  <c r="AO143" i="1" s="1"/>
  <c r="AP144" i="1"/>
  <c r="AO144" i="1" s="1"/>
  <c r="AP145" i="1"/>
  <c r="AO145" i="1" s="1"/>
  <c r="AP146" i="1"/>
  <c r="AO146" i="1" s="1"/>
  <c r="AP147" i="1"/>
  <c r="AO147" i="1" s="1"/>
  <c r="AP148" i="1"/>
  <c r="AO148" i="1" s="1"/>
  <c r="AP149" i="1"/>
  <c r="AO149" i="1" s="1"/>
  <c r="AP150" i="1"/>
  <c r="AO150" i="1" s="1"/>
  <c r="AP151" i="1"/>
  <c r="AO151" i="1" s="1"/>
  <c r="AP152" i="1"/>
  <c r="AO152" i="1" s="1"/>
  <c r="AP153" i="1"/>
  <c r="AO153" i="1" s="1"/>
  <c r="AP154" i="1"/>
  <c r="AO154" i="1" s="1"/>
  <c r="AP155" i="1"/>
  <c r="AO155" i="1" s="1"/>
  <c r="AP156" i="1"/>
  <c r="AO156" i="1" s="1"/>
  <c r="AP157" i="1"/>
  <c r="AO157" i="1" s="1"/>
  <c r="AP158" i="1"/>
  <c r="AO158" i="1" s="1"/>
  <c r="AP159" i="1"/>
  <c r="AO159" i="1" s="1"/>
  <c r="AP160" i="1"/>
  <c r="AO160" i="1" s="1"/>
  <c r="AP161" i="1"/>
  <c r="AO161" i="1" s="1"/>
  <c r="AP162" i="1"/>
  <c r="AO162" i="1" s="1"/>
  <c r="AP163" i="1"/>
  <c r="AO163" i="1" s="1"/>
  <c r="AP164" i="1"/>
  <c r="AO164" i="1" s="1"/>
  <c r="AP165" i="1"/>
  <c r="AO165" i="1" s="1"/>
  <c r="AP166" i="1"/>
  <c r="AO166" i="1" s="1"/>
  <c r="AP167" i="1"/>
  <c r="AO167" i="1" s="1"/>
  <c r="AP168" i="1"/>
  <c r="AO168" i="1" s="1"/>
  <c r="AP169" i="1"/>
  <c r="AO169" i="1" s="1"/>
  <c r="AP170" i="1"/>
  <c r="AO170" i="1" s="1"/>
  <c r="AP171" i="1"/>
  <c r="AO171" i="1" s="1"/>
  <c r="AP172" i="1"/>
  <c r="AO172" i="1" s="1"/>
  <c r="AP173" i="1"/>
  <c r="AO173" i="1" s="1"/>
  <c r="AP174" i="1"/>
  <c r="AO174" i="1" s="1"/>
  <c r="AP175" i="1"/>
  <c r="AO175" i="1" s="1"/>
  <c r="AP176" i="1"/>
  <c r="AO176" i="1" s="1"/>
  <c r="AP177" i="1"/>
  <c r="AO177" i="1" s="1"/>
  <c r="AP178" i="1"/>
  <c r="AO178" i="1" s="1"/>
  <c r="AP179" i="1"/>
  <c r="AO179" i="1" s="1"/>
  <c r="AP180" i="1"/>
  <c r="AO180" i="1" s="1"/>
  <c r="AP181" i="1"/>
  <c r="AO181" i="1" s="1"/>
  <c r="AP182" i="1"/>
  <c r="AO182" i="1" s="1"/>
  <c r="AP183" i="1"/>
  <c r="AO183" i="1" s="1"/>
  <c r="AP184" i="1"/>
  <c r="AO184" i="1" s="1"/>
  <c r="AP185" i="1"/>
  <c r="AO185" i="1" s="1"/>
  <c r="AP186" i="1"/>
  <c r="AO186" i="1" s="1"/>
  <c r="AP187" i="1"/>
  <c r="AO187" i="1" s="1"/>
  <c r="AP188" i="1"/>
  <c r="AO188" i="1" s="1"/>
  <c r="AP189" i="1"/>
  <c r="AO189" i="1" s="1"/>
  <c r="AP190" i="1"/>
  <c r="AO190" i="1" s="1"/>
  <c r="AP191" i="1"/>
  <c r="AO191" i="1" s="1"/>
  <c r="AP192" i="1"/>
  <c r="AO192" i="1" s="1"/>
  <c r="AP193" i="1"/>
  <c r="AO193" i="1" s="1"/>
  <c r="AP194" i="1"/>
  <c r="AO194" i="1" s="1"/>
  <c r="AP195" i="1"/>
  <c r="AO195" i="1" s="1"/>
  <c r="AP196" i="1"/>
  <c r="AO196" i="1" s="1"/>
  <c r="AP197" i="1"/>
  <c r="AO197" i="1" s="1"/>
  <c r="AP198" i="1"/>
  <c r="AO198" i="1" s="1"/>
  <c r="AP199" i="1"/>
  <c r="AO199" i="1" s="1"/>
  <c r="AP200" i="1"/>
  <c r="AO200" i="1" s="1"/>
  <c r="AP201" i="1"/>
  <c r="AO201" i="1" s="1"/>
  <c r="AP202" i="1"/>
  <c r="AO202" i="1" s="1"/>
  <c r="AP203" i="1"/>
  <c r="AO203" i="1" s="1"/>
  <c r="AP204" i="1"/>
  <c r="AO204" i="1" s="1"/>
  <c r="AP205" i="1"/>
  <c r="AO205" i="1" s="1"/>
  <c r="AP206" i="1"/>
  <c r="AO206" i="1" s="1"/>
  <c r="AP207" i="1"/>
  <c r="AO207" i="1" s="1"/>
  <c r="AP208" i="1"/>
  <c r="AO208" i="1" s="1"/>
  <c r="AP209" i="1"/>
  <c r="AO209" i="1" s="1"/>
  <c r="AP210" i="1"/>
  <c r="AO210" i="1" s="1"/>
  <c r="AP211" i="1"/>
  <c r="AO211" i="1" s="1"/>
  <c r="AP212" i="1"/>
  <c r="AO212" i="1" s="1"/>
  <c r="AP213" i="1"/>
  <c r="AO213" i="1" s="1"/>
  <c r="AP214" i="1"/>
  <c r="AO214" i="1" s="1"/>
  <c r="AP215" i="1"/>
  <c r="AO215" i="1" s="1"/>
  <c r="AP216" i="1"/>
  <c r="AO216" i="1" s="1"/>
  <c r="AP217" i="1"/>
  <c r="AO217" i="1" s="1"/>
  <c r="AP218" i="1"/>
  <c r="AO218" i="1" s="1"/>
  <c r="AP219" i="1"/>
  <c r="AO219" i="1" s="1"/>
  <c r="AP220" i="1"/>
  <c r="AO220" i="1" s="1"/>
  <c r="AP221" i="1"/>
  <c r="AO221" i="1" s="1"/>
  <c r="AP222" i="1"/>
  <c r="AO222" i="1" s="1"/>
  <c r="AP223" i="1"/>
  <c r="AO223" i="1" s="1"/>
  <c r="AP224" i="1"/>
  <c r="AO224" i="1" s="1"/>
  <c r="AP225" i="1"/>
  <c r="AO225" i="1" s="1"/>
  <c r="AP226" i="1"/>
  <c r="AO226" i="1" s="1"/>
  <c r="AP227" i="1"/>
  <c r="AO227" i="1" s="1"/>
  <c r="AP228" i="1"/>
  <c r="AO228" i="1" s="1"/>
  <c r="AP229" i="1"/>
  <c r="AO229" i="1" s="1"/>
  <c r="AP230" i="1"/>
  <c r="AO230" i="1" s="1"/>
  <c r="AP231" i="1"/>
  <c r="AO231" i="1" s="1"/>
  <c r="AP232" i="1"/>
  <c r="AO232" i="1" s="1"/>
  <c r="AP233" i="1"/>
  <c r="AO233" i="1" s="1"/>
  <c r="AP234" i="1"/>
  <c r="AO234" i="1" s="1"/>
  <c r="AP235" i="1"/>
  <c r="AO235" i="1" s="1"/>
  <c r="AP236" i="1"/>
  <c r="AO236" i="1" s="1"/>
  <c r="AP237" i="1"/>
  <c r="AO237" i="1" s="1"/>
  <c r="AP238" i="1"/>
  <c r="AO238" i="1" s="1"/>
  <c r="AP239" i="1"/>
  <c r="AO239" i="1" s="1"/>
  <c r="AP240" i="1"/>
  <c r="AO240" i="1" s="1"/>
  <c r="AP241" i="1"/>
  <c r="AO241" i="1" s="1"/>
  <c r="AP242" i="1"/>
  <c r="AO242" i="1" s="1"/>
  <c r="AP243" i="1"/>
  <c r="AO243" i="1" s="1"/>
  <c r="AP244" i="1"/>
  <c r="AO244" i="1" s="1"/>
  <c r="AP245" i="1"/>
  <c r="AO245" i="1" s="1"/>
  <c r="AP246" i="1"/>
  <c r="AO246" i="1" s="1"/>
  <c r="AP247" i="1"/>
  <c r="AO247" i="1" s="1"/>
  <c r="AP248" i="1"/>
  <c r="AO248" i="1" s="1"/>
  <c r="AP249" i="1"/>
  <c r="AO249" i="1" s="1"/>
  <c r="AP250" i="1"/>
  <c r="AO250" i="1" s="1"/>
  <c r="AP251" i="1"/>
  <c r="AO251" i="1" s="1"/>
  <c r="AP252" i="1"/>
  <c r="AO252" i="1" s="1"/>
  <c r="AP253" i="1"/>
  <c r="AO253" i="1" s="1"/>
  <c r="AP254" i="1"/>
  <c r="AO254" i="1" s="1"/>
  <c r="AP255" i="1"/>
  <c r="AO255" i="1" s="1"/>
  <c r="AP256" i="1"/>
  <c r="AO256" i="1" s="1"/>
  <c r="AP257" i="1"/>
  <c r="AO257" i="1" s="1"/>
  <c r="AP258" i="1"/>
  <c r="AO258" i="1" s="1"/>
  <c r="AP259" i="1"/>
  <c r="AO259" i="1" s="1"/>
  <c r="AP260" i="1"/>
  <c r="AO260" i="1" s="1"/>
  <c r="AP261" i="1"/>
  <c r="AO261" i="1" s="1"/>
  <c r="AP262" i="1"/>
  <c r="AO262" i="1" s="1"/>
  <c r="AP263" i="1"/>
  <c r="AO263" i="1" s="1"/>
  <c r="AP264" i="1"/>
  <c r="AO264" i="1" s="1"/>
  <c r="AP265" i="1"/>
  <c r="AO265" i="1" s="1"/>
  <c r="AP266" i="1"/>
  <c r="AO266" i="1" s="1"/>
  <c r="AP267" i="1"/>
  <c r="AO267" i="1" s="1"/>
  <c r="AP268" i="1"/>
  <c r="AO268" i="1" s="1"/>
  <c r="AP269" i="1"/>
  <c r="AO269" i="1" s="1"/>
  <c r="AP270" i="1"/>
  <c r="AO270" i="1" s="1"/>
  <c r="AP271" i="1"/>
  <c r="AO271" i="1" s="1"/>
  <c r="AP272" i="1"/>
  <c r="AO272" i="1" s="1"/>
  <c r="AP273" i="1"/>
  <c r="AO273" i="1" s="1"/>
  <c r="AP274" i="1"/>
  <c r="AO274" i="1" s="1"/>
  <c r="AP275" i="1"/>
  <c r="AO275" i="1" s="1"/>
  <c r="AP276" i="1"/>
  <c r="AO276" i="1" s="1"/>
  <c r="AP277" i="1"/>
  <c r="AO277" i="1" s="1"/>
  <c r="AP278" i="1"/>
  <c r="AO278" i="1" s="1"/>
  <c r="AP279" i="1"/>
  <c r="AO279" i="1" s="1"/>
  <c r="AP280" i="1"/>
  <c r="AO280" i="1" s="1"/>
  <c r="AP281" i="1"/>
  <c r="AO281" i="1" s="1"/>
  <c r="AP282" i="1"/>
  <c r="AO282" i="1" s="1"/>
  <c r="AP283" i="1"/>
  <c r="AO283" i="1" s="1"/>
  <c r="AP284" i="1"/>
  <c r="AO284" i="1" s="1"/>
  <c r="AP285" i="1"/>
  <c r="AO285" i="1" s="1"/>
  <c r="AP286" i="1"/>
  <c r="AO286" i="1" s="1"/>
  <c r="AP287" i="1"/>
  <c r="AO287" i="1" s="1"/>
  <c r="AP288" i="1"/>
  <c r="AO288" i="1" s="1"/>
  <c r="AP289" i="1"/>
  <c r="AO289" i="1" s="1"/>
  <c r="AP290" i="1"/>
  <c r="AO290" i="1" s="1"/>
  <c r="AP291" i="1"/>
  <c r="AO291" i="1" s="1"/>
  <c r="AP292" i="1"/>
  <c r="AO292" i="1" s="1"/>
  <c r="AP293" i="1"/>
  <c r="AO293" i="1" s="1"/>
  <c r="AP294" i="1"/>
  <c r="AO294" i="1" s="1"/>
  <c r="AP295" i="1"/>
  <c r="AO295" i="1" s="1"/>
  <c r="AP296" i="1"/>
  <c r="AO296" i="1" s="1"/>
  <c r="AP297" i="1"/>
  <c r="AO297" i="1" s="1"/>
  <c r="AP298" i="1"/>
  <c r="AO298" i="1" s="1"/>
  <c r="AP299" i="1"/>
  <c r="AO299" i="1" s="1"/>
  <c r="AP300" i="1"/>
  <c r="AO300" i="1" s="1"/>
  <c r="AP301" i="1"/>
  <c r="AO301" i="1" s="1"/>
  <c r="AP302" i="1"/>
  <c r="AO302" i="1" s="1"/>
  <c r="AP303" i="1"/>
  <c r="AO303" i="1" s="1"/>
  <c r="AP304" i="1"/>
  <c r="AO304" i="1" s="1"/>
  <c r="AP305" i="1"/>
  <c r="AO305" i="1" s="1"/>
  <c r="AP306" i="1"/>
  <c r="AO306" i="1" s="1"/>
  <c r="AP307" i="1"/>
  <c r="AO307" i="1" s="1"/>
  <c r="AP308" i="1"/>
  <c r="AO308" i="1" s="1"/>
  <c r="AP309" i="1"/>
  <c r="AO309" i="1" s="1"/>
  <c r="AP310" i="1"/>
  <c r="AO310" i="1" s="1"/>
  <c r="AP311" i="1"/>
  <c r="AO311" i="1" s="1"/>
  <c r="AP312" i="1"/>
  <c r="AO312" i="1" s="1"/>
  <c r="AP313" i="1"/>
  <c r="AO313" i="1" s="1"/>
  <c r="AP314" i="1"/>
  <c r="AO314" i="1" s="1"/>
  <c r="AP315" i="1"/>
  <c r="AO315" i="1" s="1"/>
  <c r="AP316" i="1"/>
  <c r="AO316" i="1" s="1"/>
  <c r="AP317" i="1"/>
  <c r="AO317" i="1" s="1"/>
  <c r="AP318" i="1"/>
  <c r="AO318" i="1" s="1"/>
  <c r="AP319" i="1"/>
  <c r="AO319" i="1" s="1"/>
  <c r="AP320" i="1"/>
  <c r="AO320" i="1" s="1"/>
  <c r="AP321" i="1"/>
  <c r="AO321" i="1" s="1"/>
  <c r="AP322" i="1"/>
  <c r="AO322" i="1" s="1"/>
  <c r="AP323" i="1"/>
  <c r="AO323" i="1" s="1"/>
  <c r="AP324" i="1"/>
  <c r="AO324" i="1" s="1"/>
  <c r="AP325" i="1"/>
  <c r="AO325" i="1" s="1"/>
  <c r="AP326" i="1"/>
  <c r="AO326" i="1" s="1"/>
  <c r="AP327" i="1"/>
  <c r="AO327" i="1" s="1"/>
  <c r="AP328" i="1"/>
  <c r="AO328" i="1" s="1"/>
  <c r="AP329" i="1"/>
  <c r="AO329" i="1" s="1"/>
  <c r="AP330" i="1"/>
  <c r="AO330" i="1" s="1"/>
  <c r="AP331" i="1"/>
  <c r="AO331" i="1" s="1"/>
  <c r="AP332" i="1"/>
  <c r="AO332" i="1" s="1"/>
  <c r="AP333" i="1"/>
  <c r="AO333" i="1" s="1"/>
  <c r="AP334" i="1"/>
  <c r="AO334" i="1" s="1"/>
  <c r="AP335" i="1"/>
  <c r="AO335" i="1" s="1"/>
  <c r="AP336" i="1"/>
  <c r="AO336" i="1" s="1"/>
  <c r="AP337" i="1"/>
  <c r="AO337" i="1" s="1"/>
  <c r="AP338" i="1"/>
  <c r="AO338" i="1" s="1"/>
  <c r="AP339" i="1"/>
  <c r="AO339" i="1" s="1"/>
  <c r="AP340" i="1"/>
  <c r="AO340" i="1" s="1"/>
  <c r="AP341" i="1"/>
  <c r="AO341" i="1" s="1"/>
  <c r="AP342" i="1"/>
  <c r="AO342" i="1" s="1"/>
  <c r="AP343" i="1"/>
  <c r="AO343" i="1" s="1"/>
  <c r="AP344" i="1"/>
  <c r="AO344" i="1" s="1"/>
  <c r="AP345" i="1"/>
  <c r="AO345" i="1" s="1"/>
  <c r="AP346" i="1"/>
  <c r="AO346" i="1" s="1"/>
  <c r="AP347" i="1"/>
  <c r="AO347" i="1" s="1"/>
  <c r="AP348" i="1"/>
  <c r="AO348" i="1" s="1"/>
  <c r="AP349" i="1"/>
  <c r="AO349" i="1" s="1"/>
  <c r="AP350" i="1"/>
  <c r="AO350" i="1" s="1"/>
  <c r="AP351" i="1"/>
  <c r="AO351" i="1" s="1"/>
  <c r="AP352" i="1"/>
  <c r="AO352" i="1" s="1"/>
  <c r="AP353" i="1"/>
  <c r="AO353" i="1" s="1"/>
  <c r="AP354" i="1"/>
  <c r="AO354" i="1" s="1"/>
  <c r="AP355" i="1"/>
  <c r="AO355" i="1" s="1"/>
  <c r="AP356" i="1"/>
  <c r="AO356" i="1" s="1"/>
  <c r="AP357" i="1"/>
  <c r="AO357" i="1" s="1"/>
  <c r="AP358" i="1"/>
  <c r="AO358" i="1" s="1"/>
  <c r="AP359" i="1"/>
  <c r="AO359" i="1" s="1"/>
  <c r="AP360" i="1"/>
  <c r="AO360" i="1" s="1"/>
  <c r="AP361" i="1"/>
  <c r="AO361" i="1" s="1"/>
  <c r="AP362" i="1"/>
  <c r="AO362" i="1" s="1"/>
  <c r="AP363" i="1"/>
  <c r="AO363" i="1" s="1"/>
  <c r="AP364" i="1"/>
  <c r="AO364" i="1" s="1"/>
  <c r="AP365" i="1"/>
  <c r="AO365" i="1" s="1"/>
  <c r="AP366" i="1"/>
  <c r="AO366" i="1" s="1"/>
  <c r="AP367" i="1"/>
  <c r="AO367" i="1" s="1"/>
  <c r="AP368" i="1"/>
  <c r="AO368" i="1" s="1"/>
  <c r="AP369" i="1"/>
  <c r="AO369" i="1" s="1"/>
  <c r="AP370" i="1"/>
  <c r="AO370" i="1" s="1"/>
  <c r="AP371" i="1"/>
  <c r="AO371" i="1" s="1"/>
  <c r="AP372" i="1"/>
  <c r="AO372" i="1" s="1"/>
  <c r="AP373" i="1"/>
  <c r="AO373" i="1" s="1"/>
  <c r="AP374" i="1"/>
  <c r="AO374" i="1" s="1"/>
  <c r="AP375" i="1"/>
  <c r="AO375" i="1" s="1"/>
  <c r="AP376" i="1"/>
  <c r="AO376" i="1" s="1"/>
  <c r="AP377" i="1"/>
  <c r="AO377" i="1" s="1"/>
  <c r="AP378" i="1"/>
  <c r="AO378" i="1" s="1"/>
  <c r="AP379" i="1"/>
  <c r="AO379" i="1" s="1"/>
  <c r="AP380" i="1"/>
  <c r="AO380" i="1" s="1"/>
  <c r="AP381" i="1"/>
  <c r="AO381" i="1" s="1"/>
  <c r="AP382" i="1"/>
  <c r="AO382" i="1" s="1"/>
  <c r="AP383" i="1"/>
  <c r="AO383" i="1" s="1"/>
  <c r="AP384" i="1"/>
  <c r="AO384" i="1" s="1"/>
  <c r="AP385" i="1"/>
  <c r="AO385" i="1" s="1"/>
  <c r="AP386" i="1"/>
  <c r="AO386" i="1" s="1"/>
  <c r="AP387" i="1"/>
  <c r="AO387" i="1" s="1"/>
  <c r="AP388" i="1"/>
  <c r="AO388" i="1" s="1"/>
  <c r="AP389" i="1"/>
  <c r="AO389" i="1" s="1"/>
  <c r="AP390" i="1"/>
  <c r="AO390" i="1" s="1"/>
  <c r="AP391" i="1"/>
  <c r="AO391" i="1" s="1"/>
  <c r="AP392" i="1"/>
  <c r="AO392" i="1" s="1"/>
  <c r="AP393" i="1"/>
  <c r="AO393" i="1" s="1"/>
  <c r="AP394" i="1"/>
  <c r="AO394" i="1" s="1"/>
  <c r="AP395" i="1"/>
  <c r="AO395" i="1" s="1"/>
  <c r="AP396" i="1"/>
  <c r="AO396" i="1" s="1"/>
  <c r="AP397" i="1"/>
  <c r="AO397" i="1" s="1"/>
  <c r="AP398" i="1"/>
  <c r="AO398" i="1" s="1"/>
  <c r="AP399" i="1"/>
  <c r="AO399" i="1" s="1"/>
  <c r="AP400" i="1"/>
  <c r="AO400" i="1" s="1"/>
  <c r="AP401" i="1"/>
  <c r="AO401" i="1" s="1"/>
  <c r="AP402" i="1"/>
  <c r="AO402" i="1" s="1"/>
  <c r="AP403" i="1"/>
  <c r="AO403" i="1" s="1"/>
  <c r="AP404" i="1"/>
  <c r="AO404" i="1" s="1"/>
  <c r="AP405" i="1"/>
  <c r="AO405" i="1" s="1"/>
  <c r="AP406" i="1"/>
  <c r="AO406" i="1" s="1"/>
  <c r="AP407" i="1"/>
  <c r="AO407" i="1" s="1"/>
  <c r="AP408" i="1"/>
  <c r="AO408" i="1" s="1"/>
  <c r="AP409" i="1"/>
  <c r="AO409" i="1" s="1"/>
  <c r="AP410" i="1"/>
  <c r="AO410" i="1" s="1"/>
  <c r="AP411" i="1"/>
  <c r="AO411" i="1" s="1"/>
  <c r="AP412" i="1"/>
  <c r="AO412" i="1" s="1"/>
  <c r="AP413" i="1"/>
  <c r="AO413" i="1" s="1"/>
  <c r="AP414" i="1"/>
  <c r="AO414" i="1" s="1"/>
  <c r="AP415" i="1"/>
  <c r="AO415" i="1" s="1"/>
  <c r="AP416" i="1"/>
  <c r="AO416" i="1" s="1"/>
  <c r="AP417" i="1"/>
  <c r="AO417" i="1" s="1"/>
  <c r="AP418" i="1"/>
  <c r="AO418" i="1" s="1"/>
  <c r="AP419" i="1"/>
  <c r="AO419" i="1" s="1"/>
  <c r="AP420" i="1"/>
  <c r="AO420" i="1" s="1"/>
  <c r="AP421" i="1"/>
  <c r="AO421" i="1" s="1"/>
  <c r="AP422" i="1"/>
  <c r="AO422" i="1" s="1"/>
  <c r="AP423" i="1"/>
  <c r="AO423" i="1" s="1"/>
  <c r="AP424" i="1"/>
  <c r="AO424" i="1" s="1"/>
  <c r="AP425" i="1"/>
  <c r="AO425" i="1" s="1"/>
  <c r="AP426" i="1"/>
  <c r="AO426" i="1" s="1"/>
  <c r="AP427" i="1"/>
  <c r="AO427" i="1" s="1"/>
  <c r="AP428" i="1"/>
  <c r="AO428" i="1" s="1"/>
  <c r="AP429" i="1"/>
  <c r="AO429" i="1" s="1"/>
  <c r="AP430" i="1"/>
  <c r="AO430" i="1" s="1"/>
  <c r="AP431" i="1"/>
  <c r="AO431" i="1" s="1"/>
  <c r="AP432" i="1"/>
  <c r="AO432" i="1" s="1"/>
  <c r="AP433" i="1"/>
  <c r="AO433" i="1" s="1"/>
  <c r="AP434" i="1"/>
  <c r="AO434" i="1" s="1"/>
  <c r="AP435" i="1"/>
  <c r="AO435" i="1" s="1"/>
  <c r="AP436" i="1"/>
  <c r="AO436" i="1" s="1"/>
  <c r="AP437" i="1"/>
  <c r="AO437" i="1" s="1"/>
  <c r="AP438" i="1"/>
  <c r="AO438" i="1" s="1"/>
  <c r="AP439" i="1"/>
  <c r="AO439" i="1" s="1"/>
  <c r="AP440" i="1"/>
  <c r="AO440" i="1" s="1"/>
  <c r="AP441" i="1"/>
  <c r="AO441" i="1" s="1"/>
  <c r="AP442" i="1"/>
  <c r="AO442" i="1" s="1"/>
  <c r="AP443" i="1"/>
  <c r="AO443" i="1" s="1"/>
  <c r="AP444" i="1"/>
  <c r="AO444" i="1" s="1"/>
  <c r="AP445" i="1"/>
  <c r="AO445" i="1" s="1"/>
  <c r="AP446" i="1"/>
  <c r="AO446" i="1" s="1"/>
  <c r="AP447" i="1"/>
  <c r="AO447" i="1" s="1"/>
  <c r="AP448" i="1"/>
  <c r="AO448" i="1" s="1"/>
  <c r="AP449" i="1"/>
  <c r="AO449" i="1" s="1"/>
  <c r="AP450" i="1"/>
  <c r="AO450" i="1" s="1"/>
  <c r="AP451" i="1"/>
  <c r="AO451" i="1" s="1"/>
  <c r="AP452" i="1"/>
  <c r="AO452" i="1" s="1"/>
  <c r="AP453" i="1"/>
  <c r="AO453" i="1" s="1"/>
  <c r="AP454" i="1"/>
  <c r="AO454" i="1" s="1"/>
  <c r="AP455" i="1"/>
  <c r="AO455" i="1" s="1"/>
  <c r="AP456" i="1"/>
  <c r="AO456" i="1" s="1"/>
  <c r="AP457" i="1"/>
  <c r="AO457" i="1" s="1"/>
  <c r="AP458" i="1"/>
  <c r="AO458" i="1" s="1"/>
  <c r="AP459" i="1"/>
  <c r="AO459" i="1" s="1"/>
  <c r="AP460" i="1"/>
  <c r="AO460" i="1" s="1"/>
  <c r="AP461" i="1"/>
  <c r="AO461" i="1" s="1"/>
  <c r="AP462" i="1"/>
  <c r="AO462" i="1" s="1"/>
  <c r="AP463" i="1"/>
  <c r="AO463" i="1" s="1"/>
  <c r="AP464" i="1"/>
  <c r="AO464" i="1" s="1"/>
  <c r="AP465" i="1"/>
  <c r="AO465" i="1" s="1"/>
  <c r="AP466" i="1"/>
  <c r="AO466" i="1" s="1"/>
  <c r="AP467" i="1"/>
  <c r="AO467" i="1" s="1"/>
  <c r="AP468" i="1"/>
  <c r="AO468" i="1" s="1"/>
  <c r="AP469" i="1"/>
  <c r="AO469" i="1" s="1"/>
  <c r="AP470" i="1"/>
  <c r="AO470" i="1" s="1"/>
  <c r="AP471" i="1"/>
  <c r="AO471" i="1" s="1"/>
  <c r="AP472" i="1"/>
  <c r="AO472" i="1" s="1"/>
  <c r="AP473" i="1"/>
  <c r="AO473" i="1" s="1"/>
  <c r="AP474" i="1"/>
  <c r="AO474" i="1" s="1"/>
  <c r="AP475" i="1"/>
  <c r="AO475" i="1" s="1"/>
  <c r="AP476" i="1"/>
  <c r="AO476" i="1" s="1"/>
  <c r="AP477" i="1"/>
  <c r="AO477" i="1" s="1"/>
  <c r="AP478" i="1"/>
  <c r="AO478" i="1" s="1"/>
  <c r="AP479" i="1"/>
  <c r="AO479" i="1" s="1"/>
  <c r="AP480" i="1"/>
  <c r="AO480" i="1" s="1"/>
  <c r="AP481" i="1"/>
  <c r="AO481" i="1" s="1"/>
  <c r="AP482" i="1"/>
  <c r="AO482" i="1" s="1"/>
  <c r="AP483" i="1"/>
  <c r="AO483" i="1" s="1"/>
  <c r="AP484" i="1"/>
  <c r="AO484" i="1" s="1"/>
  <c r="AP485" i="1"/>
  <c r="AO485" i="1" s="1"/>
  <c r="AP486" i="1"/>
  <c r="AO486" i="1" s="1"/>
  <c r="AP487" i="1"/>
  <c r="AO487" i="1" s="1"/>
  <c r="AP488" i="1"/>
  <c r="AO488" i="1" s="1"/>
  <c r="AP489" i="1"/>
  <c r="AO489" i="1" s="1"/>
  <c r="AP490" i="1"/>
  <c r="AO490" i="1" s="1"/>
  <c r="AP491" i="1"/>
  <c r="AO491" i="1" s="1"/>
  <c r="AP492" i="1"/>
  <c r="AO492" i="1" s="1"/>
  <c r="AP493" i="1"/>
  <c r="AO493" i="1" s="1"/>
  <c r="AP494" i="1"/>
  <c r="AO494" i="1" s="1"/>
  <c r="AP495" i="1"/>
  <c r="AO495" i="1" s="1"/>
  <c r="AP496" i="1"/>
  <c r="AO496" i="1" s="1"/>
  <c r="AP497" i="1"/>
  <c r="AO497" i="1" s="1"/>
  <c r="AP498" i="1"/>
  <c r="AO498" i="1" s="1"/>
  <c r="AP499" i="1"/>
  <c r="AO499" i="1" s="1"/>
  <c r="AP500" i="1"/>
  <c r="AO500" i="1" s="1"/>
  <c r="AP501" i="1"/>
  <c r="AO501" i="1" s="1"/>
  <c r="AP502" i="1"/>
  <c r="AO502" i="1" s="1"/>
  <c r="AP503" i="1"/>
  <c r="AO503" i="1" s="1"/>
  <c r="AP504" i="1"/>
  <c r="AO504" i="1" s="1"/>
  <c r="AP505" i="1"/>
  <c r="AO505" i="1" s="1"/>
  <c r="AP506" i="1"/>
  <c r="AO506" i="1" s="1"/>
  <c r="AP507" i="1"/>
  <c r="AO507" i="1" s="1"/>
  <c r="AP508" i="1"/>
  <c r="AO508" i="1" s="1"/>
  <c r="AP509" i="1"/>
  <c r="AO509" i="1" s="1"/>
  <c r="AP510" i="1"/>
  <c r="AO510" i="1" s="1"/>
  <c r="AP511" i="1"/>
  <c r="AO511" i="1" s="1"/>
  <c r="AP512" i="1"/>
  <c r="AO512" i="1" s="1"/>
  <c r="AP513" i="1"/>
  <c r="AO513" i="1" s="1"/>
  <c r="AP514" i="1"/>
  <c r="AO514" i="1" s="1"/>
  <c r="AP515" i="1"/>
  <c r="AO515" i="1" s="1"/>
  <c r="AP516" i="1"/>
  <c r="AO516" i="1" s="1"/>
  <c r="AP517" i="1"/>
  <c r="AO517" i="1" s="1"/>
  <c r="AP518" i="1"/>
  <c r="AO518" i="1" s="1"/>
  <c r="AP519" i="1"/>
  <c r="AO519" i="1" s="1"/>
  <c r="AP520" i="1"/>
  <c r="AO520" i="1" s="1"/>
  <c r="AP521" i="1"/>
  <c r="AO521" i="1" s="1"/>
  <c r="AP522" i="1"/>
  <c r="AO522" i="1" s="1"/>
  <c r="AP523" i="1"/>
  <c r="AO523" i="1" s="1"/>
  <c r="AP524" i="1"/>
  <c r="AO524" i="1" s="1"/>
  <c r="AP525" i="1"/>
  <c r="AO525" i="1" s="1"/>
  <c r="AP526" i="1"/>
  <c r="AO526" i="1" s="1"/>
  <c r="AP527" i="1"/>
  <c r="AO527" i="1" s="1"/>
  <c r="AP528" i="1"/>
  <c r="AO528" i="1" s="1"/>
  <c r="AP529" i="1"/>
  <c r="AO529" i="1" s="1"/>
  <c r="AP530" i="1"/>
  <c r="AO530" i="1" s="1"/>
  <c r="AP531" i="1"/>
  <c r="AO531" i="1" s="1"/>
  <c r="AP532" i="1"/>
  <c r="AO532" i="1" s="1"/>
  <c r="AP533" i="1"/>
  <c r="AO533" i="1" s="1"/>
  <c r="AP534" i="1"/>
  <c r="AO534" i="1" s="1"/>
  <c r="AP535" i="1"/>
  <c r="AO535" i="1" s="1"/>
  <c r="AP536" i="1"/>
  <c r="AO536" i="1" s="1"/>
  <c r="AP537" i="1"/>
  <c r="AO537" i="1" s="1"/>
  <c r="AP538" i="1"/>
  <c r="AO538" i="1" s="1"/>
  <c r="AP539" i="1"/>
  <c r="AO539" i="1" s="1"/>
  <c r="AP540" i="1"/>
  <c r="AO540" i="1" s="1"/>
  <c r="AP541" i="1"/>
  <c r="AO541" i="1" s="1"/>
  <c r="AP542" i="1"/>
  <c r="AO542" i="1" s="1"/>
  <c r="AP543" i="1"/>
  <c r="AO543" i="1" s="1"/>
  <c r="AP544" i="1"/>
  <c r="AO544" i="1" s="1"/>
  <c r="AP545" i="1"/>
  <c r="AO545" i="1" s="1"/>
  <c r="AP546" i="1"/>
  <c r="AO546" i="1" s="1"/>
  <c r="AP547" i="1"/>
  <c r="AO547" i="1" s="1"/>
  <c r="AP548" i="1"/>
  <c r="AO548" i="1" s="1"/>
  <c r="AP549" i="1"/>
  <c r="AO549" i="1" s="1"/>
  <c r="AP550" i="1"/>
  <c r="AO550" i="1" s="1"/>
  <c r="AP551" i="1"/>
  <c r="AO551" i="1" s="1"/>
  <c r="AP552" i="1"/>
  <c r="AO552" i="1" s="1"/>
  <c r="AP553" i="1"/>
  <c r="AO553" i="1" s="1"/>
  <c r="AP554" i="1"/>
  <c r="AO554" i="1" s="1"/>
  <c r="AP555" i="1"/>
  <c r="AO555" i="1" s="1"/>
  <c r="AP556" i="1"/>
  <c r="AO556" i="1" s="1"/>
  <c r="AP557" i="1"/>
  <c r="AO557" i="1" s="1"/>
  <c r="AP558" i="1"/>
  <c r="AO558" i="1" s="1"/>
  <c r="AP559" i="1"/>
  <c r="AO559" i="1" s="1"/>
  <c r="AP560" i="1"/>
  <c r="AO560" i="1" s="1"/>
  <c r="AP561" i="1"/>
  <c r="AO561" i="1" s="1"/>
  <c r="AP562" i="1"/>
  <c r="AO562" i="1" s="1"/>
  <c r="AP563" i="1"/>
  <c r="AO563" i="1" s="1"/>
  <c r="AP564" i="1"/>
  <c r="AO564" i="1" s="1"/>
  <c r="AP565" i="1"/>
  <c r="AO565" i="1" s="1"/>
  <c r="AP566" i="1"/>
  <c r="AO566" i="1" s="1"/>
  <c r="AP567" i="1"/>
  <c r="AO567" i="1" s="1"/>
  <c r="AP568" i="1"/>
  <c r="AO568" i="1" s="1"/>
  <c r="AP569" i="1"/>
  <c r="AO569" i="1" s="1"/>
  <c r="AP570" i="1"/>
  <c r="AO570" i="1" s="1"/>
  <c r="AP571" i="1"/>
  <c r="AO571" i="1" s="1"/>
  <c r="AP572" i="1"/>
  <c r="AO572" i="1" s="1"/>
  <c r="AP573" i="1"/>
  <c r="AO573" i="1" s="1"/>
  <c r="AP574" i="1"/>
  <c r="AO574" i="1" s="1"/>
  <c r="AP575" i="1"/>
  <c r="AO575" i="1" s="1"/>
  <c r="AP576" i="1"/>
  <c r="AO576" i="1" s="1"/>
  <c r="AP577" i="1"/>
  <c r="AO577" i="1" s="1"/>
  <c r="AP578" i="1"/>
  <c r="AO578" i="1" s="1"/>
  <c r="AP579" i="1"/>
  <c r="AO579" i="1" s="1"/>
  <c r="AP580" i="1"/>
  <c r="AO580" i="1" s="1"/>
  <c r="AP581" i="1"/>
  <c r="AO581" i="1" s="1"/>
  <c r="AP582" i="1"/>
  <c r="AO582" i="1" s="1"/>
  <c r="AP583" i="1"/>
  <c r="AO583" i="1" s="1"/>
  <c r="AP584" i="1"/>
  <c r="AO584" i="1" s="1"/>
  <c r="AP585" i="1"/>
  <c r="AO585" i="1" s="1"/>
  <c r="AP586" i="1"/>
  <c r="AO586" i="1" s="1"/>
  <c r="AP587" i="1"/>
  <c r="AO587" i="1" s="1"/>
  <c r="AP588" i="1"/>
  <c r="AO588" i="1" s="1"/>
  <c r="AP589" i="1"/>
  <c r="AO589" i="1" s="1"/>
  <c r="AP590" i="1"/>
  <c r="AO590" i="1" s="1"/>
  <c r="AP591" i="1"/>
  <c r="AO591" i="1" s="1"/>
  <c r="AP592" i="1"/>
  <c r="AO592" i="1" s="1"/>
  <c r="AP593" i="1"/>
  <c r="AO593" i="1" s="1"/>
  <c r="AP594" i="1"/>
  <c r="AO594" i="1" s="1"/>
  <c r="AP595" i="1"/>
  <c r="AO595" i="1" s="1"/>
  <c r="AP596" i="1"/>
  <c r="AO596" i="1" s="1"/>
  <c r="AP597" i="1"/>
  <c r="AO597" i="1" s="1"/>
  <c r="AP598" i="1"/>
  <c r="AO598" i="1" s="1"/>
  <c r="AP599" i="1"/>
  <c r="AO599" i="1" s="1"/>
  <c r="AP600" i="1"/>
  <c r="AO600" i="1" s="1"/>
  <c r="AP601" i="1"/>
  <c r="AO601" i="1" s="1"/>
  <c r="AP602" i="1"/>
  <c r="AO602" i="1" s="1"/>
  <c r="AP603" i="1"/>
  <c r="AO603" i="1" s="1"/>
  <c r="AP604" i="1"/>
  <c r="AO604" i="1" s="1"/>
  <c r="AP605" i="1"/>
  <c r="AO605" i="1" s="1"/>
  <c r="AP606" i="1"/>
  <c r="AO606" i="1" s="1"/>
  <c r="AP607" i="1"/>
  <c r="AO607" i="1" s="1"/>
  <c r="AP608" i="1"/>
  <c r="AO608" i="1" s="1"/>
  <c r="AP609" i="1"/>
  <c r="AO609" i="1" s="1"/>
  <c r="AP610" i="1"/>
  <c r="AO610" i="1" s="1"/>
  <c r="AP611" i="1"/>
  <c r="AO611" i="1" s="1"/>
  <c r="AP612" i="1"/>
  <c r="AO612" i="1" s="1"/>
  <c r="AP613" i="1"/>
  <c r="AO613" i="1" s="1"/>
  <c r="AP614" i="1"/>
  <c r="AO614" i="1" s="1"/>
  <c r="AP615" i="1"/>
  <c r="AO615" i="1" s="1"/>
  <c r="AP616" i="1"/>
  <c r="AO616" i="1" s="1"/>
  <c r="AP617" i="1"/>
  <c r="AO617" i="1" s="1"/>
  <c r="AP618" i="1"/>
  <c r="AO618" i="1" s="1"/>
  <c r="AP619" i="1"/>
  <c r="AO619" i="1" s="1"/>
  <c r="AP620" i="1"/>
  <c r="AO620" i="1" s="1"/>
  <c r="AP621" i="1"/>
  <c r="AO621" i="1" s="1"/>
  <c r="AP622" i="1"/>
  <c r="AO622" i="1" s="1"/>
  <c r="AP623" i="1"/>
  <c r="AO623" i="1" s="1"/>
  <c r="AP624" i="1"/>
  <c r="AO624" i="1" s="1"/>
  <c r="AP625" i="1"/>
  <c r="AO625" i="1" s="1"/>
  <c r="AP626" i="1"/>
  <c r="AO626" i="1" s="1"/>
  <c r="AP627" i="1"/>
  <c r="AO627" i="1" s="1"/>
  <c r="AP628" i="1"/>
  <c r="AO628" i="1" s="1"/>
  <c r="AP629" i="1"/>
  <c r="AO629" i="1" s="1"/>
  <c r="AP630" i="1"/>
  <c r="AO630" i="1" s="1"/>
  <c r="AP631" i="1"/>
  <c r="AO631" i="1" s="1"/>
  <c r="AP632" i="1"/>
  <c r="AO632" i="1" s="1"/>
  <c r="AP633" i="1"/>
  <c r="AO633" i="1" s="1"/>
  <c r="AP634" i="1"/>
  <c r="AO634" i="1" s="1"/>
  <c r="AP635" i="1"/>
  <c r="AO635" i="1" s="1"/>
  <c r="AP636" i="1"/>
  <c r="AO636" i="1" s="1"/>
  <c r="AP637" i="1"/>
  <c r="AO637" i="1" s="1"/>
  <c r="AP638" i="1"/>
  <c r="AO638" i="1" s="1"/>
  <c r="AP639" i="1"/>
  <c r="AO639" i="1" s="1"/>
  <c r="AP640" i="1"/>
  <c r="AO640" i="1" s="1"/>
  <c r="AP641" i="1"/>
  <c r="AO641" i="1" s="1"/>
  <c r="AP642" i="1"/>
  <c r="AO642" i="1" s="1"/>
  <c r="AP643" i="1"/>
  <c r="AO643" i="1" s="1"/>
  <c r="AP644" i="1"/>
  <c r="AO644" i="1" s="1"/>
  <c r="AP645" i="1"/>
  <c r="AO645" i="1" s="1"/>
  <c r="AP646" i="1"/>
  <c r="AO646" i="1" s="1"/>
  <c r="AP647" i="1"/>
  <c r="AO647" i="1" s="1"/>
  <c r="AP648" i="1"/>
  <c r="AO648" i="1" s="1"/>
  <c r="AP649" i="1"/>
  <c r="AO649" i="1" s="1"/>
  <c r="AP650" i="1"/>
  <c r="AO650" i="1" s="1"/>
  <c r="AP651" i="1"/>
  <c r="AO651" i="1" s="1"/>
  <c r="AP652" i="1"/>
  <c r="AO652" i="1" s="1"/>
  <c r="AP653" i="1"/>
  <c r="AO653" i="1" s="1"/>
  <c r="AP654" i="1"/>
  <c r="AO654" i="1" s="1"/>
  <c r="AP655" i="1"/>
  <c r="AO655" i="1" s="1"/>
  <c r="AP656" i="1"/>
  <c r="AO656" i="1" s="1"/>
  <c r="AP657" i="1"/>
  <c r="AO657" i="1" s="1"/>
  <c r="AP658" i="1"/>
  <c r="AO658" i="1" s="1"/>
  <c r="AP659" i="1"/>
  <c r="AO659" i="1" s="1"/>
  <c r="AP660" i="1"/>
  <c r="AO660" i="1" s="1"/>
  <c r="AP661" i="1"/>
  <c r="AO661" i="1" s="1"/>
  <c r="AP662" i="1"/>
  <c r="AO662" i="1" s="1"/>
  <c r="AP663" i="1"/>
  <c r="AO663" i="1" s="1"/>
  <c r="AP664" i="1"/>
  <c r="AO664" i="1" s="1"/>
  <c r="AP665" i="1"/>
  <c r="AO665" i="1" s="1"/>
  <c r="AP666" i="1"/>
  <c r="AO666" i="1" s="1"/>
  <c r="AP667" i="1"/>
  <c r="AO667" i="1" s="1"/>
  <c r="AP668" i="1"/>
  <c r="AO668" i="1" s="1"/>
  <c r="AP669" i="1"/>
  <c r="AO669" i="1" s="1"/>
  <c r="AP670" i="1"/>
  <c r="AO670" i="1" s="1"/>
  <c r="AP671" i="1"/>
  <c r="AO671" i="1" s="1"/>
  <c r="AP672" i="1"/>
  <c r="AO672" i="1" s="1"/>
  <c r="AP673" i="1"/>
  <c r="AO673" i="1" s="1"/>
  <c r="AP674" i="1"/>
  <c r="AO674" i="1" s="1"/>
  <c r="AP675" i="1"/>
  <c r="AO675" i="1" s="1"/>
  <c r="AP676" i="1"/>
  <c r="AO676" i="1" s="1"/>
  <c r="AP677" i="1"/>
  <c r="AO677" i="1" s="1"/>
  <c r="AP678" i="1"/>
  <c r="AO678" i="1" s="1"/>
  <c r="AP679" i="1"/>
  <c r="AO679" i="1" s="1"/>
  <c r="AP680" i="1"/>
  <c r="AO680" i="1" s="1"/>
  <c r="AP681" i="1"/>
  <c r="AO681" i="1" s="1"/>
  <c r="AP682" i="1"/>
  <c r="AO682" i="1" s="1"/>
  <c r="AP683" i="1"/>
  <c r="AO683" i="1" s="1"/>
  <c r="AP684" i="1"/>
  <c r="AO684" i="1" s="1"/>
  <c r="AP685" i="1"/>
  <c r="AO685" i="1" s="1"/>
  <c r="AP686" i="1"/>
  <c r="AO686" i="1" s="1"/>
  <c r="AP687" i="1"/>
  <c r="AO687" i="1" s="1"/>
  <c r="AP688" i="1"/>
  <c r="AO688" i="1" s="1"/>
  <c r="AP689" i="1"/>
  <c r="AO689" i="1" s="1"/>
  <c r="AP690" i="1"/>
  <c r="AO690" i="1" s="1"/>
  <c r="AP691" i="1"/>
  <c r="AO691" i="1" s="1"/>
  <c r="AP692" i="1"/>
  <c r="AO692" i="1" s="1"/>
  <c r="AP693" i="1"/>
  <c r="AO693" i="1" s="1"/>
  <c r="AP694" i="1"/>
  <c r="AO694" i="1" s="1"/>
  <c r="AP695" i="1"/>
  <c r="AO695" i="1" s="1"/>
  <c r="AP696" i="1"/>
  <c r="AO696" i="1" s="1"/>
  <c r="AP697" i="1"/>
  <c r="AO697" i="1" s="1"/>
  <c r="AP698" i="1"/>
  <c r="AO698" i="1" s="1"/>
  <c r="AP699" i="1"/>
  <c r="AO699" i="1" s="1"/>
  <c r="AP700" i="1"/>
  <c r="AO700" i="1" s="1"/>
  <c r="AP701" i="1"/>
  <c r="AO701" i="1" s="1"/>
  <c r="AP702" i="1"/>
  <c r="AO702" i="1" s="1"/>
  <c r="AP703" i="1"/>
  <c r="AO703" i="1" s="1"/>
  <c r="AP704" i="1"/>
  <c r="AO704" i="1" s="1"/>
  <c r="AP705" i="1"/>
  <c r="AO705" i="1" s="1"/>
  <c r="AP706" i="1"/>
  <c r="AO706" i="1" s="1"/>
  <c r="AP707" i="1"/>
  <c r="AO707" i="1" s="1"/>
  <c r="AP708" i="1"/>
  <c r="AO708" i="1" s="1"/>
  <c r="AP709" i="1"/>
  <c r="AO709" i="1" s="1"/>
  <c r="AP710" i="1"/>
  <c r="AO710" i="1" s="1"/>
  <c r="AP711" i="1"/>
  <c r="AO711" i="1" s="1"/>
  <c r="AP712" i="1"/>
  <c r="AO712" i="1" s="1"/>
  <c r="AP713" i="1"/>
  <c r="AO713" i="1" s="1"/>
  <c r="AP714" i="1"/>
  <c r="AO714" i="1" s="1"/>
  <c r="AP715" i="1"/>
  <c r="AO715" i="1" s="1"/>
  <c r="AP716" i="1"/>
  <c r="AO716" i="1" s="1"/>
  <c r="AP717" i="1"/>
  <c r="AO717" i="1" s="1"/>
  <c r="AP718" i="1"/>
  <c r="AO718" i="1" s="1"/>
  <c r="AP719" i="1"/>
  <c r="AO719" i="1" s="1"/>
  <c r="AP720" i="1"/>
  <c r="AO720" i="1" s="1"/>
  <c r="AP721" i="1"/>
  <c r="AO721" i="1" s="1"/>
  <c r="AP722" i="1"/>
  <c r="AO722" i="1" s="1"/>
  <c r="AP723" i="1"/>
  <c r="AO723" i="1" s="1"/>
  <c r="AP724" i="1"/>
  <c r="AO724" i="1" s="1"/>
  <c r="AP725" i="1"/>
  <c r="AO725" i="1" s="1"/>
  <c r="AP726" i="1"/>
  <c r="AO726" i="1" s="1"/>
  <c r="AP727" i="1"/>
  <c r="AO727" i="1" s="1"/>
  <c r="AP728" i="1"/>
  <c r="AO728" i="1" s="1"/>
  <c r="AP729" i="1"/>
  <c r="AO729" i="1" s="1"/>
  <c r="AP730" i="1"/>
  <c r="AO730" i="1" s="1"/>
  <c r="AP731" i="1"/>
  <c r="AO731" i="1" s="1"/>
  <c r="AP732" i="1"/>
  <c r="AO732" i="1" s="1"/>
  <c r="AP733" i="1"/>
  <c r="AO733" i="1" s="1"/>
  <c r="AP734" i="1"/>
  <c r="AO734" i="1" s="1"/>
  <c r="AP735" i="1"/>
  <c r="AO735" i="1" s="1"/>
  <c r="AP736" i="1"/>
  <c r="AO736" i="1" s="1"/>
  <c r="AP737" i="1"/>
  <c r="AO737" i="1" s="1"/>
  <c r="AP738" i="1"/>
  <c r="AO738" i="1" s="1"/>
  <c r="AP739" i="1"/>
  <c r="AO739" i="1" s="1"/>
  <c r="AP740" i="1"/>
  <c r="AO740" i="1" s="1"/>
  <c r="AP741" i="1"/>
  <c r="AO741" i="1" s="1"/>
  <c r="AP742" i="1"/>
  <c r="AO742" i="1" s="1"/>
  <c r="AP743" i="1"/>
  <c r="AO743" i="1" s="1"/>
  <c r="AP744" i="1"/>
  <c r="AO744" i="1" s="1"/>
  <c r="AP745" i="1"/>
  <c r="AO745" i="1" s="1"/>
  <c r="AP746" i="1"/>
  <c r="AO746" i="1" s="1"/>
  <c r="AP747" i="1"/>
  <c r="AO747" i="1" s="1"/>
  <c r="AP748" i="1"/>
  <c r="AO748" i="1" s="1"/>
  <c r="AP749" i="1"/>
  <c r="AO749" i="1" s="1"/>
  <c r="AP750" i="1"/>
  <c r="AO750" i="1" s="1"/>
  <c r="AP751" i="1"/>
  <c r="AO751" i="1" s="1"/>
  <c r="AP752" i="1"/>
  <c r="AO752" i="1" s="1"/>
  <c r="AP753" i="1"/>
  <c r="AO753" i="1" s="1"/>
  <c r="AP754" i="1"/>
  <c r="AO754" i="1" s="1"/>
  <c r="AP755" i="1"/>
  <c r="AO755" i="1" s="1"/>
  <c r="AP756" i="1"/>
  <c r="AO756" i="1" s="1"/>
  <c r="AP757" i="1"/>
  <c r="AO757" i="1" s="1"/>
  <c r="AP758" i="1"/>
  <c r="AO758" i="1" s="1"/>
  <c r="AP759" i="1"/>
  <c r="AO759" i="1" s="1"/>
  <c r="AP760" i="1"/>
  <c r="AO760" i="1" s="1"/>
  <c r="AP761" i="1"/>
  <c r="AO761" i="1" s="1"/>
  <c r="AP762" i="1"/>
  <c r="AO762" i="1" s="1"/>
  <c r="AP763" i="1"/>
  <c r="AO763" i="1" s="1"/>
  <c r="AP764" i="1"/>
  <c r="AO764" i="1" s="1"/>
  <c r="AP765" i="1"/>
  <c r="AO765" i="1" s="1"/>
  <c r="AP766" i="1"/>
  <c r="AO766" i="1" s="1"/>
  <c r="AP767" i="1"/>
  <c r="AO767" i="1" s="1"/>
  <c r="AP768" i="1"/>
  <c r="AO768" i="1" s="1"/>
  <c r="AP769" i="1"/>
  <c r="AO769" i="1" s="1"/>
  <c r="AP770" i="1"/>
  <c r="AO770" i="1" s="1"/>
  <c r="AP771" i="1"/>
  <c r="AO771" i="1" s="1"/>
  <c r="AP772" i="1"/>
  <c r="AO772" i="1" s="1"/>
  <c r="AP773" i="1"/>
  <c r="AO773" i="1" s="1"/>
  <c r="AP774" i="1"/>
  <c r="AO774" i="1" s="1"/>
  <c r="AP775" i="1"/>
  <c r="AO775" i="1" s="1"/>
  <c r="AP776" i="1"/>
  <c r="AO776" i="1" s="1"/>
  <c r="AP777" i="1"/>
  <c r="AO777" i="1" s="1"/>
  <c r="AP778" i="1"/>
  <c r="AO778" i="1" s="1"/>
  <c r="AP779" i="1"/>
  <c r="AO779" i="1" s="1"/>
  <c r="AP780" i="1"/>
  <c r="AO780" i="1" s="1"/>
  <c r="AP781" i="1"/>
  <c r="AO781" i="1" s="1"/>
  <c r="AP782" i="1"/>
  <c r="AO782" i="1" s="1"/>
  <c r="AP783" i="1"/>
  <c r="AO783" i="1" s="1"/>
  <c r="AP784" i="1"/>
  <c r="AO784" i="1" s="1"/>
  <c r="AP785" i="1"/>
  <c r="AO785" i="1" s="1"/>
  <c r="AP786" i="1"/>
  <c r="AO786" i="1" s="1"/>
  <c r="AP787" i="1"/>
  <c r="AO787" i="1" s="1"/>
  <c r="AP788" i="1"/>
  <c r="AO788" i="1" s="1"/>
  <c r="AP789" i="1"/>
  <c r="AO789" i="1" s="1"/>
  <c r="AP790" i="1"/>
  <c r="AO790" i="1" s="1"/>
  <c r="AP791" i="1"/>
  <c r="AO791" i="1" s="1"/>
  <c r="AP792" i="1"/>
  <c r="AO792" i="1" s="1"/>
  <c r="AP793" i="1"/>
  <c r="AO793" i="1" s="1"/>
  <c r="AP794" i="1"/>
  <c r="AO794" i="1" s="1"/>
  <c r="AP795" i="1"/>
  <c r="AO795" i="1" s="1"/>
  <c r="AP796" i="1"/>
  <c r="AO796" i="1" s="1"/>
  <c r="AP797" i="1"/>
  <c r="AO797" i="1" s="1"/>
  <c r="AP798" i="1"/>
  <c r="AO798" i="1" s="1"/>
  <c r="AP799" i="1"/>
  <c r="AO799" i="1" s="1"/>
  <c r="AP800" i="1"/>
  <c r="AO800" i="1" s="1"/>
  <c r="AP801" i="1"/>
  <c r="AO801" i="1" s="1"/>
  <c r="AP802" i="1"/>
  <c r="AO802" i="1" s="1"/>
  <c r="AP803" i="1"/>
  <c r="AO803" i="1" s="1"/>
  <c r="AP804" i="1"/>
  <c r="AO804" i="1" s="1"/>
  <c r="AP805" i="1"/>
  <c r="AO805" i="1" s="1"/>
  <c r="AP806" i="1"/>
  <c r="AO806" i="1" s="1"/>
  <c r="AP807" i="1"/>
  <c r="AO807" i="1" s="1"/>
  <c r="AP808" i="1"/>
  <c r="AO808" i="1" s="1"/>
  <c r="AP809" i="1"/>
  <c r="AO809" i="1" s="1"/>
  <c r="AP810" i="1"/>
  <c r="AO810" i="1" s="1"/>
  <c r="AP811" i="1"/>
  <c r="AO811" i="1" s="1"/>
  <c r="AP812" i="1"/>
  <c r="AO812" i="1" s="1"/>
  <c r="AP813" i="1"/>
  <c r="AO813" i="1" s="1"/>
  <c r="AP814" i="1"/>
  <c r="AO814" i="1" s="1"/>
  <c r="AP815" i="1"/>
  <c r="AO815" i="1" s="1"/>
  <c r="AP816" i="1"/>
  <c r="AO816" i="1" s="1"/>
  <c r="AP817" i="1"/>
  <c r="AO817" i="1" s="1"/>
  <c r="AP818" i="1"/>
  <c r="AO818" i="1" s="1"/>
  <c r="AP819" i="1"/>
  <c r="AO819" i="1" s="1"/>
  <c r="AP820" i="1"/>
  <c r="AO820" i="1" s="1"/>
  <c r="AP821" i="1"/>
  <c r="AO821" i="1" s="1"/>
  <c r="AP822" i="1"/>
  <c r="AO822" i="1" s="1"/>
  <c r="AP823" i="1"/>
  <c r="AO823" i="1" s="1"/>
  <c r="AP824" i="1"/>
  <c r="AO824" i="1" s="1"/>
  <c r="AP825" i="1"/>
  <c r="AO825" i="1" s="1"/>
  <c r="AP826" i="1"/>
  <c r="AO826" i="1" s="1"/>
  <c r="AP827" i="1"/>
  <c r="AO827" i="1" s="1"/>
  <c r="AP828" i="1"/>
  <c r="AO828" i="1" s="1"/>
  <c r="AP829" i="1"/>
  <c r="AO829" i="1" s="1"/>
  <c r="AP830" i="1"/>
  <c r="AO830" i="1" s="1"/>
  <c r="AP831" i="1"/>
  <c r="AO831" i="1" s="1"/>
  <c r="AP832" i="1"/>
  <c r="AO832" i="1" s="1"/>
  <c r="AP833" i="1"/>
  <c r="AO833" i="1" s="1"/>
  <c r="AP834" i="1"/>
  <c r="AO834" i="1" s="1"/>
  <c r="AP835" i="1"/>
  <c r="AO835" i="1" s="1"/>
  <c r="AP836" i="1"/>
  <c r="AO836" i="1" s="1"/>
  <c r="AP837" i="1"/>
  <c r="AO837" i="1" s="1"/>
  <c r="AP838" i="1"/>
  <c r="AO838" i="1" s="1"/>
  <c r="AP839" i="1"/>
  <c r="AO839" i="1" s="1"/>
  <c r="AP840" i="1"/>
  <c r="AO840" i="1" s="1"/>
  <c r="AP841" i="1"/>
  <c r="AO841" i="1" s="1"/>
  <c r="AP842" i="1"/>
  <c r="AO842" i="1" s="1"/>
  <c r="AP843" i="1"/>
  <c r="AO843" i="1" s="1"/>
  <c r="AP844" i="1"/>
  <c r="AO844" i="1" s="1"/>
  <c r="AP845" i="1"/>
  <c r="AO845" i="1" s="1"/>
  <c r="AP846" i="1"/>
  <c r="AO846" i="1" s="1"/>
  <c r="AP847" i="1"/>
  <c r="AO847" i="1" s="1"/>
  <c r="AP848" i="1"/>
  <c r="AO848" i="1" s="1"/>
  <c r="AP849" i="1"/>
  <c r="AO849" i="1" s="1"/>
  <c r="AP850" i="1"/>
  <c r="AO850" i="1" s="1"/>
  <c r="AP851" i="1"/>
  <c r="AO851" i="1" s="1"/>
  <c r="AP852" i="1"/>
  <c r="AO852" i="1" s="1"/>
  <c r="AP853" i="1"/>
  <c r="AO853" i="1" s="1"/>
  <c r="AP854" i="1"/>
  <c r="AO854" i="1" s="1"/>
  <c r="AP855" i="1"/>
  <c r="AO855" i="1" s="1"/>
  <c r="AP856" i="1"/>
  <c r="AO856" i="1" s="1"/>
  <c r="AP857" i="1"/>
  <c r="AO857" i="1" s="1"/>
  <c r="AP858" i="1"/>
  <c r="AO858" i="1" s="1"/>
  <c r="AP859" i="1"/>
  <c r="AO859" i="1" s="1"/>
  <c r="AP860" i="1"/>
  <c r="AO860" i="1" s="1"/>
  <c r="AP861" i="1"/>
  <c r="AO861" i="1" s="1"/>
  <c r="AP862" i="1"/>
  <c r="AO862" i="1" s="1"/>
  <c r="AP863" i="1"/>
  <c r="AO863" i="1" s="1"/>
  <c r="AP864" i="1"/>
  <c r="AO864" i="1" s="1"/>
  <c r="AP865" i="1"/>
  <c r="AO865" i="1" s="1"/>
  <c r="AP866" i="1"/>
  <c r="AO866" i="1" s="1"/>
  <c r="AP867" i="1"/>
  <c r="AO867" i="1" s="1"/>
  <c r="AP868" i="1"/>
  <c r="AO868" i="1" s="1"/>
  <c r="AP869" i="1"/>
  <c r="AO869" i="1" s="1"/>
  <c r="AP870" i="1"/>
  <c r="AO870" i="1" s="1"/>
  <c r="AP871" i="1"/>
  <c r="AO871" i="1" s="1"/>
  <c r="AP872" i="1"/>
  <c r="AO872" i="1" s="1"/>
  <c r="AP873" i="1"/>
  <c r="AO873" i="1" s="1"/>
  <c r="AP874" i="1"/>
  <c r="AO874" i="1" s="1"/>
  <c r="AP875" i="1"/>
  <c r="AO875" i="1" s="1"/>
  <c r="AP876" i="1"/>
  <c r="AO876" i="1" s="1"/>
  <c r="AP877" i="1"/>
  <c r="AO877" i="1" s="1"/>
  <c r="AP878" i="1"/>
  <c r="AO878" i="1" s="1"/>
  <c r="AP879" i="1"/>
  <c r="AO879" i="1" s="1"/>
  <c r="AP880" i="1"/>
  <c r="AO880" i="1" s="1"/>
  <c r="AP881" i="1"/>
  <c r="AO881" i="1" s="1"/>
  <c r="AP882" i="1"/>
  <c r="AO882" i="1" s="1"/>
  <c r="AP883" i="1"/>
  <c r="AO883" i="1" s="1"/>
  <c r="AP884" i="1"/>
  <c r="AO884" i="1" s="1"/>
  <c r="AP885" i="1"/>
  <c r="AO885" i="1" s="1"/>
  <c r="AP886" i="1"/>
  <c r="AO886" i="1" s="1"/>
  <c r="AP887" i="1"/>
  <c r="AO887" i="1" s="1"/>
  <c r="AP888" i="1"/>
  <c r="AO888" i="1" s="1"/>
  <c r="AP889" i="1"/>
  <c r="AO889" i="1" s="1"/>
  <c r="AP890" i="1"/>
  <c r="AO890" i="1" s="1"/>
  <c r="AP891" i="1"/>
  <c r="AO891" i="1" s="1"/>
  <c r="AP892" i="1"/>
  <c r="AO892" i="1" s="1"/>
  <c r="AP893" i="1"/>
  <c r="AO893" i="1" s="1"/>
  <c r="AP894" i="1"/>
  <c r="AO894" i="1" s="1"/>
  <c r="AP895" i="1"/>
  <c r="AO895" i="1" s="1"/>
  <c r="AP896" i="1"/>
  <c r="AO896" i="1" s="1"/>
  <c r="AP897" i="1"/>
  <c r="AO897" i="1" s="1"/>
  <c r="AP898" i="1"/>
  <c r="AO898" i="1" s="1"/>
  <c r="AP899" i="1"/>
  <c r="AO899" i="1" s="1"/>
  <c r="AP900" i="1"/>
  <c r="AO900" i="1" s="1"/>
  <c r="AP901" i="1"/>
  <c r="AO901" i="1" s="1"/>
  <c r="AP902" i="1"/>
  <c r="AO902" i="1" s="1"/>
  <c r="AP903" i="1"/>
  <c r="AO903" i="1" s="1"/>
  <c r="AP904" i="1"/>
  <c r="AO904" i="1" s="1"/>
  <c r="AP905" i="1"/>
  <c r="AO905" i="1" s="1"/>
  <c r="AP906" i="1"/>
  <c r="AO906" i="1" s="1"/>
  <c r="AP907" i="1"/>
  <c r="AO907" i="1" s="1"/>
  <c r="AP908" i="1"/>
  <c r="AO908" i="1" s="1"/>
  <c r="AP909" i="1"/>
  <c r="AO909" i="1" s="1"/>
  <c r="AP910" i="1"/>
  <c r="AO910" i="1" s="1"/>
  <c r="AP911" i="1"/>
  <c r="AO911" i="1" s="1"/>
  <c r="AP912" i="1"/>
  <c r="AO912" i="1" s="1"/>
  <c r="AP913" i="1"/>
  <c r="AO913" i="1" s="1"/>
  <c r="AP914" i="1"/>
  <c r="AO914" i="1" s="1"/>
  <c r="AP915" i="1"/>
  <c r="AO915" i="1" s="1"/>
  <c r="AP916" i="1"/>
  <c r="AO916" i="1" s="1"/>
  <c r="AP917" i="1"/>
  <c r="AO917" i="1" s="1"/>
  <c r="AP918" i="1"/>
  <c r="AO918" i="1" s="1"/>
  <c r="AP919" i="1"/>
  <c r="AO919" i="1" s="1"/>
  <c r="AP920" i="1"/>
  <c r="AO920" i="1" s="1"/>
  <c r="AP921" i="1"/>
  <c r="AO921" i="1" s="1"/>
  <c r="AP922" i="1"/>
  <c r="AO922" i="1" s="1"/>
  <c r="AP923" i="1"/>
  <c r="AO923" i="1" s="1"/>
  <c r="AP924" i="1"/>
  <c r="AO924" i="1" s="1"/>
  <c r="AP925" i="1"/>
  <c r="AO925" i="1" s="1"/>
  <c r="AP926" i="1"/>
  <c r="AO926" i="1" s="1"/>
  <c r="AP927" i="1"/>
  <c r="AO927" i="1" s="1"/>
  <c r="AP928" i="1"/>
  <c r="AO928" i="1" s="1"/>
  <c r="AP929" i="1"/>
  <c r="AO929" i="1" s="1"/>
  <c r="AP930" i="1"/>
  <c r="AO930" i="1" s="1"/>
  <c r="AP931" i="1"/>
  <c r="AO931" i="1" s="1"/>
  <c r="AP932" i="1"/>
  <c r="AO932" i="1" s="1"/>
  <c r="AP933" i="1"/>
  <c r="AO933" i="1" s="1"/>
  <c r="AP934" i="1"/>
  <c r="AO934" i="1" s="1"/>
  <c r="AP935" i="1"/>
  <c r="AO935" i="1" s="1"/>
  <c r="AP936" i="1"/>
  <c r="AO936" i="1" s="1"/>
  <c r="AP937" i="1"/>
  <c r="AO937" i="1" s="1"/>
  <c r="AP938" i="1"/>
  <c r="AO938" i="1" s="1"/>
  <c r="AP939" i="1"/>
  <c r="AO939" i="1" s="1"/>
  <c r="AP940" i="1"/>
  <c r="AO940" i="1" s="1"/>
  <c r="AP941" i="1"/>
  <c r="AO941" i="1" s="1"/>
  <c r="AP942" i="1"/>
  <c r="AO942" i="1" s="1"/>
  <c r="AP943" i="1"/>
  <c r="AO943" i="1" s="1"/>
  <c r="AP944" i="1"/>
  <c r="AO944" i="1" s="1"/>
  <c r="AP945" i="1"/>
  <c r="AO945" i="1" s="1"/>
  <c r="AP946" i="1"/>
  <c r="AO946" i="1" s="1"/>
  <c r="AP947" i="1"/>
  <c r="AO947" i="1" s="1"/>
  <c r="AP948" i="1"/>
  <c r="AO948" i="1" s="1"/>
  <c r="AP949" i="1"/>
  <c r="AO949" i="1" s="1"/>
  <c r="AP950" i="1"/>
  <c r="AO950" i="1" s="1"/>
  <c r="AP951" i="1"/>
  <c r="AO951" i="1" s="1"/>
  <c r="AP952" i="1"/>
  <c r="AO952" i="1" s="1"/>
  <c r="AP953" i="1"/>
  <c r="AO953" i="1" s="1"/>
  <c r="AP954" i="1"/>
  <c r="AO954" i="1" s="1"/>
  <c r="AP955" i="1"/>
  <c r="AO955" i="1" s="1"/>
  <c r="AP956" i="1"/>
  <c r="AO956" i="1" s="1"/>
  <c r="AP957" i="1"/>
  <c r="AO957" i="1" s="1"/>
  <c r="AP958" i="1"/>
  <c r="AO958" i="1" s="1"/>
  <c r="AP959" i="1"/>
  <c r="AO959" i="1" s="1"/>
  <c r="AP960" i="1"/>
  <c r="AO960" i="1" s="1"/>
  <c r="AP961" i="1"/>
  <c r="AO961" i="1" s="1"/>
  <c r="AP962" i="1"/>
  <c r="AO962" i="1" s="1"/>
  <c r="AP963" i="1"/>
  <c r="AO963" i="1" s="1"/>
  <c r="AP964" i="1"/>
  <c r="AO964" i="1" s="1"/>
  <c r="AP965" i="1"/>
  <c r="AO965" i="1" s="1"/>
  <c r="AP966" i="1"/>
  <c r="AO966" i="1" s="1"/>
  <c r="AP967" i="1"/>
  <c r="AO967" i="1" s="1"/>
  <c r="AP968" i="1"/>
  <c r="AO968" i="1" s="1"/>
  <c r="AP969" i="1"/>
  <c r="AO969" i="1" s="1"/>
  <c r="AP970" i="1"/>
  <c r="AO970" i="1" s="1"/>
  <c r="AP971" i="1"/>
  <c r="AO971" i="1" s="1"/>
  <c r="AP972" i="1"/>
  <c r="AO972" i="1" s="1"/>
  <c r="AP973" i="1"/>
  <c r="AO973" i="1" s="1"/>
  <c r="AP974" i="1"/>
  <c r="AO974" i="1" s="1"/>
  <c r="AP975" i="1"/>
  <c r="AO975" i="1" s="1"/>
  <c r="AP976" i="1"/>
  <c r="AO976" i="1" s="1"/>
  <c r="AP977" i="1"/>
  <c r="AO977" i="1" s="1"/>
  <c r="AP978" i="1"/>
  <c r="AO978" i="1" s="1"/>
  <c r="AP979" i="1"/>
  <c r="AO979" i="1" s="1"/>
  <c r="AP980" i="1"/>
  <c r="AO980" i="1" s="1"/>
  <c r="AP981" i="1"/>
  <c r="AO981" i="1" s="1"/>
  <c r="AP982" i="1"/>
  <c r="AO982" i="1" s="1"/>
  <c r="AP983" i="1"/>
  <c r="AO983" i="1" s="1"/>
  <c r="AP984" i="1"/>
  <c r="AO984" i="1" s="1"/>
  <c r="AP985" i="1"/>
  <c r="AO985" i="1" s="1"/>
  <c r="AP986" i="1"/>
  <c r="AO986" i="1" s="1"/>
  <c r="AP987" i="1"/>
  <c r="AO987" i="1" s="1"/>
  <c r="AP988" i="1"/>
  <c r="AO988" i="1" s="1"/>
  <c r="AP989" i="1"/>
  <c r="AO989" i="1" s="1"/>
  <c r="AP990" i="1"/>
  <c r="AO990" i="1" s="1"/>
  <c r="AP991" i="1"/>
  <c r="AO991" i="1" s="1"/>
  <c r="AP992" i="1"/>
  <c r="AO992" i="1" s="1"/>
  <c r="AP993" i="1"/>
  <c r="AO993" i="1" s="1"/>
  <c r="AP994" i="1"/>
  <c r="AO994" i="1" s="1"/>
  <c r="AP995" i="1"/>
  <c r="AO995" i="1" s="1"/>
  <c r="AP996" i="1"/>
  <c r="AO996" i="1" s="1"/>
  <c r="AP997" i="1"/>
  <c r="AO997" i="1" s="1"/>
  <c r="AP998" i="1"/>
  <c r="AO998" i="1" s="1"/>
  <c r="AP999" i="1"/>
  <c r="AO999" i="1" s="1"/>
  <c r="AP1000" i="1"/>
  <c r="AO1000" i="1" s="1"/>
  <c r="AP1001" i="1"/>
  <c r="AO1001" i="1" s="1"/>
  <c r="AP1002" i="1"/>
  <c r="AO1002" i="1" s="1"/>
  <c r="AP1003" i="1"/>
  <c r="AO1003" i="1" s="1"/>
  <c r="AP1004" i="1"/>
  <c r="AO1004" i="1" s="1"/>
  <c r="AP1005" i="1"/>
  <c r="AO1005" i="1" s="1"/>
  <c r="AP1006" i="1"/>
  <c r="AO1006" i="1" s="1"/>
  <c r="AP1007" i="1"/>
  <c r="AO1007" i="1" s="1"/>
  <c r="AP1008" i="1"/>
  <c r="AO1008" i="1" s="1"/>
  <c r="AP1009" i="1"/>
  <c r="AO1009" i="1" s="1"/>
  <c r="AP1010" i="1"/>
  <c r="AO1010" i="1" s="1"/>
  <c r="AP1011" i="1"/>
  <c r="AO1011" i="1" s="1"/>
  <c r="AP1012" i="1"/>
  <c r="AO1012" i="1" s="1"/>
  <c r="AP1013" i="1"/>
  <c r="AO1013" i="1" s="1"/>
  <c r="AP1014" i="1"/>
  <c r="AO1014" i="1" s="1"/>
  <c r="AP1015" i="1"/>
  <c r="AO1015" i="1" s="1"/>
  <c r="AP1016" i="1"/>
  <c r="AO1016" i="1" s="1"/>
  <c r="AP1017" i="1"/>
  <c r="AO1017" i="1" s="1"/>
  <c r="AP1018" i="1"/>
  <c r="AO1018" i="1" s="1"/>
  <c r="AP1019" i="1"/>
  <c r="AO1019" i="1" s="1"/>
  <c r="AP1020" i="1"/>
  <c r="AO1020" i="1" s="1"/>
  <c r="AP1021" i="1"/>
  <c r="AO1021" i="1" s="1"/>
  <c r="AP1022" i="1"/>
  <c r="AO1022" i="1" s="1"/>
  <c r="AP1023" i="1"/>
  <c r="AO1023" i="1" s="1"/>
  <c r="AP1024" i="1"/>
  <c r="AO1024" i="1" s="1"/>
  <c r="AP1025" i="1"/>
  <c r="AO1025" i="1" s="1"/>
  <c r="AP1026" i="1"/>
  <c r="AO1026" i="1" s="1"/>
  <c r="AP1027" i="1"/>
  <c r="AO1027" i="1" s="1"/>
  <c r="AP1028" i="1"/>
  <c r="AO1028" i="1" s="1"/>
  <c r="AP1029" i="1"/>
  <c r="AO1029" i="1" s="1"/>
  <c r="AP1030" i="1"/>
  <c r="AO1030" i="1" s="1"/>
  <c r="AP1031" i="1"/>
  <c r="AO1031" i="1" s="1"/>
  <c r="AP1032" i="1"/>
  <c r="AO1032" i="1" s="1"/>
  <c r="AP1033" i="1"/>
  <c r="AO1033" i="1" s="1"/>
  <c r="AP1034" i="1"/>
  <c r="AO1034" i="1" s="1"/>
  <c r="AP1035" i="1"/>
  <c r="AO1035" i="1" s="1"/>
  <c r="AP1036" i="1"/>
  <c r="AO1036" i="1" s="1"/>
  <c r="AP1037" i="1"/>
  <c r="AO1037" i="1" s="1"/>
  <c r="AP1038" i="1"/>
  <c r="AO1038" i="1" s="1"/>
  <c r="AP1039" i="1"/>
  <c r="AO1039" i="1" s="1"/>
  <c r="AP1040" i="1"/>
  <c r="AO1040" i="1" s="1"/>
  <c r="AP1041" i="1"/>
  <c r="AO1041" i="1" s="1"/>
  <c r="AP1042" i="1"/>
  <c r="AO1042" i="1" s="1"/>
  <c r="AP1043" i="1"/>
  <c r="AO1043" i="1" s="1"/>
  <c r="AP1044" i="1"/>
  <c r="AO1044" i="1" s="1"/>
  <c r="AP1045" i="1"/>
  <c r="AO1045" i="1" s="1"/>
  <c r="AP1046" i="1"/>
  <c r="AO1046" i="1" s="1"/>
  <c r="AP1047" i="1"/>
  <c r="AO1047" i="1" s="1"/>
  <c r="AP1048" i="1"/>
  <c r="AO1048" i="1" s="1"/>
  <c r="AP1049" i="1"/>
  <c r="AO1049" i="1" s="1"/>
  <c r="AP1050" i="1"/>
  <c r="AO1050" i="1" s="1"/>
  <c r="AP1051" i="1"/>
  <c r="AO1051" i="1" s="1"/>
  <c r="AP1052" i="1"/>
  <c r="AO1052" i="1" s="1"/>
  <c r="AP1053" i="1"/>
  <c r="AO1053" i="1" s="1"/>
  <c r="AP1054" i="1"/>
  <c r="AO1054" i="1" s="1"/>
  <c r="AP1055" i="1"/>
  <c r="AO1055" i="1" s="1"/>
  <c r="AP1056" i="1"/>
  <c r="AO1056" i="1" s="1"/>
  <c r="AP1057" i="1"/>
  <c r="AO1057" i="1" s="1"/>
  <c r="AP1058" i="1"/>
  <c r="AO1058" i="1" s="1"/>
  <c r="AP1059" i="1"/>
  <c r="AO1059" i="1" s="1"/>
  <c r="AP1060" i="1"/>
  <c r="AO1060" i="1" s="1"/>
  <c r="AP1061" i="1"/>
  <c r="AO1061" i="1" s="1"/>
  <c r="AP1062" i="1"/>
  <c r="AO1062" i="1" s="1"/>
  <c r="AP1063" i="1"/>
  <c r="AO1063" i="1" s="1"/>
  <c r="AP1064" i="1"/>
  <c r="AO1064" i="1" s="1"/>
  <c r="AP1065" i="1"/>
  <c r="AO1065" i="1" s="1"/>
  <c r="AP1066" i="1"/>
  <c r="AO1066" i="1" s="1"/>
  <c r="AP1067" i="1"/>
  <c r="AO1067" i="1" s="1"/>
  <c r="AP1068" i="1"/>
  <c r="AO1068" i="1" s="1"/>
  <c r="AP1069" i="1"/>
  <c r="AO1069" i="1" s="1"/>
  <c r="AP1070" i="1"/>
  <c r="AO1070" i="1" s="1"/>
  <c r="AP1071" i="1"/>
  <c r="AO1071" i="1" s="1"/>
  <c r="AP1072" i="1"/>
  <c r="AO1072" i="1" s="1"/>
  <c r="AP1073" i="1"/>
  <c r="AO1073" i="1" s="1"/>
  <c r="AP1074" i="1"/>
  <c r="AO1074" i="1" s="1"/>
  <c r="AP1075" i="1"/>
  <c r="AO1075" i="1" s="1"/>
  <c r="AP1076" i="1"/>
  <c r="AO1076" i="1" s="1"/>
  <c r="AP1077" i="1"/>
  <c r="AO1077" i="1" s="1"/>
  <c r="AP1078" i="1"/>
  <c r="AO1078" i="1" s="1"/>
  <c r="AP1079" i="1"/>
  <c r="AO1079" i="1" s="1"/>
  <c r="AP1080" i="1"/>
  <c r="AO1080" i="1" s="1"/>
  <c r="AP1081" i="1"/>
  <c r="AO1081" i="1" s="1"/>
  <c r="AP1082" i="1"/>
  <c r="AO1082" i="1" s="1"/>
  <c r="AP1083" i="1"/>
  <c r="AO1083" i="1" s="1"/>
  <c r="AP1084" i="1"/>
  <c r="AO1084" i="1" s="1"/>
  <c r="AP1085" i="1"/>
  <c r="AO1085" i="1" s="1"/>
  <c r="AP1086" i="1"/>
  <c r="AO1086" i="1" s="1"/>
  <c r="AP1087" i="1"/>
  <c r="AO1087" i="1" s="1"/>
  <c r="AP1088" i="1"/>
  <c r="AO1088" i="1" s="1"/>
  <c r="AP1089" i="1"/>
  <c r="AO1089" i="1" s="1"/>
  <c r="AP1090" i="1"/>
  <c r="AO1090" i="1" s="1"/>
  <c r="AP1091" i="1"/>
  <c r="AO1091" i="1" s="1"/>
  <c r="AP1092" i="1"/>
  <c r="AO1092" i="1" s="1"/>
  <c r="AP1093" i="1"/>
  <c r="AO1093" i="1" s="1"/>
  <c r="AP1094" i="1"/>
  <c r="AO1094" i="1" s="1"/>
  <c r="AP1095" i="1"/>
  <c r="AO1095" i="1" s="1"/>
  <c r="AP1096" i="1"/>
  <c r="AO1096" i="1" s="1"/>
  <c r="AP1097" i="1"/>
  <c r="AO1097" i="1" s="1"/>
  <c r="AP1098" i="1"/>
  <c r="AO1098" i="1" s="1"/>
  <c r="AP1099" i="1"/>
  <c r="AO1099" i="1" s="1"/>
  <c r="AP1100" i="1"/>
  <c r="AO1100" i="1" s="1"/>
  <c r="AP1101" i="1"/>
  <c r="AO1101" i="1" s="1"/>
  <c r="AP1102" i="1"/>
  <c r="AO1102" i="1" s="1"/>
  <c r="AP1103" i="1"/>
  <c r="AO1103" i="1" s="1"/>
  <c r="AP1104" i="1"/>
  <c r="AO1104" i="1" s="1"/>
  <c r="AP1105" i="1"/>
  <c r="AO1105" i="1" s="1"/>
  <c r="AP1106" i="1"/>
  <c r="AO1106" i="1" s="1"/>
  <c r="AP1107" i="1"/>
  <c r="AO1107" i="1" s="1"/>
  <c r="AP1108" i="1"/>
  <c r="AO1108" i="1" s="1"/>
  <c r="AP1109" i="1"/>
  <c r="AO1109" i="1" s="1"/>
  <c r="AP1110" i="1"/>
  <c r="AO1110" i="1" s="1"/>
  <c r="AP1111" i="1"/>
  <c r="AO1111" i="1" s="1"/>
  <c r="AP1112" i="1"/>
  <c r="AO1112" i="1" s="1"/>
  <c r="AP1113" i="1"/>
  <c r="AO1113" i="1" s="1"/>
  <c r="AP1114" i="1"/>
  <c r="AO1114" i="1" s="1"/>
  <c r="AP1115" i="1"/>
  <c r="AO1115" i="1" s="1"/>
  <c r="AP1116" i="1"/>
  <c r="AO1116" i="1" s="1"/>
  <c r="AP1117" i="1"/>
  <c r="AO1117" i="1" s="1"/>
  <c r="AP1118" i="1"/>
  <c r="AO1118" i="1" s="1"/>
  <c r="AP1119" i="1"/>
  <c r="AO1119" i="1" s="1"/>
  <c r="AP1120" i="1"/>
  <c r="AO1120" i="1" s="1"/>
  <c r="AP1121" i="1"/>
  <c r="AO1121" i="1" s="1"/>
  <c r="AP1122" i="1"/>
  <c r="AO1122" i="1" s="1"/>
  <c r="AP1123" i="1"/>
  <c r="AO1123" i="1" s="1"/>
  <c r="AP1124" i="1"/>
  <c r="AO1124" i="1" s="1"/>
  <c r="AP1125" i="1"/>
  <c r="AO1125" i="1" s="1"/>
  <c r="AP1126" i="1"/>
  <c r="AO1126" i="1" s="1"/>
  <c r="AP1127" i="1"/>
  <c r="AO1127" i="1" s="1"/>
  <c r="AP1128" i="1"/>
  <c r="AO1128" i="1" s="1"/>
  <c r="AP1129" i="1"/>
  <c r="AO1129" i="1" s="1"/>
  <c r="AP1130" i="1"/>
  <c r="AO1130" i="1" s="1"/>
  <c r="AP1131" i="1"/>
  <c r="AO1131" i="1" s="1"/>
  <c r="AP1132" i="1"/>
  <c r="AO1132" i="1" s="1"/>
  <c r="AP1133" i="1"/>
  <c r="AO1133" i="1" s="1"/>
  <c r="AP1134" i="1"/>
  <c r="AO1134" i="1" s="1"/>
  <c r="AP1135" i="1"/>
  <c r="AO1135" i="1" s="1"/>
  <c r="AP1136" i="1"/>
  <c r="AO1136" i="1" s="1"/>
  <c r="AP1137" i="1"/>
  <c r="AO1137" i="1" s="1"/>
  <c r="AP1138" i="1"/>
  <c r="AO1138" i="1" s="1"/>
  <c r="AP1139" i="1"/>
  <c r="AO1139" i="1" s="1"/>
  <c r="AP1140" i="1"/>
  <c r="AO1140" i="1" s="1"/>
  <c r="AP1141" i="1"/>
  <c r="AO1141" i="1" s="1"/>
  <c r="AP1142" i="1"/>
  <c r="AO1142" i="1" s="1"/>
  <c r="AP1143" i="1"/>
  <c r="AO1143" i="1" s="1"/>
  <c r="AP1144" i="1"/>
  <c r="AO1144" i="1" s="1"/>
  <c r="AP1145" i="1"/>
  <c r="AO1145" i="1" s="1"/>
  <c r="AP1146" i="1"/>
  <c r="AO1146" i="1" s="1"/>
  <c r="AP1147" i="1"/>
  <c r="AO1147" i="1" s="1"/>
  <c r="AP1148" i="1"/>
  <c r="AO1148" i="1" s="1"/>
  <c r="AP1149" i="1"/>
  <c r="AO1149" i="1" s="1"/>
  <c r="AP1150" i="1"/>
  <c r="AO1150" i="1" s="1"/>
  <c r="AP1151" i="1"/>
  <c r="AO1151" i="1" s="1"/>
  <c r="AP1152" i="1"/>
  <c r="AO1152" i="1" s="1"/>
  <c r="AP1153" i="1"/>
  <c r="AO1153" i="1" s="1"/>
  <c r="AP1154" i="1"/>
  <c r="AO1154" i="1" s="1"/>
  <c r="AP1155" i="1"/>
  <c r="AO1155" i="1" s="1"/>
  <c r="AP1156" i="1"/>
  <c r="AO1156" i="1" s="1"/>
  <c r="AP1157" i="1"/>
  <c r="AO1157" i="1" s="1"/>
  <c r="AP1158" i="1"/>
  <c r="AO1158" i="1" s="1"/>
  <c r="AP1159" i="1"/>
  <c r="AO1159" i="1" s="1"/>
  <c r="AP1160" i="1"/>
  <c r="AO1160" i="1" s="1"/>
  <c r="AP1161" i="1"/>
  <c r="AO1161" i="1" s="1"/>
  <c r="AP1162" i="1"/>
  <c r="AO1162" i="1" s="1"/>
  <c r="AP1163" i="1"/>
  <c r="AO1163" i="1" s="1"/>
  <c r="AP1164" i="1"/>
  <c r="AO1164" i="1" s="1"/>
  <c r="AP1165" i="1"/>
  <c r="AO1165" i="1" s="1"/>
  <c r="AP1166" i="1"/>
  <c r="AO1166" i="1" s="1"/>
  <c r="AP1167" i="1"/>
  <c r="AO1167" i="1" s="1"/>
  <c r="AP1168" i="1"/>
  <c r="AO1168" i="1" s="1"/>
  <c r="AP1169" i="1"/>
  <c r="AO1169" i="1" s="1"/>
  <c r="AP1170" i="1"/>
  <c r="AO1170" i="1" s="1"/>
  <c r="AP1171" i="1"/>
  <c r="AO1171" i="1" s="1"/>
  <c r="AP1172" i="1"/>
  <c r="AO1172" i="1" s="1"/>
  <c r="AP1173" i="1"/>
  <c r="AO1173" i="1" s="1"/>
  <c r="AP1174" i="1"/>
  <c r="AO1174" i="1" s="1"/>
  <c r="AP1175" i="1"/>
  <c r="AO1175" i="1" s="1"/>
  <c r="AP1176" i="1"/>
  <c r="AO1176" i="1" s="1"/>
  <c r="AP1177" i="1"/>
  <c r="AO1177" i="1" s="1"/>
  <c r="AP1178" i="1"/>
  <c r="AO1178" i="1" s="1"/>
  <c r="AP1179" i="1"/>
  <c r="AO1179" i="1" s="1"/>
  <c r="AP1180" i="1"/>
  <c r="AO1180" i="1" s="1"/>
  <c r="AP1181" i="1"/>
  <c r="AO1181" i="1" s="1"/>
  <c r="AP1182" i="1"/>
  <c r="AO1182" i="1" s="1"/>
  <c r="AP1183" i="1"/>
  <c r="AO1183" i="1" s="1"/>
  <c r="AP1184" i="1"/>
  <c r="AO1184" i="1" s="1"/>
  <c r="AP1185" i="1"/>
  <c r="AO1185" i="1" s="1"/>
  <c r="AP1186" i="1"/>
  <c r="AO1186" i="1" s="1"/>
  <c r="AP1187" i="1"/>
  <c r="AO1187" i="1" s="1"/>
  <c r="AP1188" i="1"/>
  <c r="AO1188" i="1" s="1"/>
  <c r="AP1189" i="1"/>
  <c r="AO1189" i="1" s="1"/>
  <c r="AP1190" i="1"/>
  <c r="AO1190" i="1" s="1"/>
  <c r="AP1191" i="1"/>
  <c r="AO1191" i="1" s="1"/>
  <c r="AP1192" i="1"/>
  <c r="AO1192" i="1" s="1"/>
  <c r="AP1193" i="1"/>
  <c r="AO1193" i="1" s="1"/>
  <c r="AP1194" i="1"/>
  <c r="AO1194" i="1" s="1"/>
  <c r="AP1195" i="1"/>
  <c r="AO1195" i="1" s="1"/>
  <c r="AP1196" i="1"/>
  <c r="AO1196" i="1" s="1"/>
  <c r="AP1197" i="1"/>
  <c r="AO1197" i="1" s="1"/>
  <c r="AP1198" i="1"/>
  <c r="AO1198" i="1" s="1"/>
  <c r="AP1199" i="1"/>
  <c r="AO1199" i="1" s="1"/>
  <c r="AP1200" i="1"/>
  <c r="AO1200" i="1" s="1"/>
  <c r="AP1201" i="1"/>
  <c r="AO1201" i="1" s="1"/>
  <c r="AP1202" i="1"/>
  <c r="AO1202" i="1" s="1"/>
  <c r="AP1203" i="1"/>
  <c r="AO1203" i="1" s="1"/>
  <c r="AP1204" i="1"/>
  <c r="AO1204" i="1" s="1"/>
  <c r="AP1205" i="1"/>
  <c r="AO1205" i="1" s="1"/>
  <c r="AP1206" i="1"/>
  <c r="AO1206" i="1" s="1"/>
  <c r="AP1207" i="1"/>
  <c r="AO1207" i="1" s="1"/>
  <c r="AP1208" i="1"/>
  <c r="AP1209" i="1"/>
  <c r="AP1210" i="1"/>
  <c r="AO1210" i="1" s="1"/>
  <c r="AP1211" i="1"/>
  <c r="AO1211" i="1" s="1"/>
  <c r="AP1212" i="1"/>
  <c r="AO1212" i="1" s="1"/>
  <c r="AP1213" i="1"/>
  <c r="AO1213" i="1" s="1"/>
  <c r="AP1214" i="1"/>
  <c r="AO1214" i="1" s="1"/>
  <c r="AP1215" i="1"/>
  <c r="AO1215" i="1" s="1"/>
  <c r="AP1216" i="1"/>
  <c r="AO1216" i="1" s="1"/>
  <c r="AP1217" i="1"/>
  <c r="AO1217" i="1" s="1"/>
  <c r="AP1218" i="1"/>
  <c r="AO1218" i="1" s="1"/>
  <c r="AP1219" i="1"/>
  <c r="AO1219" i="1" s="1"/>
  <c r="AP1220" i="1"/>
  <c r="AO1220" i="1" s="1"/>
  <c r="AP1221" i="1"/>
  <c r="AO1221" i="1" s="1"/>
  <c r="AP1222" i="1"/>
  <c r="AO1222" i="1" s="1"/>
  <c r="AP1223" i="1"/>
  <c r="AO1223" i="1" s="1"/>
  <c r="AP1224" i="1"/>
  <c r="AO1224" i="1" s="1"/>
  <c r="AP1225" i="1"/>
  <c r="AO1225" i="1" s="1"/>
  <c r="AP1226" i="1"/>
  <c r="AO1226" i="1" s="1"/>
  <c r="AP1227" i="1"/>
  <c r="AO1227" i="1" s="1"/>
  <c r="AP1228" i="1"/>
  <c r="AO1228" i="1" s="1"/>
  <c r="AP1229" i="1"/>
  <c r="AO1229" i="1" s="1"/>
  <c r="AP1230" i="1"/>
  <c r="AO1230" i="1" s="1"/>
  <c r="AP1231" i="1"/>
  <c r="AO1231" i="1" s="1"/>
  <c r="AP1232" i="1"/>
  <c r="AO1232" i="1" s="1"/>
  <c r="AP1233" i="1"/>
  <c r="AO1233" i="1" s="1"/>
  <c r="AP1234" i="1"/>
  <c r="AO1234" i="1" s="1"/>
  <c r="AP1235" i="1"/>
  <c r="AO1235" i="1" s="1"/>
  <c r="AP1236" i="1"/>
  <c r="AO1236" i="1" s="1"/>
  <c r="AP1237" i="1"/>
  <c r="AO1237" i="1" s="1"/>
  <c r="AP1238" i="1"/>
  <c r="AO1238" i="1" s="1"/>
  <c r="AP1239" i="1"/>
  <c r="AO1239" i="1" s="1"/>
  <c r="AP1240" i="1"/>
  <c r="AO1240" i="1" s="1"/>
  <c r="AP1241" i="1"/>
  <c r="AO1241" i="1" s="1"/>
  <c r="AP1242" i="1"/>
  <c r="AO1242" i="1" s="1"/>
  <c r="AP1243" i="1"/>
  <c r="AO1243" i="1" s="1"/>
  <c r="AP1244" i="1"/>
  <c r="AO1244" i="1" s="1"/>
  <c r="AP1245" i="1"/>
  <c r="AO1245" i="1" s="1"/>
  <c r="AP1246" i="1"/>
  <c r="AO1246" i="1" s="1"/>
  <c r="AP1247" i="1"/>
  <c r="AO1247" i="1" s="1"/>
  <c r="AP1248" i="1"/>
  <c r="AO1248" i="1" s="1"/>
  <c r="AP1249" i="1"/>
  <c r="AO1249" i="1" s="1"/>
  <c r="AP1250" i="1"/>
  <c r="AO1250" i="1" s="1"/>
  <c r="AP1251" i="1"/>
  <c r="AO1251" i="1" s="1"/>
  <c r="AP1252" i="1"/>
  <c r="AO1252" i="1" s="1"/>
  <c r="AP1253" i="1"/>
  <c r="AO1253" i="1" s="1"/>
  <c r="AP1254" i="1"/>
  <c r="AO1254" i="1" s="1"/>
  <c r="AP1255" i="1"/>
  <c r="AO1255" i="1" s="1"/>
  <c r="AP1256" i="1"/>
  <c r="AO1256" i="1" s="1"/>
  <c r="AP1257" i="1"/>
  <c r="AO1257" i="1" s="1"/>
  <c r="AP1258" i="1"/>
  <c r="AO1258" i="1" s="1"/>
  <c r="AP1259" i="1"/>
  <c r="AO1259" i="1" s="1"/>
  <c r="AP1260" i="1"/>
  <c r="AO1260" i="1" s="1"/>
  <c r="AP1261" i="1"/>
  <c r="AO1261" i="1" s="1"/>
  <c r="AP1262" i="1"/>
  <c r="AO1262" i="1" s="1"/>
  <c r="AP1263" i="1"/>
  <c r="AO1263" i="1" s="1"/>
  <c r="AP1264" i="1"/>
  <c r="AO1264" i="1" s="1"/>
  <c r="AP1265" i="1"/>
  <c r="AO1265" i="1" s="1"/>
  <c r="AP1266" i="1"/>
  <c r="AO1266" i="1" s="1"/>
  <c r="AP1267" i="1"/>
  <c r="AO1267" i="1" s="1"/>
  <c r="AP1268" i="1"/>
  <c r="AO1268" i="1" s="1"/>
  <c r="AP1269" i="1"/>
  <c r="AO1269" i="1" s="1"/>
  <c r="AP1270" i="1"/>
  <c r="AO1270" i="1" s="1"/>
  <c r="AP1271" i="1"/>
  <c r="AO1271" i="1" s="1"/>
  <c r="AP1272" i="1"/>
  <c r="AO1272" i="1" s="1"/>
  <c r="AP1273" i="1"/>
  <c r="AO1273" i="1" s="1"/>
  <c r="AP1274" i="1"/>
  <c r="AO1274" i="1" s="1"/>
  <c r="AP1275" i="1"/>
  <c r="AO1275" i="1" s="1"/>
  <c r="AP1276" i="1"/>
  <c r="AO1276" i="1" s="1"/>
  <c r="AP1277" i="1"/>
  <c r="AO1277" i="1" s="1"/>
  <c r="AP1278" i="1"/>
  <c r="AO1278" i="1" s="1"/>
  <c r="AP1279" i="1"/>
  <c r="AO1279" i="1" s="1"/>
  <c r="AP1280" i="1"/>
  <c r="AO1280" i="1" s="1"/>
  <c r="AP1281" i="1"/>
  <c r="AO1281" i="1" s="1"/>
  <c r="AP1282" i="1"/>
  <c r="AO1282" i="1" s="1"/>
  <c r="AP1283" i="1"/>
  <c r="AO1283" i="1" s="1"/>
  <c r="AP1284" i="1"/>
  <c r="AO1284" i="1" s="1"/>
  <c r="AP1285" i="1"/>
  <c r="AO1285" i="1" s="1"/>
  <c r="AP1286" i="1"/>
  <c r="AO1286" i="1" s="1"/>
  <c r="AP1287" i="1"/>
  <c r="AO1287" i="1" s="1"/>
  <c r="AP1288" i="1"/>
  <c r="AO1288" i="1" s="1"/>
  <c r="AP1289" i="1"/>
  <c r="AO1289" i="1" s="1"/>
  <c r="AP1290" i="1"/>
  <c r="AO1290" i="1" s="1"/>
  <c r="AP1291" i="1"/>
  <c r="AO1291" i="1" s="1"/>
  <c r="AP1292" i="1"/>
  <c r="AO1292" i="1" s="1"/>
  <c r="AP1293" i="1"/>
  <c r="AO1293" i="1" s="1"/>
  <c r="AP15" i="1"/>
  <c r="AO15" i="1" s="1"/>
  <c r="AP16" i="1"/>
  <c r="AO16" i="1" s="1"/>
  <c r="AP17" i="1"/>
  <c r="AO17" i="1" s="1"/>
  <c r="AP18" i="1"/>
  <c r="AO18" i="1" s="1"/>
  <c r="AP19" i="1"/>
  <c r="AO19" i="1" s="1"/>
  <c r="AP20" i="1"/>
  <c r="AO20" i="1" s="1"/>
  <c r="AP21" i="1"/>
  <c r="AO21" i="1" s="1"/>
  <c r="AP22" i="1"/>
  <c r="AO22" i="1" s="1"/>
  <c r="AP23" i="1"/>
  <c r="AO23" i="1" s="1"/>
  <c r="AP24" i="1"/>
  <c r="AO24" i="1" s="1"/>
  <c r="AP25" i="1"/>
  <c r="AO25" i="1" s="1"/>
  <c r="AP26" i="1"/>
  <c r="AO26" i="1" s="1"/>
  <c r="AP27" i="1"/>
  <c r="AO27" i="1" s="1"/>
  <c r="AP28" i="1"/>
  <c r="AO28" i="1" s="1"/>
  <c r="AP4" i="1"/>
  <c r="AO4" i="1" s="1"/>
  <c r="AP5" i="1"/>
  <c r="AO5" i="1" s="1"/>
  <c r="AP6" i="1"/>
  <c r="AO6" i="1" s="1"/>
  <c r="AP7" i="1"/>
  <c r="AO7" i="1" s="1"/>
  <c r="AP8" i="1"/>
  <c r="AO8" i="1" s="1"/>
  <c r="AP9" i="1"/>
  <c r="AO9" i="1" s="1"/>
  <c r="AP10" i="1"/>
  <c r="AO10" i="1" s="1"/>
  <c r="AP11" i="1"/>
  <c r="AO11" i="1" s="1"/>
  <c r="AP12" i="1"/>
  <c r="AO12" i="1" s="1"/>
  <c r="AP13" i="1"/>
  <c r="AO13" i="1" s="1"/>
  <c r="AP14" i="1"/>
  <c r="AO14" i="1" s="1"/>
  <c r="AP3" i="1"/>
  <c r="AO3" i="1" s="1"/>
  <c r="AQ1031" i="1"/>
  <c r="AQ1030" i="1"/>
  <c r="AQ1025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58" i="1"/>
  <c r="AL1257" i="1"/>
  <c r="AL1256" i="1"/>
  <c r="AL1252" i="1"/>
  <c r="AL1251" i="1"/>
  <c r="AL1250" i="1"/>
  <c r="AL1249" i="1"/>
  <c r="AL1248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7" i="1"/>
  <c r="AL1206" i="1"/>
  <c r="AL1204" i="1"/>
  <c r="AL1202" i="1"/>
  <c r="AL120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1" i="1"/>
  <c r="AL1090" i="1"/>
  <c r="AL1089" i="1"/>
  <c r="AL1088" i="1"/>
  <c r="AL1087" i="1"/>
  <c r="AL1086" i="1"/>
  <c r="AL1083" i="1"/>
  <c r="AL1082" i="1"/>
  <c r="AL1081" i="1"/>
  <c r="AL1080" i="1"/>
  <c r="AL1079" i="1"/>
  <c r="AL1078" i="1"/>
  <c r="AL1077" i="1"/>
  <c r="AL1076" i="1"/>
  <c r="AL1075" i="1"/>
  <c r="AL1052" i="1"/>
  <c r="AL1051" i="1"/>
  <c r="AL1050" i="1"/>
  <c r="AL1049" i="1"/>
  <c r="AL1048" i="1"/>
  <c r="AL1047" i="1"/>
  <c r="AL1044" i="1"/>
  <c r="AL1043" i="1"/>
  <c r="AL1042" i="1"/>
  <c r="AL1041" i="1"/>
  <c r="AL1040" i="1"/>
  <c r="AL1039" i="1"/>
  <c r="AL1038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17" i="1"/>
  <c r="AL1016" i="1"/>
  <c r="AL1015" i="1"/>
  <c r="AL1014" i="1"/>
  <c r="AL1013" i="1"/>
  <c r="AL1012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47" i="1"/>
  <c r="AL846" i="1"/>
  <c r="AL845" i="1"/>
  <c r="AL844" i="1"/>
  <c r="AL843" i="1"/>
  <c r="AL842" i="1"/>
  <c r="AL841" i="1"/>
  <c r="AL840" i="1"/>
  <c r="AL811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17" i="1"/>
  <c r="AL616" i="1"/>
  <c r="AL615" i="1"/>
  <c r="AL614" i="1"/>
  <c r="AL613" i="1"/>
  <c r="AL612" i="1"/>
  <c r="AL611" i="1"/>
  <c r="AL610" i="1"/>
  <c r="AL609" i="1"/>
  <c r="AL608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2" i="1"/>
  <c r="AL461" i="1"/>
  <c r="AL460" i="1"/>
  <c r="AL431" i="1"/>
  <c r="AL430" i="1"/>
  <c r="AL429" i="1"/>
  <c r="AL428" i="1"/>
  <c r="AL427" i="1"/>
  <c r="AL426" i="1"/>
  <c r="AL425" i="1"/>
  <c r="AL424" i="1"/>
  <c r="AL423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29" i="1"/>
  <c r="AL328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293" i="1"/>
  <c r="AL292" i="1"/>
  <c r="AL279" i="1"/>
  <c r="AL278" i="1"/>
  <c r="AL277" i="1"/>
  <c r="AL276" i="1"/>
  <c r="AL275" i="1"/>
  <c r="AL274" i="1"/>
  <c r="AL268" i="1"/>
  <c r="AL262" i="1"/>
  <c r="AL261" i="1"/>
  <c r="AL260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196" i="1"/>
  <c r="AL195" i="1"/>
  <c r="AL194" i="1"/>
  <c r="AL193" i="1"/>
  <c r="AL192" i="1"/>
  <c r="AL191" i="1"/>
  <c r="AL190" i="1"/>
  <c r="AL189" i="1"/>
  <c r="AL188" i="1"/>
  <c r="AL187" i="1"/>
  <c r="AL175" i="1"/>
  <c r="AL168" i="1"/>
  <c r="AL167" i="1"/>
  <c r="AL166" i="1"/>
  <c r="AL165" i="1"/>
  <c r="AL159" i="1"/>
  <c r="AL158" i="1"/>
  <c r="AL157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8" i="1"/>
  <c r="AL137" i="1"/>
  <c r="AL136" i="1"/>
  <c r="AL135" i="1"/>
  <c r="AL134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88" i="1"/>
  <c r="AL87" i="1"/>
  <c r="AL86" i="1"/>
  <c r="AL85" i="1"/>
  <c r="AL84" i="1"/>
  <c r="AL83" i="1"/>
  <c r="AL82" i="1"/>
  <c r="AL81" i="1"/>
  <c r="AL80" i="1"/>
  <c r="AL79" i="1"/>
  <c r="AL70" i="1"/>
  <c r="AL63" i="1"/>
  <c r="AL62" i="1"/>
  <c r="AL61" i="1"/>
  <c r="AL55" i="1"/>
  <c r="AL54" i="1"/>
  <c r="AL53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273" i="1"/>
  <c r="AL272" i="1"/>
  <c r="AL271" i="1"/>
  <c r="AL270" i="1"/>
  <c r="AL269" i="1"/>
  <c r="AL267" i="1"/>
  <c r="AL266" i="1"/>
  <c r="AL265" i="1"/>
  <c r="AL264" i="1"/>
  <c r="AL263" i="1"/>
  <c r="AL164" i="1"/>
  <c r="AL163" i="1"/>
  <c r="AL162" i="1"/>
  <c r="AL161" i="1"/>
  <c r="AL160" i="1"/>
  <c r="AL60" i="1"/>
  <c r="AL59" i="1"/>
  <c r="AL58" i="1"/>
  <c r="AL57" i="1"/>
  <c r="AL56" i="1"/>
  <c r="AL1046" i="1"/>
  <c r="AL1045" i="1"/>
  <c r="AL853" i="1"/>
  <c r="AL852" i="1"/>
  <c r="AL851" i="1"/>
  <c r="AL850" i="1"/>
  <c r="AL849" i="1"/>
  <c r="AL848" i="1"/>
  <c r="AL839" i="1"/>
  <c r="AL838" i="1"/>
  <c r="AL837" i="1"/>
  <c r="AL836" i="1"/>
  <c r="AL830" i="1"/>
  <c r="AL808" i="1"/>
  <c r="AL735" i="1"/>
  <c r="AL722" i="1"/>
  <c r="AL702" i="1"/>
  <c r="AL689" i="1"/>
  <c r="AL688" i="1"/>
  <c r="AL619" i="1"/>
  <c r="AL618" i="1"/>
  <c r="AL568" i="1"/>
  <c r="AL567" i="1"/>
  <c r="AL566" i="1"/>
  <c r="AL565" i="1"/>
  <c r="AL547" i="1"/>
  <c r="AL514" i="1"/>
  <c r="AL513" i="1"/>
  <c r="AL512" i="1"/>
  <c r="AL511" i="1"/>
  <c r="AL463" i="1"/>
  <c r="AL340" i="1"/>
  <c r="AL308" i="1"/>
  <c r="AL285" i="1"/>
  <c r="AL282" i="1"/>
  <c r="AL281" i="1"/>
  <c r="AL239" i="1"/>
  <c r="AL186" i="1"/>
  <c r="AL185" i="1"/>
  <c r="AL139" i="1"/>
  <c r="AL127" i="1"/>
  <c r="AL78" i="1"/>
  <c r="AN1247" i="1"/>
  <c r="AL1247" i="1"/>
  <c r="AN1085" i="1"/>
  <c r="AL1085" i="1"/>
  <c r="AN1084" i="1"/>
  <c r="AL1084" i="1"/>
  <c r="AN1046" i="1"/>
  <c r="AN1045" i="1"/>
  <c r="AN853" i="1"/>
  <c r="AN852" i="1"/>
  <c r="AN851" i="1"/>
  <c r="AN850" i="1"/>
  <c r="AN849" i="1"/>
  <c r="AN848" i="1"/>
  <c r="AN839" i="1"/>
  <c r="AN838" i="1"/>
  <c r="AN837" i="1"/>
  <c r="AN836" i="1"/>
  <c r="AN830" i="1"/>
  <c r="AN829" i="1"/>
  <c r="AL829" i="1"/>
  <c r="AN810" i="1"/>
  <c r="AL810" i="1"/>
  <c r="AN809" i="1"/>
  <c r="AL809" i="1"/>
  <c r="AN808" i="1"/>
  <c r="AN736" i="1"/>
  <c r="AL736" i="1"/>
  <c r="AN735" i="1"/>
  <c r="AN722" i="1"/>
  <c r="AN702" i="1"/>
  <c r="AN689" i="1"/>
  <c r="AN688" i="1"/>
  <c r="AN619" i="1"/>
  <c r="AN618" i="1"/>
  <c r="AN607" i="1"/>
  <c r="AL607" i="1"/>
  <c r="AN606" i="1"/>
  <c r="AL606" i="1"/>
  <c r="AN605" i="1"/>
  <c r="AL605" i="1"/>
  <c r="AN569" i="1"/>
  <c r="AL569" i="1"/>
  <c r="AN568" i="1"/>
  <c r="AN567" i="1"/>
  <c r="AN566" i="1"/>
  <c r="AN565" i="1"/>
  <c r="AN547" i="1"/>
  <c r="AN514" i="1"/>
  <c r="AN513" i="1"/>
  <c r="AN512" i="1"/>
  <c r="AN511" i="1"/>
  <c r="AN463" i="1"/>
  <c r="AN422" i="1"/>
  <c r="AL422" i="1"/>
  <c r="AN340" i="1"/>
  <c r="AN308" i="1"/>
  <c r="AN305" i="1"/>
  <c r="AL305" i="1"/>
  <c r="AN304" i="1"/>
  <c r="Y304" i="1" s="1"/>
  <c r="AL304" i="1"/>
  <c r="AN303" i="1"/>
  <c r="Y303" i="1" s="1"/>
  <c r="AL303" i="1"/>
  <c r="AN291" i="1"/>
  <c r="Y291" i="1" s="1"/>
  <c r="AL291" i="1"/>
  <c r="AN290" i="1"/>
  <c r="Y290" i="1" s="1"/>
  <c r="AL290" i="1"/>
  <c r="AN287" i="1"/>
  <c r="Y287" i="1" s="1"/>
  <c r="AL287" i="1"/>
  <c r="AN286" i="1"/>
  <c r="Y286" i="1" s="1"/>
  <c r="AL286" i="1"/>
  <c r="AN285" i="1"/>
  <c r="AN282" i="1"/>
  <c r="AN281" i="1"/>
  <c r="AN280" i="1"/>
  <c r="AL280" i="1"/>
  <c r="AN239" i="1"/>
  <c r="AN186" i="1"/>
  <c r="AN185" i="1"/>
  <c r="AN184" i="1"/>
  <c r="AL184" i="1"/>
  <c r="AN174" i="1"/>
  <c r="AL174" i="1"/>
  <c r="AN171" i="1"/>
  <c r="AL171" i="1"/>
  <c r="AN139" i="1"/>
  <c r="AN133" i="1"/>
  <c r="Y133" i="1" s="1"/>
  <c r="AL133" i="1"/>
  <c r="AN132" i="1"/>
  <c r="Y132" i="1" s="1"/>
  <c r="AL132" i="1"/>
  <c r="AN127" i="1"/>
  <c r="AN78" i="1"/>
  <c r="AN77" i="1"/>
  <c r="AL77" i="1"/>
  <c r="AN69" i="1"/>
  <c r="AL69" i="1"/>
  <c r="AN66" i="1"/>
  <c r="AL66" i="1"/>
  <c r="AL3" i="1"/>
  <c r="AN1209" i="1"/>
  <c r="AN1208" i="1"/>
  <c r="AN1073" i="1"/>
  <c r="AN1072" i="1"/>
  <c r="AN828" i="1"/>
  <c r="AN827" i="1"/>
  <c r="Y827" i="1" s="1"/>
  <c r="AN826" i="1"/>
  <c r="Y826" i="1" s="1"/>
  <c r="AN825" i="1"/>
  <c r="Y825" i="1" s="1"/>
  <c r="AN757" i="1"/>
  <c r="AN756" i="1"/>
  <c r="Y756" i="1" s="1"/>
  <c r="AN755" i="1"/>
  <c r="Y755" i="1" s="1"/>
  <c r="AN754" i="1"/>
  <c r="Y754" i="1" s="1"/>
  <c r="AN368" i="1"/>
  <c r="Y368" i="1" s="1"/>
  <c r="AN367" i="1"/>
  <c r="Y367" i="1" s="1"/>
  <c r="AN339" i="1"/>
  <c r="Y339" i="1" s="1"/>
  <c r="AN338" i="1"/>
  <c r="Y338" i="1" s="1"/>
  <c r="AN337" i="1"/>
  <c r="Y337" i="1" s="1"/>
  <c r="AN336" i="1"/>
  <c r="Y336" i="1" s="1"/>
  <c r="AN335" i="1"/>
  <c r="Y335" i="1" s="1"/>
  <c r="AN334" i="1"/>
  <c r="Y334" i="1" s="1"/>
  <c r="AN332" i="1"/>
  <c r="AN331" i="1"/>
  <c r="AN330" i="1"/>
  <c r="AN327" i="1"/>
  <c r="AN326" i="1"/>
  <c r="AN325" i="1"/>
  <c r="AN307" i="1"/>
  <c r="Y307" i="1" s="1"/>
  <c r="AN306" i="1"/>
  <c r="Y306" i="1" s="1"/>
  <c r="AN299" i="1"/>
  <c r="AN298" i="1"/>
  <c r="AN297" i="1"/>
  <c r="Y297" i="1" s="1"/>
  <c r="AN296" i="1"/>
  <c r="AN295" i="1"/>
  <c r="AN294" i="1"/>
  <c r="Y294" i="1" s="1"/>
  <c r="AN289" i="1"/>
  <c r="Y289" i="1" s="1"/>
  <c r="AN288" i="1"/>
  <c r="Y288" i="1" s="1"/>
  <c r="AN284" i="1"/>
  <c r="Y284" i="1" s="1"/>
  <c r="AN283" i="1"/>
  <c r="Y283" i="1" s="1"/>
  <c r="AN272" i="1"/>
  <c r="AN271" i="1"/>
  <c r="AN270" i="1"/>
  <c r="AN269" i="1"/>
  <c r="AN266" i="1"/>
  <c r="AN265" i="1"/>
  <c r="AN264" i="1"/>
  <c r="AN263" i="1"/>
  <c r="AN259" i="1"/>
  <c r="Y259" i="1" s="1"/>
  <c r="AN258" i="1"/>
  <c r="Y258" i="1" s="1"/>
  <c r="AN207" i="1"/>
  <c r="Y207" i="1" s="1"/>
  <c r="AN206" i="1"/>
  <c r="Y206" i="1" s="1"/>
  <c r="AN205" i="1"/>
  <c r="Y205" i="1" s="1"/>
  <c r="AN204" i="1"/>
  <c r="Y204" i="1" s="1"/>
  <c r="AN203" i="1"/>
  <c r="Y203" i="1" s="1"/>
  <c r="AN202" i="1"/>
  <c r="Y202" i="1" s="1"/>
  <c r="AN200" i="1"/>
  <c r="AN199" i="1"/>
  <c r="AN183" i="1"/>
  <c r="AN182" i="1"/>
  <c r="AN181" i="1"/>
  <c r="Y181" i="1" s="1"/>
  <c r="AN180" i="1"/>
  <c r="AN179" i="1"/>
  <c r="AN178" i="1"/>
  <c r="Y178" i="1" s="1"/>
  <c r="AN173" i="1"/>
  <c r="Y173" i="1" s="1"/>
  <c r="AN172" i="1"/>
  <c r="Y172" i="1" s="1"/>
  <c r="AN170" i="1"/>
  <c r="Y170" i="1" s="1"/>
  <c r="AN169" i="1"/>
  <c r="Y169" i="1" s="1"/>
  <c r="AN156" i="1"/>
  <c r="Y156" i="1" s="1"/>
  <c r="AN155" i="1"/>
  <c r="Y155" i="1" s="1"/>
  <c r="AN131" i="1"/>
  <c r="Y131" i="1" s="1"/>
  <c r="AN130" i="1"/>
  <c r="Y130" i="1" s="1"/>
  <c r="AN129" i="1"/>
  <c r="Y129" i="1" s="1"/>
  <c r="AN128" i="1"/>
  <c r="Y128" i="1" s="1"/>
  <c r="AN102" i="1"/>
  <c r="Y102" i="1" s="1"/>
  <c r="AN101" i="1"/>
  <c r="Y101" i="1" s="1"/>
  <c r="AN100" i="1"/>
  <c r="Y100" i="1" s="1"/>
  <c r="AN99" i="1"/>
  <c r="Y99" i="1" s="1"/>
  <c r="AN98" i="1"/>
  <c r="Y98" i="1" s="1"/>
  <c r="AN97" i="1"/>
  <c r="Y97" i="1" s="1"/>
  <c r="AN96" i="1"/>
  <c r="AN95" i="1"/>
  <c r="AN94" i="1"/>
  <c r="AN93" i="1"/>
  <c r="AN92" i="1"/>
  <c r="AN91" i="1"/>
  <c r="AN76" i="1"/>
  <c r="AN75" i="1"/>
  <c r="AN74" i="1"/>
  <c r="Y74" i="1" s="1"/>
  <c r="AN73" i="1"/>
  <c r="AN72" i="1"/>
  <c r="AN71" i="1"/>
  <c r="Y71" i="1" s="1"/>
  <c r="AN68" i="1"/>
  <c r="Y68" i="1" s="1"/>
  <c r="AN67" i="1"/>
  <c r="Y67" i="1" s="1"/>
  <c r="AN65" i="1"/>
  <c r="Y65" i="1" s="1"/>
  <c r="AN64" i="1"/>
  <c r="Y64" i="1" s="1"/>
  <c r="AN52" i="1"/>
  <c r="Y52" i="1" s="1"/>
  <c r="AN51" i="1"/>
  <c r="Y51" i="1" s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5" i="1"/>
  <c r="AL1254" i="1"/>
  <c r="AL1253" i="1"/>
  <c r="AL1209" i="1"/>
  <c r="AL1208" i="1"/>
  <c r="AL1205" i="1"/>
  <c r="AL1203" i="1"/>
  <c r="AL1201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19" i="1"/>
  <c r="AL1118" i="1"/>
  <c r="AL1117" i="1"/>
  <c r="AL1116" i="1"/>
  <c r="AL1115" i="1"/>
  <c r="AL1114" i="1"/>
  <c r="AL1113" i="1"/>
  <c r="AL1112" i="1"/>
  <c r="AL1099" i="1"/>
  <c r="AL1098" i="1"/>
  <c r="AL1097" i="1"/>
  <c r="AL1096" i="1"/>
  <c r="AL1095" i="1"/>
  <c r="AL1094" i="1"/>
  <c r="AL1093" i="1"/>
  <c r="AL1092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37" i="1"/>
  <c r="AL1036" i="1"/>
  <c r="AL1035" i="1"/>
  <c r="AL1034" i="1"/>
  <c r="AL1033" i="1"/>
  <c r="AL1032" i="1"/>
  <c r="AL1020" i="1"/>
  <c r="AL1019" i="1"/>
  <c r="AL1018" i="1"/>
  <c r="AL1011" i="1"/>
  <c r="AL1010" i="1"/>
  <c r="AL1009" i="1"/>
  <c r="AL1008" i="1"/>
  <c r="AL1007" i="1"/>
  <c r="AL835" i="1"/>
  <c r="AL834" i="1"/>
  <c r="AL833" i="1"/>
  <c r="AL832" i="1"/>
  <c r="AL831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622" i="1"/>
  <c r="AL621" i="1"/>
  <c r="AL620" i="1"/>
  <c r="AL573" i="1"/>
  <c r="AL572" i="1"/>
  <c r="AL571" i="1"/>
  <c r="AL570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368" i="1"/>
  <c r="AL367" i="1"/>
  <c r="AL339" i="1"/>
  <c r="AL338" i="1"/>
  <c r="AL337" i="1"/>
  <c r="AL336" i="1"/>
  <c r="AL335" i="1"/>
  <c r="AL334" i="1"/>
  <c r="AL333" i="1"/>
  <c r="AL332" i="1"/>
  <c r="AL331" i="1"/>
  <c r="AL330" i="1"/>
  <c r="AL327" i="1"/>
  <c r="AL326" i="1"/>
  <c r="AL325" i="1"/>
  <c r="AL307" i="1"/>
  <c r="AL306" i="1"/>
  <c r="AL302" i="1"/>
  <c r="AL301" i="1"/>
  <c r="AL300" i="1"/>
  <c r="AL299" i="1"/>
  <c r="AL298" i="1"/>
  <c r="AL297" i="1"/>
  <c r="AL296" i="1"/>
  <c r="AL295" i="1"/>
  <c r="AL294" i="1"/>
  <c r="AL289" i="1"/>
  <c r="AL288" i="1"/>
  <c r="AL284" i="1"/>
  <c r="AL283" i="1"/>
  <c r="AL259" i="1"/>
  <c r="AL258" i="1"/>
  <c r="AL207" i="1"/>
  <c r="AL206" i="1"/>
  <c r="AL205" i="1"/>
  <c r="AL204" i="1"/>
  <c r="AL203" i="1"/>
  <c r="AL202" i="1"/>
  <c r="AL201" i="1"/>
  <c r="AL200" i="1"/>
  <c r="AL199" i="1"/>
  <c r="AL198" i="1"/>
  <c r="AL197" i="1"/>
  <c r="AL183" i="1"/>
  <c r="AL182" i="1"/>
  <c r="AL181" i="1"/>
  <c r="AL180" i="1"/>
  <c r="AL179" i="1"/>
  <c r="AL178" i="1"/>
  <c r="AL177" i="1"/>
  <c r="AL176" i="1"/>
  <c r="AL173" i="1"/>
  <c r="AL172" i="1"/>
  <c r="AL170" i="1"/>
  <c r="AL169" i="1"/>
  <c r="AL156" i="1"/>
  <c r="AL155" i="1"/>
  <c r="AL131" i="1"/>
  <c r="AL130" i="1"/>
  <c r="AL129" i="1"/>
  <c r="AL128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76" i="1"/>
  <c r="AL75" i="1"/>
  <c r="AL74" i="1"/>
  <c r="AL73" i="1"/>
  <c r="AL72" i="1"/>
  <c r="AL71" i="1"/>
  <c r="AL68" i="1"/>
  <c r="AL67" i="1"/>
  <c r="AL65" i="1"/>
  <c r="AL64" i="1"/>
  <c r="AL52" i="1"/>
  <c r="AL51" i="1"/>
  <c r="AN5" i="1"/>
  <c r="Y5" i="1" s="1"/>
  <c r="AN6" i="1"/>
  <c r="Y6" i="1" s="1"/>
  <c r="AN7" i="1"/>
  <c r="AN8" i="1"/>
  <c r="Y8" i="1" s="1"/>
  <c r="AN9" i="1"/>
  <c r="Y9" i="1" s="1"/>
  <c r="AN10" i="1"/>
  <c r="Y10" i="1" s="1"/>
  <c r="AN11" i="1"/>
  <c r="AN15" i="1"/>
  <c r="Y15" i="1" s="1"/>
  <c r="AN16" i="1"/>
  <c r="Y16" i="1" s="1"/>
  <c r="AN17" i="1"/>
  <c r="AN18" i="1"/>
  <c r="Y18" i="1" s="1"/>
  <c r="AN19" i="1"/>
  <c r="Y19" i="1" s="1"/>
  <c r="AN20" i="1"/>
  <c r="AN21" i="1"/>
  <c r="Y21" i="1" s="1"/>
  <c r="AN22" i="1"/>
  <c r="Y22" i="1" s="1"/>
  <c r="AN23" i="1"/>
  <c r="AN24" i="1"/>
  <c r="Y24" i="1" s="1"/>
  <c r="AN25" i="1"/>
  <c r="Y25" i="1" s="1"/>
  <c r="AN26" i="1"/>
  <c r="AN27" i="1"/>
  <c r="Y27" i="1" s="1"/>
  <c r="AN28" i="1"/>
  <c r="Y28" i="1" s="1"/>
  <c r="AN29" i="1"/>
  <c r="AN30" i="1"/>
  <c r="Y30" i="1" s="1"/>
  <c r="AN31" i="1"/>
  <c r="Y31" i="1" s="1"/>
  <c r="AN32" i="1"/>
  <c r="AN33" i="1"/>
  <c r="Y33" i="1" s="1"/>
  <c r="AN34" i="1"/>
  <c r="Y34" i="1" s="1"/>
  <c r="AN35" i="1"/>
  <c r="AN36" i="1"/>
  <c r="Y36" i="1" s="1"/>
  <c r="AN37" i="1"/>
  <c r="Y37" i="1" s="1"/>
  <c r="AN38" i="1"/>
  <c r="AN39" i="1"/>
  <c r="Y39" i="1" s="1"/>
  <c r="AN40" i="1"/>
  <c r="Y40" i="1" s="1"/>
  <c r="AN41" i="1"/>
  <c r="AN42" i="1"/>
  <c r="Y42" i="1" s="1"/>
  <c r="AN43" i="1"/>
  <c r="Y43" i="1" s="1"/>
  <c r="AN44" i="1"/>
  <c r="AN45" i="1"/>
  <c r="Y45" i="1" s="1"/>
  <c r="AN46" i="1"/>
  <c r="Y46" i="1" s="1"/>
  <c r="AN47" i="1"/>
  <c r="AN48" i="1"/>
  <c r="Y48" i="1" s="1"/>
  <c r="AN49" i="1"/>
  <c r="Y49" i="1" s="1"/>
  <c r="AN50" i="1"/>
  <c r="AN53" i="1"/>
  <c r="Y53" i="1" s="1"/>
  <c r="AN54" i="1"/>
  <c r="Y54" i="1" s="1"/>
  <c r="AN70" i="1"/>
  <c r="AN79" i="1"/>
  <c r="AN80" i="1"/>
  <c r="AN81" i="1"/>
  <c r="Y81" i="1" s="1"/>
  <c r="AN82" i="1"/>
  <c r="Y82" i="1" s="1"/>
  <c r="AN83" i="1"/>
  <c r="Y83" i="1" s="1"/>
  <c r="AN84" i="1"/>
  <c r="AN85" i="1"/>
  <c r="Y85" i="1" s="1"/>
  <c r="AN86" i="1"/>
  <c r="Y86" i="1" s="1"/>
  <c r="AN87" i="1"/>
  <c r="Y87" i="1" s="1"/>
  <c r="AN88" i="1"/>
  <c r="AN103" i="1"/>
  <c r="Y103" i="1" s="1"/>
  <c r="AN104" i="1"/>
  <c r="Y104" i="1" s="1"/>
  <c r="AN105" i="1"/>
  <c r="Y105" i="1" s="1"/>
  <c r="AN106" i="1"/>
  <c r="AN107" i="1"/>
  <c r="Y107" i="1" s="1"/>
  <c r="AN108" i="1"/>
  <c r="Y108" i="1" s="1"/>
  <c r="AN109" i="1"/>
  <c r="Y109" i="1" s="1"/>
  <c r="AN110" i="1"/>
  <c r="AN111" i="1"/>
  <c r="Y111" i="1" s="1"/>
  <c r="AN112" i="1"/>
  <c r="Y112" i="1" s="1"/>
  <c r="AN113" i="1"/>
  <c r="Y113" i="1" s="1"/>
  <c r="AN114" i="1"/>
  <c r="Y114" i="1" s="1"/>
  <c r="AN115" i="1"/>
  <c r="AN116" i="1"/>
  <c r="AN117" i="1"/>
  <c r="AN118" i="1"/>
  <c r="AN119" i="1"/>
  <c r="Y119" i="1" s="1"/>
  <c r="AN120" i="1"/>
  <c r="Y120" i="1" s="1"/>
  <c r="AN121" i="1"/>
  <c r="Y121" i="1" s="1"/>
  <c r="AN122" i="1"/>
  <c r="Y122" i="1" s="1"/>
  <c r="AN123" i="1"/>
  <c r="AN124" i="1"/>
  <c r="AN125" i="1"/>
  <c r="AN126" i="1"/>
  <c r="AN134" i="1"/>
  <c r="AN135" i="1"/>
  <c r="AN136" i="1"/>
  <c r="AN137" i="1"/>
  <c r="AN138" i="1"/>
  <c r="AN140" i="1"/>
  <c r="AN141" i="1"/>
  <c r="Y141" i="1" s="1"/>
  <c r="AN142" i="1"/>
  <c r="Y142" i="1" s="1"/>
  <c r="AN143" i="1"/>
  <c r="Y143" i="1" s="1"/>
  <c r="AN144" i="1"/>
  <c r="AN145" i="1"/>
  <c r="Y145" i="1" s="1"/>
  <c r="AN146" i="1"/>
  <c r="Y146" i="1" s="1"/>
  <c r="AN147" i="1"/>
  <c r="Y147" i="1" s="1"/>
  <c r="AN148" i="1"/>
  <c r="AN149" i="1"/>
  <c r="Y149" i="1" s="1"/>
  <c r="AN150" i="1"/>
  <c r="Y150" i="1" s="1"/>
  <c r="AN151" i="1"/>
  <c r="AN152" i="1"/>
  <c r="Y152" i="1" s="1"/>
  <c r="AN153" i="1"/>
  <c r="Y153" i="1" s="1"/>
  <c r="AN154" i="1"/>
  <c r="AN157" i="1"/>
  <c r="Y157" i="1" s="1"/>
  <c r="AN158" i="1"/>
  <c r="Y158" i="1" s="1"/>
  <c r="AN175" i="1"/>
  <c r="AN187" i="1"/>
  <c r="AN188" i="1"/>
  <c r="AN189" i="1"/>
  <c r="Y189" i="1" s="1"/>
  <c r="AN190" i="1"/>
  <c r="Y190" i="1" s="1"/>
  <c r="AN191" i="1"/>
  <c r="Y191" i="1" s="1"/>
  <c r="AN192" i="1"/>
  <c r="AN193" i="1"/>
  <c r="Y193" i="1" s="1"/>
  <c r="AN194" i="1"/>
  <c r="Y194" i="1" s="1"/>
  <c r="AN195" i="1"/>
  <c r="Y195" i="1" s="1"/>
  <c r="AN196" i="1"/>
  <c r="AN208" i="1"/>
  <c r="Y208" i="1" s="1"/>
  <c r="AN209" i="1"/>
  <c r="Y209" i="1" s="1"/>
  <c r="AN210" i="1"/>
  <c r="Y210" i="1" s="1"/>
  <c r="AN211" i="1"/>
  <c r="AN212" i="1"/>
  <c r="Y212" i="1" s="1"/>
  <c r="AN213" i="1"/>
  <c r="Y213" i="1" s="1"/>
  <c r="AN214" i="1"/>
  <c r="Y214" i="1" s="1"/>
  <c r="AN215" i="1"/>
  <c r="AN216" i="1"/>
  <c r="Y216" i="1" s="1"/>
  <c r="AN217" i="1"/>
  <c r="Y217" i="1" s="1"/>
  <c r="AN218" i="1"/>
  <c r="Y218" i="1" s="1"/>
  <c r="AN219" i="1"/>
  <c r="Y219" i="1" s="1"/>
  <c r="AN220" i="1"/>
  <c r="AN221" i="1"/>
  <c r="AN222" i="1"/>
  <c r="AN223" i="1"/>
  <c r="AN224" i="1"/>
  <c r="Y224" i="1" s="1"/>
  <c r="AN225" i="1"/>
  <c r="Y225" i="1" s="1"/>
  <c r="AN226" i="1"/>
  <c r="Y226" i="1" s="1"/>
  <c r="AN227" i="1"/>
  <c r="Y227" i="1" s="1"/>
  <c r="AN228" i="1"/>
  <c r="AN229" i="1"/>
  <c r="AN230" i="1"/>
  <c r="AN231" i="1"/>
  <c r="AN232" i="1"/>
  <c r="AN233" i="1"/>
  <c r="AN234" i="1"/>
  <c r="AN235" i="1"/>
  <c r="AN236" i="1"/>
  <c r="AN237" i="1"/>
  <c r="AN238" i="1"/>
  <c r="AN244" i="1"/>
  <c r="Y244" i="1" s="1"/>
  <c r="AN245" i="1"/>
  <c r="Y245" i="1" s="1"/>
  <c r="AN246" i="1"/>
  <c r="Y246" i="1" s="1"/>
  <c r="AN247" i="1"/>
  <c r="AN248" i="1"/>
  <c r="Y248" i="1" s="1"/>
  <c r="AN249" i="1"/>
  <c r="Y249" i="1" s="1"/>
  <c r="AN250" i="1"/>
  <c r="Y250" i="1" s="1"/>
  <c r="AN251" i="1"/>
  <c r="AN252" i="1"/>
  <c r="Y252" i="1" s="1"/>
  <c r="AN253" i="1"/>
  <c r="Y253" i="1" s="1"/>
  <c r="AN254" i="1"/>
  <c r="AN255" i="1"/>
  <c r="Y255" i="1" s="1"/>
  <c r="AN256" i="1"/>
  <c r="Y256" i="1" s="1"/>
  <c r="AN257" i="1"/>
  <c r="AN260" i="1"/>
  <c r="Y260" i="1" s="1"/>
  <c r="AN261" i="1"/>
  <c r="Y261" i="1" s="1"/>
  <c r="AN262" i="1"/>
  <c r="Y262" i="1" s="1"/>
  <c r="AN268" i="1"/>
  <c r="Y268" i="1" s="1"/>
  <c r="AN274" i="1"/>
  <c r="Y274" i="1" s="1"/>
  <c r="AN275" i="1"/>
  <c r="Y275" i="1" s="1"/>
  <c r="AN276" i="1"/>
  <c r="AN277" i="1"/>
  <c r="Y277" i="1" s="1"/>
  <c r="AN278" i="1"/>
  <c r="Y278" i="1" s="1"/>
  <c r="AN279" i="1"/>
  <c r="AN292" i="1"/>
  <c r="AN293" i="1"/>
  <c r="AN309" i="1"/>
  <c r="AN310" i="1"/>
  <c r="AN311" i="1"/>
  <c r="AN312" i="1"/>
  <c r="AN313" i="1"/>
  <c r="Y313" i="1" s="1"/>
  <c r="AN314" i="1"/>
  <c r="Y314" i="1" s="1"/>
  <c r="AN315" i="1"/>
  <c r="Y315" i="1" s="1"/>
  <c r="AN316" i="1"/>
  <c r="AN317" i="1"/>
  <c r="Y317" i="1" s="1"/>
  <c r="AN318" i="1"/>
  <c r="Y318" i="1" s="1"/>
  <c r="AN319" i="1"/>
  <c r="Y319" i="1" s="1"/>
  <c r="AN320" i="1"/>
  <c r="AN328" i="1"/>
  <c r="AN329" i="1"/>
  <c r="AN341" i="1"/>
  <c r="Y341" i="1" s="1"/>
  <c r="AN342" i="1"/>
  <c r="Y342" i="1" s="1"/>
  <c r="AN343" i="1"/>
  <c r="Y343" i="1" s="1"/>
  <c r="AN344" i="1"/>
  <c r="AN345" i="1"/>
  <c r="Y345" i="1" s="1"/>
  <c r="AN346" i="1"/>
  <c r="Y346" i="1" s="1"/>
  <c r="AN347" i="1"/>
  <c r="Y347" i="1" s="1"/>
  <c r="AN348" i="1"/>
  <c r="Y348" i="1" s="1"/>
  <c r="AN349" i="1"/>
  <c r="AN350" i="1"/>
  <c r="AN351" i="1"/>
  <c r="AN352" i="1"/>
  <c r="AN353" i="1"/>
  <c r="Y353" i="1" s="1"/>
  <c r="AN354" i="1"/>
  <c r="Y354" i="1" s="1"/>
  <c r="AN355" i="1"/>
  <c r="Y355" i="1" s="1"/>
  <c r="AN356" i="1"/>
  <c r="AN357" i="1"/>
  <c r="Y357" i="1" s="1"/>
  <c r="AN358" i="1"/>
  <c r="Y358" i="1" s="1"/>
  <c r="AN359" i="1"/>
  <c r="Y359" i="1" s="1"/>
  <c r="AN360" i="1"/>
  <c r="Y360" i="1" s="1"/>
  <c r="AN361" i="1"/>
  <c r="AN362" i="1"/>
  <c r="AN363" i="1"/>
  <c r="AN364" i="1"/>
  <c r="AN365" i="1"/>
  <c r="AN366" i="1"/>
  <c r="AN369" i="1"/>
  <c r="Y369" i="1" s="1"/>
  <c r="AN370" i="1"/>
  <c r="Y370" i="1" s="1"/>
  <c r="AN371" i="1"/>
  <c r="AN372" i="1"/>
  <c r="Y372" i="1" s="1"/>
  <c r="AN373" i="1"/>
  <c r="Y373" i="1" s="1"/>
  <c r="AN374" i="1"/>
  <c r="AN375" i="1"/>
  <c r="Y375" i="1" s="1"/>
  <c r="AN376" i="1"/>
  <c r="Y376" i="1" s="1"/>
  <c r="AN377" i="1"/>
  <c r="AN378" i="1"/>
  <c r="Y378" i="1" s="1"/>
  <c r="AN379" i="1"/>
  <c r="Y379" i="1" s="1"/>
  <c r="AN380" i="1"/>
  <c r="AN405" i="1"/>
  <c r="AN406" i="1"/>
  <c r="AN407" i="1"/>
  <c r="AN408" i="1"/>
  <c r="AN409" i="1"/>
  <c r="AN410" i="1"/>
  <c r="AN411" i="1"/>
  <c r="AN423" i="1"/>
  <c r="AN424" i="1"/>
  <c r="Y424" i="1" s="1"/>
  <c r="AN425" i="1"/>
  <c r="Y425" i="1" s="1"/>
  <c r="AN426" i="1"/>
  <c r="Y426" i="1" s="1"/>
  <c r="AN427" i="1"/>
  <c r="AN428" i="1"/>
  <c r="Y428" i="1" s="1"/>
  <c r="AN429" i="1"/>
  <c r="Y429" i="1" s="1"/>
  <c r="AN430" i="1"/>
  <c r="Y430" i="1" s="1"/>
  <c r="AN431" i="1"/>
  <c r="AN460" i="1"/>
  <c r="AN461" i="1"/>
  <c r="AN462" i="1"/>
  <c r="AN464" i="1"/>
  <c r="AN465" i="1"/>
  <c r="AN466" i="1"/>
  <c r="AN548" i="1"/>
  <c r="AN574" i="1"/>
  <c r="AN575" i="1"/>
  <c r="AN576" i="1"/>
  <c r="AN577" i="1"/>
  <c r="AN578" i="1"/>
  <c r="AN579" i="1"/>
  <c r="AN580" i="1"/>
  <c r="AN581" i="1"/>
  <c r="AN582" i="1"/>
  <c r="AN586" i="1"/>
  <c r="AN587" i="1"/>
  <c r="AN588" i="1"/>
  <c r="AN595" i="1"/>
  <c r="AN596" i="1"/>
  <c r="AN597" i="1"/>
  <c r="AN598" i="1"/>
  <c r="AN599" i="1"/>
  <c r="AN600" i="1"/>
  <c r="AN608" i="1"/>
  <c r="AN609" i="1"/>
  <c r="AN610" i="1"/>
  <c r="AN611" i="1"/>
  <c r="AN612" i="1"/>
  <c r="AN613" i="1"/>
  <c r="AN623" i="1"/>
  <c r="Y623" i="1" s="1"/>
  <c r="AN624" i="1"/>
  <c r="Y624" i="1" s="1"/>
  <c r="AN625" i="1"/>
  <c r="Y625" i="1" s="1"/>
  <c r="AN626" i="1"/>
  <c r="AN627" i="1"/>
  <c r="Y627" i="1" s="1"/>
  <c r="AN628" i="1"/>
  <c r="Y628" i="1" s="1"/>
  <c r="AN629" i="1"/>
  <c r="Y629" i="1" s="1"/>
  <c r="AN630" i="1"/>
  <c r="AN631" i="1"/>
  <c r="Y631" i="1" s="1"/>
  <c r="AN632" i="1"/>
  <c r="Y632" i="1" s="1"/>
  <c r="AN633" i="1"/>
  <c r="Y633" i="1" s="1"/>
  <c r="AN634" i="1"/>
  <c r="AN635" i="1"/>
  <c r="Y635" i="1" s="1"/>
  <c r="AN636" i="1"/>
  <c r="Y636" i="1" s="1"/>
  <c r="AN637" i="1"/>
  <c r="Y637" i="1" s="1"/>
  <c r="AN638" i="1"/>
  <c r="AN639" i="1"/>
  <c r="AN640" i="1"/>
  <c r="Y640" i="1" s="1"/>
  <c r="AN641" i="1"/>
  <c r="Y641" i="1" s="1"/>
  <c r="AN642" i="1"/>
  <c r="Y642" i="1" s="1"/>
  <c r="AN643" i="1"/>
  <c r="AN644" i="1"/>
  <c r="AN645" i="1"/>
  <c r="AN646" i="1"/>
  <c r="AN647" i="1"/>
  <c r="Y647" i="1" s="1"/>
  <c r="AN648" i="1"/>
  <c r="Y648" i="1" s="1"/>
  <c r="AN649" i="1"/>
  <c r="Y649" i="1" s="1"/>
  <c r="AN650" i="1"/>
  <c r="AN651" i="1"/>
  <c r="AN652" i="1"/>
  <c r="AN653" i="1"/>
  <c r="Y653" i="1" s="1"/>
  <c r="AN654" i="1"/>
  <c r="Y654" i="1" s="1"/>
  <c r="AN655" i="1"/>
  <c r="Y655" i="1" s="1"/>
  <c r="AN656" i="1"/>
  <c r="AN657" i="1"/>
  <c r="AN658" i="1"/>
  <c r="Y658" i="1" s="1"/>
  <c r="AN659" i="1"/>
  <c r="Y659" i="1" s="1"/>
  <c r="AN660" i="1"/>
  <c r="Y660" i="1" s="1"/>
  <c r="AN661" i="1"/>
  <c r="AN662" i="1"/>
  <c r="AN663" i="1"/>
  <c r="Y663" i="1" s="1"/>
  <c r="AN664" i="1"/>
  <c r="Y664" i="1" s="1"/>
  <c r="AN665" i="1"/>
  <c r="Y665" i="1" s="1"/>
  <c r="AN666" i="1"/>
  <c r="AN667" i="1"/>
  <c r="AN668" i="1"/>
  <c r="Y668" i="1" s="1"/>
  <c r="AN669" i="1"/>
  <c r="Y669" i="1" s="1"/>
  <c r="AN670" i="1"/>
  <c r="Y670" i="1" s="1"/>
  <c r="AN671" i="1"/>
  <c r="AN672" i="1"/>
  <c r="AN673" i="1"/>
  <c r="Y673" i="1" s="1"/>
  <c r="AN674" i="1"/>
  <c r="Y674" i="1" s="1"/>
  <c r="AN675" i="1"/>
  <c r="Y675" i="1" s="1"/>
  <c r="AN676" i="1"/>
  <c r="AN677" i="1"/>
  <c r="AN678" i="1"/>
  <c r="Y678" i="1" s="1"/>
  <c r="AN679" i="1"/>
  <c r="Y679" i="1" s="1"/>
  <c r="AN680" i="1"/>
  <c r="Y680" i="1" s="1"/>
  <c r="AN681" i="1"/>
  <c r="AN682" i="1"/>
  <c r="AN683" i="1"/>
  <c r="Y683" i="1" s="1"/>
  <c r="AN684" i="1"/>
  <c r="Y684" i="1" s="1"/>
  <c r="AN685" i="1"/>
  <c r="Y685" i="1" s="1"/>
  <c r="AN686" i="1"/>
  <c r="AN687" i="1"/>
  <c r="AN703" i="1"/>
  <c r="AN704" i="1"/>
  <c r="AN705" i="1"/>
  <c r="AN706" i="1"/>
  <c r="AN707" i="1"/>
  <c r="AN708" i="1"/>
  <c r="AN719" i="1"/>
  <c r="AN723" i="1"/>
  <c r="Y723" i="1" s="1"/>
  <c r="AN724" i="1"/>
  <c r="Y724" i="1" s="1"/>
  <c r="AN725" i="1"/>
  <c r="AN726" i="1"/>
  <c r="AN733" i="1"/>
  <c r="AN734" i="1"/>
  <c r="AN737" i="1"/>
  <c r="AN738" i="1"/>
  <c r="AN739" i="1"/>
  <c r="AN740" i="1"/>
  <c r="AN741" i="1"/>
  <c r="AN742" i="1"/>
  <c r="AN743" i="1"/>
  <c r="AN744" i="1"/>
  <c r="AN745" i="1"/>
  <c r="AN746" i="1"/>
  <c r="AN749" i="1"/>
  <c r="AN750" i="1"/>
  <c r="AN811" i="1"/>
  <c r="AN854" i="1"/>
  <c r="AN901" i="1"/>
  <c r="Y901" i="1" s="1"/>
  <c r="AN902" i="1"/>
  <c r="Y902" i="1" s="1"/>
  <c r="AN903" i="1"/>
  <c r="Y903" i="1" s="1"/>
  <c r="AN904" i="1"/>
  <c r="AN905" i="1"/>
  <c r="Y905" i="1" s="1"/>
  <c r="AN906" i="1"/>
  <c r="Y906" i="1" s="1"/>
  <c r="AN907" i="1"/>
  <c r="Y907" i="1" s="1"/>
  <c r="AN908" i="1"/>
  <c r="AN909" i="1"/>
  <c r="Y909" i="1" s="1"/>
  <c r="AN910" i="1"/>
  <c r="Y910" i="1" s="1"/>
  <c r="AN911" i="1"/>
  <c r="Y911" i="1" s="1"/>
  <c r="AN912" i="1"/>
  <c r="AN913" i="1"/>
  <c r="Y913" i="1" s="1"/>
  <c r="AN914" i="1"/>
  <c r="Y914" i="1" s="1"/>
  <c r="AN915" i="1"/>
  <c r="Y915" i="1" s="1"/>
  <c r="AN916" i="1"/>
  <c r="AN917" i="1"/>
  <c r="Y917" i="1" s="1"/>
  <c r="AN918" i="1"/>
  <c r="Y918" i="1" s="1"/>
  <c r="AN919" i="1"/>
  <c r="Y919" i="1" s="1"/>
  <c r="AN920" i="1"/>
  <c r="AN921" i="1"/>
  <c r="Y921" i="1" s="1"/>
  <c r="AN922" i="1"/>
  <c r="Y922" i="1" s="1"/>
  <c r="AN923" i="1"/>
  <c r="Y923" i="1" s="1"/>
  <c r="AN924" i="1"/>
  <c r="AN925" i="1"/>
  <c r="Y925" i="1" s="1"/>
  <c r="AN926" i="1"/>
  <c r="Y926" i="1" s="1"/>
  <c r="AN927" i="1"/>
  <c r="Y927" i="1" s="1"/>
  <c r="AN928" i="1"/>
  <c r="AN952" i="1"/>
  <c r="Y952" i="1" s="1"/>
  <c r="AN953" i="1"/>
  <c r="Y953" i="1" s="1"/>
  <c r="AN954" i="1"/>
  <c r="Y954" i="1" s="1"/>
  <c r="AN955" i="1"/>
  <c r="AN956" i="1"/>
  <c r="AN957" i="1"/>
  <c r="Y957" i="1" s="1"/>
  <c r="AN958" i="1"/>
  <c r="Y958" i="1" s="1"/>
  <c r="AN959" i="1"/>
  <c r="Y959" i="1" s="1"/>
  <c r="AN960" i="1"/>
  <c r="AN961" i="1"/>
  <c r="AN962" i="1"/>
  <c r="AN963" i="1"/>
  <c r="AN964" i="1"/>
  <c r="AN965" i="1"/>
  <c r="AN966" i="1"/>
  <c r="AN967" i="1"/>
  <c r="AN968" i="1"/>
  <c r="AN969" i="1"/>
  <c r="Y969" i="1" s="1"/>
  <c r="AN970" i="1"/>
  <c r="Y970" i="1" s="1"/>
  <c r="AN971" i="1"/>
  <c r="Y971" i="1" s="1"/>
  <c r="AN972" i="1"/>
  <c r="Y972" i="1" s="1"/>
  <c r="AN973" i="1"/>
  <c r="Y973" i="1" s="1"/>
  <c r="AN974" i="1"/>
  <c r="AN975" i="1"/>
  <c r="AN976" i="1"/>
  <c r="AN977" i="1"/>
  <c r="AN978" i="1"/>
  <c r="AN979" i="1"/>
  <c r="AN980" i="1"/>
  <c r="AN981" i="1"/>
  <c r="AN982" i="1"/>
  <c r="AN983" i="1"/>
  <c r="Y983" i="1" s="1"/>
  <c r="AN984" i="1"/>
  <c r="Y984" i="1" s="1"/>
  <c r="AN985" i="1"/>
  <c r="Y985" i="1" s="1"/>
  <c r="AN986" i="1"/>
  <c r="Y986" i="1" s="1"/>
  <c r="AN987" i="1"/>
  <c r="Y987" i="1" s="1"/>
  <c r="AN988" i="1"/>
  <c r="AN989" i="1"/>
  <c r="AN994" i="1"/>
  <c r="AN995" i="1"/>
  <c r="AN996" i="1"/>
  <c r="AN997" i="1"/>
  <c r="AN998" i="1"/>
  <c r="AN999" i="1"/>
  <c r="AN1000" i="1"/>
  <c r="AN1001" i="1"/>
  <c r="AN1012" i="1"/>
  <c r="AN1013" i="1"/>
  <c r="AN1014" i="1"/>
  <c r="AN1015" i="1"/>
  <c r="AN1016" i="1"/>
  <c r="AN1017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8" i="1"/>
  <c r="AN1039" i="1"/>
  <c r="AN1040" i="1"/>
  <c r="AN1041" i="1"/>
  <c r="AN1042" i="1"/>
  <c r="AN1043" i="1"/>
  <c r="AN1044" i="1"/>
  <c r="AN1047" i="1"/>
  <c r="AN1048" i="1"/>
  <c r="AN1049" i="1"/>
  <c r="AN1050" i="1"/>
  <c r="AN1051" i="1"/>
  <c r="AN1052" i="1"/>
  <c r="AN1075" i="1"/>
  <c r="AN1076" i="1"/>
  <c r="AN1077" i="1"/>
  <c r="AN1082" i="1"/>
  <c r="AN1083" i="1"/>
  <c r="AN1086" i="1"/>
  <c r="AN1087" i="1"/>
  <c r="AN1088" i="1"/>
  <c r="AN1089" i="1"/>
  <c r="AN1090" i="1"/>
  <c r="AN1091" i="1"/>
  <c r="AN1100" i="1"/>
  <c r="AN1101" i="1"/>
  <c r="AN1102" i="1"/>
  <c r="AN1103" i="1"/>
  <c r="AN1104" i="1"/>
  <c r="AN1105" i="1"/>
  <c r="AN1106" i="1"/>
  <c r="AN1107" i="1"/>
  <c r="AN1108" i="1"/>
  <c r="AN1109" i="1"/>
  <c r="AN1200" i="1"/>
  <c r="AN1202" i="1"/>
  <c r="AN1204" i="1"/>
  <c r="AN1206" i="1"/>
  <c r="AN1207" i="1"/>
  <c r="AN1210" i="1"/>
  <c r="AN1211" i="1"/>
  <c r="AN1212" i="1"/>
  <c r="AN1213" i="1"/>
  <c r="AN1214" i="1"/>
  <c r="AN1215" i="1"/>
  <c r="AN1216" i="1"/>
  <c r="AN1217" i="1"/>
  <c r="AN1218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Y1239" i="1" s="1"/>
  <c r="AN1240" i="1"/>
  <c r="Y1240" i="1" s="1"/>
  <c r="AN1241" i="1"/>
  <c r="Y1241" i="1" s="1"/>
  <c r="AN1242" i="1"/>
  <c r="AN1243" i="1"/>
  <c r="Y1243" i="1" s="1"/>
  <c r="AN1244" i="1"/>
  <c r="Y1244" i="1" s="1"/>
  <c r="AN1245" i="1"/>
  <c r="Y1245" i="1" s="1"/>
  <c r="AN1246" i="1"/>
  <c r="AN1248" i="1"/>
  <c r="AN1249" i="1"/>
  <c r="AN1250" i="1"/>
  <c r="AN1251" i="1"/>
  <c r="AN1252" i="1"/>
  <c r="AN1273" i="1"/>
  <c r="AN1274" i="1"/>
  <c r="Y1274" i="1" s="1"/>
  <c r="AN1275" i="1"/>
  <c r="Y1275" i="1" s="1"/>
  <c r="AN1276" i="1"/>
  <c r="Y1276" i="1" s="1"/>
  <c r="AN1277" i="1"/>
  <c r="AN1278" i="1"/>
  <c r="Y1278" i="1" s="1"/>
  <c r="AN1279" i="1"/>
  <c r="Y1279" i="1" s="1"/>
  <c r="AN1280" i="1"/>
  <c r="Y1280" i="1" s="1"/>
  <c r="AN1281" i="1"/>
  <c r="AN1285" i="1"/>
  <c r="AN1286" i="1"/>
  <c r="Y1286" i="1" s="1"/>
  <c r="AN1287" i="1"/>
  <c r="Y1287" i="1" s="1"/>
  <c r="AN1288" i="1"/>
  <c r="Y1288" i="1" s="1"/>
  <c r="AN1289" i="1"/>
  <c r="AN1290" i="1"/>
  <c r="Y1290" i="1" s="1"/>
  <c r="AN1291" i="1"/>
  <c r="Y1291" i="1" s="1"/>
  <c r="AN1292" i="1"/>
  <c r="Y1292" i="1" s="1"/>
  <c r="AN1293" i="1"/>
  <c r="AN4" i="1"/>
  <c r="Y4" i="1" s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3" i="1"/>
  <c r="AQ54" i="1"/>
  <c r="AQ55" i="1"/>
  <c r="AQ56" i="1"/>
  <c r="AQ57" i="1"/>
  <c r="AQ58" i="1"/>
  <c r="AQ59" i="1"/>
  <c r="AQ60" i="1"/>
  <c r="AQ61" i="1"/>
  <c r="AQ62" i="1"/>
  <c r="AQ63" i="1"/>
  <c r="AQ71" i="1"/>
  <c r="AQ72" i="1"/>
  <c r="AQ73" i="1"/>
  <c r="AQ74" i="1"/>
  <c r="AQ75" i="1"/>
  <c r="AQ76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76" i="1"/>
  <c r="AQ177" i="1"/>
  <c r="AQ178" i="1"/>
  <c r="AQ179" i="1"/>
  <c r="AQ180" i="1"/>
  <c r="AQ181" i="1"/>
  <c r="AQ182" i="1"/>
  <c r="AQ183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94" i="1"/>
  <c r="AQ295" i="1"/>
  <c r="AQ296" i="1"/>
  <c r="AQ297" i="1"/>
  <c r="AQ298" i="1"/>
  <c r="AQ299" i="1"/>
  <c r="AQ300" i="1"/>
  <c r="AQ301" i="1"/>
  <c r="AQ30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30" i="1"/>
  <c r="AQ331" i="1"/>
  <c r="AQ332" i="1"/>
  <c r="AQ333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12" i="1"/>
  <c r="AQ413" i="1"/>
  <c r="AQ414" i="1"/>
  <c r="AQ415" i="1"/>
  <c r="AQ416" i="1"/>
  <c r="AQ417" i="1"/>
  <c r="AQ418" i="1"/>
  <c r="AQ419" i="1"/>
  <c r="AQ420" i="1"/>
  <c r="AQ421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70" i="1"/>
  <c r="AQ571" i="1"/>
  <c r="AQ572" i="1"/>
  <c r="AQ573" i="1"/>
  <c r="AQ583" i="1"/>
  <c r="AQ584" i="1"/>
  <c r="AQ585" i="1"/>
  <c r="AQ589" i="1"/>
  <c r="AQ590" i="1"/>
  <c r="AQ591" i="1"/>
  <c r="AQ592" i="1"/>
  <c r="AQ593" i="1"/>
  <c r="AQ594" i="1"/>
  <c r="AQ601" i="1"/>
  <c r="AQ602" i="1"/>
  <c r="AQ603" i="1"/>
  <c r="AQ604" i="1"/>
  <c r="AQ614" i="1"/>
  <c r="AQ615" i="1"/>
  <c r="AQ616" i="1"/>
  <c r="AQ617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9" i="1"/>
  <c r="AQ710" i="1"/>
  <c r="AQ711" i="1"/>
  <c r="AQ712" i="1"/>
  <c r="AQ713" i="1"/>
  <c r="AQ714" i="1"/>
  <c r="AQ715" i="1"/>
  <c r="AQ716" i="1"/>
  <c r="AQ717" i="1"/>
  <c r="AQ718" i="1"/>
  <c r="AQ720" i="1"/>
  <c r="AQ721" i="1"/>
  <c r="AQ723" i="1"/>
  <c r="AQ724" i="1"/>
  <c r="AQ725" i="1"/>
  <c r="AQ726" i="1"/>
  <c r="AQ727" i="1"/>
  <c r="AQ728" i="1"/>
  <c r="AQ729" i="1"/>
  <c r="AQ730" i="1"/>
  <c r="AQ731" i="1"/>
  <c r="AQ732" i="1"/>
  <c r="AQ747" i="1"/>
  <c r="AQ748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31" i="1"/>
  <c r="AQ832" i="1"/>
  <c r="AQ833" i="1"/>
  <c r="AQ834" i="1"/>
  <c r="AQ835" i="1"/>
  <c r="AQ840" i="1"/>
  <c r="AQ841" i="1"/>
  <c r="AQ842" i="1"/>
  <c r="AQ843" i="1"/>
  <c r="AQ844" i="1"/>
  <c r="AQ845" i="1"/>
  <c r="AQ846" i="1"/>
  <c r="AQ847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1002" i="1"/>
  <c r="AQ1003" i="1"/>
  <c r="AQ1004" i="1"/>
  <c r="AQ1005" i="1"/>
  <c r="AQ1006" i="1"/>
  <c r="AQ1007" i="1"/>
  <c r="AQ1008" i="1"/>
  <c r="AQ1009" i="1"/>
  <c r="AQ1010" i="1"/>
  <c r="AQ1011" i="1"/>
  <c r="AQ1018" i="1"/>
  <c r="AQ1019" i="1"/>
  <c r="AQ1020" i="1"/>
  <c r="AQ1032" i="1"/>
  <c r="AQ1033" i="1"/>
  <c r="AQ1034" i="1"/>
  <c r="AQ1035" i="1"/>
  <c r="AQ1036" i="1"/>
  <c r="AQ1037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8" i="1"/>
  <c r="AQ1079" i="1"/>
  <c r="AQ1080" i="1"/>
  <c r="AQ1081" i="1"/>
  <c r="AQ1092" i="1"/>
  <c r="AQ1093" i="1"/>
  <c r="AQ1094" i="1"/>
  <c r="AQ1095" i="1"/>
  <c r="AQ1096" i="1"/>
  <c r="AQ1097" i="1"/>
  <c r="AQ1098" i="1"/>
  <c r="AQ109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1" i="1"/>
  <c r="AQ1203" i="1"/>
  <c r="AQ1205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6" i="1"/>
  <c r="AQ1287" i="1"/>
  <c r="AQ1288" i="1"/>
  <c r="AQ1289" i="1"/>
  <c r="AQ1290" i="1"/>
  <c r="AQ1291" i="1"/>
  <c r="AQ1292" i="1"/>
  <c r="AQ1293" i="1"/>
  <c r="AQ5" i="1"/>
  <c r="AQ6" i="1"/>
  <c r="AQ7" i="1"/>
  <c r="AQ8" i="1"/>
  <c r="AQ9" i="1"/>
  <c r="AQ10" i="1"/>
  <c r="AQ11" i="1"/>
  <c r="AQ12" i="1"/>
  <c r="AQ13" i="1"/>
  <c r="AQ4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M56" i="1" s="1"/>
  <c r="AK57" i="1"/>
  <c r="AM57" i="1" s="1"/>
  <c r="AK58" i="1"/>
  <c r="AM58" i="1" s="1"/>
  <c r="AK59" i="1"/>
  <c r="AM59" i="1" s="1"/>
  <c r="AK60" i="1"/>
  <c r="AM60" i="1" s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M160" i="1" s="1"/>
  <c r="AK161" i="1"/>
  <c r="AM161" i="1" s="1"/>
  <c r="AK162" i="1"/>
  <c r="AM162" i="1" s="1"/>
  <c r="AK163" i="1"/>
  <c r="AM163" i="1" s="1"/>
  <c r="AK164" i="1"/>
  <c r="AM164" i="1" s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M263" i="1" s="1"/>
  <c r="AK264" i="1"/>
  <c r="AM264" i="1" s="1"/>
  <c r="AK265" i="1"/>
  <c r="AM265" i="1" s="1"/>
  <c r="AK266" i="1"/>
  <c r="AM266" i="1" s="1"/>
  <c r="AK267" i="1"/>
  <c r="AM267" i="1" s="1"/>
  <c r="AK268" i="1"/>
  <c r="AK269" i="1"/>
  <c r="AM269" i="1" s="1"/>
  <c r="AK270" i="1"/>
  <c r="AM270" i="1" s="1"/>
  <c r="AK271" i="1"/>
  <c r="AM271" i="1" s="1"/>
  <c r="AK272" i="1"/>
  <c r="AM272" i="1" s="1"/>
  <c r="AK273" i="1"/>
  <c r="AM273" i="1" s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3" i="1"/>
  <c r="AM1187" i="1" l="1"/>
  <c r="AR1187" i="1" s="1"/>
  <c r="AS1187" i="1" s="1"/>
  <c r="AM1291" i="1"/>
  <c r="AR1291" i="1" s="1"/>
  <c r="AS1291" i="1" s="1"/>
  <c r="AM1279" i="1"/>
  <c r="AR1279" i="1" s="1"/>
  <c r="AS1279" i="1" s="1"/>
  <c r="AM1267" i="1"/>
  <c r="AR1267" i="1" s="1"/>
  <c r="AS1267" i="1" s="1"/>
  <c r="AM1247" i="1"/>
  <c r="AR1247" i="1" s="1"/>
  <c r="AS1247" i="1" s="1"/>
  <c r="AM1223" i="1"/>
  <c r="AR1223" i="1" s="1"/>
  <c r="AS1223" i="1" s="1"/>
  <c r="AM1183" i="1"/>
  <c r="AR1183" i="1" s="1"/>
  <c r="AS1183" i="1" s="1"/>
  <c r="AM1175" i="1"/>
  <c r="AR1175" i="1" s="1"/>
  <c r="AS1175" i="1" s="1"/>
  <c r="AM1163" i="1"/>
  <c r="AR1163" i="1" s="1"/>
  <c r="AS1163" i="1" s="1"/>
  <c r="AM1143" i="1"/>
  <c r="AR1143" i="1" s="1"/>
  <c r="AS1143" i="1" s="1"/>
  <c r="AM1131" i="1"/>
  <c r="AR1131" i="1" s="1"/>
  <c r="AS1131" i="1" s="1"/>
  <c r="AM1111" i="1"/>
  <c r="AR1111" i="1" s="1"/>
  <c r="AS1111" i="1" s="1"/>
  <c r="AM1091" i="1"/>
  <c r="AR1091" i="1" s="1"/>
  <c r="AS1091" i="1" s="1"/>
  <c r="AM1071" i="1"/>
  <c r="AR1071" i="1" s="1"/>
  <c r="AS1071" i="1" s="1"/>
  <c r="AM1051" i="1"/>
  <c r="AR1051" i="1" s="1"/>
  <c r="AS1051" i="1" s="1"/>
  <c r="AM1039" i="1"/>
  <c r="AR1039" i="1" s="1"/>
  <c r="AS1039" i="1" s="1"/>
  <c r="AM1019" i="1"/>
  <c r="AR1019" i="1" s="1"/>
  <c r="AS1019" i="1" s="1"/>
  <c r="AM1007" i="1"/>
  <c r="AR1007" i="1" s="1"/>
  <c r="AS1007" i="1" s="1"/>
  <c r="AM987" i="1"/>
  <c r="AR987" i="1" s="1"/>
  <c r="AS987" i="1" s="1"/>
  <c r="AM971" i="1"/>
  <c r="AR971" i="1" s="1"/>
  <c r="AS971" i="1" s="1"/>
  <c r="AM951" i="1"/>
  <c r="AR951" i="1" s="1"/>
  <c r="AS951" i="1" s="1"/>
  <c r="AM931" i="1"/>
  <c r="AR931" i="1" s="1"/>
  <c r="AS931" i="1" s="1"/>
  <c r="AM919" i="1"/>
  <c r="AR919" i="1" s="1"/>
  <c r="AS919" i="1" s="1"/>
  <c r="AM907" i="1"/>
  <c r="AR907" i="1" s="1"/>
  <c r="AS907" i="1" s="1"/>
  <c r="AM887" i="1"/>
  <c r="AR887" i="1" s="1"/>
  <c r="AS887" i="1" s="1"/>
  <c r="AM875" i="1"/>
  <c r="AR875" i="1" s="1"/>
  <c r="AS875" i="1" s="1"/>
  <c r="AM863" i="1"/>
  <c r="AR863" i="1" s="1"/>
  <c r="AS863" i="1" s="1"/>
  <c r="AM843" i="1"/>
  <c r="AR843" i="1" s="1"/>
  <c r="AS843" i="1" s="1"/>
  <c r="AM831" i="1"/>
  <c r="AR831" i="1" s="1"/>
  <c r="AS831" i="1" s="1"/>
  <c r="AM819" i="1"/>
  <c r="AR819" i="1" s="1"/>
  <c r="AS819" i="1" s="1"/>
  <c r="AM799" i="1"/>
  <c r="AR799" i="1" s="1"/>
  <c r="AS799" i="1" s="1"/>
  <c r="AM779" i="1"/>
  <c r="AR779" i="1" s="1"/>
  <c r="AS779" i="1" s="1"/>
  <c r="AM759" i="1"/>
  <c r="AR759" i="1" s="1"/>
  <c r="AS759" i="1" s="1"/>
  <c r="AM747" i="1"/>
  <c r="AR747" i="1" s="1"/>
  <c r="AS747" i="1" s="1"/>
  <c r="AM727" i="1"/>
  <c r="AR727" i="1" s="1"/>
  <c r="AS727" i="1" s="1"/>
  <c r="AM715" i="1"/>
  <c r="AR715" i="1" s="1"/>
  <c r="AS715" i="1" s="1"/>
  <c r="AM695" i="1"/>
  <c r="AR695" i="1" s="1"/>
  <c r="AS695" i="1" s="1"/>
  <c r="AM683" i="1"/>
  <c r="AR683" i="1" s="1"/>
  <c r="AS683" i="1" s="1"/>
  <c r="AM671" i="1"/>
  <c r="AR671" i="1" s="1"/>
  <c r="AS671" i="1" s="1"/>
  <c r="AM651" i="1"/>
  <c r="AR651" i="1" s="1"/>
  <c r="AS651" i="1" s="1"/>
  <c r="AM635" i="1"/>
  <c r="AR635" i="1" s="1"/>
  <c r="AS635" i="1" s="1"/>
  <c r="AM619" i="1"/>
  <c r="AR619" i="1" s="1"/>
  <c r="AS619" i="1" s="1"/>
  <c r="AM607" i="1"/>
  <c r="AR607" i="1" s="1"/>
  <c r="AS607" i="1" s="1"/>
  <c r="AM587" i="1"/>
  <c r="AR587" i="1" s="1"/>
  <c r="AS587" i="1" s="1"/>
  <c r="AM567" i="1"/>
  <c r="AR567" i="1" s="1"/>
  <c r="AS567" i="1" s="1"/>
  <c r="AM547" i="1"/>
  <c r="AR547" i="1" s="1"/>
  <c r="AS547" i="1" s="1"/>
  <c r="AM527" i="1"/>
  <c r="AR527" i="1" s="1"/>
  <c r="AS527" i="1" s="1"/>
  <c r="AM515" i="1"/>
  <c r="AR515" i="1" s="1"/>
  <c r="AS515" i="1" s="1"/>
  <c r="AM495" i="1"/>
  <c r="AR495" i="1" s="1"/>
  <c r="AS495" i="1" s="1"/>
  <c r="AM483" i="1"/>
  <c r="AR483" i="1" s="1"/>
  <c r="AS483" i="1" s="1"/>
  <c r="AM467" i="1"/>
  <c r="AR467" i="1" s="1"/>
  <c r="AS467" i="1" s="1"/>
  <c r="AM451" i="1"/>
  <c r="AR451" i="1" s="1"/>
  <c r="AS451" i="1" s="1"/>
  <c r="AM431" i="1"/>
  <c r="AR431" i="1" s="1"/>
  <c r="AS431" i="1" s="1"/>
  <c r="AM419" i="1"/>
  <c r="AR419" i="1" s="1"/>
  <c r="AS419" i="1" s="1"/>
  <c r="AM403" i="1"/>
  <c r="AR403" i="1" s="1"/>
  <c r="AS403" i="1" s="1"/>
  <c r="AM387" i="1"/>
  <c r="AR387" i="1" s="1"/>
  <c r="AS387" i="1" s="1"/>
  <c r="AM371" i="1"/>
  <c r="AR371" i="1" s="1"/>
  <c r="AS371" i="1" s="1"/>
  <c r="AM351" i="1"/>
  <c r="AR351" i="1" s="1"/>
  <c r="AS351" i="1" s="1"/>
  <c r="AM331" i="1"/>
  <c r="AR331" i="1" s="1"/>
  <c r="AS331" i="1" s="1"/>
  <c r="AM311" i="1"/>
  <c r="AR311" i="1" s="1"/>
  <c r="AS311" i="1" s="1"/>
  <c r="AM299" i="1"/>
  <c r="AR299" i="1" s="1"/>
  <c r="AS299" i="1" s="1"/>
  <c r="AM279" i="1"/>
  <c r="AR279" i="1" s="1"/>
  <c r="AS279" i="1" s="1"/>
  <c r="AR267" i="1"/>
  <c r="AS267" i="1" s="1"/>
  <c r="AM247" i="1"/>
  <c r="AR247" i="1" s="1"/>
  <c r="AS247" i="1" s="1"/>
  <c r="AM231" i="1"/>
  <c r="AR231" i="1" s="1"/>
  <c r="AS231" i="1" s="1"/>
  <c r="AM215" i="1"/>
  <c r="AR215" i="1" s="1"/>
  <c r="AS215" i="1" s="1"/>
  <c r="AM199" i="1"/>
  <c r="AR199" i="1" s="1"/>
  <c r="AS199" i="1" s="1"/>
  <c r="AM179" i="1"/>
  <c r="AR179" i="1" s="1"/>
  <c r="AS179" i="1" s="1"/>
  <c r="AM159" i="1"/>
  <c r="AR159" i="1" s="1"/>
  <c r="AS159" i="1" s="1"/>
  <c r="AM143" i="1"/>
  <c r="AR143" i="1" s="1"/>
  <c r="AS143" i="1" s="1"/>
  <c r="AM131" i="1"/>
  <c r="AR131" i="1" s="1"/>
  <c r="AS131" i="1" s="1"/>
  <c r="AM119" i="1"/>
  <c r="AR119" i="1" s="1"/>
  <c r="AS119" i="1" s="1"/>
  <c r="AM103" i="1"/>
  <c r="AR103" i="1" s="1"/>
  <c r="AS103" i="1" s="1"/>
  <c r="AM83" i="1"/>
  <c r="AR83" i="1" s="1"/>
  <c r="AS83" i="1" s="1"/>
  <c r="AM63" i="1"/>
  <c r="AR63" i="1" s="1"/>
  <c r="AS63" i="1" s="1"/>
  <c r="AM1282" i="1"/>
  <c r="AR1282" i="1" s="1"/>
  <c r="AS1282" i="1" s="1"/>
  <c r="AM1266" i="1"/>
  <c r="AR1266" i="1" s="1"/>
  <c r="AS1266" i="1" s="1"/>
  <c r="AM1250" i="1"/>
  <c r="AR1250" i="1" s="1"/>
  <c r="AS1250" i="1" s="1"/>
  <c r="AM1230" i="1"/>
  <c r="AR1230" i="1" s="1"/>
  <c r="AS1230" i="1" s="1"/>
  <c r="AM1210" i="1"/>
  <c r="AR1210" i="1" s="1"/>
  <c r="AS1210" i="1" s="1"/>
  <c r="AM1194" i="1"/>
  <c r="AR1194" i="1" s="1"/>
  <c r="AS1194" i="1" s="1"/>
  <c r="AM1178" i="1"/>
  <c r="AR1178" i="1" s="1"/>
  <c r="AS1178" i="1" s="1"/>
  <c r="AM1162" i="1"/>
  <c r="AR1162" i="1" s="1"/>
  <c r="AS1162" i="1" s="1"/>
  <c r="AM1146" i="1"/>
  <c r="AR1146" i="1" s="1"/>
  <c r="AS1146" i="1" s="1"/>
  <c r="AM1130" i="1"/>
  <c r="AR1130" i="1" s="1"/>
  <c r="AS1130" i="1" s="1"/>
  <c r="AM1110" i="1"/>
  <c r="AR1110" i="1" s="1"/>
  <c r="AS1110" i="1" s="1"/>
  <c r="AM1090" i="1"/>
  <c r="AR1090" i="1" s="1"/>
  <c r="AS1090" i="1" s="1"/>
  <c r="AM1078" i="1"/>
  <c r="AR1078" i="1" s="1"/>
  <c r="AS1078" i="1" s="1"/>
  <c r="AM1058" i="1"/>
  <c r="AR1058" i="1" s="1"/>
  <c r="AS1058" i="1" s="1"/>
  <c r="AM1042" i="1"/>
  <c r="AR1042" i="1" s="1"/>
  <c r="AS1042" i="1" s="1"/>
  <c r="AM1022" i="1"/>
  <c r="AR1022" i="1" s="1"/>
  <c r="AS1022" i="1" s="1"/>
  <c r="AM1010" i="1"/>
  <c r="AR1010" i="1" s="1"/>
  <c r="AS1010" i="1" s="1"/>
  <c r="AM998" i="1"/>
  <c r="AR998" i="1" s="1"/>
  <c r="AS998" i="1" s="1"/>
  <c r="AM978" i="1"/>
  <c r="AR978" i="1" s="1"/>
  <c r="AS978" i="1" s="1"/>
  <c r="AM962" i="1"/>
  <c r="AR962" i="1" s="1"/>
  <c r="AS962" i="1" s="1"/>
  <c r="AM950" i="1"/>
  <c r="AR950" i="1" s="1"/>
  <c r="AS950" i="1" s="1"/>
  <c r="AM930" i="1"/>
  <c r="AR930" i="1" s="1"/>
  <c r="AS930" i="1" s="1"/>
  <c r="AM910" i="1"/>
  <c r="AR910" i="1" s="1"/>
  <c r="AS910" i="1" s="1"/>
  <c r="AM890" i="1"/>
  <c r="AR890" i="1" s="1"/>
  <c r="AS890" i="1" s="1"/>
  <c r="AM878" i="1"/>
  <c r="AR878" i="1" s="1"/>
  <c r="AS878" i="1" s="1"/>
  <c r="AM862" i="1"/>
  <c r="AR862" i="1" s="1"/>
  <c r="AS862" i="1" s="1"/>
  <c r="AM838" i="1"/>
  <c r="AR838" i="1" s="1"/>
  <c r="AS838" i="1" s="1"/>
  <c r="AM826" i="1"/>
  <c r="AR826" i="1" s="1"/>
  <c r="AS826" i="1" s="1"/>
  <c r="AM810" i="1"/>
  <c r="AR810" i="1" s="1"/>
  <c r="AS810" i="1" s="1"/>
  <c r="AM794" i="1"/>
  <c r="AR794" i="1" s="1"/>
  <c r="AS794" i="1" s="1"/>
  <c r="AM782" i="1"/>
  <c r="AR782" i="1" s="1"/>
  <c r="AS782" i="1" s="1"/>
  <c r="AM762" i="1"/>
  <c r="AR762" i="1" s="1"/>
  <c r="AS762" i="1" s="1"/>
  <c r="AM746" i="1"/>
  <c r="AR746" i="1" s="1"/>
  <c r="AS746" i="1" s="1"/>
  <c r="AM730" i="1"/>
  <c r="AR730" i="1" s="1"/>
  <c r="AS730" i="1" s="1"/>
  <c r="AM714" i="1"/>
  <c r="AR714" i="1" s="1"/>
  <c r="AS714" i="1" s="1"/>
  <c r="AM698" i="1"/>
  <c r="AR698" i="1" s="1"/>
  <c r="AS698" i="1" s="1"/>
  <c r="AM682" i="1"/>
  <c r="AR682" i="1" s="1"/>
  <c r="AS682" i="1" s="1"/>
  <c r="AM662" i="1"/>
  <c r="AR662" i="1" s="1"/>
  <c r="AS662" i="1" s="1"/>
  <c r="AM642" i="1"/>
  <c r="AR642" i="1" s="1"/>
  <c r="AS642" i="1" s="1"/>
  <c r="AM630" i="1"/>
  <c r="AR630" i="1" s="1"/>
  <c r="AS630" i="1" s="1"/>
  <c r="AM618" i="1"/>
  <c r="AR618" i="1" s="1"/>
  <c r="AS618" i="1" s="1"/>
  <c r="AM598" i="1"/>
  <c r="AR598" i="1" s="1"/>
  <c r="AS598" i="1" s="1"/>
  <c r="AM586" i="1"/>
  <c r="AR586" i="1" s="1"/>
  <c r="AS586" i="1" s="1"/>
  <c r="AM562" i="1"/>
  <c r="AR562" i="1" s="1"/>
  <c r="AS562" i="1" s="1"/>
  <c r="AM546" i="1"/>
  <c r="AR546" i="1" s="1"/>
  <c r="AS546" i="1" s="1"/>
  <c r="AM534" i="1"/>
  <c r="AR534" i="1" s="1"/>
  <c r="AS534" i="1" s="1"/>
  <c r="AM518" i="1"/>
  <c r="AR518" i="1" s="1"/>
  <c r="AS518" i="1" s="1"/>
  <c r="AM502" i="1"/>
  <c r="AR502" i="1" s="1"/>
  <c r="AS502" i="1" s="1"/>
  <c r="AM498" i="1"/>
  <c r="AR498" i="1" s="1"/>
  <c r="AS498" i="1" s="1"/>
  <c r="AM494" i="1"/>
  <c r="AR494" i="1" s="1"/>
  <c r="AS494" i="1" s="1"/>
  <c r="AM482" i="1"/>
  <c r="AR482" i="1" s="1"/>
  <c r="AS482" i="1" s="1"/>
  <c r="AM478" i="1"/>
  <c r="AR478" i="1" s="1"/>
  <c r="AS478" i="1" s="1"/>
  <c r="AM474" i="1"/>
  <c r="AR474" i="1" s="1"/>
  <c r="AS474" i="1" s="1"/>
  <c r="AM470" i="1"/>
  <c r="AR470" i="1" s="1"/>
  <c r="AS470" i="1" s="1"/>
  <c r="AM466" i="1"/>
  <c r="AR466" i="1" s="1"/>
  <c r="AS466" i="1" s="1"/>
  <c r="AM462" i="1"/>
  <c r="AR462" i="1" s="1"/>
  <c r="AS462" i="1" s="1"/>
  <c r="AM458" i="1"/>
  <c r="AR458" i="1" s="1"/>
  <c r="AS458" i="1" s="1"/>
  <c r="AM454" i="1"/>
  <c r="AR454" i="1" s="1"/>
  <c r="AS454" i="1" s="1"/>
  <c r="AM450" i="1"/>
  <c r="AR450" i="1" s="1"/>
  <c r="AS450" i="1" s="1"/>
  <c r="AM446" i="1"/>
  <c r="AR446" i="1" s="1"/>
  <c r="AS446" i="1" s="1"/>
  <c r="AM442" i="1"/>
  <c r="AR442" i="1" s="1"/>
  <c r="AS442" i="1" s="1"/>
  <c r="AM438" i="1"/>
  <c r="AR438" i="1" s="1"/>
  <c r="AS438" i="1" s="1"/>
  <c r="AM434" i="1"/>
  <c r="AR434" i="1" s="1"/>
  <c r="AS434" i="1" s="1"/>
  <c r="AM430" i="1"/>
  <c r="AR430" i="1" s="1"/>
  <c r="AS430" i="1" s="1"/>
  <c r="AM426" i="1"/>
  <c r="AR426" i="1" s="1"/>
  <c r="AS426" i="1" s="1"/>
  <c r="AM422" i="1"/>
  <c r="AR422" i="1" s="1"/>
  <c r="AS422" i="1" s="1"/>
  <c r="AM418" i="1"/>
  <c r="AR418" i="1" s="1"/>
  <c r="AS418" i="1" s="1"/>
  <c r="AM414" i="1"/>
  <c r="AR414" i="1" s="1"/>
  <c r="AS414" i="1" s="1"/>
  <c r="AM410" i="1"/>
  <c r="AR410" i="1" s="1"/>
  <c r="AS410" i="1" s="1"/>
  <c r="AM406" i="1"/>
  <c r="AR406" i="1" s="1"/>
  <c r="AS406" i="1" s="1"/>
  <c r="AM402" i="1"/>
  <c r="AR402" i="1" s="1"/>
  <c r="AS402" i="1" s="1"/>
  <c r="AM398" i="1"/>
  <c r="AR398" i="1" s="1"/>
  <c r="AS398" i="1" s="1"/>
  <c r="AM394" i="1"/>
  <c r="AR394" i="1" s="1"/>
  <c r="AS394" i="1" s="1"/>
  <c r="AM390" i="1"/>
  <c r="AR390" i="1" s="1"/>
  <c r="AS390" i="1" s="1"/>
  <c r="AM386" i="1"/>
  <c r="AR386" i="1" s="1"/>
  <c r="AS386" i="1" s="1"/>
  <c r="AM382" i="1"/>
  <c r="AR382" i="1" s="1"/>
  <c r="AS382" i="1" s="1"/>
  <c r="AM378" i="1"/>
  <c r="AR378" i="1" s="1"/>
  <c r="AS378" i="1" s="1"/>
  <c r="AM374" i="1"/>
  <c r="AR374" i="1" s="1"/>
  <c r="AS374" i="1" s="1"/>
  <c r="AM370" i="1"/>
  <c r="AR370" i="1" s="1"/>
  <c r="AS370" i="1" s="1"/>
  <c r="AM366" i="1"/>
  <c r="AR366" i="1" s="1"/>
  <c r="AS366" i="1" s="1"/>
  <c r="AM362" i="1"/>
  <c r="AR362" i="1" s="1"/>
  <c r="AS362" i="1" s="1"/>
  <c r="AM358" i="1"/>
  <c r="AR358" i="1" s="1"/>
  <c r="AS358" i="1" s="1"/>
  <c r="AM354" i="1"/>
  <c r="AR354" i="1" s="1"/>
  <c r="AS354" i="1" s="1"/>
  <c r="AM350" i="1"/>
  <c r="AR350" i="1" s="1"/>
  <c r="AS350" i="1" s="1"/>
  <c r="AM346" i="1"/>
  <c r="AR346" i="1" s="1"/>
  <c r="AS346" i="1" s="1"/>
  <c r="AM342" i="1"/>
  <c r="AR342" i="1" s="1"/>
  <c r="AS342" i="1" s="1"/>
  <c r="AM338" i="1"/>
  <c r="AR338" i="1" s="1"/>
  <c r="AS338" i="1" s="1"/>
  <c r="AM334" i="1"/>
  <c r="AR334" i="1" s="1"/>
  <c r="AS334" i="1" s="1"/>
  <c r="AM330" i="1"/>
  <c r="AR330" i="1" s="1"/>
  <c r="AS330" i="1" s="1"/>
  <c r="AM326" i="1"/>
  <c r="AR326" i="1" s="1"/>
  <c r="AS326" i="1" s="1"/>
  <c r="AM322" i="1"/>
  <c r="AR322" i="1" s="1"/>
  <c r="AS322" i="1" s="1"/>
  <c r="AM318" i="1"/>
  <c r="AR318" i="1" s="1"/>
  <c r="AS318" i="1" s="1"/>
  <c r="AM314" i="1"/>
  <c r="AR314" i="1" s="1"/>
  <c r="AS314" i="1" s="1"/>
  <c r="AM310" i="1"/>
  <c r="AR310" i="1" s="1"/>
  <c r="AS310" i="1" s="1"/>
  <c r="AM306" i="1"/>
  <c r="AR306" i="1" s="1"/>
  <c r="AS306" i="1" s="1"/>
  <c r="AM302" i="1"/>
  <c r="AR302" i="1" s="1"/>
  <c r="AS302" i="1" s="1"/>
  <c r="AM298" i="1"/>
  <c r="AR298" i="1" s="1"/>
  <c r="AS298" i="1" s="1"/>
  <c r="AM294" i="1"/>
  <c r="AR294" i="1" s="1"/>
  <c r="AS294" i="1" s="1"/>
  <c r="AM290" i="1"/>
  <c r="AR290" i="1" s="1"/>
  <c r="AS290" i="1" s="1"/>
  <c r="AM286" i="1"/>
  <c r="AR286" i="1" s="1"/>
  <c r="AS286" i="1" s="1"/>
  <c r="AM282" i="1"/>
  <c r="AR282" i="1" s="1"/>
  <c r="AS282" i="1" s="1"/>
  <c r="AM278" i="1"/>
  <c r="AR278" i="1" s="1"/>
  <c r="AS278" i="1" s="1"/>
  <c r="AM274" i="1"/>
  <c r="AR274" i="1" s="1"/>
  <c r="AS274" i="1" s="1"/>
  <c r="AR270" i="1"/>
  <c r="AS270" i="1" s="1"/>
  <c r="AR266" i="1"/>
  <c r="AS266" i="1" s="1"/>
  <c r="AM262" i="1"/>
  <c r="AR262" i="1" s="1"/>
  <c r="AS262" i="1" s="1"/>
  <c r="AM258" i="1"/>
  <c r="AR258" i="1" s="1"/>
  <c r="AS258" i="1" s="1"/>
  <c r="AM254" i="1"/>
  <c r="AR254" i="1" s="1"/>
  <c r="AS254" i="1" s="1"/>
  <c r="AM250" i="1"/>
  <c r="AR250" i="1" s="1"/>
  <c r="AS250" i="1" s="1"/>
  <c r="AM246" i="1"/>
  <c r="AR246" i="1" s="1"/>
  <c r="AS246" i="1" s="1"/>
  <c r="AM242" i="1"/>
  <c r="AR242" i="1" s="1"/>
  <c r="AS242" i="1" s="1"/>
  <c r="AM238" i="1"/>
  <c r="AR238" i="1" s="1"/>
  <c r="AS238" i="1" s="1"/>
  <c r="AM234" i="1"/>
  <c r="AR234" i="1" s="1"/>
  <c r="AS234" i="1" s="1"/>
  <c r="AM230" i="1"/>
  <c r="AR230" i="1" s="1"/>
  <c r="AS230" i="1" s="1"/>
  <c r="AM226" i="1"/>
  <c r="AR226" i="1" s="1"/>
  <c r="AS226" i="1" s="1"/>
  <c r="AM222" i="1"/>
  <c r="AR222" i="1" s="1"/>
  <c r="AS222" i="1" s="1"/>
  <c r="AM218" i="1"/>
  <c r="AR218" i="1" s="1"/>
  <c r="AS218" i="1" s="1"/>
  <c r="AM214" i="1"/>
  <c r="AR214" i="1" s="1"/>
  <c r="AS214" i="1" s="1"/>
  <c r="AM210" i="1"/>
  <c r="AR210" i="1" s="1"/>
  <c r="AS210" i="1" s="1"/>
  <c r="AM206" i="1"/>
  <c r="AR206" i="1" s="1"/>
  <c r="AS206" i="1" s="1"/>
  <c r="AM202" i="1"/>
  <c r="AR202" i="1" s="1"/>
  <c r="AS202" i="1" s="1"/>
  <c r="AM198" i="1"/>
  <c r="AR198" i="1" s="1"/>
  <c r="AS198" i="1" s="1"/>
  <c r="AM194" i="1"/>
  <c r="AR194" i="1" s="1"/>
  <c r="AS194" i="1" s="1"/>
  <c r="AM190" i="1"/>
  <c r="AR190" i="1" s="1"/>
  <c r="AS190" i="1" s="1"/>
  <c r="AM186" i="1"/>
  <c r="AR186" i="1" s="1"/>
  <c r="AS186" i="1" s="1"/>
  <c r="AM182" i="1"/>
  <c r="AR182" i="1" s="1"/>
  <c r="AS182" i="1" s="1"/>
  <c r="AM178" i="1"/>
  <c r="AR178" i="1" s="1"/>
  <c r="AS178" i="1" s="1"/>
  <c r="AM174" i="1"/>
  <c r="AR174" i="1" s="1"/>
  <c r="AS174" i="1" s="1"/>
  <c r="AM170" i="1"/>
  <c r="AR170" i="1" s="1"/>
  <c r="AS170" i="1" s="1"/>
  <c r="AM166" i="1"/>
  <c r="AR166" i="1" s="1"/>
  <c r="AS166" i="1" s="1"/>
  <c r="AR162" i="1"/>
  <c r="AS162" i="1" s="1"/>
  <c r="AM158" i="1"/>
  <c r="AR158" i="1" s="1"/>
  <c r="AS158" i="1" s="1"/>
  <c r="AM154" i="1"/>
  <c r="AR154" i="1" s="1"/>
  <c r="AS154" i="1" s="1"/>
  <c r="AM150" i="1"/>
  <c r="AR150" i="1" s="1"/>
  <c r="AS150" i="1" s="1"/>
  <c r="AM146" i="1"/>
  <c r="AR146" i="1" s="1"/>
  <c r="AS146" i="1" s="1"/>
  <c r="AM142" i="1"/>
  <c r="AR142" i="1" s="1"/>
  <c r="AS142" i="1" s="1"/>
  <c r="AM138" i="1"/>
  <c r="AR138" i="1" s="1"/>
  <c r="AS138" i="1" s="1"/>
  <c r="AM134" i="1"/>
  <c r="AR134" i="1" s="1"/>
  <c r="AS134" i="1" s="1"/>
  <c r="AM130" i="1"/>
  <c r="AR130" i="1" s="1"/>
  <c r="AS130" i="1" s="1"/>
  <c r="AM126" i="1"/>
  <c r="AR126" i="1" s="1"/>
  <c r="AS126" i="1" s="1"/>
  <c r="AM122" i="1"/>
  <c r="AR122" i="1" s="1"/>
  <c r="AS122" i="1" s="1"/>
  <c r="AM118" i="1"/>
  <c r="AR118" i="1" s="1"/>
  <c r="AS118" i="1" s="1"/>
  <c r="AM114" i="1"/>
  <c r="AR114" i="1" s="1"/>
  <c r="AS114" i="1" s="1"/>
  <c r="AM110" i="1"/>
  <c r="AR110" i="1" s="1"/>
  <c r="AS110" i="1" s="1"/>
  <c r="AM106" i="1"/>
  <c r="AR106" i="1" s="1"/>
  <c r="AS106" i="1" s="1"/>
  <c r="AM102" i="1"/>
  <c r="AR102" i="1" s="1"/>
  <c r="AS102" i="1" s="1"/>
  <c r="AM98" i="1"/>
  <c r="AR98" i="1" s="1"/>
  <c r="AS98" i="1" s="1"/>
  <c r="AM94" i="1"/>
  <c r="AR94" i="1" s="1"/>
  <c r="AS94" i="1" s="1"/>
  <c r="AM90" i="1"/>
  <c r="AR90" i="1" s="1"/>
  <c r="AS90" i="1" s="1"/>
  <c r="AM86" i="1"/>
  <c r="AR86" i="1" s="1"/>
  <c r="AS86" i="1" s="1"/>
  <c r="AM82" i="1"/>
  <c r="AR82" i="1" s="1"/>
  <c r="AS82" i="1" s="1"/>
  <c r="AM78" i="1"/>
  <c r="AR78" i="1" s="1"/>
  <c r="AS78" i="1" s="1"/>
  <c r="AM74" i="1"/>
  <c r="AR74" i="1" s="1"/>
  <c r="AS74" i="1" s="1"/>
  <c r="AM70" i="1"/>
  <c r="AR70" i="1" s="1"/>
  <c r="AS70" i="1" s="1"/>
  <c r="AM66" i="1"/>
  <c r="AR66" i="1" s="1"/>
  <c r="AS66" i="1" s="1"/>
  <c r="AM62" i="1"/>
  <c r="AR62" i="1" s="1"/>
  <c r="AS62" i="1" s="1"/>
  <c r="AR58" i="1"/>
  <c r="AS58" i="1" s="1"/>
  <c r="AM54" i="1"/>
  <c r="AR54" i="1" s="1"/>
  <c r="AS54" i="1" s="1"/>
  <c r="AM50" i="1"/>
  <c r="AR50" i="1" s="1"/>
  <c r="AS50" i="1" s="1"/>
  <c r="AM46" i="1"/>
  <c r="AR46" i="1" s="1"/>
  <c r="AS46" i="1" s="1"/>
  <c r="AM42" i="1"/>
  <c r="AR42" i="1" s="1"/>
  <c r="AS42" i="1" s="1"/>
  <c r="AM38" i="1"/>
  <c r="AR38" i="1" s="1"/>
  <c r="AS38" i="1" s="1"/>
  <c r="AM34" i="1"/>
  <c r="AR34" i="1" s="1"/>
  <c r="AS34" i="1" s="1"/>
  <c r="AM30" i="1"/>
  <c r="AR30" i="1" s="1"/>
  <c r="AS30" i="1" s="1"/>
  <c r="AM26" i="1"/>
  <c r="AR26" i="1" s="1"/>
  <c r="AS26" i="1" s="1"/>
  <c r="AM22" i="1"/>
  <c r="AR22" i="1" s="1"/>
  <c r="AS22" i="1" s="1"/>
  <c r="AM18" i="1"/>
  <c r="AR18" i="1" s="1"/>
  <c r="AS18" i="1" s="1"/>
  <c r="AM10" i="1"/>
  <c r="AR10" i="1" s="1"/>
  <c r="AS10" i="1" s="1"/>
  <c r="AM1287" i="1"/>
  <c r="AR1287" i="1" s="1"/>
  <c r="AS1287" i="1" s="1"/>
  <c r="AM1275" i="1"/>
  <c r="AR1275" i="1" s="1"/>
  <c r="AS1275" i="1" s="1"/>
  <c r="AM1263" i="1"/>
  <c r="AR1263" i="1" s="1"/>
  <c r="AS1263" i="1" s="1"/>
  <c r="AM1255" i="1"/>
  <c r="AR1255" i="1" s="1"/>
  <c r="AS1255" i="1" s="1"/>
  <c r="AM1243" i="1"/>
  <c r="AR1243" i="1" s="1"/>
  <c r="AS1243" i="1" s="1"/>
  <c r="AM1235" i="1"/>
  <c r="AR1235" i="1" s="1"/>
  <c r="AS1235" i="1" s="1"/>
  <c r="AM1227" i="1"/>
  <c r="AR1227" i="1" s="1"/>
  <c r="AS1227" i="1" s="1"/>
  <c r="AM1215" i="1"/>
  <c r="AR1215" i="1" s="1"/>
  <c r="AS1215" i="1" s="1"/>
  <c r="AM1207" i="1"/>
  <c r="AR1207" i="1" s="1"/>
  <c r="AS1207" i="1" s="1"/>
  <c r="AM1199" i="1"/>
  <c r="AR1199" i="1" s="1"/>
  <c r="AS1199" i="1" s="1"/>
  <c r="AM1179" i="1"/>
  <c r="AR1179" i="1" s="1"/>
  <c r="AS1179" i="1" s="1"/>
  <c r="AM1171" i="1"/>
  <c r="AR1171" i="1" s="1"/>
  <c r="AS1171" i="1" s="1"/>
  <c r="AM1159" i="1"/>
  <c r="AR1159" i="1" s="1"/>
  <c r="AS1159" i="1" s="1"/>
  <c r="AM1151" i="1"/>
  <c r="AR1151" i="1" s="1"/>
  <c r="AS1151" i="1" s="1"/>
  <c r="AM1135" i="1"/>
  <c r="AR1135" i="1" s="1"/>
  <c r="AS1135" i="1" s="1"/>
  <c r="AM1123" i="1"/>
  <c r="AR1123" i="1" s="1"/>
  <c r="AS1123" i="1" s="1"/>
  <c r="AM1115" i="1"/>
  <c r="AR1115" i="1" s="1"/>
  <c r="AS1115" i="1" s="1"/>
  <c r="AM1103" i="1"/>
  <c r="AR1103" i="1" s="1"/>
  <c r="AS1103" i="1" s="1"/>
  <c r="AM1095" i="1"/>
  <c r="AR1095" i="1" s="1"/>
  <c r="AS1095" i="1" s="1"/>
  <c r="AM1083" i="1"/>
  <c r="AR1083" i="1" s="1"/>
  <c r="AS1083" i="1" s="1"/>
  <c r="AM1079" i="1"/>
  <c r="AR1079" i="1" s="1"/>
  <c r="AS1079" i="1" s="1"/>
  <c r="AM1067" i="1"/>
  <c r="AR1067" i="1" s="1"/>
  <c r="AS1067" i="1" s="1"/>
  <c r="AM1059" i="1"/>
  <c r="AR1059" i="1" s="1"/>
  <c r="AS1059" i="1" s="1"/>
  <c r="AM1043" i="1"/>
  <c r="AR1043" i="1" s="1"/>
  <c r="AS1043" i="1" s="1"/>
  <c r="AM1031" i="1"/>
  <c r="AR1031" i="1" s="1"/>
  <c r="AS1031" i="1" s="1"/>
  <c r="AM1023" i="1"/>
  <c r="AR1023" i="1" s="1"/>
  <c r="AS1023" i="1" s="1"/>
  <c r="AM1011" i="1"/>
  <c r="AR1011" i="1" s="1"/>
  <c r="AS1011" i="1" s="1"/>
  <c r="AM999" i="1"/>
  <c r="AR999" i="1" s="1"/>
  <c r="AS999" i="1" s="1"/>
  <c r="AM991" i="1"/>
  <c r="AR991" i="1" s="1"/>
  <c r="AS991" i="1" s="1"/>
  <c r="AM979" i="1"/>
  <c r="AR979" i="1" s="1"/>
  <c r="AS979" i="1" s="1"/>
  <c r="AM967" i="1"/>
  <c r="AR967" i="1" s="1"/>
  <c r="AS967" i="1" s="1"/>
  <c r="AM959" i="1"/>
  <c r="AR959" i="1" s="1"/>
  <c r="AS959" i="1" s="1"/>
  <c r="AM947" i="1"/>
  <c r="AR947" i="1" s="1"/>
  <c r="AS947" i="1" s="1"/>
  <c r="AM939" i="1"/>
  <c r="AR939" i="1" s="1"/>
  <c r="AS939" i="1" s="1"/>
  <c r="AM923" i="1"/>
  <c r="AR923" i="1" s="1"/>
  <c r="AS923" i="1" s="1"/>
  <c r="AM911" i="1"/>
  <c r="AR911" i="1" s="1"/>
  <c r="AS911" i="1" s="1"/>
  <c r="AM899" i="1"/>
  <c r="AR899" i="1" s="1"/>
  <c r="AS899" i="1" s="1"/>
  <c r="AM891" i="1"/>
  <c r="AR891" i="1" s="1"/>
  <c r="AS891" i="1" s="1"/>
  <c r="AM879" i="1"/>
  <c r="AR879" i="1" s="1"/>
  <c r="AS879" i="1" s="1"/>
  <c r="AM871" i="1"/>
  <c r="AR871" i="1" s="1"/>
  <c r="AS871" i="1" s="1"/>
  <c r="AM855" i="1"/>
  <c r="AR855" i="1" s="1"/>
  <c r="AS855" i="1" s="1"/>
  <c r="AM851" i="1"/>
  <c r="AR851" i="1" s="1"/>
  <c r="AS851" i="1" s="1"/>
  <c r="AM839" i="1"/>
  <c r="AR839" i="1" s="1"/>
  <c r="AS839" i="1" s="1"/>
  <c r="AM827" i="1"/>
  <c r="AR827" i="1" s="1"/>
  <c r="AS827" i="1" s="1"/>
  <c r="AM815" i="1"/>
  <c r="AR815" i="1" s="1"/>
  <c r="AS815" i="1" s="1"/>
  <c r="AM807" i="1"/>
  <c r="AR807" i="1" s="1"/>
  <c r="AS807" i="1" s="1"/>
  <c r="AM795" i="1"/>
  <c r="AR795" i="1" s="1"/>
  <c r="AS795" i="1" s="1"/>
  <c r="AM787" i="1"/>
  <c r="AR787" i="1" s="1"/>
  <c r="AS787" i="1" s="1"/>
  <c r="AM771" i="1"/>
  <c r="AR771" i="1" s="1"/>
  <c r="AS771" i="1" s="1"/>
  <c r="AM763" i="1"/>
  <c r="AR763" i="1" s="1"/>
  <c r="AS763" i="1" s="1"/>
  <c r="AM751" i="1"/>
  <c r="AR751" i="1" s="1"/>
  <c r="AS751" i="1" s="1"/>
  <c r="AM739" i="1"/>
  <c r="AR739" i="1" s="1"/>
  <c r="AS739" i="1" s="1"/>
  <c r="AM731" i="1"/>
  <c r="AR731" i="1" s="1"/>
  <c r="AS731" i="1" s="1"/>
  <c r="AM719" i="1"/>
  <c r="AR719" i="1" s="1"/>
  <c r="AS719" i="1" s="1"/>
  <c r="AM707" i="1"/>
  <c r="AR707" i="1" s="1"/>
  <c r="AS707" i="1" s="1"/>
  <c r="AM699" i="1"/>
  <c r="AR699" i="1" s="1"/>
  <c r="AS699" i="1" s="1"/>
  <c r="AM687" i="1"/>
  <c r="AR687" i="1" s="1"/>
  <c r="AS687" i="1" s="1"/>
  <c r="AM675" i="1"/>
  <c r="AR675" i="1" s="1"/>
  <c r="AS675" i="1" s="1"/>
  <c r="AM667" i="1"/>
  <c r="AR667" i="1" s="1"/>
  <c r="AS667" i="1" s="1"/>
  <c r="AM659" i="1"/>
  <c r="AR659" i="1" s="1"/>
  <c r="AS659" i="1" s="1"/>
  <c r="AM647" i="1"/>
  <c r="AR647" i="1" s="1"/>
  <c r="AS647" i="1" s="1"/>
  <c r="AM639" i="1"/>
  <c r="AR639" i="1" s="1"/>
  <c r="AS639" i="1" s="1"/>
  <c r="AM627" i="1"/>
  <c r="AR627" i="1" s="1"/>
  <c r="AS627" i="1" s="1"/>
  <c r="AM615" i="1"/>
  <c r="AR615" i="1" s="1"/>
  <c r="AS615" i="1" s="1"/>
  <c r="AM603" i="1"/>
  <c r="AR603" i="1" s="1"/>
  <c r="AS603" i="1" s="1"/>
  <c r="AM595" i="1"/>
  <c r="AR595" i="1" s="1"/>
  <c r="AS595" i="1" s="1"/>
  <c r="AM583" i="1"/>
  <c r="AR583" i="1" s="1"/>
  <c r="AS583" i="1" s="1"/>
  <c r="AM575" i="1"/>
  <c r="AR575" i="1" s="1"/>
  <c r="AS575" i="1" s="1"/>
  <c r="AM563" i="1"/>
  <c r="AR563" i="1" s="1"/>
  <c r="AS563" i="1" s="1"/>
  <c r="AM551" i="1"/>
  <c r="AR551" i="1" s="1"/>
  <c r="AS551" i="1" s="1"/>
  <c r="AM539" i="1"/>
  <c r="AR539" i="1" s="1"/>
  <c r="AS539" i="1" s="1"/>
  <c r="AM531" i="1"/>
  <c r="AR531" i="1" s="1"/>
  <c r="AS531" i="1" s="1"/>
  <c r="AM519" i="1"/>
  <c r="AR519" i="1" s="1"/>
  <c r="AS519" i="1" s="1"/>
  <c r="AM507" i="1"/>
  <c r="AR507" i="1" s="1"/>
  <c r="AS507" i="1" s="1"/>
  <c r="AM499" i="1"/>
  <c r="AR499" i="1" s="1"/>
  <c r="AS499" i="1" s="1"/>
  <c r="AM487" i="1"/>
  <c r="AR487" i="1" s="1"/>
  <c r="AS487" i="1" s="1"/>
  <c r="AM475" i="1"/>
  <c r="AR475" i="1" s="1"/>
  <c r="AS475" i="1" s="1"/>
  <c r="AM463" i="1"/>
  <c r="AR463" i="1" s="1"/>
  <c r="AS463" i="1" s="1"/>
  <c r="AM455" i="1"/>
  <c r="AR455" i="1" s="1"/>
  <c r="AS455" i="1" s="1"/>
  <c r="AM443" i="1"/>
  <c r="AR443" i="1" s="1"/>
  <c r="AS443" i="1" s="1"/>
  <c r="AM435" i="1"/>
  <c r="AR435" i="1" s="1"/>
  <c r="AS435" i="1" s="1"/>
  <c r="AM423" i="1"/>
  <c r="AR423" i="1" s="1"/>
  <c r="AS423" i="1" s="1"/>
  <c r="AM411" i="1"/>
  <c r="AR411" i="1" s="1"/>
  <c r="AS411" i="1" s="1"/>
  <c r="AM399" i="1"/>
  <c r="AR399" i="1" s="1"/>
  <c r="AS399" i="1" s="1"/>
  <c r="AM391" i="1"/>
  <c r="AR391" i="1" s="1"/>
  <c r="AS391" i="1" s="1"/>
  <c r="AM379" i="1"/>
  <c r="AR379" i="1" s="1"/>
  <c r="AS379" i="1" s="1"/>
  <c r="AM367" i="1"/>
  <c r="AR367" i="1" s="1"/>
  <c r="AS367" i="1" s="1"/>
  <c r="AM359" i="1"/>
  <c r="AR359" i="1" s="1"/>
  <c r="AS359" i="1" s="1"/>
  <c r="AM347" i="1"/>
  <c r="AR347" i="1" s="1"/>
  <c r="AS347" i="1" s="1"/>
  <c r="AM339" i="1"/>
  <c r="AR339" i="1" s="1"/>
  <c r="AS339" i="1" s="1"/>
  <c r="AM327" i="1"/>
  <c r="AR327" i="1" s="1"/>
  <c r="AS327" i="1" s="1"/>
  <c r="AM315" i="1"/>
  <c r="AR315" i="1" s="1"/>
  <c r="AS315" i="1" s="1"/>
  <c r="AM303" i="1"/>
  <c r="AR303" i="1" s="1"/>
  <c r="AS303" i="1" s="1"/>
  <c r="AM291" i="1"/>
  <c r="AR291" i="1" s="1"/>
  <c r="AS291" i="1" s="1"/>
  <c r="AM283" i="1"/>
  <c r="AR283" i="1" s="1"/>
  <c r="AS283" i="1" s="1"/>
  <c r="AR271" i="1"/>
  <c r="AS271" i="1" s="1"/>
  <c r="AR263" i="1"/>
  <c r="AS263" i="1" s="1"/>
  <c r="AM255" i="1"/>
  <c r="AR255" i="1" s="1"/>
  <c r="AS255" i="1" s="1"/>
  <c r="AM243" i="1"/>
  <c r="AR243" i="1" s="1"/>
  <c r="AS243" i="1" s="1"/>
  <c r="AM235" i="1"/>
  <c r="AR235" i="1" s="1"/>
  <c r="AS235" i="1" s="1"/>
  <c r="AM223" i="1"/>
  <c r="AR223" i="1" s="1"/>
  <c r="AS223" i="1" s="1"/>
  <c r="AM211" i="1"/>
  <c r="AR211" i="1" s="1"/>
  <c r="AS211" i="1" s="1"/>
  <c r="AM203" i="1"/>
  <c r="AR203" i="1" s="1"/>
  <c r="AS203" i="1" s="1"/>
  <c r="AM191" i="1"/>
  <c r="AR191" i="1" s="1"/>
  <c r="AS191" i="1" s="1"/>
  <c r="AM183" i="1"/>
  <c r="AR183" i="1" s="1"/>
  <c r="AS183" i="1" s="1"/>
  <c r="AM171" i="1"/>
  <c r="AR171" i="1" s="1"/>
  <c r="AS171" i="1" s="1"/>
  <c r="AR163" i="1"/>
  <c r="AS163" i="1" s="1"/>
  <c r="AM151" i="1"/>
  <c r="AR151" i="1" s="1"/>
  <c r="AS151" i="1" s="1"/>
  <c r="AM139" i="1"/>
  <c r="AR139" i="1" s="1"/>
  <c r="AS139" i="1" s="1"/>
  <c r="AM127" i="1"/>
  <c r="AR127" i="1" s="1"/>
  <c r="AS127" i="1" s="1"/>
  <c r="AM115" i="1"/>
  <c r="AR115" i="1" s="1"/>
  <c r="AS115" i="1" s="1"/>
  <c r="AM107" i="1"/>
  <c r="AR107" i="1" s="1"/>
  <c r="AS107" i="1" s="1"/>
  <c r="AM95" i="1"/>
  <c r="AR95" i="1" s="1"/>
  <c r="AS95" i="1" s="1"/>
  <c r="AM87" i="1"/>
  <c r="AR87" i="1" s="1"/>
  <c r="AS87" i="1" s="1"/>
  <c r="AM79" i="1"/>
  <c r="AR79" i="1" s="1"/>
  <c r="AS79" i="1" s="1"/>
  <c r="AM71" i="1"/>
  <c r="AR71" i="1" s="1"/>
  <c r="AS71" i="1" s="1"/>
  <c r="AR59" i="1"/>
  <c r="AS59" i="1" s="1"/>
  <c r="AM51" i="1"/>
  <c r="AR51" i="1" s="1"/>
  <c r="AS51" i="1" s="1"/>
  <c r="AM43" i="1"/>
  <c r="AR43" i="1" s="1"/>
  <c r="AS43" i="1" s="1"/>
  <c r="AM35" i="1"/>
  <c r="AR35" i="1" s="1"/>
  <c r="AS35" i="1" s="1"/>
  <c r="AM27" i="1"/>
  <c r="AR27" i="1" s="1"/>
  <c r="AS27" i="1" s="1"/>
  <c r="AM7" i="1"/>
  <c r="AR7" i="1" s="1"/>
  <c r="AS7" i="1" s="1"/>
  <c r="AM1290" i="1"/>
  <c r="AR1290" i="1" s="1"/>
  <c r="AS1290" i="1" s="1"/>
  <c r="AM1278" i="1"/>
  <c r="AR1278" i="1" s="1"/>
  <c r="AS1278" i="1" s="1"/>
  <c r="AM1270" i="1"/>
  <c r="AR1270" i="1" s="1"/>
  <c r="AS1270" i="1" s="1"/>
  <c r="AM1258" i="1"/>
  <c r="AR1258" i="1" s="1"/>
  <c r="AS1258" i="1" s="1"/>
  <c r="AM1246" i="1"/>
  <c r="AR1246" i="1" s="1"/>
  <c r="AS1246" i="1" s="1"/>
  <c r="AM1238" i="1"/>
  <c r="AR1238" i="1" s="1"/>
  <c r="AS1238" i="1" s="1"/>
  <c r="AM1226" i="1"/>
  <c r="AR1226" i="1" s="1"/>
  <c r="AS1226" i="1" s="1"/>
  <c r="AM1218" i="1"/>
  <c r="AR1218" i="1" s="1"/>
  <c r="AS1218" i="1" s="1"/>
  <c r="AM1202" i="1"/>
  <c r="AR1202" i="1" s="1"/>
  <c r="AS1202" i="1" s="1"/>
  <c r="AM1190" i="1"/>
  <c r="AR1190" i="1" s="1"/>
  <c r="AS1190" i="1" s="1"/>
  <c r="AM1182" i="1"/>
  <c r="AR1182" i="1" s="1"/>
  <c r="AS1182" i="1" s="1"/>
  <c r="AM1170" i="1"/>
  <c r="AR1170" i="1" s="1"/>
  <c r="AS1170" i="1" s="1"/>
  <c r="AM1158" i="1"/>
  <c r="AR1158" i="1" s="1"/>
  <c r="AS1158" i="1" s="1"/>
  <c r="AM1150" i="1"/>
  <c r="AR1150" i="1" s="1"/>
  <c r="AS1150" i="1" s="1"/>
  <c r="AM1138" i="1"/>
  <c r="AR1138" i="1" s="1"/>
  <c r="AS1138" i="1" s="1"/>
  <c r="AM1126" i="1"/>
  <c r="AR1126" i="1" s="1"/>
  <c r="AS1126" i="1" s="1"/>
  <c r="AM1118" i="1"/>
  <c r="AR1118" i="1" s="1"/>
  <c r="AS1118" i="1" s="1"/>
  <c r="AM1106" i="1"/>
  <c r="AR1106" i="1" s="1"/>
  <c r="AS1106" i="1" s="1"/>
  <c r="AM1098" i="1"/>
  <c r="AR1098" i="1" s="1"/>
  <c r="AS1098" i="1" s="1"/>
  <c r="AM1086" i="1"/>
  <c r="AR1086" i="1" s="1"/>
  <c r="AS1086" i="1" s="1"/>
  <c r="AM1074" i="1"/>
  <c r="AR1074" i="1" s="1"/>
  <c r="AS1074" i="1" s="1"/>
  <c r="AM1066" i="1"/>
  <c r="AR1066" i="1" s="1"/>
  <c r="AS1066" i="1" s="1"/>
  <c r="AM1054" i="1"/>
  <c r="AR1054" i="1" s="1"/>
  <c r="AS1054" i="1" s="1"/>
  <c r="AM1050" i="1"/>
  <c r="AR1050" i="1" s="1"/>
  <c r="AS1050" i="1" s="1"/>
  <c r="AM1038" i="1"/>
  <c r="AR1038" i="1" s="1"/>
  <c r="AS1038" i="1" s="1"/>
  <c r="AM1030" i="1"/>
  <c r="AR1030" i="1" s="1"/>
  <c r="AS1030" i="1" s="1"/>
  <c r="AM1014" i="1"/>
  <c r="AR1014" i="1" s="1"/>
  <c r="AS1014" i="1" s="1"/>
  <c r="AM1006" i="1"/>
  <c r="AR1006" i="1" s="1"/>
  <c r="AS1006" i="1" s="1"/>
  <c r="AM994" i="1"/>
  <c r="AR994" i="1" s="1"/>
  <c r="AS994" i="1" s="1"/>
  <c r="AM986" i="1"/>
  <c r="AR986" i="1" s="1"/>
  <c r="AS986" i="1" s="1"/>
  <c r="AM974" i="1"/>
  <c r="AR974" i="1" s="1"/>
  <c r="AS974" i="1" s="1"/>
  <c r="AM966" i="1"/>
  <c r="AR966" i="1" s="1"/>
  <c r="AS966" i="1" s="1"/>
  <c r="AM958" i="1"/>
  <c r="AR958" i="1" s="1"/>
  <c r="AS958" i="1" s="1"/>
  <c r="AM946" i="1"/>
  <c r="AR946" i="1" s="1"/>
  <c r="AS946" i="1" s="1"/>
  <c r="AM934" i="1"/>
  <c r="AR934" i="1" s="1"/>
  <c r="AS934" i="1" s="1"/>
  <c r="AM922" i="1"/>
  <c r="AR922" i="1" s="1"/>
  <c r="AS922" i="1" s="1"/>
  <c r="AM914" i="1"/>
  <c r="AR914" i="1" s="1"/>
  <c r="AS914" i="1" s="1"/>
  <c r="AM902" i="1"/>
  <c r="AR902" i="1" s="1"/>
  <c r="AS902" i="1" s="1"/>
  <c r="AM894" i="1"/>
  <c r="AR894" i="1" s="1"/>
  <c r="AS894" i="1" s="1"/>
  <c r="AM886" i="1"/>
  <c r="AR886" i="1" s="1"/>
  <c r="AS886" i="1" s="1"/>
  <c r="AM874" i="1"/>
  <c r="AR874" i="1" s="1"/>
  <c r="AS874" i="1" s="1"/>
  <c r="AM866" i="1"/>
  <c r="AR866" i="1" s="1"/>
  <c r="AS866" i="1" s="1"/>
  <c r="AM854" i="1"/>
  <c r="AR854" i="1" s="1"/>
  <c r="AS854" i="1" s="1"/>
  <c r="AM846" i="1"/>
  <c r="AR846" i="1" s="1"/>
  <c r="AS846" i="1" s="1"/>
  <c r="AM830" i="1"/>
  <c r="AR830" i="1" s="1"/>
  <c r="AS830" i="1" s="1"/>
  <c r="AM818" i="1"/>
  <c r="AR818" i="1" s="1"/>
  <c r="AS818" i="1" s="1"/>
  <c r="AM806" i="1"/>
  <c r="AR806" i="1" s="1"/>
  <c r="AS806" i="1" s="1"/>
  <c r="AM798" i="1"/>
  <c r="AR798" i="1" s="1"/>
  <c r="AS798" i="1" s="1"/>
  <c r="AM790" i="1"/>
  <c r="AR790" i="1" s="1"/>
  <c r="AS790" i="1" s="1"/>
  <c r="AM778" i="1"/>
  <c r="AR778" i="1" s="1"/>
  <c r="AS778" i="1" s="1"/>
  <c r="AM770" i="1"/>
  <c r="AR770" i="1" s="1"/>
  <c r="AS770" i="1" s="1"/>
  <c r="AM758" i="1"/>
  <c r="AR758" i="1" s="1"/>
  <c r="AS758" i="1" s="1"/>
  <c r="AM750" i="1"/>
  <c r="AR750" i="1" s="1"/>
  <c r="AS750" i="1" s="1"/>
  <c r="AM738" i="1"/>
  <c r="AR738" i="1" s="1"/>
  <c r="AS738" i="1" s="1"/>
  <c r="AM722" i="1"/>
  <c r="AR722" i="1" s="1"/>
  <c r="AS722" i="1" s="1"/>
  <c r="AM710" i="1"/>
  <c r="AR710" i="1" s="1"/>
  <c r="AS710" i="1" s="1"/>
  <c r="AM702" i="1"/>
  <c r="AR702" i="1" s="1"/>
  <c r="AS702" i="1" s="1"/>
  <c r="AM690" i="1"/>
  <c r="AR690" i="1" s="1"/>
  <c r="AS690" i="1" s="1"/>
  <c r="AM674" i="1"/>
  <c r="AR674" i="1" s="1"/>
  <c r="AS674" i="1" s="1"/>
  <c r="AM666" i="1"/>
  <c r="AR666" i="1" s="1"/>
  <c r="AS666" i="1" s="1"/>
  <c r="AM654" i="1"/>
  <c r="AR654" i="1" s="1"/>
  <c r="AS654" i="1" s="1"/>
  <c r="AM650" i="1"/>
  <c r="AR650" i="1" s="1"/>
  <c r="AS650" i="1" s="1"/>
  <c r="AM638" i="1"/>
  <c r="AR638" i="1" s="1"/>
  <c r="AS638" i="1" s="1"/>
  <c r="AM626" i="1"/>
  <c r="AR626" i="1" s="1"/>
  <c r="AS626" i="1" s="1"/>
  <c r="AM610" i="1"/>
  <c r="AR610" i="1" s="1"/>
  <c r="AS610" i="1" s="1"/>
  <c r="AM602" i="1"/>
  <c r="AR602" i="1" s="1"/>
  <c r="AS602" i="1" s="1"/>
  <c r="AM590" i="1"/>
  <c r="AR590" i="1" s="1"/>
  <c r="AS590" i="1" s="1"/>
  <c r="AM582" i="1"/>
  <c r="AR582" i="1" s="1"/>
  <c r="AS582" i="1" s="1"/>
  <c r="AM574" i="1"/>
  <c r="AR574" i="1" s="1"/>
  <c r="AS574" i="1" s="1"/>
  <c r="AM566" i="1"/>
  <c r="AR566" i="1" s="1"/>
  <c r="AS566" i="1" s="1"/>
  <c r="AM554" i="1"/>
  <c r="AR554" i="1" s="1"/>
  <c r="AS554" i="1" s="1"/>
  <c r="AM542" i="1"/>
  <c r="AR542" i="1" s="1"/>
  <c r="AS542" i="1" s="1"/>
  <c r="AM530" i="1"/>
  <c r="AR530" i="1" s="1"/>
  <c r="AS530" i="1" s="1"/>
  <c r="AM522" i="1"/>
  <c r="AR522" i="1" s="1"/>
  <c r="AS522" i="1" s="1"/>
  <c r="AM506" i="1"/>
  <c r="AR506" i="1" s="1"/>
  <c r="AS506" i="1" s="1"/>
  <c r="AM490" i="1"/>
  <c r="AR490" i="1" s="1"/>
  <c r="AS490" i="1" s="1"/>
  <c r="AM1293" i="1"/>
  <c r="AR1293" i="1" s="1"/>
  <c r="AS1293" i="1" s="1"/>
  <c r="AM1289" i="1"/>
  <c r="AR1289" i="1" s="1"/>
  <c r="AS1289" i="1" s="1"/>
  <c r="AM1285" i="1"/>
  <c r="AR1285" i="1" s="1"/>
  <c r="AS1285" i="1" s="1"/>
  <c r="AM1281" i="1"/>
  <c r="AR1281" i="1" s="1"/>
  <c r="AS1281" i="1" s="1"/>
  <c r="AM1277" i="1"/>
  <c r="AR1277" i="1" s="1"/>
  <c r="AS1277" i="1" s="1"/>
  <c r="AM1273" i="1"/>
  <c r="AR1273" i="1" s="1"/>
  <c r="AS1273" i="1" s="1"/>
  <c r="AM1269" i="1"/>
  <c r="AR1269" i="1" s="1"/>
  <c r="AS1269" i="1" s="1"/>
  <c r="AM1265" i="1"/>
  <c r="AR1265" i="1" s="1"/>
  <c r="AS1265" i="1" s="1"/>
  <c r="AM1261" i="1"/>
  <c r="AR1261" i="1" s="1"/>
  <c r="AS1261" i="1" s="1"/>
  <c r="AM1257" i="1"/>
  <c r="AR1257" i="1" s="1"/>
  <c r="AS1257" i="1" s="1"/>
  <c r="AM1253" i="1"/>
  <c r="AR1253" i="1" s="1"/>
  <c r="AS1253" i="1" s="1"/>
  <c r="AM1249" i="1"/>
  <c r="AR1249" i="1" s="1"/>
  <c r="AS1249" i="1" s="1"/>
  <c r="AM1245" i="1"/>
  <c r="AR1245" i="1" s="1"/>
  <c r="AS1245" i="1" s="1"/>
  <c r="AM1241" i="1"/>
  <c r="AR1241" i="1" s="1"/>
  <c r="AS1241" i="1" s="1"/>
  <c r="AM1237" i="1"/>
  <c r="AR1237" i="1" s="1"/>
  <c r="AS1237" i="1" s="1"/>
  <c r="AM1233" i="1"/>
  <c r="AR1233" i="1" s="1"/>
  <c r="AS1233" i="1" s="1"/>
  <c r="AM1229" i="1"/>
  <c r="AR1229" i="1" s="1"/>
  <c r="AS1229" i="1" s="1"/>
  <c r="AM1225" i="1"/>
  <c r="AR1225" i="1" s="1"/>
  <c r="AS1225" i="1" s="1"/>
  <c r="AM1221" i="1"/>
  <c r="AR1221" i="1" s="1"/>
  <c r="AS1221" i="1" s="1"/>
  <c r="AM1217" i="1"/>
  <c r="AR1217" i="1" s="1"/>
  <c r="AS1217" i="1" s="1"/>
  <c r="AM1213" i="1"/>
  <c r="AR1213" i="1" s="1"/>
  <c r="AS1213" i="1" s="1"/>
  <c r="AM1209" i="1"/>
  <c r="AR1209" i="1" s="1"/>
  <c r="AS1209" i="1" s="1"/>
  <c r="AM1205" i="1"/>
  <c r="AR1205" i="1" s="1"/>
  <c r="AS1205" i="1" s="1"/>
  <c r="AM1201" i="1"/>
  <c r="AR1201" i="1" s="1"/>
  <c r="AS1201" i="1" s="1"/>
  <c r="AM1197" i="1"/>
  <c r="AR1197" i="1" s="1"/>
  <c r="AS1197" i="1" s="1"/>
  <c r="AM1193" i="1"/>
  <c r="AR1193" i="1" s="1"/>
  <c r="AS1193" i="1" s="1"/>
  <c r="AM1189" i="1"/>
  <c r="AR1189" i="1" s="1"/>
  <c r="AS1189" i="1" s="1"/>
  <c r="AM1185" i="1"/>
  <c r="AR1185" i="1" s="1"/>
  <c r="AS1185" i="1" s="1"/>
  <c r="AM1181" i="1"/>
  <c r="AR1181" i="1" s="1"/>
  <c r="AS1181" i="1" s="1"/>
  <c r="AM1177" i="1"/>
  <c r="AR1177" i="1" s="1"/>
  <c r="AS1177" i="1" s="1"/>
  <c r="AM1173" i="1"/>
  <c r="AR1173" i="1" s="1"/>
  <c r="AS1173" i="1" s="1"/>
  <c r="AM1169" i="1"/>
  <c r="AR1169" i="1" s="1"/>
  <c r="AS1169" i="1" s="1"/>
  <c r="AM1165" i="1"/>
  <c r="AR1165" i="1" s="1"/>
  <c r="AS1165" i="1" s="1"/>
  <c r="AM1161" i="1"/>
  <c r="AR1161" i="1" s="1"/>
  <c r="AS1161" i="1" s="1"/>
  <c r="AM1157" i="1"/>
  <c r="AR1157" i="1" s="1"/>
  <c r="AS1157" i="1" s="1"/>
  <c r="AM1153" i="1"/>
  <c r="AR1153" i="1" s="1"/>
  <c r="AS1153" i="1" s="1"/>
  <c r="AM1149" i="1"/>
  <c r="AR1149" i="1" s="1"/>
  <c r="AS1149" i="1" s="1"/>
  <c r="AM1145" i="1"/>
  <c r="AR1145" i="1" s="1"/>
  <c r="AS1145" i="1" s="1"/>
  <c r="AM1141" i="1"/>
  <c r="AR1141" i="1" s="1"/>
  <c r="AS1141" i="1" s="1"/>
  <c r="AM1137" i="1"/>
  <c r="AR1137" i="1" s="1"/>
  <c r="AS1137" i="1" s="1"/>
  <c r="AM1133" i="1"/>
  <c r="AR1133" i="1" s="1"/>
  <c r="AS1133" i="1" s="1"/>
  <c r="AM1129" i="1"/>
  <c r="AR1129" i="1" s="1"/>
  <c r="AS1129" i="1" s="1"/>
  <c r="AM1125" i="1"/>
  <c r="AR1125" i="1" s="1"/>
  <c r="AS1125" i="1" s="1"/>
  <c r="AM1121" i="1"/>
  <c r="AR1121" i="1" s="1"/>
  <c r="AS1121" i="1" s="1"/>
  <c r="AM1117" i="1"/>
  <c r="AR1117" i="1" s="1"/>
  <c r="AS1117" i="1" s="1"/>
  <c r="AM1113" i="1"/>
  <c r="AR1113" i="1" s="1"/>
  <c r="AS1113" i="1" s="1"/>
  <c r="AM1109" i="1"/>
  <c r="AR1109" i="1" s="1"/>
  <c r="AS1109" i="1" s="1"/>
  <c r="AM1105" i="1"/>
  <c r="AR1105" i="1" s="1"/>
  <c r="AS1105" i="1" s="1"/>
  <c r="AM1101" i="1"/>
  <c r="AR1101" i="1" s="1"/>
  <c r="AS1101" i="1" s="1"/>
  <c r="AM1097" i="1"/>
  <c r="AR1097" i="1" s="1"/>
  <c r="AS1097" i="1" s="1"/>
  <c r="AM1093" i="1"/>
  <c r="AR1093" i="1" s="1"/>
  <c r="AS1093" i="1" s="1"/>
  <c r="AM1089" i="1"/>
  <c r="AR1089" i="1" s="1"/>
  <c r="AS1089" i="1" s="1"/>
  <c r="AM1085" i="1"/>
  <c r="AR1085" i="1" s="1"/>
  <c r="AS1085" i="1" s="1"/>
  <c r="AM1081" i="1"/>
  <c r="AR1081" i="1" s="1"/>
  <c r="AS1081" i="1" s="1"/>
  <c r="AM1077" i="1"/>
  <c r="AR1077" i="1" s="1"/>
  <c r="AS1077" i="1" s="1"/>
  <c r="AM1073" i="1"/>
  <c r="AR1073" i="1" s="1"/>
  <c r="AS1073" i="1" s="1"/>
  <c r="AM1069" i="1"/>
  <c r="AR1069" i="1" s="1"/>
  <c r="AS1069" i="1" s="1"/>
  <c r="AM1065" i="1"/>
  <c r="AR1065" i="1" s="1"/>
  <c r="AS1065" i="1" s="1"/>
  <c r="AM1061" i="1"/>
  <c r="AR1061" i="1" s="1"/>
  <c r="AS1061" i="1" s="1"/>
  <c r="AM1057" i="1"/>
  <c r="AR1057" i="1" s="1"/>
  <c r="AS1057" i="1" s="1"/>
  <c r="AM1053" i="1"/>
  <c r="AR1053" i="1" s="1"/>
  <c r="AS1053" i="1" s="1"/>
  <c r="AM1049" i="1"/>
  <c r="AR1049" i="1" s="1"/>
  <c r="AS1049" i="1" s="1"/>
  <c r="AM1045" i="1"/>
  <c r="AR1045" i="1" s="1"/>
  <c r="AS1045" i="1" s="1"/>
  <c r="AM1041" i="1"/>
  <c r="AR1041" i="1" s="1"/>
  <c r="AS1041" i="1" s="1"/>
  <c r="AM1037" i="1"/>
  <c r="AR1037" i="1" s="1"/>
  <c r="AS1037" i="1" s="1"/>
  <c r="AM1033" i="1"/>
  <c r="AR1033" i="1" s="1"/>
  <c r="AS1033" i="1" s="1"/>
  <c r="AM1029" i="1"/>
  <c r="AR1029" i="1" s="1"/>
  <c r="AS1029" i="1" s="1"/>
  <c r="AM1025" i="1"/>
  <c r="AR1025" i="1" s="1"/>
  <c r="AS1025" i="1" s="1"/>
  <c r="AM1021" i="1"/>
  <c r="AR1021" i="1" s="1"/>
  <c r="AS1021" i="1" s="1"/>
  <c r="AM1017" i="1"/>
  <c r="AR1017" i="1" s="1"/>
  <c r="AS1017" i="1" s="1"/>
  <c r="AM1013" i="1"/>
  <c r="AR1013" i="1" s="1"/>
  <c r="AS1013" i="1" s="1"/>
  <c r="AM1009" i="1"/>
  <c r="AR1009" i="1" s="1"/>
  <c r="AS1009" i="1" s="1"/>
  <c r="AM1005" i="1"/>
  <c r="AR1005" i="1" s="1"/>
  <c r="AS1005" i="1" s="1"/>
  <c r="AM1001" i="1"/>
  <c r="AR1001" i="1" s="1"/>
  <c r="AS1001" i="1" s="1"/>
  <c r="AM997" i="1"/>
  <c r="AR997" i="1" s="1"/>
  <c r="AS997" i="1" s="1"/>
  <c r="AM993" i="1"/>
  <c r="AR993" i="1" s="1"/>
  <c r="AS993" i="1" s="1"/>
  <c r="AM989" i="1"/>
  <c r="AR989" i="1" s="1"/>
  <c r="AS989" i="1" s="1"/>
  <c r="AM985" i="1"/>
  <c r="AR985" i="1" s="1"/>
  <c r="AS985" i="1" s="1"/>
  <c r="AM981" i="1"/>
  <c r="AR981" i="1" s="1"/>
  <c r="AS981" i="1" s="1"/>
  <c r="AM977" i="1"/>
  <c r="AR977" i="1" s="1"/>
  <c r="AS977" i="1" s="1"/>
  <c r="AM973" i="1"/>
  <c r="AR973" i="1" s="1"/>
  <c r="AS973" i="1" s="1"/>
  <c r="AM969" i="1"/>
  <c r="AR969" i="1" s="1"/>
  <c r="AS969" i="1" s="1"/>
  <c r="AM965" i="1"/>
  <c r="AR965" i="1" s="1"/>
  <c r="AS965" i="1" s="1"/>
  <c r="AM961" i="1"/>
  <c r="AR961" i="1" s="1"/>
  <c r="AS961" i="1" s="1"/>
  <c r="AM957" i="1"/>
  <c r="AR957" i="1" s="1"/>
  <c r="AS957" i="1" s="1"/>
  <c r="AM953" i="1"/>
  <c r="AR953" i="1" s="1"/>
  <c r="AS953" i="1" s="1"/>
  <c r="AM949" i="1"/>
  <c r="AR949" i="1" s="1"/>
  <c r="AS949" i="1" s="1"/>
  <c r="AM945" i="1"/>
  <c r="AR945" i="1" s="1"/>
  <c r="AS945" i="1" s="1"/>
  <c r="AM941" i="1"/>
  <c r="AR941" i="1" s="1"/>
  <c r="AS941" i="1" s="1"/>
  <c r="AM937" i="1"/>
  <c r="AR937" i="1" s="1"/>
  <c r="AS937" i="1" s="1"/>
  <c r="AM933" i="1"/>
  <c r="AR933" i="1" s="1"/>
  <c r="AS933" i="1" s="1"/>
  <c r="AM929" i="1"/>
  <c r="AR929" i="1" s="1"/>
  <c r="AS929" i="1" s="1"/>
  <c r="AM925" i="1"/>
  <c r="AR925" i="1" s="1"/>
  <c r="AS925" i="1" s="1"/>
  <c r="AM921" i="1"/>
  <c r="AR921" i="1" s="1"/>
  <c r="AS921" i="1" s="1"/>
  <c r="AM917" i="1"/>
  <c r="AR917" i="1" s="1"/>
  <c r="AS917" i="1" s="1"/>
  <c r="AM913" i="1"/>
  <c r="AR913" i="1" s="1"/>
  <c r="AS913" i="1" s="1"/>
  <c r="AM909" i="1"/>
  <c r="AR909" i="1" s="1"/>
  <c r="AS909" i="1" s="1"/>
  <c r="AM905" i="1"/>
  <c r="AR905" i="1" s="1"/>
  <c r="AS905" i="1" s="1"/>
  <c r="AM901" i="1"/>
  <c r="AR901" i="1" s="1"/>
  <c r="AS901" i="1" s="1"/>
  <c r="AM897" i="1"/>
  <c r="AR897" i="1" s="1"/>
  <c r="AS897" i="1" s="1"/>
  <c r="AM893" i="1"/>
  <c r="AR893" i="1" s="1"/>
  <c r="AS893" i="1" s="1"/>
  <c r="AM889" i="1"/>
  <c r="AR889" i="1" s="1"/>
  <c r="AS889" i="1" s="1"/>
  <c r="AM885" i="1"/>
  <c r="AR885" i="1" s="1"/>
  <c r="AS885" i="1" s="1"/>
  <c r="AM881" i="1"/>
  <c r="AR881" i="1" s="1"/>
  <c r="AS881" i="1" s="1"/>
  <c r="AM877" i="1"/>
  <c r="AR877" i="1" s="1"/>
  <c r="AS877" i="1" s="1"/>
  <c r="AM873" i="1"/>
  <c r="AR873" i="1" s="1"/>
  <c r="AS873" i="1" s="1"/>
  <c r="AM869" i="1"/>
  <c r="AR869" i="1" s="1"/>
  <c r="AS869" i="1" s="1"/>
  <c r="AM865" i="1"/>
  <c r="AR865" i="1" s="1"/>
  <c r="AS865" i="1" s="1"/>
  <c r="AM861" i="1"/>
  <c r="AR861" i="1" s="1"/>
  <c r="AS861" i="1" s="1"/>
  <c r="AM857" i="1"/>
  <c r="AR857" i="1" s="1"/>
  <c r="AS857" i="1" s="1"/>
  <c r="AM853" i="1"/>
  <c r="AR853" i="1" s="1"/>
  <c r="AS853" i="1" s="1"/>
  <c r="AM849" i="1"/>
  <c r="AR849" i="1" s="1"/>
  <c r="AS849" i="1" s="1"/>
  <c r="AM845" i="1"/>
  <c r="AR845" i="1" s="1"/>
  <c r="AS845" i="1" s="1"/>
  <c r="AM841" i="1"/>
  <c r="AR841" i="1" s="1"/>
  <c r="AS841" i="1" s="1"/>
  <c r="AM837" i="1"/>
  <c r="AR837" i="1" s="1"/>
  <c r="AS837" i="1" s="1"/>
  <c r="AM833" i="1"/>
  <c r="AR833" i="1" s="1"/>
  <c r="AS833" i="1" s="1"/>
  <c r="AM829" i="1"/>
  <c r="AR829" i="1" s="1"/>
  <c r="AS829" i="1" s="1"/>
  <c r="AM825" i="1"/>
  <c r="AR825" i="1" s="1"/>
  <c r="AS825" i="1" s="1"/>
  <c r="AM821" i="1"/>
  <c r="AR821" i="1" s="1"/>
  <c r="AS821" i="1" s="1"/>
  <c r="AM817" i="1"/>
  <c r="AR817" i="1" s="1"/>
  <c r="AS817" i="1" s="1"/>
  <c r="AM813" i="1"/>
  <c r="AR813" i="1" s="1"/>
  <c r="AS813" i="1" s="1"/>
  <c r="AM809" i="1"/>
  <c r="AR809" i="1" s="1"/>
  <c r="AS809" i="1" s="1"/>
  <c r="AM805" i="1"/>
  <c r="AR805" i="1" s="1"/>
  <c r="AS805" i="1" s="1"/>
  <c r="AM801" i="1"/>
  <c r="AR801" i="1" s="1"/>
  <c r="AS801" i="1" s="1"/>
  <c r="AM797" i="1"/>
  <c r="AR797" i="1" s="1"/>
  <c r="AS797" i="1" s="1"/>
  <c r="AM793" i="1"/>
  <c r="AR793" i="1" s="1"/>
  <c r="AS793" i="1" s="1"/>
  <c r="AM789" i="1"/>
  <c r="AR789" i="1" s="1"/>
  <c r="AS789" i="1" s="1"/>
  <c r="AM785" i="1"/>
  <c r="AR785" i="1" s="1"/>
  <c r="AS785" i="1" s="1"/>
  <c r="AM781" i="1"/>
  <c r="AR781" i="1" s="1"/>
  <c r="AS781" i="1" s="1"/>
  <c r="AM777" i="1"/>
  <c r="AR777" i="1" s="1"/>
  <c r="AS777" i="1" s="1"/>
  <c r="AM773" i="1"/>
  <c r="AR773" i="1" s="1"/>
  <c r="AS773" i="1" s="1"/>
  <c r="AM769" i="1"/>
  <c r="AR769" i="1" s="1"/>
  <c r="AS769" i="1" s="1"/>
  <c r="AM765" i="1"/>
  <c r="AR765" i="1" s="1"/>
  <c r="AS765" i="1" s="1"/>
  <c r="AM761" i="1"/>
  <c r="AR761" i="1" s="1"/>
  <c r="AS761" i="1" s="1"/>
  <c r="AM757" i="1"/>
  <c r="AR757" i="1" s="1"/>
  <c r="AS757" i="1" s="1"/>
  <c r="AM753" i="1"/>
  <c r="AR753" i="1" s="1"/>
  <c r="AS753" i="1" s="1"/>
  <c r="AM749" i="1"/>
  <c r="AR749" i="1" s="1"/>
  <c r="AS749" i="1" s="1"/>
  <c r="AM745" i="1"/>
  <c r="AR745" i="1" s="1"/>
  <c r="AS745" i="1" s="1"/>
  <c r="AM741" i="1"/>
  <c r="AR741" i="1" s="1"/>
  <c r="AS741" i="1" s="1"/>
  <c r="AM737" i="1"/>
  <c r="AR737" i="1" s="1"/>
  <c r="AS737" i="1" s="1"/>
  <c r="AM733" i="1"/>
  <c r="AR733" i="1" s="1"/>
  <c r="AS733" i="1" s="1"/>
  <c r="AM729" i="1"/>
  <c r="AR729" i="1" s="1"/>
  <c r="AS729" i="1" s="1"/>
  <c r="AM725" i="1"/>
  <c r="AR725" i="1" s="1"/>
  <c r="AS725" i="1" s="1"/>
  <c r="AM721" i="1"/>
  <c r="AR721" i="1" s="1"/>
  <c r="AS721" i="1" s="1"/>
  <c r="AM717" i="1"/>
  <c r="AR717" i="1" s="1"/>
  <c r="AS717" i="1" s="1"/>
  <c r="AM713" i="1"/>
  <c r="AR713" i="1" s="1"/>
  <c r="AS713" i="1" s="1"/>
  <c r="AM709" i="1"/>
  <c r="AR709" i="1" s="1"/>
  <c r="AS709" i="1" s="1"/>
  <c r="AM705" i="1"/>
  <c r="AR705" i="1" s="1"/>
  <c r="AS705" i="1" s="1"/>
  <c r="AM701" i="1"/>
  <c r="AR701" i="1" s="1"/>
  <c r="AS701" i="1" s="1"/>
  <c r="AM697" i="1"/>
  <c r="AR697" i="1" s="1"/>
  <c r="AS697" i="1" s="1"/>
  <c r="AM693" i="1"/>
  <c r="AR693" i="1" s="1"/>
  <c r="AS693" i="1" s="1"/>
  <c r="AM689" i="1"/>
  <c r="AR689" i="1" s="1"/>
  <c r="AS689" i="1" s="1"/>
  <c r="AM685" i="1"/>
  <c r="AR685" i="1" s="1"/>
  <c r="AS685" i="1" s="1"/>
  <c r="AM681" i="1"/>
  <c r="AR681" i="1" s="1"/>
  <c r="AS681" i="1" s="1"/>
  <c r="AM677" i="1"/>
  <c r="AR677" i="1" s="1"/>
  <c r="AS677" i="1" s="1"/>
  <c r="AM673" i="1"/>
  <c r="AR673" i="1" s="1"/>
  <c r="AS673" i="1" s="1"/>
  <c r="AM669" i="1"/>
  <c r="AR669" i="1" s="1"/>
  <c r="AS669" i="1" s="1"/>
  <c r="AM665" i="1"/>
  <c r="AR665" i="1" s="1"/>
  <c r="AS665" i="1" s="1"/>
  <c r="AM661" i="1"/>
  <c r="AR661" i="1" s="1"/>
  <c r="AS661" i="1" s="1"/>
  <c r="AM657" i="1"/>
  <c r="AR657" i="1" s="1"/>
  <c r="AS657" i="1" s="1"/>
  <c r="AM653" i="1"/>
  <c r="AR653" i="1" s="1"/>
  <c r="AS653" i="1" s="1"/>
  <c r="AM649" i="1"/>
  <c r="AR649" i="1" s="1"/>
  <c r="AS649" i="1" s="1"/>
  <c r="AM645" i="1"/>
  <c r="AR645" i="1" s="1"/>
  <c r="AS645" i="1" s="1"/>
  <c r="AM641" i="1"/>
  <c r="AR641" i="1" s="1"/>
  <c r="AS641" i="1" s="1"/>
  <c r="AM637" i="1"/>
  <c r="AR637" i="1" s="1"/>
  <c r="AS637" i="1" s="1"/>
  <c r="AM633" i="1"/>
  <c r="AR633" i="1" s="1"/>
  <c r="AS633" i="1" s="1"/>
  <c r="AM629" i="1"/>
  <c r="AR629" i="1" s="1"/>
  <c r="AS629" i="1" s="1"/>
  <c r="AM625" i="1"/>
  <c r="AR625" i="1" s="1"/>
  <c r="AS625" i="1" s="1"/>
  <c r="AM621" i="1"/>
  <c r="AR621" i="1" s="1"/>
  <c r="AS621" i="1" s="1"/>
  <c r="AM617" i="1"/>
  <c r="AR617" i="1" s="1"/>
  <c r="AS617" i="1" s="1"/>
  <c r="AM613" i="1"/>
  <c r="AR613" i="1" s="1"/>
  <c r="AS613" i="1" s="1"/>
  <c r="AM609" i="1"/>
  <c r="AR609" i="1" s="1"/>
  <c r="AS609" i="1" s="1"/>
  <c r="AM605" i="1"/>
  <c r="AR605" i="1" s="1"/>
  <c r="AS605" i="1" s="1"/>
  <c r="AM601" i="1"/>
  <c r="AR601" i="1" s="1"/>
  <c r="AS601" i="1" s="1"/>
  <c r="AM597" i="1"/>
  <c r="AR597" i="1" s="1"/>
  <c r="AS597" i="1" s="1"/>
  <c r="AM593" i="1"/>
  <c r="AR593" i="1" s="1"/>
  <c r="AS593" i="1" s="1"/>
  <c r="AM589" i="1"/>
  <c r="AR589" i="1" s="1"/>
  <c r="AS589" i="1" s="1"/>
  <c r="AM585" i="1"/>
  <c r="AR585" i="1" s="1"/>
  <c r="AS585" i="1" s="1"/>
  <c r="AM581" i="1"/>
  <c r="AR581" i="1" s="1"/>
  <c r="AS581" i="1" s="1"/>
  <c r="AM577" i="1"/>
  <c r="AR577" i="1" s="1"/>
  <c r="AS577" i="1" s="1"/>
  <c r="AM573" i="1"/>
  <c r="AR573" i="1" s="1"/>
  <c r="AS573" i="1" s="1"/>
  <c r="AM569" i="1"/>
  <c r="AR569" i="1" s="1"/>
  <c r="AS569" i="1" s="1"/>
  <c r="AM565" i="1"/>
  <c r="AR565" i="1" s="1"/>
  <c r="AS565" i="1" s="1"/>
  <c r="AM561" i="1"/>
  <c r="AR561" i="1" s="1"/>
  <c r="AS561" i="1" s="1"/>
  <c r="AM557" i="1"/>
  <c r="AR557" i="1" s="1"/>
  <c r="AS557" i="1" s="1"/>
  <c r="AM553" i="1"/>
  <c r="AR553" i="1" s="1"/>
  <c r="AS553" i="1" s="1"/>
  <c r="AM549" i="1"/>
  <c r="AR549" i="1" s="1"/>
  <c r="AS549" i="1" s="1"/>
  <c r="AM545" i="1"/>
  <c r="AR545" i="1" s="1"/>
  <c r="AS545" i="1" s="1"/>
  <c r="AM541" i="1"/>
  <c r="AR541" i="1" s="1"/>
  <c r="AS541" i="1" s="1"/>
  <c r="AM537" i="1"/>
  <c r="AR537" i="1" s="1"/>
  <c r="AS537" i="1" s="1"/>
  <c r="AM533" i="1"/>
  <c r="AR533" i="1" s="1"/>
  <c r="AS533" i="1" s="1"/>
  <c r="AM529" i="1"/>
  <c r="AR529" i="1" s="1"/>
  <c r="AS529" i="1" s="1"/>
  <c r="AM525" i="1"/>
  <c r="AR525" i="1" s="1"/>
  <c r="AS525" i="1" s="1"/>
  <c r="AM521" i="1"/>
  <c r="AR521" i="1" s="1"/>
  <c r="AS521" i="1" s="1"/>
  <c r="AM517" i="1"/>
  <c r="AR517" i="1" s="1"/>
  <c r="AS517" i="1" s="1"/>
  <c r="AM513" i="1"/>
  <c r="AR513" i="1" s="1"/>
  <c r="AS513" i="1" s="1"/>
  <c r="AM509" i="1"/>
  <c r="AR509" i="1" s="1"/>
  <c r="AS509" i="1" s="1"/>
  <c r="AM505" i="1"/>
  <c r="AR505" i="1" s="1"/>
  <c r="AS505" i="1" s="1"/>
  <c r="AM501" i="1"/>
  <c r="AR501" i="1" s="1"/>
  <c r="AS501" i="1" s="1"/>
  <c r="AM497" i="1"/>
  <c r="AR497" i="1" s="1"/>
  <c r="AS497" i="1" s="1"/>
  <c r="AM493" i="1"/>
  <c r="AR493" i="1" s="1"/>
  <c r="AS493" i="1" s="1"/>
  <c r="AM489" i="1"/>
  <c r="AR489" i="1" s="1"/>
  <c r="AS489" i="1" s="1"/>
  <c r="AM485" i="1"/>
  <c r="AR485" i="1" s="1"/>
  <c r="AS485" i="1" s="1"/>
  <c r="AM481" i="1"/>
  <c r="AR481" i="1" s="1"/>
  <c r="AS481" i="1" s="1"/>
  <c r="AM477" i="1"/>
  <c r="AR477" i="1" s="1"/>
  <c r="AS477" i="1" s="1"/>
  <c r="AM473" i="1"/>
  <c r="AR473" i="1" s="1"/>
  <c r="AS473" i="1" s="1"/>
  <c r="AM469" i="1"/>
  <c r="AR469" i="1" s="1"/>
  <c r="AS469" i="1" s="1"/>
  <c r="AM465" i="1"/>
  <c r="AR465" i="1" s="1"/>
  <c r="AS465" i="1" s="1"/>
  <c r="AM461" i="1"/>
  <c r="AR461" i="1" s="1"/>
  <c r="AS461" i="1" s="1"/>
  <c r="AM457" i="1"/>
  <c r="AR457" i="1" s="1"/>
  <c r="AS457" i="1" s="1"/>
  <c r="AM453" i="1"/>
  <c r="AR453" i="1" s="1"/>
  <c r="AS453" i="1" s="1"/>
  <c r="AM449" i="1"/>
  <c r="AR449" i="1" s="1"/>
  <c r="AS449" i="1" s="1"/>
  <c r="AM445" i="1"/>
  <c r="AR445" i="1" s="1"/>
  <c r="AS445" i="1" s="1"/>
  <c r="AM441" i="1"/>
  <c r="AR441" i="1" s="1"/>
  <c r="AS441" i="1" s="1"/>
  <c r="AM437" i="1"/>
  <c r="AR437" i="1" s="1"/>
  <c r="AS437" i="1" s="1"/>
  <c r="AM433" i="1"/>
  <c r="AR433" i="1" s="1"/>
  <c r="AS433" i="1" s="1"/>
  <c r="AM429" i="1"/>
  <c r="AR429" i="1" s="1"/>
  <c r="AS429" i="1" s="1"/>
  <c r="AM425" i="1"/>
  <c r="AR425" i="1" s="1"/>
  <c r="AS425" i="1" s="1"/>
  <c r="AM421" i="1"/>
  <c r="AR421" i="1" s="1"/>
  <c r="AS421" i="1" s="1"/>
  <c r="AM417" i="1"/>
  <c r="AR417" i="1" s="1"/>
  <c r="AS417" i="1" s="1"/>
  <c r="AM413" i="1"/>
  <c r="AR413" i="1" s="1"/>
  <c r="AS413" i="1" s="1"/>
  <c r="AM409" i="1"/>
  <c r="AR409" i="1" s="1"/>
  <c r="AS409" i="1" s="1"/>
  <c r="AM405" i="1"/>
  <c r="AR405" i="1" s="1"/>
  <c r="AS405" i="1" s="1"/>
  <c r="AM401" i="1"/>
  <c r="AR401" i="1" s="1"/>
  <c r="AS401" i="1" s="1"/>
  <c r="AM397" i="1"/>
  <c r="AR397" i="1" s="1"/>
  <c r="AS397" i="1" s="1"/>
  <c r="AM393" i="1"/>
  <c r="AR393" i="1" s="1"/>
  <c r="AS393" i="1" s="1"/>
  <c r="AM389" i="1"/>
  <c r="AR389" i="1" s="1"/>
  <c r="AS389" i="1" s="1"/>
  <c r="AM385" i="1"/>
  <c r="AR385" i="1" s="1"/>
  <c r="AS385" i="1" s="1"/>
  <c r="AM381" i="1"/>
  <c r="AR381" i="1" s="1"/>
  <c r="AS381" i="1" s="1"/>
  <c r="AM377" i="1"/>
  <c r="AR377" i="1" s="1"/>
  <c r="AS377" i="1" s="1"/>
  <c r="AM373" i="1"/>
  <c r="AR373" i="1" s="1"/>
  <c r="AS373" i="1" s="1"/>
  <c r="AM369" i="1"/>
  <c r="AR369" i="1" s="1"/>
  <c r="AS369" i="1" s="1"/>
  <c r="AM365" i="1"/>
  <c r="AR365" i="1" s="1"/>
  <c r="AS365" i="1" s="1"/>
  <c r="AM361" i="1"/>
  <c r="AR361" i="1" s="1"/>
  <c r="AS361" i="1" s="1"/>
  <c r="AM357" i="1"/>
  <c r="AR357" i="1" s="1"/>
  <c r="AS357" i="1" s="1"/>
  <c r="AM353" i="1"/>
  <c r="AR353" i="1" s="1"/>
  <c r="AS353" i="1" s="1"/>
  <c r="AM349" i="1"/>
  <c r="AR349" i="1" s="1"/>
  <c r="AS349" i="1" s="1"/>
  <c r="AM345" i="1"/>
  <c r="AR345" i="1" s="1"/>
  <c r="AS345" i="1" s="1"/>
  <c r="AM341" i="1"/>
  <c r="AR341" i="1" s="1"/>
  <c r="AS341" i="1" s="1"/>
  <c r="AM337" i="1"/>
  <c r="AR337" i="1" s="1"/>
  <c r="AS337" i="1" s="1"/>
  <c r="AM333" i="1"/>
  <c r="AR333" i="1" s="1"/>
  <c r="AS333" i="1" s="1"/>
  <c r="AM329" i="1"/>
  <c r="AR329" i="1" s="1"/>
  <c r="AS329" i="1" s="1"/>
  <c r="AM325" i="1"/>
  <c r="AR325" i="1" s="1"/>
  <c r="AS325" i="1" s="1"/>
  <c r="AM321" i="1"/>
  <c r="AR321" i="1" s="1"/>
  <c r="AS321" i="1" s="1"/>
  <c r="AM317" i="1"/>
  <c r="AR317" i="1" s="1"/>
  <c r="AS317" i="1" s="1"/>
  <c r="AM313" i="1"/>
  <c r="AR313" i="1" s="1"/>
  <c r="AS313" i="1" s="1"/>
  <c r="AM309" i="1"/>
  <c r="AR309" i="1" s="1"/>
  <c r="AS309" i="1" s="1"/>
  <c r="AM305" i="1"/>
  <c r="AR305" i="1" s="1"/>
  <c r="AS305" i="1" s="1"/>
  <c r="AM301" i="1"/>
  <c r="AR301" i="1" s="1"/>
  <c r="AS301" i="1" s="1"/>
  <c r="AM297" i="1"/>
  <c r="AR297" i="1" s="1"/>
  <c r="AS297" i="1" s="1"/>
  <c r="AM293" i="1"/>
  <c r="AR293" i="1" s="1"/>
  <c r="AS293" i="1" s="1"/>
  <c r="AM289" i="1"/>
  <c r="AR289" i="1" s="1"/>
  <c r="AS289" i="1" s="1"/>
  <c r="AM285" i="1"/>
  <c r="AR285" i="1" s="1"/>
  <c r="AS285" i="1" s="1"/>
  <c r="AM281" i="1"/>
  <c r="AR281" i="1" s="1"/>
  <c r="AS281" i="1" s="1"/>
  <c r="AM277" i="1"/>
  <c r="AR277" i="1" s="1"/>
  <c r="AS277" i="1" s="1"/>
  <c r="AR273" i="1"/>
  <c r="AS273" i="1" s="1"/>
  <c r="AR269" i="1"/>
  <c r="AS269" i="1" s="1"/>
  <c r="AR265" i="1"/>
  <c r="AS265" i="1" s="1"/>
  <c r="AM261" i="1"/>
  <c r="AR261" i="1" s="1"/>
  <c r="AS261" i="1" s="1"/>
  <c r="AM257" i="1"/>
  <c r="AR257" i="1" s="1"/>
  <c r="AS257" i="1" s="1"/>
  <c r="AM253" i="1"/>
  <c r="AR253" i="1" s="1"/>
  <c r="AS253" i="1" s="1"/>
  <c r="AM249" i="1"/>
  <c r="AR249" i="1" s="1"/>
  <c r="AS249" i="1" s="1"/>
  <c r="AM245" i="1"/>
  <c r="AR245" i="1" s="1"/>
  <c r="AS245" i="1" s="1"/>
  <c r="AM241" i="1"/>
  <c r="AR241" i="1" s="1"/>
  <c r="AS241" i="1" s="1"/>
  <c r="AM237" i="1"/>
  <c r="AR237" i="1" s="1"/>
  <c r="AS237" i="1" s="1"/>
  <c r="AM233" i="1"/>
  <c r="AR233" i="1" s="1"/>
  <c r="AS233" i="1" s="1"/>
  <c r="AM229" i="1"/>
  <c r="AR229" i="1" s="1"/>
  <c r="AS229" i="1" s="1"/>
  <c r="AM225" i="1"/>
  <c r="AR225" i="1" s="1"/>
  <c r="AS225" i="1" s="1"/>
  <c r="AM221" i="1"/>
  <c r="AR221" i="1" s="1"/>
  <c r="AS221" i="1" s="1"/>
  <c r="AM217" i="1"/>
  <c r="AR217" i="1" s="1"/>
  <c r="AS217" i="1" s="1"/>
  <c r="AM213" i="1"/>
  <c r="AR213" i="1" s="1"/>
  <c r="AS213" i="1" s="1"/>
  <c r="AM209" i="1"/>
  <c r="AR209" i="1" s="1"/>
  <c r="AS209" i="1" s="1"/>
  <c r="AM205" i="1"/>
  <c r="AR205" i="1" s="1"/>
  <c r="AS205" i="1" s="1"/>
  <c r="AM201" i="1"/>
  <c r="AR201" i="1" s="1"/>
  <c r="AS201" i="1" s="1"/>
  <c r="AM197" i="1"/>
  <c r="AR197" i="1" s="1"/>
  <c r="AS197" i="1" s="1"/>
  <c r="AM193" i="1"/>
  <c r="AR193" i="1" s="1"/>
  <c r="AS193" i="1" s="1"/>
  <c r="AM189" i="1"/>
  <c r="AR189" i="1" s="1"/>
  <c r="AS189" i="1" s="1"/>
  <c r="AM185" i="1"/>
  <c r="AR185" i="1" s="1"/>
  <c r="AS185" i="1" s="1"/>
  <c r="AM181" i="1"/>
  <c r="AR181" i="1" s="1"/>
  <c r="AS181" i="1" s="1"/>
  <c r="AM177" i="1"/>
  <c r="AR177" i="1" s="1"/>
  <c r="AS177" i="1" s="1"/>
  <c r="AM173" i="1"/>
  <c r="AR173" i="1" s="1"/>
  <c r="AS173" i="1" s="1"/>
  <c r="AM169" i="1"/>
  <c r="AR169" i="1" s="1"/>
  <c r="AS169" i="1" s="1"/>
  <c r="AM165" i="1"/>
  <c r="AR165" i="1" s="1"/>
  <c r="AS165" i="1" s="1"/>
  <c r="AR161" i="1"/>
  <c r="AS161" i="1" s="1"/>
  <c r="AM157" i="1"/>
  <c r="AR157" i="1" s="1"/>
  <c r="AS157" i="1" s="1"/>
  <c r="AM153" i="1"/>
  <c r="AR153" i="1" s="1"/>
  <c r="AS153" i="1" s="1"/>
  <c r="AM149" i="1"/>
  <c r="AR149" i="1" s="1"/>
  <c r="AS149" i="1" s="1"/>
  <c r="AM145" i="1"/>
  <c r="AR145" i="1" s="1"/>
  <c r="AS145" i="1" s="1"/>
  <c r="AM141" i="1"/>
  <c r="AR141" i="1" s="1"/>
  <c r="AS141" i="1" s="1"/>
  <c r="AM137" i="1"/>
  <c r="AR137" i="1" s="1"/>
  <c r="AS137" i="1" s="1"/>
  <c r="AM133" i="1"/>
  <c r="AR133" i="1" s="1"/>
  <c r="AS133" i="1" s="1"/>
  <c r="AM129" i="1"/>
  <c r="AR129" i="1" s="1"/>
  <c r="AS129" i="1" s="1"/>
  <c r="AM125" i="1"/>
  <c r="AR125" i="1" s="1"/>
  <c r="AS125" i="1" s="1"/>
  <c r="AM121" i="1"/>
  <c r="AR121" i="1" s="1"/>
  <c r="AS121" i="1" s="1"/>
  <c r="AM117" i="1"/>
  <c r="AR117" i="1" s="1"/>
  <c r="AS117" i="1" s="1"/>
  <c r="AM113" i="1"/>
  <c r="AR113" i="1" s="1"/>
  <c r="AS113" i="1" s="1"/>
  <c r="AM109" i="1"/>
  <c r="AR109" i="1" s="1"/>
  <c r="AS109" i="1" s="1"/>
  <c r="AM105" i="1"/>
  <c r="AR105" i="1" s="1"/>
  <c r="AS105" i="1" s="1"/>
  <c r="AM101" i="1"/>
  <c r="AR101" i="1" s="1"/>
  <c r="AS101" i="1" s="1"/>
  <c r="AM97" i="1"/>
  <c r="AR97" i="1" s="1"/>
  <c r="AS97" i="1" s="1"/>
  <c r="AM93" i="1"/>
  <c r="AR93" i="1" s="1"/>
  <c r="AS93" i="1" s="1"/>
  <c r="AM89" i="1"/>
  <c r="AR89" i="1" s="1"/>
  <c r="AS89" i="1" s="1"/>
  <c r="AM85" i="1"/>
  <c r="AR85" i="1" s="1"/>
  <c r="AS85" i="1" s="1"/>
  <c r="AM81" i="1"/>
  <c r="AR81" i="1" s="1"/>
  <c r="AS81" i="1" s="1"/>
  <c r="AM77" i="1"/>
  <c r="AR77" i="1" s="1"/>
  <c r="AS77" i="1" s="1"/>
  <c r="AM73" i="1"/>
  <c r="AR73" i="1" s="1"/>
  <c r="AS73" i="1" s="1"/>
  <c r="AM69" i="1"/>
  <c r="AR69" i="1" s="1"/>
  <c r="AS69" i="1" s="1"/>
  <c r="AM65" i="1"/>
  <c r="AR65" i="1" s="1"/>
  <c r="AS65" i="1" s="1"/>
  <c r="AM61" i="1"/>
  <c r="AR61" i="1" s="1"/>
  <c r="AS61" i="1" s="1"/>
  <c r="AR57" i="1"/>
  <c r="AS57" i="1" s="1"/>
  <c r="AM53" i="1"/>
  <c r="AR53" i="1" s="1"/>
  <c r="AS53" i="1" s="1"/>
  <c r="AM49" i="1"/>
  <c r="AR49" i="1" s="1"/>
  <c r="AS49" i="1" s="1"/>
  <c r="AM45" i="1"/>
  <c r="AR45" i="1" s="1"/>
  <c r="AS45" i="1" s="1"/>
  <c r="AM41" i="1"/>
  <c r="AR41" i="1" s="1"/>
  <c r="AS41" i="1" s="1"/>
  <c r="AM37" i="1"/>
  <c r="AR37" i="1" s="1"/>
  <c r="AS37" i="1" s="1"/>
  <c r="AM33" i="1"/>
  <c r="AR33" i="1" s="1"/>
  <c r="AS33" i="1" s="1"/>
  <c r="AM29" i="1"/>
  <c r="AR29" i="1" s="1"/>
  <c r="AS29" i="1" s="1"/>
  <c r="AM25" i="1"/>
  <c r="AR25" i="1" s="1"/>
  <c r="AS25" i="1" s="1"/>
  <c r="AM21" i="1"/>
  <c r="AR21" i="1" s="1"/>
  <c r="AS21" i="1" s="1"/>
  <c r="AM17" i="1"/>
  <c r="AR17" i="1" s="1"/>
  <c r="AS17" i="1" s="1"/>
  <c r="AM1283" i="1"/>
  <c r="AR1283" i="1" s="1"/>
  <c r="AS1283" i="1" s="1"/>
  <c r="AM1271" i="1"/>
  <c r="AR1271" i="1" s="1"/>
  <c r="AS1271" i="1" s="1"/>
  <c r="AM1259" i="1"/>
  <c r="AR1259" i="1" s="1"/>
  <c r="AS1259" i="1" s="1"/>
  <c r="AM1251" i="1"/>
  <c r="AR1251" i="1" s="1"/>
  <c r="AS1251" i="1" s="1"/>
  <c r="AM1239" i="1"/>
  <c r="AR1239" i="1" s="1"/>
  <c r="AS1239" i="1" s="1"/>
  <c r="AM1231" i="1"/>
  <c r="AR1231" i="1" s="1"/>
  <c r="AS1231" i="1" s="1"/>
  <c r="AM1219" i="1"/>
  <c r="AR1219" i="1" s="1"/>
  <c r="AS1219" i="1" s="1"/>
  <c r="AM1211" i="1"/>
  <c r="AR1211" i="1" s="1"/>
  <c r="AS1211" i="1" s="1"/>
  <c r="AM1203" i="1"/>
  <c r="AR1203" i="1" s="1"/>
  <c r="AS1203" i="1" s="1"/>
  <c r="AM1195" i="1"/>
  <c r="AR1195" i="1" s="1"/>
  <c r="AS1195" i="1" s="1"/>
  <c r="AM1191" i="1"/>
  <c r="AR1191" i="1" s="1"/>
  <c r="AS1191" i="1" s="1"/>
  <c r="AM1167" i="1"/>
  <c r="AR1167" i="1" s="1"/>
  <c r="AS1167" i="1" s="1"/>
  <c r="AM1155" i="1"/>
  <c r="AR1155" i="1" s="1"/>
  <c r="AS1155" i="1" s="1"/>
  <c r="AM1147" i="1"/>
  <c r="AR1147" i="1" s="1"/>
  <c r="AS1147" i="1" s="1"/>
  <c r="AM1139" i="1"/>
  <c r="AR1139" i="1" s="1"/>
  <c r="AS1139" i="1" s="1"/>
  <c r="AM1127" i="1"/>
  <c r="AR1127" i="1" s="1"/>
  <c r="AS1127" i="1" s="1"/>
  <c r="AM1119" i="1"/>
  <c r="AR1119" i="1" s="1"/>
  <c r="AS1119" i="1" s="1"/>
  <c r="AM1107" i="1"/>
  <c r="AR1107" i="1" s="1"/>
  <c r="AS1107" i="1" s="1"/>
  <c r="AM1099" i="1"/>
  <c r="AR1099" i="1" s="1"/>
  <c r="AS1099" i="1" s="1"/>
  <c r="AM1087" i="1"/>
  <c r="AR1087" i="1" s="1"/>
  <c r="AS1087" i="1" s="1"/>
  <c r="AM1075" i="1"/>
  <c r="AR1075" i="1" s="1"/>
  <c r="AS1075" i="1" s="1"/>
  <c r="AM1063" i="1"/>
  <c r="AR1063" i="1" s="1"/>
  <c r="AS1063" i="1" s="1"/>
  <c r="AM1055" i="1"/>
  <c r="AR1055" i="1" s="1"/>
  <c r="AS1055" i="1" s="1"/>
  <c r="AM1047" i="1"/>
  <c r="AR1047" i="1" s="1"/>
  <c r="AS1047" i="1" s="1"/>
  <c r="AM1035" i="1"/>
  <c r="AR1035" i="1" s="1"/>
  <c r="AS1035" i="1" s="1"/>
  <c r="AM1027" i="1"/>
  <c r="AR1027" i="1" s="1"/>
  <c r="AS1027" i="1" s="1"/>
  <c r="AM1015" i="1"/>
  <c r="AR1015" i="1" s="1"/>
  <c r="AS1015" i="1" s="1"/>
  <c r="AM1003" i="1"/>
  <c r="AR1003" i="1" s="1"/>
  <c r="AS1003" i="1" s="1"/>
  <c r="AM995" i="1"/>
  <c r="AR995" i="1" s="1"/>
  <c r="AS995" i="1" s="1"/>
  <c r="AM983" i="1"/>
  <c r="AR983" i="1" s="1"/>
  <c r="AS983" i="1" s="1"/>
  <c r="AM975" i="1"/>
  <c r="AR975" i="1" s="1"/>
  <c r="AS975" i="1" s="1"/>
  <c r="AM963" i="1"/>
  <c r="AR963" i="1" s="1"/>
  <c r="AS963" i="1" s="1"/>
  <c r="AM955" i="1"/>
  <c r="AR955" i="1" s="1"/>
  <c r="AS955" i="1" s="1"/>
  <c r="AM943" i="1"/>
  <c r="AR943" i="1" s="1"/>
  <c r="AS943" i="1" s="1"/>
  <c r="AM935" i="1"/>
  <c r="AR935" i="1" s="1"/>
  <c r="AS935" i="1" s="1"/>
  <c r="AM927" i="1"/>
  <c r="AR927" i="1" s="1"/>
  <c r="AS927" i="1" s="1"/>
  <c r="AM915" i="1"/>
  <c r="AR915" i="1" s="1"/>
  <c r="AS915" i="1" s="1"/>
  <c r="AM903" i="1"/>
  <c r="AR903" i="1" s="1"/>
  <c r="AS903" i="1" s="1"/>
  <c r="AM895" i="1"/>
  <c r="AR895" i="1" s="1"/>
  <c r="AS895" i="1" s="1"/>
  <c r="AM883" i="1"/>
  <c r="AR883" i="1" s="1"/>
  <c r="AS883" i="1" s="1"/>
  <c r="AM867" i="1"/>
  <c r="AR867" i="1" s="1"/>
  <c r="AS867" i="1" s="1"/>
  <c r="AM859" i="1"/>
  <c r="AR859" i="1" s="1"/>
  <c r="AS859" i="1" s="1"/>
  <c r="AM847" i="1"/>
  <c r="AR847" i="1" s="1"/>
  <c r="AS847" i="1" s="1"/>
  <c r="AM835" i="1"/>
  <c r="AR835" i="1" s="1"/>
  <c r="AS835" i="1" s="1"/>
  <c r="AM823" i="1"/>
  <c r="AR823" i="1" s="1"/>
  <c r="AS823" i="1" s="1"/>
  <c r="AM811" i="1"/>
  <c r="AR811" i="1" s="1"/>
  <c r="AS811" i="1" s="1"/>
  <c r="AM803" i="1"/>
  <c r="AR803" i="1" s="1"/>
  <c r="AS803" i="1" s="1"/>
  <c r="AM791" i="1"/>
  <c r="AR791" i="1" s="1"/>
  <c r="AS791" i="1" s="1"/>
  <c r="AM783" i="1"/>
  <c r="AR783" i="1" s="1"/>
  <c r="AS783" i="1" s="1"/>
  <c r="AM775" i="1"/>
  <c r="AR775" i="1" s="1"/>
  <c r="AS775" i="1" s="1"/>
  <c r="AM767" i="1"/>
  <c r="AR767" i="1" s="1"/>
  <c r="AS767" i="1" s="1"/>
  <c r="AM755" i="1"/>
  <c r="AR755" i="1" s="1"/>
  <c r="AS755" i="1" s="1"/>
  <c r="AM743" i="1"/>
  <c r="AR743" i="1" s="1"/>
  <c r="AS743" i="1" s="1"/>
  <c r="AM735" i="1"/>
  <c r="AR735" i="1" s="1"/>
  <c r="AS735" i="1" s="1"/>
  <c r="AM723" i="1"/>
  <c r="AR723" i="1" s="1"/>
  <c r="AS723" i="1" s="1"/>
  <c r="AM711" i="1"/>
  <c r="AR711" i="1" s="1"/>
  <c r="AS711" i="1" s="1"/>
  <c r="AM703" i="1"/>
  <c r="AR703" i="1" s="1"/>
  <c r="AS703" i="1" s="1"/>
  <c r="AM691" i="1"/>
  <c r="AR691" i="1" s="1"/>
  <c r="AS691" i="1" s="1"/>
  <c r="AM679" i="1"/>
  <c r="AR679" i="1" s="1"/>
  <c r="AS679" i="1" s="1"/>
  <c r="AM663" i="1"/>
  <c r="AR663" i="1" s="1"/>
  <c r="AS663" i="1" s="1"/>
  <c r="AM655" i="1"/>
  <c r="AR655" i="1" s="1"/>
  <c r="AS655" i="1" s="1"/>
  <c r="AM643" i="1"/>
  <c r="AR643" i="1" s="1"/>
  <c r="AS643" i="1" s="1"/>
  <c r="AM631" i="1"/>
  <c r="AR631" i="1" s="1"/>
  <c r="AS631" i="1" s="1"/>
  <c r="AM623" i="1"/>
  <c r="AR623" i="1" s="1"/>
  <c r="AS623" i="1" s="1"/>
  <c r="AM611" i="1"/>
  <c r="AR611" i="1" s="1"/>
  <c r="AS611" i="1" s="1"/>
  <c r="AM599" i="1"/>
  <c r="AR599" i="1" s="1"/>
  <c r="AS599" i="1" s="1"/>
  <c r="AM591" i="1"/>
  <c r="AR591" i="1" s="1"/>
  <c r="AS591" i="1" s="1"/>
  <c r="AM579" i="1"/>
  <c r="AR579" i="1" s="1"/>
  <c r="AS579" i="1" s="1"/>
  <c r="AM571" i="1"/>
  <c r="AR571" i="1" s="1"/>
  <c r="AS571" i="1" s="1"/>
  <c r="AM559" i="1"/>
  <c r="AR559" i="1" s="1"/>
  <c r="AS559" i="1" s="1"/>
  <c r="AM555" i="1"/>
  <c r="AR555" i="1" s="1"/>
  <c r="AS555" i="1" s="1"/>
  <c r="AM543" i="1"/>
  <c r="AR543" i="1" s="1"/>
  <c r="AS543" i="1" s="1"/>
  <c r="AM535" i="1"/>
  <c r="AR535" i="1" s="1"/>
  <c r="AS535" i="1" s="1"/>
  <c r="AM523" i="1"/>
  <c r="AR523" i="1" s="1"/>
  <c r="AS523" i="1" s="1"/>
  <c r="AM511" i="1"/>
  <c r="AR511" i="1" s="1"/>
  <c r="AS511" i="1" s="1"/>
  <c r="AM503" i="1"/>
  <c r="AR503" i="1" s="1"/>
  <c r="AS503" i="1" s="1"/>
  <c r="AM491" i="1"/>
  <c r="AR491" i="1" s="1"/>
  <c r="AS491" i="1" s="1"/>
  <c r="AM479" i="1"/>
  <c r="AR479" i="1" s="1"/>
  <c r="AS479" i="1" s="1"/>
  <c r="AM471" i="1"/>
  <c r="AR471" i="1" s="1"/>
  <c r="AS471" i="1" s="1"/>
  <c r="AM459" i="1"/>
  <c r="AR459" i="1" s="1"/>
  <c r="AS459" i="1" s="1"/>
  <c r="AM447" i="1"/>
  <c r="AR447" i="1" s="1"/>
  <c r="AS447" i="1" s="1"/>
  <c r="AM439" i="1"/>
  <c r="AR439" i="1" s="1"/>
  <c r="AS439" i="1" s="1"/>
  <c r="AM427" i="1"/>
  <c r="AR427" i="1" s="1"/>
  <c r="AS427" i="1" s="1"/>
  <c r="AM415" i="1"/>
  <c r="AR415" i="1" s="1"/>
  <c r="AS415" i="1" s="1"/>
  <c r="AM407" i="1"/>
  <c r="AR407" i="1" s="1"/>
  <c r="AS407" i="1" s="1"/>
  <c r="AM395" i="1"/>
  <c r="AR395" i="1" s="1"/>
  <c r="AS395" i="1" s="1"/>
  <c r="AM383" i="1"/>
  <c r="AR383" i="1" s="1"/>
  <c r="AS383" i="1" s="1"/>
  <c r="AM375" i="1"/>
  <c r="AR375" i="1" s="1"/>
  <c r="AS375" i="1" s="1"/>
  <c r="AM363" i="1"/>
  <c r="AR363" i="1" s="1"/>
  <c r="AS363" i="1" s="1"/>
  <c r="AM355" i="1"/>
  <c r="AR355" i="1" s="1"/>
  <c r="AS355" i="1" s="1"/>
  <c r="AM343" i="1"/>
  <c r="AR343" i="1" s="1"/>
  <c r="AS343" i="1" s="1"/>
  <c r="AM335" i="1"/>
  <c r="AR335" i="1" s="1"/>
  <c r="AS335" i="1" s="1"/>
  <c r="AM323" i="1"/>
  <c r="AR323" i="1" s="1"/>
  <c r="AS323" i="1" s="1"/>
  <c r="AM319" i="1"/>
  <c r="AR319" i="1" s="1"/>
  <c r="AS319" i="1" s="1"/>
  <c r="AM307" i="1"/>
  <c r="AR307" i="1" s="1"/>
  <c r="AS307" i="1" s="1"/>
  <c r="AM295" i="1"/>
  <c r="AR295" i="1" s="1"/>
  <c r="AS295" i="1" s="1"/>
  <c r="AM287" i="1"/>
  <c r="AR287" i="1" s="1"/>
  <c r="AS287" i="1" s="1"/>
  <c r="AM275" i="1"/>
  <c r="AR275" i="1" s="1"/>
  <c r="AS275" i="1" s="1"/>
  <c r="AM259" i="1"/>
  <c r="AR259" i="1" s="1"/>
  <c r="AS259" i="1" s="1"/>
  <c r="AM251" i="1"/>
  <c r="AR251" i="1" s="1"/>
  <c r="AS251" i="1" s="1"/>
  <c r="AM239" i="1"/>
  <c r="AR239" i="1" s="1"/>
  <c r="AS239" i="1" s="1"/>
  <c r="AM227" i="1"/>
  <c r="AR227" i="1" s="1"/>
  <c r="AS227" i="1" s="1"/>
  <c r="AM219" i="1"/>
  <c r="AR219" i="1" s="1"/>
  <c r="AS219" i="1" s="1"/>
  <c r="AM207" i="1"/>
  <c r="AR207" i="1" s="1"/>
  <c r="AS207" i="1" s="1"/>
  <c r="AM195" i="1"/>
  <c r="AR195" i="1" s="1"/>
  <c r="AS195" i="1" s="1"/>
  <c r="AM187" i="1"/>
  <c r="AR187" i="1" s="1"/>
  <c r="AS187" i="1" s="1"/>
  <c r="AM175" i="1"/>
  <c r="AR175" i="1" s="1"/>
  <c r="AS175" i="1" s="1"/>
  <c r="AM167" i="1"/>
  <c r="AR167" i="1" s="1"/>
  <c r="AS167" i="1" s="1"/>
  <c r="AM155" i="1"/>
  <c r="AR155" i="1" s="1"/>
  <c r="AS155" i="1" s="1"/>
  <c r="AM147" i="1"/>
  <c r="AR147" i="1" s="1"/>
  <c r="AS147" i="1" s="1"/>
  <c r="AM135" i="1"/>
  <c r="AR135" i="1" s="1"/>
  <c r="AS135" i="1" s="1"/>
  <c r="AM123" i="1"/>
  <c r="AR123" i="1" s="1"/>
  <c r="AS123" i="1" s="1"/>
  <c r="AM111" i="1"/>
  <c r="AR111" i="1" s="1"/>
  <c r="AS111" i="1" s="1"/>
  <c r="AM99" i="1"/>
  <c r="AR99" i="1" s="1"/>
  <c r="AS99" i="1" s="1"/>
  <c r="AM91" i="1"/>
  <c r="AR91" i="1" s="1"/>
  <c r="AS91" i="1" s="1"/>
  <c r="AM75" i="1"/>
  <c r="AR75" i="1" s="1"/>
  <c r="AS75" i="1" s="1"/>
  <c r="AM67" i="1"/>
  <c r="AR67" i="1" s="1"/>
  <c r="AS67" i="1" s="1"/>
  <c r="AM55" i="1"/>
  <c r="AR55" i="1" s="1"/>
  <c r="AS55" i="1" s="1"/>
  <c r="AM47" i="1"/>
  <c r="AR47" i="1" s="1"/>
  <c r="AS47" i="1" s="1"/>
  <c r="AM39" i="1"/>
  <c r="AR39" i="1" s="1"/>
  <c r="AS39" i="1" s="1"/>
  <c r="AM31" i="1"/>
  <c r="AR31" i="1" s="1"/>
  <c r="AS31" i="1" s="1"/>
  <c r="AM23" i="1"/>
  <c r="AR23" i="1" s="1"/>
  <c r="AS23" i="1" s="1"/>
  <c r="AM3" i="1"/>
  <c r="AR3" i="1" s="1"/>
  <c r="AS3" i="1" s="1"/>
  <c r="AM1286" i="1"/>
  <c r="AR1286" i="1" s="1"/>
  <c r="AS1286" i="1" s="1"/>
  <c r="AM1274" i="1"/>
  <c r="AR1274" i="1" s="1"/>
  <c r="AS1274" i="1" s="1"/>
  <c r="AM1262" i="1"/>
  <c r="AR1262" i="1" s="1"/>
  <c r="AS1262" i="1" s="1"/>
  <c r="AM1254" i="1"/>
  <c r="AR1254" i="1" s="1"/>
  <c r="AS1254" i="1" s="1"/>
  <c r="AM1242" i="1"/>
  <c r="AR1242" i="1" s="1"/>
  <c r="AS1242" i="1" s="1"/>
  <c r="AM1234" i="1"/>
  <c r="AR1234" i="1" s="1"/>
  <c r="AS1234" i="1" s="1"/>
  <c r="AM1222" i="1"/>
  <c r="AR1222" i="1" s="1"/>
  <c r="AS1222" i="1" s="1"/>
  <c r="AM1214" i="1"/>
  <c r="AR1214" i="1" s="1"/>
  <c r="AS1214" i="1" s="1"/>
  <c r="AM1206" i="1"/>
  <c r="AR1206" i="1" s="1"/>
  <c r="AS1206" i="1" s="1"/>
  <c r="AM1198" i="1"/>
  <c r="AR1198" i="1" s="1"/>
  <c r="AS1198" i="1" s="1"/>
  <c r="AM1186" i="1"/>
  <c r="AR1186" i="1" s="1"/>
  <c r="AS1186" i="1" s="1"/>
  <c r="AM1174" i="1"/>
  <c r="AR1174" i="1" s="1"/>
  <c r="AS1174" i="1" s="1"/>
  <c r="AM1166" i="1"/>
  <c r="AR1166" i="1" s="1"/>
  <c r="AS1166" i="1" s="1"/>
  <c r="AM1154" i="1"/>
  <c r="AR1154" i="1" s="1"/>
  <c r="AS1154" i="1" s="1"/>
  <c r="AM1142" i="1"/>
  <c r="AR1142" i="1" s="1"/>
  <c r="AS1142" i="1" s="1"/>
  <c r="AM1134" i="1"/>
  <c r="AR1134" i="1" s="1"/>
  <c r="AS1134" i="1" s="1"/>
  <c r="AM1122" i="1"/>
  <c r="AR1122" i="1" s="1"/>
  <c r="AS1122" i="1" s="1"/>
  <c r="AM1114" i="1"/>
  <c r="AR1114" i="1" s="1"/>
  <c r="AS1114" i="1" s="1"/>
  <c r="AM1102" i="1"/>
  <c r="AR1102" i="1" s="1"/>
  <c r="AS1102" i="1" s="1"/>
  <c r="AM1094" i="1"/>
  <c r="AR1094" i="1" s="1"/>
  <c r="AS1094" i="1" s="1"/>
  <c r="AM1082" i="1"/>
  <c r="AR1082" i="1" s="1"/>
  <c r="AS1082" i="1" s="1"/>
  <c r="AM1070" i="1"/>
  <c r="AR1070" i="1" s="1"/>
  <c r="AS1070" i="1" s="1"/>
  <c r="AM1062" i="1"/>
  <c r="AR1062" i="1" s="1"/>
  <c r="AS1062" i="1" s="1"/>
  <c r="AM1046" i="1"/>
  <c r="AR1046" i="1" s="1"/>
  <c r="AS1046" i="1" s="1"/>
  <c r="AM1034" i="1"/>
  <c r="AR1034" i="1" s="1"/>
  <c r="AS1034" i="1" s="1"/>
  <c r="AM1026" i="1"/>
  <c r="AR1026" i="1" s="1"/>
  <c r="AS1026" i="1" s="1"/>
  <c r="AM1018" i="1"/>
  <c r="AR1018" i="1" s="1"/>
  <c r="AS1018" i="1" s="1"/>
  <c r="AM1002" i="1"/>
  <c r="AR1002" i="1" s="1"/>
  <c r="AS1002" i="1" s="1"/>
  <c r="AM990" i="1"/>
  <c r="AR990" i="1" s="1"/>
  <c r="AS990" i="1" s="1"/>
  <c r="AM982" i="1"/>
  <c r="AR982" i="1" s="1"/>
  <c r="AS982" i="1" s="1"/>
  <c r="AM970" i="1"/>
  <c r="AR970" i="1" s="1"/>
  <c r="AS970" i="1" s="1"/>
  <c r="AM954" i="1"/>
  <c r="AR954" i="1" s="1"/>
  <c r="AS954" i="1" s="1"/>
  <c r="AM942" i="1"/>
  <c r="AR942" i="1" s="1"/>
  <c r="AS942" i="1" s="1"/>
  <c r="AM938" i="1"/>
  <c r="AR938" i="1" s="1"/>
  <c r="AS938" i="1" s="1"/>
  <c r="AM926" i="1"/>
  <c r="AR926" i="1" s="1"/>
  <c r="AS926" i="1" s="1"/>
  <c r="AM918" i="1"/>
  <c r="AR918" i="1" s="1"/>
  <c r="AS918" i="1" s="1"/>
  <c r="AM906" i="1"/>
  <c r="AR906" i="1" s="1"/>
  <c r="AS906" i="1" s="1"/>
  <c r="AM898" i="1"/>
  <c r="AR898" i="1" s="1"/>
  <c r="AS898" i="1" s="1"/>
  <c r="AM882" i="1"/>
  <c r="AR882" i="1" s="1"/>
  <c r="AS882" i="1" s="1"/>
  <c r="AM870" i="1"/>
  <c r="AR870" i="1" s="1"/>
  <c r="AS870" i="1" s="1"/>
  <c r="AM858" i="1"/>
  <c r="AR858" i="1" s="1"/>
  <c r="AS858" i="1" s="1"/>
  <c r="AM850" i="1"/>
  <c r="AR850" i="1" s="1"/>
  <c r="AS850" i="1" s="1"/>
  <c r="AM842" i="1"/>
  <c r="AR842" i="1" s="1"/>
  <c r="AS842" i="1" s="1"/>
  <c r="AM834" i="1"/>
  <c r="AR834" i="1" s="1"/>
  <c r="AS834" i="1" s="1"/>
  <c r="AM822" i="1"/>
  <c r="AR822" i="1" s="1"/>
  <c r="AS822" i="1" s="1"/>
  <c r="AM814" i="1"/>
  <c r="AR814" i="1" s="1"/>
  <c r="AS814" i="1" s="1"/>
  <c r="AM802" i="1"/>
  <c r="AR802" i="1" s="1"/>
  <c r="AS802" i="1" s="1"/>
  <c r="AM786" i="1"/>
  <c r="AR786" i="1" s="1"/>
  <c r="AS786" i="1" s="1"/>
  <c r="AM774" i="1"/>
  <c r="AR774" i="1" s="1"/>
  <c r="AS774" i="1" s="1"/>
  <c r="AM766" i="1"/>
  <c r="AR766" i="1" s="1"/>
  <c r="AS766" i="1" s="1"/>
  <c r="AM754" i="1"/>
  <c r="AR754" i="1" s="1"/>
  <c r="AS754" i="1" s="1"/>
  <c r="AM742" i="1"/>
  <c r="AR742" i="1" s="1"/>
  <c r="AS742" i="1" s="1"/>
  <c r="AM734" i="1"/>
  <c r="AR734" i="1" s="1"/>
  <c r="AS734" i="1" s="1"/>
  <c r="AM726" i="1"/>
  <c r="AR726" i="1" s="1"/>
  <c r="AS726" i="1" s="1"/>
  <c r="AM718" i="1"/>
  <c r="AR718" i="1" s="1"/>
  <c r="AS718" i="1" s="1"/>
  <c r="AM706" i="1"/>
  <c r="AR706" i="1" s="1"/>
  <c r="AS706" i="1" s="1"/>
  <c r="AM694" i="1"/>
  <c r="AR694" i="1" s="1"/>
  <c r="AS694" i="1" s="1"/>
  <c r="AM686" i="1"/>
  <c r="AR686" i="1" s="1"/>
  <c r="AS686" i="1" s="1"/>
  <c r="AM678" i="1"/>
  <c r="AR678" i="1" s="1"/>
  <c r="AS678" i="1" s="1"/>
  <c r="AM670" i="1"/>
  <c r="AR670" i="1" s="1"/>
  <c r="AS670" i="1" s="1"/>
  <c r="AM658" i="1"/>
  <c r="AR658" i="1" s="1"/>
  <c r="AS658" i="1" s="1"/>
  <c r="AM646" i="1"/>
  <c r="AR646" i="1" s="1"/>
  <c r="AS646" i="1" s="1"/>
  <c r="AM634" i="1"/>
  <c r="AR634" i="1" s="1"/>
  <c r="AS634" i="1" s="1"/>
  <c r="AM622" i="1"/>
  <c r="AR622" i="1" s="1"/>
  <c r="AS622" i="1" s="1"/>
  <c r="AM614" i="1"/>
  <c r="AR614" i="1" s="1"/>
  <c r="AS614" i="1" s="1"/>
  <c r="AM606" i="1"/>
  <c r="AR606" i="1" s="1"/>
  <c r="AS606" i="1" s="1"/>
  <c r="AM594" i="1"/>
  <c r="AR594" i="1" s="1"/>
  <c r="AS594" i="1" s="1"/>
  <c r="AM578" i="1"/>
  <c r="AR578" i="1" s="1"/>
  <c r="AS578" i="1" s="1"/>
  <c r="AM570" i="1"/>
  <c r="AR570" i="1" s="1"/>
  <c r="AS570" i="1" s="1"/>
  <c r="AM558" i="1"/>
  <c r="AR558" i="1" s="1"/>
  <c r="AS558" i="1" s="1"/>
  <c r="AM550" i="1"/>
  <c r="AR550" i="1" s="1"/>
  <c r="AS550" i="1" s="1"/>
  <c r="AM538" i="1"/>
  <c r="AR538" i="1" s="1"/>
  <c r="AS538" i="1" s="1"/>
  <c r="AM526" i="1"/>
  <c r="AR526" i="1" s="1"/>
  <c r="AS526" i="1" s="1"/>
  <c r="AM514" i="1"/>
  <c r="AR514" i="1" s="1"/>
  <c r="AS514" i="1" s="1"/>
  <c r="AM510" i="1"/>
  <c r="AR510" i="1" s="1"/>
  <c r="AS510" i="1" s="1"/>
  <c r="AM486" i="1"/>
  <c r="AR486" i="1" s="1"/>
  <c r="AS486" i="1" s="1"/>
  <c r="AM1292" i="1"/>
  <c r="AR1292" i="1" s="1"/>
  <c r="AS1292" i="1" s="1"/>
  <c r="AM1288" i="1"/>
  <c r="AR1288" i="1" s="1"/>
  <c r="AS1288" i="1" s="1"/>
  <c r="AM1284" i="1"/>
  <c r="AR1284" i="1" s="1"/>
  <c r="AS1284" i="1" s="1"/>
  <c r="AM1280" i="1"/>
  <c r="AR1280" i="1" s="1"/>
  <c r="AS1280" i="1" s="1"/>
  <c r="AM1276" i="1"/>
  <c r="AR1276" i="1" s="1"/>
  <c r="AS1276" i="1" s="1"/>
  <c r="AM1272" i="1"/>
  <c r="AR1272" i="1" s="1"/>
  <c r="AS1272" i="1" s="1"/>
  <c r="AM1268" i="1"/>
  <c r="AR1268" i="1" s="1"/>
  <c r="AS1268" i="1" s="1"/>
  <c r="AM1264" i="1"/>
  <c r="AR1264" i="1" s="1"/>
  <c r="AS1264" i="1" s="1"/>
  <c r="AM1260" i="1"/>
  <c r="AR1260" i="1" s="1"/>
  <c r="AS1260" i="1" s="1"/>
  <c r="AM1256" i="1"/>
  <c r="AR1256" i="1" s="1"/>
  <c r="AS1256" i="1" s="1"/>
  <c r="AM1252" i="1"/>
  <c r="AR1252" i="1" s="1"/>
  <c r="AS1252" i="1" s="1"/>
  <c r="AM1248" i="1"/>
  <c r="AR1248" i="1" s="1"/>
  <c r="AS1248" i="1" s="1"/>
  <c r="AM1244" i="1"/>
  <c r="AR1244" i="1" s="1"/>
  <c r="AS1244" i="1" s="1"/>
  <c r="AM1240" i="1"/>
  <c r="AR1240" i="1" s="1"/>
  <c r="AS1240" i="1" s="1"/>
  <c r="AM1236" i="1"/>
  <c r="AR1236" i="1" s="1"/>
  <c r="AS1236" i="1" s="1"/>
  <c r="AM1232" i="1"/>
  <c r="AR1232" i="1" s="1"/>
  <c r="AS1232" i="1" s="1"/>
  <c r="AM1228" i="1"/>
  <c r="AR1228" i="1" s="1"/>
  <c r="AS1228" i="1" s="1"/>
  <c r="AM1224" i="1"/>
  <c r="AR1224" i="1" s="1"/>
  <c r="AS1224" i="1" s="1"/>
  <c r="AM1220" i="1"/>
  <c r="AR1220" i="1" s="1"/>
  <c r="AS1220" i="1" s="1"/>
  <c r="AM1216" i="1"/>
  <c r="AR1216" i="1" s="1"/>
  <c r="AS1216" i="1" s="1"/>
  <c r="AM1212" i="1"/>
  <c r="AR1212" i="1" s="1"/>
  <c r="AS1212" i="1" s="1"/>
  <c r="AM1208" i="1"/>
  <c r="AR1208" i="1" s="1"/>
  <c r="AS1208" i="1" s="1"/>
  <c r="AM1204" i="1"/>
  <c r="AR1204" i="1" s="1"/>
  <c r="AS1204" i="1" s="1"/>
  <c r="AM1200" i="1"/>
  <c r="AR1200" i="1" s="1"/>
  <c r="AS1200" i="1" s="1"/>
  <c r="AM1196" i="1"/>
  <c r="AR1196" i="1" s="1"/>
  <c r="AS1196" i="1" s="1"/>
  <c r="AM1192" i="1"/>
  <c r="AR1192" i="1" s="1"/>
  <c r="AS1192" i="1" s="1"/>
  <c r="AM1188" i="1"/>
  <c r="AR1188" i="1" s="1"/>
  <c r="AS1188" i="1" s="1"/>
  <c r="AM1184" i="1"/>
  <c r="AR1184" i="1" s="1"/>
  <c r="AS1184" i="1" s="1"/>
  <c r="AM1180" i="1"/>
  <c r="AR1180" i="1" s="1"/>
  <c r="AS1180" i="1" s="1"/>
  <c r="AM1176" i="1"/>
  <c r="AR1176" i="1" s="1"/>
  <c r="AS1176" i="1" s="1"/>
  <c r="AM1172" i="1"/>
  <c r="AR1172" i="1" s="1"/>
  <c r="AS1172" i="1" s="1"/>
  <c r="AM1168" i="1"/>
  <c r="AR1168" i="1" s="1"/>
  <c r="AS1168" i="1" s="1"/>
  <c r="AM1164" i="1"/>
  <c r="AR1164" i="1" s="1"/>
  <c r="AS1164" i="1" s="1"/>
  <c r="AM1160" i="1"/>
  <c r="AR1160" i="1" s="1"/>
  <c r="AS1160" i="1" s="1"/>
  <c r="AM1156" i="1"/>
  <c r="AR1156" i="1" s="1"/>
  <c r="AS1156" i="1" s="1"/>
  <c r="AM1152" i="1"/>
  <c r="AR1152" i="1" s="1"/>
  <c r="AS1152" i="1" s="1"/>
  <c r="AM1148" i="1"/>
  <c r="AR1148" i="1" s="1"/>
  <c r="AS1148" i="1" s="1"/>
  <c r="AM1144" i="1"/>
  <c r="AR1144" i="1" s="1"/>
  <c r="AS1144" i="1" s="1"/>
  <c r="AM1140" i="1"/>
  <c r="AR1140" i="1" s="1"/>
  <c r="AS1140" i="1" s="1"/>
  <c r="AM1136" i="1"/>
  <c r="AR1136" i="1" s="1"/>
  <c r="AS1136" i="1" s="1"/>
  <c r="AM1132" i="1"/>
  <c r="AR1132" i="1" s="1"/>
  <c r="AS1132" i="1" s="1"/>
  <c r="AM1128" i="1"/>
  <c r="AR1128" i="1" s="1"/>
  <c r="AS1128" i="1" s="1"/>
  <c r="AM1124" i="1"/>
  <c r="AR1124" i="1" s="1"/>
  <c r="AS1124" i="1" s="1"/>
  <c r="AM1120" i="1"/>
  <c r="AR1120" i="1" s="1"/>
  <c r="AS1120" i="1" s="1"/>
  <c r="AM1116" i="1"/>
  <c r="AR1116" i="1" s="1"/>
  <c r="AS1116" i="1" s="1"/>
  <c r="AM1112" i="1"/>
  <c r="AR1112" i="1" s="1"/>
  <c r="AS1112" i="1" s="1"/>
  <c r="AM1108" i="1"/>
  <c r="AR1108" i="1" s="1"/>
  <c r="AS1108" i="1" s="1"/>
  <c r="AM1104" i="1"/>
  <c r="AR1104" i="1" s="1"/>
  <c r="AS1104" i="1" s="1"/>
  <c r="AM1100" i="1"/>
  <c r="AR1100" i="1" s="1"/>
  <c r="AS1100" i="1" s="1"/>
  <c r="AM1096" i="1"/>
  <c r="AR1096" i="1" s="1"/>
  <c r="AS1096" i="1" s="1"/>
  <c r="AM1092" i="1"/>
  <c r="AR1092" i="1" s="1"/>
  <c r="AS1092" i="1" s="1"/>
  <c r="AM1088" i="1"/>
  <c r="AR1088" i="1" s="1"/>
  <c r="AS1088" i="1" s="1"/>
  <c r="AM1084" i="1"/>
  <c r="AR1084" i="1" s="1"/>
  <c r="AS1084" i="1" s="1"/>
  <c r="AM1080" i="1"/>
  <c r="AR1080" i="1" s="1"/>
  <c r="AS1080" i="1" s="1"/>
  <c r="AM1076" i="1"/>
  <c r="AR1076" i="1" s="1"/>
  <c r="AS1076" i="1" s="1"/>
  <c r="AM1072" i="1"/>
  <c r="AR1072" i="1" s="1"/>
  <c r="AS1072" i="1" s="1"/>
  <c r="AM1068" i="1"/>
  <c r="AR1068" i="1" s="1"/>
  <c r="AS1068" i="1" s="1"/>
  <c r="AM1064" i="1"/>
  <c r="AR1064" i="1" s="1"/>
  <c r="AS1064" i="1" s="1"/>
  <c r="AM1060" i="1"/>
  <c r="AR1060" i="1" s="1"/>
  <c r="AS1060" i="1" s="1"/>
  <c r="AM1056" i="1"/>
  <c r="AR1056" i="1" s="1"/>
  <c r="AS1056" i="1" s="1"/>
  <c r="AM1052" i="1"/>
  <c r="AR1052" i="1" s="1"/>
  <c r="AS1052" i="1" s="1"/>
  <c r="AM1048" i="1"/>
  <c r="AR1048" i="1" s="1"/>
  <c r="AS1048" i="1" s="1"/>
  <c r="AM1044" i="1"/>
  <c r="AR1044" i="1" s="1"/>
  <c r="AS1044" i="1" s="1"/>
  <c r="AM1040" i="1"/>
  <c r="AR1040" i="1" s="1"/>
  <c r="AS1040" i="1" s="1"/>
  <c r="AM1036" i="1"/>
  <c r="AR1036" i="1" s="1"/>
  <c r="AS1036" i="1" s="1"/>
  <c r="AM1032" i="1"/>
  <c r="AR1032" i="1" s="1"/>
  <c r="AS1032" i="1" s="1"/>
  <c r="AM1028" i="1"/>
  <c r="AR1028" i="1" s="1"/>
  <c r="AS1028" i="1" s="1"/>
  <c r="AM1024" i="1"/>
  <c r="AR1024" i="1" s="1"/>
  <c r="AS1024" i="1" s="1"/>
  <c r="AM1020" i="1"/>
  <c r="AR1020" i="1" s="1"/>
  <c r="AS1020" i="1" s="1"/>
  <c r="AM1016" i="1"/>
  <c r="AR1016" i="1" s="1"/>
  <c r="AS1016" i="1" s="1"/>
  <c r="AM1012" i="1"/>
  <c r="AR1012" i="1" s="1"/>
  <c r="AS1012" i="1" s="1"/>
  <c r="AM1008" i="1"/>
  <c r="AR1008" i="1" s="1"/>
  <c r="AS1008" i="1" s="1"/>
  <c r="AM1004" i="1"/>
  <c r="AR1004" i="1" s="1"/>
  <c r="AS1004" i="1" s="1"/>
  <c r="AM1000" i="1"/>
  <c r="AR1000" i="1" s="1"/>
  <c r="AS1000" i="1" s="1"/>
  <c r="AM996" i="1"/>
  <c r="AR996" i="1" s="1"/>
  <c r="AS996" i="1" s="1"/>
  <c r="AM992" i="1"/>
  <c r="AR992" i="1" s="1"/>
  <c r="AS992" i="1" s="1"/>
  <c r="AM988" i="1"/>
  <c r="AR988" i="1" s="1"/>
  <c r="AS988" i="1" s="1"/>
  <c r="AM984" i="1"/>
  <c r="AR984" i="1" s="1"/>
  <c r="AS984" i="1" s="1"/>
  <c r="AM980" i="1"/>
  <c r="AR980" i="1" s="1"/>
  <c r="AS980" i="1" s="1"/>
  <c r="AM976" i="1"/>
  <c r="AR976" i="1" s="1"/>
  <c r="AS976" i="1" s="1"/>
  <c r="AM972" i="1"/>
  <c r="AR972" i="1" s="1"/>
  <c r="AS972" i="1" s="1"/>
  <c r="AM968" i="1"/>
  <c r="AR968" i="1" s="1"/>
  <c r="AS968" i="1" s="1"/>
  <c r="AM964" i="1"/>
  <c r="AR964" i="1" s="1"/>
  <c r="AS964" i="1" s="1"/>
  <c r="AM960" i="1"/>
  <c r="AR960" i="1" s="1"/>
  <c r="AS960" i="1" s="1"/>
  <c r="AM956" i="1"/>
  <c r="AR956" i="1" s="1"/>
  <c r="AS956" i="1" s="1"/>
  <c r="AM952" i="1"/>
  <c r="AR952" i="1" s="1"/>
  <c r="AS952" i="1" s="1"/>
  <c r="AM948" i="1"/>
  <c r="AR948" i="1" s="1"/>
  <c r="AS948" i="1" s="1"/>
  <c r="AM944" i="1"/>
  <c r="AR944" i="1" s="1"/>
  <c r="AS944" i="1" s="1"/>
  <c r="AM940" i="1"/>
  <c r="AR940" i="1" s="1"/>
  <c r="AS940" i="1" s="1"/>
  <c r="AM936" i="1"/>
  <c r="AR936" i="1" s="1"/>
  <c r="AS936" i="1" s="1"/>
  <c r="AM932" i="1"/>
  <c r="AR932" i="1" s="1"/>
  <c r="AS932" i="1" s="1"/>
  <c r="AM928" i="1"/>
  <c r="AR928" i="1" s="1"/>
  <c r="AS928" i="1" s="1"/>
  <c r="AM924" i="1"/>
  <c r="AR924" i="1" s="1"/>
  <c r="AS924" i="1" s="1"/>
  <c r="AM920" i="1"/>
  <c r="AR920" i="1" s="1"/>
  <c r="AS920" i="1" s="1"/>
  <c r="AM916" i="1"/>
  <c r="AR916" i="1" s="1"/>
  <c r="AS916" i="1" s="1"/>
  <c r="AM912" i="1"/>
  <c r="AR912" i="1" s="1"/>
  <c r="AS912" i="1" s="1"/>
  <c r="AM908" i="1"/>
  <c r="AR908" i="1" s="1"/>
  <c r="AS908" i="1" s="1"/>
  <c r="AM904" i="1"/>
  <c r="AR904" i="1" s="1"/>
  <c r="AS904" i="1" s="1"/>
  <c r="AM900" i="1"/>
  <c r="AR900" i="1" s="1"/>
  <c r="AS900" i="1" s="1"/>
  <c r="AM896" i="1"/>
  <c r="AR896" i="1" s="1"/>
  <c r="AS896" i="1" s="1"/>
  <c r="AM892" i="1"/>
  <c r="AR892" i="1" s="1"/>
  <c r="AS892" i="1" s="1"/>
  <c r="AM888" i="1"/>
  <c r="AR888" i="1" s="1"/>
  <c r="AS888" i="1" s="1"/>
  <c r="AM884" i="1"/>
  <c r="AR884" i="1" s="1"/>
  <c r="AS884" i="1" s="1"/>
  <c r="AM880" i="1"/>
  <c r="AR880" i="1" s="1"/>
  <c r="AS880" i="1" s="1"/>
  <c r="AM876" i="1"/>
  <c r="AR876" i="1" s="1"/>
  <c r="AS876" i="1" s="1"/>
  <c r="AM872" i="1"/>
  <c r="AR872" i="1" s="1"/>
  <c r="AS872" i="1" s="1"/>
  <c r="AM868" i="1"/>
  <c r="AR868" i="1" s="1"/>
  <c r="AS868" i="1" s="1"/>
  <c r="AM864" i="1"/>
  <c r="AR864" i="1" s="1"/>
  <c r="AS864" i="1" s="1"/>
  <c r="AM860" i="1"/>
  <c r="AR860" i="1" s="1"/>
  <c r="AS860" i="1" s="1"/>
  <c r="AM856" i="1"/>
  <c r="AR856" i="1" s="1"/>
  <c r="AS856" i="1" s="1"/>
  <c r="AM852" i="1"/>
  <c r="AR852" i="1" s="1"/>
  <c r="AS852" i="1" s="1"/>
  <c r="AM848" i="1"/>
  <c r="AR848" i="1" s="1"/>
  <c r="AS848" i="1" s="1"/>
  <c r="AM844" i="1"/>
  <c r="AR844" i="1" s="1"/>
  <c r="AS844" i="1" s="1"/>
  <c r="AM840" i="1"/>
  <c r="AR840" i="1" s="1"/>
  <c r="AS840" i="1" s="1"/>
  <c r="AM836" i="1"/>
  <c r="AR836" i="1" s="1"/>
  <c r="AS836" i="1" s="1"/>
  <c r="AM832" i="1"/>
  <c r="AR832" i="1" s="1"/>
  <c r="AS832" i="1" s="1"/>
  <c r="AM828" i="1"/>
  <c r="AR828" i="1" s="1"/>
  <c r="AS828" i="1" s="1"/>
  <c r="AM824" i="1"/>
  <c r="AR824" i="1" s="1"/>
  <c r="AS824" i="1" s="1"/>
  <c r="AM820" i="1"/>
  <c r="AR820" i="1" s="1"/>
  <c r="AS820" i="1" s="1"/>
  <c r="AM816" i="1"/>
  <c r="AR816" i="1" s="1"/>
  <c r="AS816" i="1" s="1"/>
  <c r="AM812" i="1"/>
  <c r="AR812" i="1" s="1"/>
  <c r="AS812" i="1" s="1"/>
  <c r="AM808" i="1"/>
  <c r="AR808" i="1" s="1"/>
  <c r="AS808" i="1" s="1"/>
  <c r="AM804" i="1"/>
  <c r="AR804" i="1" s="1"/>
  <c r="AS804" i="1" s="1"/>
  <c r="AM800" i="1"/>
  <c r="AR800" i="1" s="1"/>
  <c r="AS800" i="1" s="1"/>
  <c r="AM796" i="1"/>
  <c r="AR796" i="1" s="1"/>
  <c r="AS796" i="1" s="1"/>
  <c r="AM792" i="1"/>
  <c r="AR792" i="1" s="1"/>
  <c r="AS792" i="1" s="1"/>
  <c r="AM788" i="1"/>
  <c r="AR788" i="1" s="1"/>
  <c r="AS788" i="1" s="1"/>
  <c r="AM784" i="1"/>
  <c r="AR784" i="1" s="1"/>
  <c r="AS784" i="1" s="1"/>
  <c r="AM780" i="1"/>
  <c r="AR780" i="1" s="1"/>
  <c r="AS780" i="1" s="1"/>
  <c r="AM776" i="1"/>
  <c r="AR776" i="1" s="1"/>
  <c r="AS776" i="1" s="1"/>
  <c r="AM772" i="1"/>
  <c r="AR772" i="1" s="1"/>
  <c r="AS772" i="1" s="1"/>
  <c r="AM768" i="1"/>
  <c r="AR768" i="1" s="1"/>
  <c r="AS768" i="1" s="1"/>
  <c r="AM764" i="1"/>
  <c r="AR764" i="1" s="1"/>
  <c r="AS764" i="1" s="1"/>
  <c r="AM760" i="1"/>
  <c r="AR760" i="1" s="1"/>
  <c r="AS760" i="1" s="1"/>
  <c r="AM756" i="1"/>
  <c r="AR756" i="1" s="1"/>
  <c r="AS756" i="1" s="1"/>
  <c r="AM752" i="1"/>
  <c r="AR752" i="1" s="1"/>
  <c r="AS752" i="1" s="1"/>
  <c r="AM748" i="1"/>
  <c r="AR748" i="1" s="1"/>
  <c r="AS748" i="1" s="1"/>
  <c r="AM744" i="1"/>
  <c r="AR744" i="1" s="1"/>
  <c r="AS744" i="1" s="1"/>
  <c r="AM740" i="1"/>
  <c r="AR740" i="1" s="1"/>
  <c r="AS740" i="1" s="1"/>
  <c r="AM736" i="1"/>
  <c r="AR736" i="1" s="1"/>
  <c r="AS736" i="1" s="1"/>
  <c r="AM732" i="1"/>
  <c r="AR732" i="1" s="1"/>
  <c r="AS732" i="1" s="1"/>
  <c r="AM728" i="1"/>
  <c r="AR728" i="1" s="1"/>
  <c r="AS728" i="1" s="1"/>
  <c r="AM724" i="1"/>
  <c r="AR724" i="1" s="1"/>
  <c r="AS724" i="1" s="1"/>
  <c r="AM720" i="1"/>
  <c r="AR720" i="1" s="1"/>
  <c r="AS720" i="1" s="1"/>
  <c r="AM716" i="1"/>
  <c r="AR716" i="1" s="1"/>
  <c r="AS716" i="1" s="1"/>
  <c r="AM712" i="1"/>
  <c r="AR712" i="1" s="1"/>
  <c r="AS712" i="1" s="1"/>
  <c r="AM708" i="1"/>
  <c r="AR708" i="1" s="1"/>
  <c r="AS708" i="1" s="1"/>
  <c r="AM704" i="1"/>
  <c r="AR704" i="1" s="1"/>
  <c r="AS704" i="1" s="1"/>
  <c r="AM700" i="1"/>
  <c r="AR700" i="1" s="1"/>
  <c r="AS700" i="1" s="1"/>
  <c r="AM696" i="1"/>
  <c r="AR696" i="1" s="1"/>
  <c r="AS696" i="1" s="1"/>
  <c r="AM692" i="1"/>
  <c r="AR692" i="1" s="1"/>
  <c r="AS692" i="1" s="1"/>
  <c r="AM688" i="1"/>
  <c r="AR688" i="1" s="1"/>
  <c r="AS688" i="1" s="1"/>
  <c r="AM684" i="1"/>
  <c r="AR684" i="1" s="1"/>
  <c r="AS684" i="1" s="1"/>
  <c r="AM680" i="1"/>
  <c r="AR680" i="1" s="1"/>
  <c r="AS680" i="1" s="1"/>
  <c r="AM676" i="1"/>
  <c r="AR676" i="1" s="1"/>
  <c r="AS676" i="1" s="1"/>
  <c r="AM672" i="1"/>
  <c r="AR672" i="1" s="1"/>
  <c r="AS672" i="1" s="1"/>
  <c r="AM668" i="1"/>
  <c r="AR668" i="1" s="1"/>
  <c r="AS668" i="1" s="1"/>
  <c r="AM664" i="1"/>
  <c r="AR664" i="1" s="1"/>
  <c r="AS664" i="1" s="1"/>
  <c r="AM660" i="1"/>
  <c r="AR660" i="1" s="1"/>
  <c r="AS660" i="1" s="1"/>
  <c r="AM656" i="1"/>
  <c r="AR656" i="1" s="1"/>
  <c r="AS656" i="1" s="1"/>
  <c r="AM652" i="1"/>
  <c r="AR652" i="1" s="1"/>
  <c r="AS652" i="1" s="1"/>
  <c r="AM648" i="1"/>
  <c r="AR648" i="1" s="1"/>
  <c r="AS648" i="1" s="1"/>
  <c r="AM644" i="1"/>
  <c r="AR644" i="1" s="1"/>
  <c r="AS644" i="1" s="1"/>
  <c r="AM640" i="1"/>
  <c r="AR640" i="1" s="1"/>
  <c r="AS640" i="1" s="1"/>
  <c r="AM636" i="1"/>
  <c r="AR636" i="1" s="1"/>
  <c r="AS636" i="1" s="1"/>
  <c r="AM632" i="1"/>
  <c r="AR632" i="1" s="1"/>
  <c r="AS632" i="1" s="1"/>
  <c r="AM628" i="1"/>
  <c r="AR628" i="1" s="1"/>
  <c r="AS628" i="1" s="1"/>
  <c r="AM624" i="1"/>
  <c r="AR624" i="1" s="1"/>
  <c r="AS624" i="1" s="1"/>
  <c r="AM620" i="1"/>
  <c r="AR620" i="1" s="1"/>
  <c r="AS620" i="1" s="1"/>
  <c r="AM616" i="1"/>
  <c r="AR616" i="1" s="1"/>
  <c r="AS616" i="1" s="1"/>
  <c r="AM612" i="1"/>
  <c r="AR612" i="1" s="1"/>
  <c r="AS612" i="1" s="1"/>
  <c r="AM608" i="1"/>
  <c r="AR608" i="1" s="1"/>
  <c r="AS608" i="1" s="1"/>
  <c r="AM604" i="1"/>
  <c r="AR604" i="1" s="1"/>
  <c r="AS604" i="1" s="1"/>
  <c r="AM600" i="1"/>
  <c r="AR600" i="1" s="1"/>
  <c r="AS600" i="1" s="1"/>
  <c r="AM596" i="1"/>
  <c r="AR596" i="1" s="1"/>
  <c r="AS596" i="1" s="1"/>
  <c r="AM592" i="1"/>
  <c r="AR592" i="1" s="1"/>
  <c r="AS592" i="1" s="1"/>
  <c r="AM588" i="1"/>
  <c r="AR588" i="1" s="1"/>
  <c r="AS588" i="1" s="1"/>
  <c r="AM584" i="1"/>
  <c r="AR584" i="1" s="1"/>
  <c r="AS584" i="1" s="1"/>
  <c r="AM580" i="1"/>
  <c r="AR580" i="1" s="1"/>
  <c r="AS580" i="1" s="1"/>
  <c r="AM576" i="1"/>
  <c r="AR576" i="1" s="1"/>
  <c r="AS576" i="1" s="1"/>
  <c r="AM572" i="1"/>
  <c r="AR572" i="1" s="1"/>
  <c r="AS572" i="1" s="1"/>
  <c r="AM568" i="1"/>
  <c r="AR568" i="1" s="1"/>
  <c r="AS568" i="1" s="1"/>
  <c r="AM564" i="1"/>
  <c r="AR564" i="1" s="1"/>
  <c r="AS564" i="1" s="1"/>
  <c r="AM560" i="1"/>
  <c r="AR560" i="1" s="1"/>
  <c r="AS560" i="1" s="1"/>
  <c r="AM556" i="1"/>
  <c r="AR556" i="1" s="1"/>
  <c r="AS556" i="1" s="1"/>
  <c r="AM552" i="1"/>
  <c r="AR552" i="1" s="1"/>
  <c r="AS552" i="1" s="1"/>
  <c r="AM548" i="1"/>
  <c r="AR548" i="1" s="1"/>
  <c r="AS548" i="1" s="1"/>
  <c r="AM544" i="1"/>
  <c r="AR544" i="1" s="1"/>
  <c r="AS544" i="1" s="1"/>
  <c r="AM540" i="1"/>
  <c r="AR540" i="1" s="1"/>
  <c r="AS540" i="1" s="1"/>
  <c r="AM536" i="1"/>
  <c r="AR536" i="1" s="1"/>
  <c r="AS536" i="1" s="1"/>
  <c r="AM532" i="1"/>
  <c r="AR532" i="1" s="1"/>
  <c r="AS532" i="1" s="1"/>
  <c r="AM528" i="1"/>
  <c r="AR528" i="1" s="1"/>
  <c r="AS528" i="1" s="1"/>
  <c r="AM524" i="1"/>
  <c r="AR524" i="1" s="1"/>
  <c r="AS524" i="1" s="1"/>
  <c r="AM520" i="1"/>
  <c r="AR520" i="1" s="1"/>
  <c r="AS520" i="1" s="1"/>
  <c r="AM516" i="1"/>
  <c r="AR516" i="1" s="1"/>
  <c r="AS516" i="1" s="1"/>
  <c r="AM512" i="1"/>
  <c r="AR512" i="1" s="1"/>
  <c r="AS512" i="1" s="1"/>
  <c r="AM508" i="1"/>
  <c r="AR508" i="1" s="1"/>
  <c r="AS508" i="1" s="1"/>
  <c r="AM504" i="1"/>
  <c r="AR504" i="1" s="1"/>
  <c r="AS504" i="1" s="1"/>
  <c r="AM500" i="1"/>
  <c r="AR500" i="1" s="1"/>
  <c r="AS500" i="1" s="1"/>
  <c r="AM496" i="1"/>
  <c r="AR496" i="1" s="1"/>
  <c r="AS496" i="1" s="1"/>
  <c r="AM492" i="1"/>
  <c r="AR492" i="1" s="1"/>
  <c r="AS492" i="1" s="1"/>
  <c r="AM488" i="1"/>
  <c r="AR488" i="1" s="1"/>
  <c r="AS488" i="1" s="1"/>
  <c r="AM484" i="1"/>
  <c r="AR484" i="1" s="1"/>
  <c r="AS484" i="1" s="1"/>
  <c r="AM480" i="1"/>
  <c r="AR480" i="1" s="1"/>
  <c r="AS480" i="1" s="1"/>
  <c r="AM476" i="1"/>
  <c r="AR476" i="1" s="1"/>
  <c r="AS476" i="1" s="1"/>
  <c r="AM472" i="1"/>
  <c r="AR472" i="1" s="1"/>
  <c r="AS472" i="1" s="1"/>
  <c r="AM468" i="1"/>
  <c r="AR468" i="1" s="1"/>
  <c r="AS468" i="1" s="1"/>
  <c r="AM464" i="1"/>
  <c r="AR464" i="1" s="1"/>
  <c r="AS464" i="1" s="1"/>
  <c r="AM460" i="1"/>
  <c r="AR460" i="1" s="1"/>
  <c r="AS460" i="1" s="1"/>
  <c r="AM456" i="1"/>
  <c r="AR456" i="1" s="1"/>
  <c r="AS456" i="1" s="1"/>
  <c r="AM452" i="1"/>
  <c r="AR452" i="1" s="1"/>
  <c r="AS452" i="1" s="1"/>
  <c r="AM448" i="1"/>
  <c r="AR448" i="1" s="1"/>
  <c r="AS448" i="1" s="1"/>
  <c r="AM444" i="1"/>
  <c r="AR444" i="1" s="1"/>
  <c r="AS444" i="1" s="1"/>
  <c r="AM440" i="1"/>
  <c r="AR440" i="1" s="1"/>
  <c r="AS440" i="1" s="1"/>
  <c r="AM436" i="1"/>
  <c r="AR436" i="1" s="1"/>
  <c r="AS436" i="1" s="1"/>
  <c r="AM432" i="1"/>
  <c r="AR432" i="1" s="1"/>
  <c r="AS432" i="1" s="1"/>
  <c r="AM428" i="1"/>
  <c r="AR428" i="1" s="1"/>
  <c r="AS428" i="1" s="1"/>
  <c r="AM424" i="1"/>
  <c r="AR424" i="1" s="1"/>
  <c r="AS424" i="1" s="1"/>
  <c r="AM420" i="1"/>
  <c r="AR420" i="1" s="1"/>
  <c r="AS420" i="1" s="1"/>
  <c r="AM416" i="1"/>
  <c r="AR416" i="1" s="1"/>
  <c r="AS416" i="1" s="1"/>
  <c r="AM412" i="1"/>
  <c r="AR412" i="1" s="1"/>
  <c r="AS412" i="1" s="1"/>
  <c r="AM408" i="1"/>
  <c r="AR408" i="1" s="1"/>
  <c r="AS408" i="1" s="1"/>
  <c r="AM404" i="1"/>
  <c r="AR404" i="1" s="1"/>
  <c r="AS404" i="1" s="1"/>
  <c r="AM400" i="1"/>
  <c r="AR400" i="1" s="1"/>
  <c r="AS400" i="1" s="1"/>
  <c r="AM396" i="1"/>
  <c r="AR396" i="1" s="1"/>
  <c r="AS396" i="1" s="1"/>
  <c r="AM392" i="1"/>
  <c r="AR392" i="1" s="1"/>
  <c r="AS392" i="1" s="1"/>
  <c r="AM388" i="1"/>
  <c r="AR388" i="1" s="1"/>
  <c r="AS388" i="1" s="1"/>
  <c r="AM384" i="1"/>
  <c r="AR384" i="1" s="1"/>
  <c r="AS384" i="1" s="1"/>
  <c r="AM380" i="1"/>
  <c r="AR380" i="1" s="1"/>
  <c r="AS380" i="1" s="1"/>
  <c r="AM376" i="1"/>
  <c r="AR376" i="1" s="1"/>
  <c r="AS376" i="1" s="1"/>
  <c r="AM372" i="1"/>
  <c r="AR372" i="1" s="1"/>
  <c r="AS372" i="1" s="1"/>
  <c r="AM368" i="1"/>
  <c r="AR368" i="1" s="1"/>
  <c r="AS368" i="1" s="1"/>
  <c r="AM364" i="1"/>
  <c r="AR364" i="1" s="1"/>
  <c r="AS364" i="1" s="1"/>
  <c r="AM360" i="1"/>
  <c r="AR360" i="1" s="1"/>
  <c r="AS360" i="1" s="1"/>
  <c r="AM356" i="1"/>
  <c r="AR356" i="1" s="1"/>
  <c r="AS356" i="1" s="1"/>
  <c r="AM352" i="1"/>
  <c r="AR352" i="1" s="1"/>
  <c r="AS352" i="1" s="1"/>
  <c r="AM348" i="1"/>
  <c r="AR348" i="1" s="1"/>
  <c r="AS348" i="1" s="1"/>
  <c r="AM344" i="1"/>
  <c r="AR344" i="1" s="1"/>
  <c r="AS344" i="1" s="1"/>
  <c r="AM340" i="1"/>
  <c r="AR340" i="1" s="1"/>
  <c r="AS340" i="1" s="1"/>
  <c r="AM336" i="1"/>
  <c r="AR336" i="1" s="1"/>
  <c r="AS336" i="1" s="1"/>
  <c r="AM332" i="1"/>
  <c r="AR332" i="1" s="1"/>
  <c r="AS332" i="1" s="1"/>
  <c r="AM328" i="1"/>
  <c r="AR328" i="1" s="1"/>
  <c r="AS328" i="1" s="1"/>
  <c r="AM324" i="1"/>
  <c r="AR324" i="1" s="1"/>
  <c r="AS324" i="1" s="1"/>
  <c r="AM320" i="1"/>
  <c r="AR320" i="1" s="1"/>
  <c r="AS320" i="1" s="1"/>
  <c r="AM316" i="1"/>
  <c r="AR316" i="1" s="1"/>
  <c r="AS316" i="1" s="1"/>
  <c r="AM312" i="1"/>
  <c r="AR312" i="1" s="1"/>
  <c r="AS312" i="1" s="1"/>
  <c r="AM308" i="1"/>
  <c r="AR308" i="1" s="1"/>
  <c r="AS308" i="1" s="1"/>
  <c r="AM304" i="1"/>
  <c r="AR304" i="1" s="1"/>
  <c r="AS304" i="1" s="1"/>
  <c r="AM300" i="1"/>
  <c r="AR300" i="1" s="1"/>
  <c r="AS300" i="1" s="1"/>
  <c r="AM296" i="1"/>
  <c r="AR296" i="1" s="1"/>
  <c r="AS296" i="1" s="1"/>
  <c r="AM292" i="1"/>
  <c r="AR292" i="1" s="1"/>
  <c r="AS292" i="1" s="1"/>
  <c r="AM288" i="1"/>
  <c r="AR288" i="1" s="1"/>
  <c r="AS288" i="1" s="1"/>
  <c r="AM284" i="1"/>
  <c r="AR284" i="1" s="1"/>
  <c r="AS284" i="1" s="1"/>
  <c r="AM280" i="1"/>
  <c r="AR280" i="1" s="1"/>
  <c r="AS280" i="1" s="1"/>
  <c r="AM276" i="1"/>
  <c r="AR276" i="1" s="1"/>
  <c r="AS276" i="1" s="1"/>
  <c r="AR272" i="1"/>
  <c r="AS272" i="1" s="1"/>
  <c r="AM268" i="1"/>
  <c r="AR268" i="1" s="1"/>
  <c r="AS268" i="1" s="1"/>
  <c r="AR264" i="1"/>
  <c r="AS264" i="1" s="1"/>
  <c r="AM260" i="1"/>
  <c r="AR260" i="1" s="1"/>
  <c r="AS260" i="1" s="1"/>
  <c r="AM256" i="1"/>
  <c r="AR256" i="1" s="1"/>
  <c r="AS256" i="1" s="1"/>
  <c r="AM252" i="1"/>
  <c r="AR252" i="1" s="1"/>
  <c r="AS252" i="1" s="1"/>
  <c r="AM248" i="1"/>
  <c r="AR248" i="1" s="1"/>
  <c r="AS248" i="1" s="1"/>
  <c r="AM244" i="1"/>
  <c r="AR244" i="1" s="1"/>
  <c r="AS244" i="1" s="1"/>
  <c r="AM240" i="1"/>
  <c r="AR240" i="1" s="1"/>
  <c r="AS240" i="1" s="1"/>
  <c r="AM236" i="1"/>
  <c r="AR236" i="1" s="1"/>
  <c r="AS236" i="1" s="1"/>
  <c r="AM232" i="1"/>
  <c r="AR232" i="1" s="1"/>
  <c r="AS232" i="1" s="1"/>
  <c r="AM228" i="1"/>
  <c r="AR228" i="1" s="1"/>
  <c r="AS228" i="1" s="1"/>
  <c r="AM224" i="1"/>
  <c r="AR224" i="1" s="1"/>
  <c r="AS224" i="1" s="1"/>
  <c r="AM220" i="1"/>
  <c r="AR220" i="1" s="1"/>
  <c r="AS220" i="1" s="1"/>
  <c r="AM216" i="1"/>
  <c r="AR216" i="1" s="1"/>
  <c r="AS216" i="1" s="1"/>
  <c r="AM212" i="1"/>
  <c r="AR212" i="1" s="1"/>
  <c r="AS212" i="1" s="1"/>
  <c r="AM208" i="1"/>
  <c r="AR208" i="1" s="1"/>
  <c r="AS208" i="1" s="1"/>
  <c r="AM204" i="1"/>
  <c r="AR204" i="1" s="1"/>
  <c r="AS204" i="1" s="1"/>
  <c r="AM200" i="1"/>
  <c r="AR200" i="1" s="1"/>
  <c r="AS200" i="1" s="1"/>
  <c r="AM196" i="1"/>
  <c r="AR196" i="1" s="1"/>
  <c r="AS196" i="1" s="1"/>
  <c r="AM192" i="1"/>
  <c r="AR192" i="1" s="1"/>
  <c r="AS192" i="1" s="1"/>
  <c r="AM188" i="1"/>
  <c r="AR188" i="1" s="1"/>
  <c r="AS188" i="1" s="1"/>
  <c r="AM184" i="1"/>
  <c r="AR184" i="1" s="1"/>
  <c r="AS184" i="1" s="1"/>
  <c r="AM180" i="1"/>
  <c r="AR180" i="1" s="1"/>
  <c r="AS180" i="1" s="1"/>
  <c r="AM176" i="1"/>
  <c r="AR176" i="1" s="1"/>
  <c r="AS176" i="1" s="1"/>
  <c r="AM172" i="1"/>
  <c r="AR172" i="1" s="1"/>
  <c r="AS172" i="1" s="1"/>
  <c r="AM168" i="1"/>
  <c r="AR168" i="1" s="1"/>
  <c r="AS168" i="1" s="1"/>
  <c r="AR164" i="1"/>
  <c r="AS164" i="1" s="1"/>
  <c r="AR160" i="1"/>
  <c r="AS160" i="1" s="1"/>
  <c r="AM156" i="1"/>
  <c r="AR156" i="1" s="1"/>
  <c r="AS156" i="1" s="1"/>
  <c r="AM152" i="1"/>
  <c r="AR152" i="1" s="1"/>
  <c r="AS152" i="1" s="1"/>
  <c r="AM148" i="1"/>
  <c r="AR148" i="1" s="1"/>
  <c r="AS148" i="1" s="1"/>
  <c r="AM144" i="1"/>
  <c r="AR144" i="1" s="1"/>
  <c r="AS144" i="1" s="1"/>
  <c r="AM140" i="1"/>
  <c r="AR140" i="1" s="1"/>
  <c r="AS140" i="1" s="1"/>
  <c r="AM136" i="1"/>
  <c r="AR136" i="1" s="1"/>
  <c r="AS136" i="1" s="1"/>
  <c r="AM132" i="1"/>
  <c r="AR132" i="1" s="1"/>
  <c r="AS132" i="1" s="1"/>
  <c r="AM128" i="1"/>
  <c r="AR128" i="1" s="1"/>
  <c r="AS128" i="1" s="1"/>
  <c r="AM124" i="1"/>
  <c r="AR124" i="1" s="1"/>
  <c r="AS124" i="1" s="1"/>
  <c r="AM120" i="1"/>
  <c r="AR120" i="1" s="1"/>
  <c r="AS120" i="1" s="1"/>
  <c r="AM116" i="1"/>
  <c r="AR116" i="1" s="1"/>
  <c r="AS116" i="1" s="1"/>
  <c r="AM112" i="1"/>
  <c r="AR112" i="1" s="1"/>
  <c r="AS112" i="1" s="1"/>
  <c r="AM108" i="1"/>
  <c r="AR108" i="1" s="1"/>
  <c r="AS108" i="1" s="1"/>
  <c r="AM104" i="1"/>
  <c r="AR104" i="1" s="1"/>
  <c r="AS104" i="1" s="1"/>
  <c r="AM100" i="1"/>
  <c r="AR100" i="1" s="1"/>
  <c r="AS100" i="1" s="1"/>
  <c r="AM96" i="1"/>
  <c r="AR96" i="1" s="1"/>
  <c r="AS96" i="1" s="1"/>
  <c r="AM92" i="1"/>
  <c r="AR92" i="1" s="1"/>
  <c r="AS92" i="1" s="1"/>
  <c r="AM88" i="1"/>
  <c r="AR88" i="1" s="1"/>
  <c r="AS88" i="1" s="1"/>
  <c r="AM84" i="1"/>
  <c r="AR84" i="1" s="1"/>
  <c r="AS84" i="1" s="1"/>
  <c r="AM80" i="1"/>
  <c r="AR80" i="1" s="1"/>
  <c r="AS80" i="1" s="1"/>
  <c r="AM76" i="1"/>
  <c r="AR76" i="1" s="1"/>
  <c r="AS76" i="1" s="1"/>
  <c r="AM72" i="1"/>
  <c r="AR72" i="1" s="1"/>
  <c r="AS72" i="1" s="1"/>
  <c r="AM68" i="1"/>
  <c r="AR68" i="1" s="1"/>
  <c r="AS68" i="1" s="1"/>
  <c r="AM64" i="1"/>
  <c r="AR64" i="1" s="1"/>
  <c r="AS64" i="1" s="1"/>
  <c r="AR60" i="1"/>
  <c r="AS60" i="1" s="1"/>
  <c r="AR56" i="1"/>
  <c r="AS56" i="1" s="1"/>
  <c r="AM52" i="1"/>
  <c r="AR52" i="1" s="1"/>
  <c r="AS52" i="1" s="1"/>
  <c r="AM48" i="1"/>
  <c r="AR48" i="1" s="1"/>
  <c r="AS48" i="1" s="1"/>
  <c r="AM44" i="1"/>
  <c r="AR44" i="1" s="1"/>
  <c r="AS44" i="1" s="1"/>
  <c r="AM40" i="1"/>
  <c r="AR40" i="1" s="1"/>
  <c r="AS40" i="1" s="1"/>
  <c r="AM36" i="1"/>
  <c r="AR36" i="1" s="1"/>
  <c r="AS36" i="1" s="1"/>
  <c r="AM32" i="1"/>
  <c r="AR32" i="1" s="1"/>
  <c r="AS32" i="1" s="1"/>
  <c r="AM28" i="1"/>
  <c r="AR28" i="1" s="1"/>
  <c r="AS28" i="1" s="1"/>
  <c r="AM24" i="1"/>
  <c r="AR24" i="1" s="1"/>
  <c r="AS24" i="1" s="1"/>
  <c r="AM19" i="1"/>
  <c r="AR19" i="1" s="1"/>
  <c r="AS19" i="1" s="1"/>
  <c r="AM15" i="1"/>
  <c r="AR15" i="1" s="1"/>
  <c r="AS15" i="1" s="1"/>
  <c r="AM11" i="1"/>
  <c r="AR11" i="1" s="1"/>
  <c r="AS11" i="1" s="1"/>
  <c r="AM14" i="1"/>
  <c r="AR14" i="1" s="1"/>
  <c r="AS14" i="1" s="1"/>
  <c r="AM6" i="1"/>
  <c r="AR6" i="1" s="1"/>
  <c r="AS6" i="1" s="1"/>
  <c r="AM13" i="1"/>
  <c r="AR13" i="1" s="1"/>
  <c r="AS13" i="1" s="1"/>
  <c r="AM9" i="1"/>
  <c r="AR9" i="1" s="1"/>
  <c r="AS9" i="1" s="1"/>
  <c r="AM5" i="1"/>
  <c r="AR5" i="1" s="1"/>
  <c r="AS5" i="1" s="1"/>
  <c r="AM20" i="1"/>
  <c r="AR20" i="1" s="1"/>
  <c r="AS20" i="1" s="1"/>
  <c r="AM16" i="1"/>
  <c r="AR16" i="1" s="1"/>
  <c r="AS16" i="1" s="1"/>
  <c r="AM12" i="1"/>
  <c r="AR12" i="1" s="1"/>
  <c r="AS12" i="1" s="1"/>
  <c r="AM8" i="1"/>
  <c r="AR8" i="1" s="1"/>
  <c r="AS8" i="1" s="1"/>
  <c r="AM4" i="1"/>
  <c r="AR4" i="1" s="1"/>
  <c r="AS4" i="1" s="1"/>
  <c r="AH4" i="1"/>
  <c r="AJ4" i="1" s="1"/>
  <c r="AH5" i="1"/>
  <c r="AJ5" i="1" s="1"/>
  <c r="AH6" i="1"/>
  <c r="AJ6" i="1" s="1"/>
  <c r="AH7" i="1"/>
  <c r="AJ7" i="1" s="1"/>
  <c r="AH8" i="1"/>
  <c r="AJ8" i="1" s="1"/>
  <c r="AH9" i="1"/>
  <c r="AJ9" i="1" s="1"/>
  <c r="AH10" i="1"/>
  <c r="AJ10" i="1" s="1"/>
  <c r="AH11" i="1"/>
  <c r="AJ11" i="1" s="1"/>
  <c r="AH12" i="1"/>
  <c r="AJ12" i="1" s="1"/>
  <c r="AH13" i="1"/>
  <c r="AJ13" i="1" s="1"/>
  <c r="AH14" i="1"/>
  <c r="AJ14" i="1" s="1"/>
  <c r="AH15" i="1"/>
  <c r="AJ15" i="1" s="1"/>
  <c r="AH16" i="1"/>
  <c r="AJ16" i="1" s="1"/>
  <c r="AH17" i="1"/>
  <c r="AJ17" i="1" s="1"/>
  <c r="AH18" i="1"/>
  <c r="AJ18" i="1" s="1"/>
  <c r="AH19" i="1"/>
  <c r="AJ19" i="1" s="1"/>
  <c r="AH20" i="1"/>
  <c r="AJ20" i="1" s="1"/>
  <c r="AH21" i="1"/>
  <c r="AJ21" i="1" s="1"/>
  <c r="AH22" i="1"/>
  <c r="AJ22" i="1" s="1"/>
  <c r="AH23" i="1"/>
  <c r="AJ23" i="1" s="1"/>
  <c r="AH24" i="1"/>
  <c r="AJ24" i="1" s="1"/>
  <c r="AH25" i="1"/>
  <c r="AJ25" i="1" s="1"/>
  <c r="AH26" i="1"/>
  <c r="AJ26" i="1" s="1"/>
  <c r="AH27" i="1"/>
  <c r="AJ27" i="1" s="1"/>
  <c r="AH28" i="1"/>
  <c r="AJ28" i="1" s="1"/>
  <c r="AH29" i="1"/>
  <c r="AJ29" i="1" s="1"/>
  <c r="AH30" i="1"/>
  <c r="AJ30" i="1" s="1"/>
  <c r="AH31" i="1"/>
  <c r="AJ31" i="1" s="1"/>
  <c r="AH32" i="1"/>
  <c r="AJ32" i="1" s="1"/>
  <c r="AH33" i="1"/>
  <c r="AJ33" i="1" s="1"/>
  <c r="AH34" i="1"/>
  <c r="AJ34" i="1" s="1"/>
  <c r="AH35" i="1"/>
  <c r="AJ35" i="1" s="1"/>
  <c r="AH36" i="1"/>
  <c r="AJ36" i="1" s="1"/>
  <c r="AH37" i="1"/>
  <c r="AJ37" i="1" s="1"/>
  <c r="AH38" i="1"/>
  <c r="AJ38" i="1" s="1"/>
  <c r="AH39" i="1"/>
  <c r="AJ39" i="1" s="1"/>
  <c r="AH40" i="1"/>
  <c r="AJ40" i="1" s="1"/>
  <c r="AH41" i="1"/>
  <c r="AJ41" i="1" s="1"/>
  <c r="AH42" i="1"/>
  <c r="AJ42" i="1" s="1"/>
  <c r="AH43" i="1"/>
  <c r="AJ43" i="1" s="1"/>
  <c r="AH44" i="1"/>
  <c r="AJ44" i="1" s="1"/>
  <c r="AH45" i="1"/>
  <c r="AJ45" i="1" s="1"/>
  <c r="AH46" i="1"/>
  <c r="AJ46" i="1" s="1"/>
  <c r="AH47" i="1"/>
  <c r="AJ47" i="1" s="1"/>
  <c r="AH48" i="1"/>
  <c r="AJ48" i="1" s="1"/>
  <c r="AH49" i="1"/>
  <c r="AJ49" i="1" s="1"/>
  <c r="AH50" i="1"/>
  <c r="AJ50" i="1" s="1"/>
  <c r="AH51" i="1"/>
  <c r="AI51" i="1" s="1"/>
  <c r="AH52" i="1"/>
  <c r="AH53" i="1"/>
  <c r="AJ53" i="1" s="1"/>
  <c r="AH54" i="1"/>
  <c r="AJ54" i="1" s="1"/>
  <c r="AH55" i="1"/>
  <c r="AJ55" i="1" s="1"/>
  <c r="AH56" i="1"/>
  <c r="AJ56" i="1" s="1"/>
  <c r="AH57" i="1"/>
  <c r="AJ57" i="1" s="1"/>
  <c r="AH58" i="1"/>
  <c r="AJ58" i="1" s="1"/>
  <c r="AH59" i="1"/>
  <c r="AJ59" i="1" s="1"/>
  <c r="AH60" i="1"/>
  <c r="AJ60" i="1" s="1"/>
  <c r="AH61" i="1"/>
  <c r="AJ61" i="1" s="1"/>
  <c r="AH62" i="1"/>
  <c r="AJ62" i="1" s="1"/>
  <c r="AH63" i="1"/>
  <c r="AJ63" i="1" s="1"/>
  <c r="AH64" i="1"/>
  <c r="AJ64" i="1" s="1"/>
  <c r="AH65" i="1"/>
  <c r="AJ65" i="1" s="1"/>
  <c r="AH66" i="1"/>
  <c r="AJ66" i="1" s="1"/>
  <c r="AH67" i="1"/>
  <c r="AJ67" i="1" s="1"/>
  <c r="AH68" i="1"/>
  <c r="AJ68" i="1" s="1"/>
  <c r="AH69" i="1"/>
  <c r="AJ69" i="1" s="1"/>
  <c r="AH70" i="1"/>
  <c r="AJ70" i="1" s="1"/>
  <c r="AH71" i="1"/>
  <c r="AJ71" i="1" s="1"/>
  <c r="AH72" i="1"/>
  <c r="AJ72" i="1" s="1"/>
  <c r="AH73" i="1"/>
  <c r="AJ73" i="1" s="1"/>
  <c r="AH74" i="1"/>
  <c r="AJ74" i="1" s="1"/>
  <c r="AH75" i="1"/>
  <c r="AJ75" i="1" s="1"/>
  <c r="AH76" i="1"/>
  <c r="AJ76" i="1" s="1"/>
  <c r="AH77" i="1"/>
  <c r="AJ77" i="1" s="1"/>
  <c r="AH78" i="1"/>
  <c r="AJ78" i="1" s="1"/>
  <c r="AH79" i="1"/>
  <c r="AJ79" i="1" s="1"/>
  <c r="AH80" i="1"/>
  <c r="AJ80" i="1" s="1"/>
  <c r="AH81" i="1"/>
  <c r="AJ81" i="1" s="1"/>
  <c r="AH82" i="1"/>
  <c r="AJ82" i="1" s="1"/>
  <c r="AH83" i="1"/>
  <c r="AJ83" i="1" s="1"/>
  <c r="AH84" i="1"/>
  <c r="AJ84" i="1" s="1"/>
  <c r="AH85" i="1"/>
  <c r="AJ85" i="1" s="1"/>
  <c r="AH86" i="1"/>
  <c r="AJ86" i="1" s="1"/>
  <c r="AH87" i="1"/>
  <c r="AJ87" i="1" s="1"/>
  <c r="AH88" i="1"/>
  <c r="AJ88" i="1" s="1"/>
  <c r="AH89" i="1"/>
  <c r="AJ89" i="1" s="1"/>
  <c r="AH90" i="1"/>
  <c r="AJ90" i="1" s="1"/>
  <c r="AH91" i="1"/>
  <c r="AJ91" i="1" s="1"/>
  <c r="AH92" i="1"/>
  <c r="AJ92" i="1" s="1"/>
  <c r="AH93" i="1"/>
  <c r="AJ93" i="1" s="1"/>
  <c r="AH94" i="1"/>
  <c r="AJ94" i="1" s="1"/>
  <c r="AH95" i="1"/>
  <c r="AJ95" i="1" s="1"/>
  <c r="AH96" i="1"/>
  <c r="AJ96" i="1" s="1"/>
  <c r="AH97" i="1"/>
  <c r="AJ97" i="1" s="1"/>
  <c r="AH98" i="1"/>
  <c r="AJ98" i="1" s="1"/>
  <c r="AH99" i="1"/>
  <c r="AJ99" i="1" s="1"/>
  <c r="AH100" i="1"/>
  <c r="AJ100" i="1" s="1"/>
  <c r="AH101" i="1"/>
  <c r="AJ101" i="1" s="1"/>
  <c r="AH102" i="1"/>
  <c r="AJ102" i="1" s="1"/>
  <c r="AH103" i="1"/>
  <c r="AJ103" i="1" s="1"/>
  <c r="AH104" i="1"/>
  <c r="AJ104" i="1" s="1"/>
  <c r="AH105" i="1"/>
  <c r="AJ105" i="1" s="1"/>
  <c r="AH106" i="1"/>
  <c r="AJ106" i="1" s="1"/>
  <c r="AH107" i="1"/>
  <c r="AJ107" i="1" s="1"/>
  <c r="AH108" i="1"/>
  <c r="AJ108" i="1" s="1"/>
  <c r="AH109" i="1"/>
  <c r="AJ109" i="1" s="1"/>
  <c r="AH110" i="1"/>
  <c r="AJ110" i="1" s="1"/>
  <c r="AH111" i="1"/>
  <c r="AJ111" i="1" s="1"/>
  <c r="AH112" i="1"/>
  <c r="AJ112" i="1" s="1"/>
  <c r="AH113" i="1"/>
  <c r="AJ113" i="1" s="1"/>
  <c r="AH114" i="1"/>
  <c r="AJ114" i="1" s="1"/>
  <c r="AH115" i="1"/>
  <c r="AJ115" i="1" s="1"/>
  <c r="AH116" i="1"/>
  <c r="AJ116" i="1" s="1"/>
  <c r="AH117" i="1"/>
  <c r="AJ117" i="1" s="1"/>
  <c r="AH118" i="1"/>
  <c r="AJ118" i="1" s="1"/>
  <c r="AH119" i="1"/>
  <c r="AJ119" i="1" s="1"/>
  <c r="AH120" i="1"/>
  <c r="AJ120" i="1" s="1"/>
  <c r="AH121" i="1"/>
  <c r="AJ121" i="1" s="1"/>
  <c r="AH122" i="1"/>
  <c r="AJ122" i="1" s="1"/>
  <c r="AH123" i="1"/>
  <c r="AJ123" i="1" s="1"/>
  <c r="AH124" i="1"/>
  <c r="AJ124" i="1" s="1"/>
  <c r="AH125" i="1"/>
  <c r="AJ125" i="1" s="1"/>
  <c r="AH126" i="1"/>
  <c r="AJ126" i="1" s="1"/>
  <c r="AH127" i="1"/>
  <c r="AJ127" i="1" s="1"/>
  <c r="AH128" i="1"/>
  <c r="AJ128" i="1" s="1"/>
  <c r="AH129" i="1"/>
  <c r="AJ129" i="1" s="1"/>
  <c r="AH130" i="1"/>
  <c r="AJ130" i="1" s="1"/>
  <c r="AH131" i="1"/>
  <c r="AJ131" i="1" s="1"/>
  <c r="AH132" i="1"/>
  <c r="AJ132" i="1" s="1"/>
  <c r="AH133" i="1"/>
  <c r="AJ133" i="1" s="1"/>
  <c r="AH134" i="1"/>
  <c r="AJ134" i="1" s="1"/>
  <c r="AH135" i="1"/>
  <c r="AJ135" i="1" s="1"/>
  <c r="AH136" i="1"/>
  <c r="AJ136" i="1" s="1"/>
  <c r="AH137" i="1"/>
  <c r="AJ137" i="1" s="1"/>
  <c r="AH138" i="1"/>
  <c r="AJ138" i="1" s="1"/>
  <c r="AH139" i="1"/>
  <c r="AJ139" i="1" s="1"/>
  <c r="AH140" i="1"/>
  <c r="AJ140" i="1" s="1"/>
  <c r="AH141" i="1"/>
  <c r="AJ141" i="1" s="1"/>
  <c r="AH142" i="1"/>
  <c r="AJ142" i="1" s="1"/>
  <c r="AH143" i="1"/>
  <c r="AJ143" i="1" s="1"/>
  <c r="AH144" i="1"/>
  <c r="AJ144" i="1" s="1"/>
  <c r="AH145" i="1"/>
  <c r="AJ145" i="1" s="1"/>
  <c r="AH146" i="1"/>
  <c r="AJ146" i="1" s="1"/>
  <c r="AH147" i="1"/>
  <c r="AJ147" i="1" s="1"/>
  <c r="AH148" i="1"/>
  <c r="AJ148" i="1" s="1"/>
  <c r="AH149" i="1"/>
  <c r="AJ149" i="1" s="1"/>
  <c r="AH150" i="1"/>
  <c r="AJ150" i="1" s="1"/>
  <c r="AH151" i="1"/>
  <c r="AJ151" i="1" s="1"/>
  <c r="AH152" i="1"/>
  <c r="AJ152" i="1" s="1"/>
  <c r="AH153" i="1"/>
  <c r="AJ153" i="1" s="1"/>
  <c r="AH154" i="1"/>
  <c r="AJ154" i="1" s="1"/>
  <c r="AH155" i="1"/>
  <c r="AJ155" i="1" s="1"/>
  <c r="AH156" i="1"/>
  <c r="AJ156" i="1" s="1"/>
  <c r="AH157" i="1"/>
  <c r="AJ157" i="1" s="1"/>
  <c r="AH158" i="1"/>
  <c r="AJ158" i="1" s="1"/>
  <c r="AH159" i="1"/>
  <c r="AJ159" i="1" s="1"/>
  <c r="AH160" i="1"/>
  <c r="AJ160" i="1" s="1"/>
  <c r="AH161" i="1"/>
  <c r="AJ161" i="1" s="1"/>
  <c r="AH162" i="1"/>
  <c r="AJ162" i="1" s="1"/>
  <c r="AH163" i="1"/>
  <c r="AJ163" i="1" s="1"/>
  <c r="AH164" i="1"/>
  <c r="AJ164" i="1" s="1"/>
  <c r="AH165" i="1"/>
  <c r="AJ165" i="1" s="1"/>
  <c r="AH166" i="1"/>
  <c r="AJ166" i="1" s="1"/>
  <c r="AH167" i="1"/>
  <c r="AJ167" i="1" s="1"/>
  <c r="AH168" i="1"/>
  <c r="AJ168" i="1" s="1"/>
  <c r="AH169" i="1"/>
  <c r="AJ169" i="1" s="1"/>
  <c r="AH170" i="1"/>
  <c r="AJ170" i="1" s="1"/>
  <c r="AH171" i="1"/>
  <c r="AJ171" i="1" s="1"/>
  <c r="AH172" i="1"/>
  <c r="AJ172" i="1" s="1"/>
  <c r="AH173" i="1"/>
  <c r="AJ173" i="1" s="1"/>
  <c r="AH174" i="1"/>
  <c r="AJ174" i="1" s="1"/>
  <c r="AH175" i="1"/>
  <c r="AJ175" i="1" s="1"/>
  <c r="AH176" i="1"/>
  <c r="AJ176" i="1" s="1"/>
  <c r="AH177" i="1"/>
  <c r="AJ177" i="1" s="1"/>
  <c r="AH178" i="1"/>
  <c r="AJ178" i="1" s="1"/>
  <c r="AH179" i="1"/>
  <c r="AJ179" i="1" s="1"/>
  <c r="AH180" i="1"/>
  <c r="AJ180" i="1" s="1"/>
  <c r="AH181" i="1"/>
  <c r="AJ181" i="1" s="1"/>
  <c r="AH182" i="1"/>
  <c r="AJ182" i="1" s="1"/>
  <c r="AH183" i="1"/>
  <c r="AJ183" i="1" s="1"/>
  <c r="AH184" i="1"/>
  <c r="AJ184" i="1" s="1"/>
  <c r="AH185" i="1"/>
  <c r="AJ185" i="1" s="1"/>
  <c r="AH186" i="1"/>
  <c r="AJ186" i="1" s="1"/>
  <c r="AH187" i="1"/>
  <c r="AJ187" i="1" s="1"/>
  <c r="AH188" i="1"/>
  <c r="AJ188" i="1" s="1"/>
  <c r="AH189" i="1"/>
  <c r="AJ189" i="1" s="1"/>
  <c r="AH190" i="1"/>
  <c r="AJ190" i="1" s="1"/>
  <c r="AH191" i="1"/>
  <c r="AJ191" i="1" s="1"/>
  <c r="AH192" i="1"/>
  <c r="AJ192" i="1" s="1"/>
  <c r="AH193" i="1"/>
  <c r="AJ193" i="1" s="1"/>
  <c r="AH194" i="1"/>
  <c r="AJ194" i="1" s="1"/>
  <c r="AH195" i="1"/>
  <c r="AJ195" i="1" s="1"/>
  <c r="AH196" i="1"/>
  <c r="AJ196" i="1" s="1"/>
  <c r="AH197" i="1"/>
  <c r="AJ197" i="1" s="1"/>
  <c r="AH198" i="1"/>
  <c r="AJ198" i="1" s="1"/>
  <c r="AH199" i="1"/>
  <c r="AJ199" i="1" s="1"/>
  <c r="AH200" i="1"/>
  <c r="AJ200" i="1" s="1"/>
  <c r="AH201" i="1"/>
  <c r="AJ201" i="1" s="1"/>
  <c r="AH202" i="1"/>
  <c r="AJ202" i="1" s="1"/>
  <c r="AH203" i="1"/>
  <c r="AJ203" i="1" s="1"/>
  <c r="AH204" i="1"/>
  <c r="AJ204" i="1" s="1"/>
  <c r="AH205" i="1"/>
  <c r="AJ205" i="1" s="1"/>
  <c r="AH206" i="1"/>
  <c r="AJ206" i="1" s="1"/>
  <c r="AH207" i="1"/>
  <c r="AJ207" i="1" s="1"/>
  <c r="AH208" i="1"/>
  <c r="AJ208" i="1" s="1"/>
  <c r="AH209" i="1"/>
  <c r="AJ209" i="1" s="1"/>
  <c r="AH210" i="1"/>
  <c r="AJ210" i="1" s="1"/>
  <c r="AH211" i="1"/>
  <c r="AJ211" i="1" s="1"/>
  <c r="AH212" i="1"/>
  <c r="AJ212" i="1" s="1"/>
  <c r="AH213" i="1"/>
  <c r="AJ213" i="1" s="1"/>
  <c r="AH214" i="1"/>
  <c r="AJ214" i="1" s="1"/>
  <c r="AH215" i="1"/>
  <c r="AJ215" i="1" s="1"/>
  <c r="AH216" i="1"/>
  <c r="AJ216" i="1" s="1"/>
  <c r="AH217" i="1"/>
  <c r="AJ217" i="1" s="1"/>
  <c r="AH218" i="1"/>
  <c r="AJ218" i="1" s="1"/>
  <c r="AH219" i="1"/>
  <c r="AJ219" i="1" s="1"/>
  <c r="AH220" i="1"/>
  <c r="AJ220" i="1" s="1"/>
  <c r="AH221" i="1"/>
  <c r="AJ221" i="1" s="1"/>
  <c r="AH222" i="1"/>
  <c r="AJ222" i="1" s="1"/>
  <c r="AH223" i="1"/>
  <c r="AJ223" i="1" s="1"/>
  <c r="AH224" i="1"/>
  <c r="AJ224" i="1" s="1"/>
  <c r="AH225" i="1"/>
  <c r="AJ225" i="1" s="1"/>
  <c r="AH226" i="1"/>
  <c r="AJ226" i="1" s="1"/>
  <c r="AH227" i="1"/>
  <c r="AJ227" i="1" s="1"/>
  <c r="AH228" i="1"/>
  <c r="AJ228" i="1" s="1"/>
  <c r="AH229" i="1"/>
  <c r="AJ229" i="1" s="1"/>
  <c r="AH230" i="1"/>
  <c r="AJ230" i="1" s="1"/>
  <c r="AH231" i="1"/>
  <c r="AJ231" i="1" s="1"/>
  <c r="AH232" i="1"/>
  <c r="AJ232" i="1" s="1"/>
  <c r="AH233" i="1"/>
  <c r="AJ233" i="1" s="1"/>
  <c r="AH234" i="1"/>
  <c r="AJ234" i="1" s="1"/>
  <c r="AH235" i="1"/>
  <c r="AJ235" i="1" s="1"/>
  <c r="AH236" i="1"/>
  <c r="AJ236" i="1" s="1"/>
  <c r="AH237" i="1"/>
  <c r="AJ237" i="1" s="1"/>
  <c r="AH238" i="1"/>
  <c r="AJ238" i="1" s="1"/>
  <c r="AH239" i="1"/>
  <c r="AJ239" i="1" s="1"/>
  <c r="AH240" i="1"/>
  <c r="AJ240" i="1" s="1"/>
  <c r="AH241" i="1"/>
  <c r="AJ241" i="1" s="1"/>
  <c r="AH242" i="1"/>
  <c r="AJ242" i="1" s="1"/>
  <c r="AH243" i="1"/>
  <c r="AJ243" i="1" s="1"/>
  <c r="AH244" i="1"/>
  <c r="AJ244" i="1" s="1"/>
  <c r="AH245" i="1"/>
  <c r="AJ245" i="1" s="1"/>
  <c r="AH246" i="1"/>
  <c r="AJ246" i="1" s="1"/>
  <c r="AH247" i="1"/>
  <c r="AJ247" i="1" s="1"/>
  <c r="AH248" i="1"/>
  <c r="AJ248" i="1" s="1"/>
  <c r="AH249" i="1"/>
  <c r="AJ249" i="1" s="1"/>
  <c r="AH250" i="1"/>
  <c r="AJ250" i="1" s="1"/>
  <c r="AH251" i="1"/>
  <c r="AJ251" i="1" s="1"/>
  <c r="AH252" i="1"/>
  <c r="AJ252" i="1" s="1"/>
  <c r="AH253" i="1"/>
  <c r="AJ253" i="1" s="1"/>
  <c r="AH254" i="1"/>
  <c r="AJ254" i="1" s="1"/>
  <c r="AH255" i="1"/>
  <c r="AJ255" i="1" s="1"/>
  <c r="AH256" i="1"/>
  <c r="AJ256" i="1" s="1"/>
  <c r="AH257" i="1"/>
  <c r="AJ257" i="1" s="1"/>
  <c r="AH258" i="1"/>
  <c r="AJ258" i="1" s="1"/>
  <c r="AH259" i="1"/>
  <c r="AJ259" i="1" s="1"/>
  <c r="AH260" i="1"/>
  <c r="AJ260" i="1" s="1"/>
  <c r="AH261" i="1"/>
  <c r="AJ261" i="1" s="1"/>
  <c r="AH262" i="1"/>
  <c r="AJ262" i="1" s="1"/>
  <c r="AH263" i="1"/>
  <c r="AJ263" i="1" s="1"/>
  <c r="AH264" i="1"/>
  <c r="AJ264" i="1" s="1"/>
  <c r="AH265" i="1"/>
  <c r="AJ265" i="1" s="1"/>
  <c r="AH266" i="1"/>
  <c r="AJ266" i="1" s="1"/>
  <c r="AH267" i="1"/>
  <c r="AJ267" i="1" s="1"/>
  <c r="AH268" i="1"/>
  <c r="AJ268" i="1" s="1"/>
  <c r="AH269" i="1"/>
  <c r="AJ269" i="1" s="1"/>
  <c r="AH270" i="1"/>
  <c r="AJ270" i="1" s="1"/>
  <c r="AH271" i="1"/>
  <c r="AJ271" i="1" s="1"/>
  <c r="AH272" i="1"/>
  <c r="AJ272" i="1" s="1"/>
  <c r="AH273" i="1"/>
  <c r="AJ273" i="1" s="1"/>
  <c r="AH274" i="1"/>
  <c r="AJ274" i="1" s="1"/>
  <c r="AH275" i="1"/>
  <c r="AJ275" i="1" s="1"/>
  <c r="AH276" i="1"/>
  <c r="AJ276" i="1" s="1"/>
  <c r="AH277" i="1"/>
  <c r="AJ277" i="1" s="1"/>
  <c r="AH278" i="1"/>
  <c r="AJ278" i="1" s="1"/>
  <c r="AH279" i="1"/>
  <c r="AJ279" i="1" s="1"/>
  <c r="AH280" i="1"/>
  <c r="AJ280" i="1" s="1"/>
  <c r="AH281" i="1"/>
  <c r="AJ281" i="1" s="1"/>
  <c r="AH282" i="1"/>
  <c r="AJ282" i="1" s="1"/>
  <c r="AH283" i="1"/>
  <c r="AJ283" i="1" s="1"/>
  <c r="AH284" i="1"/>
  <c r="AJ284" i="1" s="1"/>
  <c r="AH285" i="1"/>
  <c r="AJ285" i="1" s="1"/>
  <c r="AH286" i="1"/>
  <c r="AJ286" i="1" s="1"/>
  <c r="AH287" i="1"/>
  <c r="AJ287" i="1" s="1"/>
  <c r="AH288" i="1"/>
  <c r="AJ288" i="1" s="1"/>
  <c r="AH289" i="1"/>
  <c r="AJ289" i="1" s="1"/>
  <c r="AH290" i="1"/>
  <c r="AJ290" i="1" s="1"/>
  <c r="AH291" i="1"/>
  <c r="AJ291" i="1" s="1"/>
  <c r="AH292" i="1"/>
  <c r="AJ292" i="1" s="1"/>
  <c r="AH293" i="1"/>
  <c r="AJ293" i="1" s="1"/>
  <c r="AH294" i="1"/>
  <c r="AJ294" i="1" s="1"/>
  <c r="AH295" i="1"/>
  <c r="AJ295" i="1" s="1"/>
  <c r="AH296" i="1"/>
  <c r="AJ296" i="1" s="1"/>
  <c r="AH297" i="1"/>
  <c r="AJ297" i="1" s="1"/>
  <c r="AH298" i="1"/>
  <c r="AJ298" i="1" s="1"/>
  <c r="AH299" i="1"/>
  <c r="AJ299" i="1" s="1"/>
  <c r="AH300" i="1"/>
  <c r="AJ300" i="1" s="1"/>
  <c r="AH301" i="1"/>
  <c r="AJ301" i="1" s="1"/>
  <c r="AH302" i="1"/>
  <c r="AJ302" i="1" s="1"/>
  <c r="AH303" i="1"/>
  <c r="AJ303" i="1" s="1"/>
  <c r="AH304" i="1"/>
  <c r="AJ304" i="1" s="1"/>
  <c r="AH305" i="1"/>
  <c r="AJ305" i="1" s="1"/>
  <c r="AH306" i="1"/>
  <c r="AJ306" i="1" s="1"/>
  <c r="AH307" i="1"/>
  <c r="AJ307" i="1" s="1"/>
  <c r="AH308" i="1"/>
  <c r="AJ308" i="1" s="1"/>
  <c r="AH309" i="1"/>
  <c r="AJ309" i="1" s="1"/>
  <c r="AH310" i="1"/>
  <c r="AJ310" i="1" s="1"/>
  <c r="AH311" i="1"/>
  <c r="AJ311" i="1" s="1"/>
  <c r="AH312" i="1"/>
  <c r="AJ312" i="1" s="1"/>
  <c r="AH313" i="1"/>
  <c r="AJ313" i="1" s="1"/>
  <c r="AH314" i="1"/>
  <c r="AJ314" i="1" s="1"/>
  <c r="AH315" i="1"/>
  <c r="AJ315" i="1" s="1"/>
  <c r="AH316" i="1"/>
  <c r="AJ316" i="1" s="1"/>
  <c r="AH317" i="1"/>
  <c r="AJ317" i="1" s="1"/>
  <c r="AH318" i="1"/>
  <c r="AJ318" i="1" s="1"/>
  <c r="AH319" i="1"/>
  <c r="AJ319" i="1" s="1"/>
  <c r="AH320" i="1"/>
  <c r="AJ320" i="1" s="1"/>
  <c r="AH321" i="1"/>
  <c r="AJ321" i="1" s="1"/>
  <c r="AH322" i="1"/>
  <c r="AJ322" i="1" s="1"/>
  <c r="AH323" i="1"/>
  <c r="AJ323" i="1" s="1"/>
  <c r="AH324" i="1"/>
  <c r="AJ324" i="1" s="1"/>
  <c r="AH325" i="1"/>
  <c r="AJ325" i="1" s="1"/>
  <c r="AH326" i="1"/>
  <c r="AJ326" i="1" s="1"/>
  <c r="AH327" i="1"/>
  <c r="AJ327" i="1" s="1"/>
  <c r="AH328" i="1"/>
  <c r="AJ328" i="1" s="1"/>
  <c r="AH329" i="1"/>
  <c r="AJ329" i="1" s="1"/>
  <c r="AH330" i="1"/>
  <c r="AJ330" i="1" s="1"/>
  <c r="AH331" i="1"/>
  <c r="AJ331" i="1" s="1"/>
  <c r="AH332" i="1"/>
  <c r="AJ332" i="1" s="1"/>
  <c r="AH333" i="1"/>
  <c r="AJ333" i="1" s="1"/>
  <c r="AH334" i="1"/>
  <c r="AJ334" i="1" s="1"/>
  <c r="AH335" i="1"/>
  <c r="AJ335" i="1" s="1"/>
  <c r="AH336" i="1"/>
  <c r="AJ336" i="1" s="1"/>
  <c r="AH337" i="1"/>
  <c r="AJ337" i="1" s="1"/>
  <c r="AH338" i="1"/>
  <c r="AJ338" i="1" s="1"/>
  <c r="AH339" i="1"/>
  <c r="AJ339" i="1" s="1"/>
  <c r="AH340" i="1"/>
  <c r="AJ340" i="1" s="1"/>
  <c r="AH341" i="1"/>
  <c r="AJ341" i="1" s="1"/>
  <c r="AH342" i="1"/>
  <c r="AJ342" i="1" s="1"/>
  <c r="AH343" i="1"/>
  <c r="AJ343" i="1" s="1"/>
  <c r="AH344" i="1"/>
  <c r="AJ344" i="1" s="1"/>
  <c r="AH345" i="1"/>
  <c r="AJ345" i="1" s="1"/>
  <c r="AH346" i="1"/>
  <c r="AJ346" i="1" s="1"/>
  <c r="AH347" i="1"/>
  <c r="AJ347" i="1" s="1"/>
  <c r="AH348" i="1"/>
  <c r="AJ348" i="1" s="1"/>
  <c r="AH349" i="1"/>
  <c r="AJ349" i="1" s="1"/>
  <c r="AH350" i="1"/>
  <c r="AJ350" i="1" s="1"/>
  <c r="AH351" i="1"/>
  <c r="AJ351" i="1" s="1"/>
  <c r="AH352" i="1"/>
  <c r="AJ352" i="1" s="1"/>
  <c r="AH353" i="1"/>
  <c r="AJ353" i="1" s="1"/>
  <c r="AH354" i="1"/>
  <c r="AJ354" i="1" s="1"/>
  <c r="AH355" i="1"/>
  <c r="AJ355" i="1" s="1"/>
  <c r="AH356" i="1"/>
  <c r="AJ356" i="1" s="1"/>
  <c r="AH357" i="1"/>
  <c r="AJ357" i="1" s="1"/>
  <c r="AH358" i="1"/>
  <c r="AJ358" i="1" s="1"/>
  <c r="AH359" i="1"/>
  <c r="AJ359" i="1" s="1"/>
  <c r="AH360" i="1"/>
  <c r="AJ360" i="1" s="1"/>
  <c r="AH361" i="1"/>
  <c r="AJ361" i="1" s="1"/>
  <c r="AH362" i="1"/>
  <c r="AJ362" i="1" s="1"/>
  <c r="AH363" i="1"/>
  <c r="AJ363" i="1" s="1"/>
  <c r="AH364" i="1"/>
  <c r="AJ364" i="1" s="1"/>
  <c r="AH365" i="1"/>
  <c r="AJ365" i="1" s="1"/>
  <c r="AH366" i="1"/>
  <c r="AJ366" i="1" s="1"/>
  <c r="AH367" i="1"/>
  <c r="AJ367" i="1" s="1"/>
  <c r="AH368" i="1"/>
  <c r="AJ368" i="1" s="1"/>
  <c r="AH369" i="1"/>
  <c r="AJ369" i="1" s="1"/>
  <c r="AH370" i="1"/>
  <c r="AJ370" i="1" s="1"/>
  <c r="AH371" i="1"/>
  <c r="AJ371" i="1" s="1"/>
  <c r="AH372" i="1"/>
  <c r="AJ372" i="1" s="1"/>
  <c r="AH373" i="1"/>
  <c r="AJ373" i="1" s="1"/>
  <c r="AH374" i="1"/>
  <c r="AJ374" i="1" s="1"/>
  <c r="AH375" i="1"/>
  <c r="AJ375" i="1" s="1"/>
  <c r="AH376" i="1"/>
  <c r="AJ376" i="1" s="1"/>
  <c r="AH377" i="1"/>
  <c r="AJ377" i="1" s="1"/>
  <c r="AH378" i="1"/>
  <c r="AJ378" i="1" s="1"/>
  <c r="AH379" i="1"/>
  <c r="AJ379" i="1" s="1"/>
  <c r="AH380" i="1"/>
  <c r="AJ380" i="1" s="1"/>
  <c r="AH381" i="1"/>
  <c r="AJ381" i="1" s="1"/>
  <c r="AH382" i="1"/>
  <c r="AJ382" i="1" s="1"/>
  <c r="AH383" i="1"/>
  <c r="AJ383" i="1" s="1"/>
  <c r="AH384" i="1"/>
  <c r="AJ384" i="1" s="1"/>
  <c r="AH385" i="1"/>
  <c r="AJ385" i="1" s="1"/>
  <c r="AH386" i="1"/>
  <c r="AJ386" i="1" s="1"/>
  <c r="AH387" i="1"/>
  <c r="AJ387" i="1" s="1"/>
  <c r="AH388" i="1"/>
  <c r="AJ388" i="1" s="1"/>
  <c r="AH389" i="1"/>
  <c r="AJ389" i="1" s="1"/>
  <c r="AH390" i="1"/>
  <c r="AJ390" i="1" s="1"/>
  <c r="AH391" i="1"/>
  <c r="AJ391" i="1" s="1"/>
  <c r="AH392" i="1"/>
  <c r="AJ392" i="1" s="1"/>
  <c r="AH393" i="1"/>
  <c r="AJ393" i="1" s="1"/>
  <c r="AH394" i="1"/>
  <c r="AJ394" i="1" s="1"/>
  <c r="AH395" i="1"/>
  <c r="AJ395" i="1" s="1"/>
  <c r="AH396" i="1"/>
  <c r="AJ396" i="1" s="1"/>
  <c r="AH397" i="1"/>
  <c r="AJ397" i="1" s="1"/>
  <c r="AH398" i="1"/>
  <c r="AJ398" i="1" s="1"/>
  <c r="AH399" i="1"/>
  <c r="AJ399" i="1" s="1"/>
  <c r="AH400" i="1"/>
  <c r="AJ400" i="1" s="1"/>
  <c r="AH401" i="1"/>
  <c r="AJ401" i="1" s="1"/>
  <c r="AH402" i="1"/>
  <c r="AJ402" i="1" s="1"/>
  <c r="AH403" i="1"/>
  <c r="AJ403" i="1" s="1"/>
  <c r="AH404" i="1"/>
  <c r="AJ404" i="1" s="1"/>
  <c r="AH405" i="1"/>
  <c r="AJ405" i="1" s="1"/>
  <c r="AH406" i="1"/>
  <c r="AJ406" i="1" s="1"/>
  <c r="AH407" i="1"/>
  <c r="AJ407" i="1" s="1"/>
  <c r="AH408" i="1"/>
  <c r="AJ408" i="1" s="1"/>
  <c r="AH409" i="1"/>
  <c r="AJ409" i="1" s="1"/>
  <c r="AH410" i="1"/>
  <c r="AJ410" i="1" s="1"/>
  <c r="AH411" i="1"/>
  <c r="AJ411" i="1" s="1"/>
  <c r="AH412" i="1"/>
  <c r="AJ412" i="1" s="1"/>
  <c r="AH413" i="1"/>
  <c r="AJ413" i="1" s="1"/>
  <c r="AH414" i="1"/>
  <c r="AJ414" i="1" s="1"/>
  <c r="AH415" i="1"/>
  <c r="AJ415" i="1" s="1"/>
  <c r="AH416" i="1"/>
  <c r="AJ416" i="1" s="1"/>
  <c r="AH417" i="1"/>
  <c r="AJ417" i="1" s="1"/>
  <c r="AH418" i="1"/>
  <c r="AJ418" i="1" s="1"/>
  <c r="AH419" i="1"/>
  <c r="AJ419" i="1" s="1"/>
  <c r="AH420" i="1"/>
  <c r="AJ420" i="1" s="1"/>
  <c r="AH421" i="1"/>
  <c r="AJ421" i="1" s="1"/>
  <c r="AH422" i="1"/>
  <c r="AJ422" i="1" s="1"/>
  <c r="AH423" i="1"/>
  <c r="AJ423" i="1" s="1"/>
  <c r="AH424" i="1"/>
  <c r="AJ424" i="1" s="1"/>
  <c r="AH425" i="1"/>
  <c r="AJ425" i="1" s="1"/>
  <c r="AH426" i="1"/>
  <c r="AJ426" i="1" s="1"/>
  <c r="AH427" i="1"/>
  <c r="AJ427" i="1" s="1"/>
  <c r="AH428" i="1"/>
  <c r="AJ428" i="1" s="1"/>
  <c r="AH429" i="1"/>
  <c r="AJ429" i="1" s="1"/>
  <c r="AH430" i="1"/>
  <c r="AJ430" i="1" s="1"/>
  <c r="AH431" i="1"/>
  <c r="AJ431" i="1" s="1"/>
  <c r="AH432" i="1"/>
  <c r="AJ432" i="1" s="1"/>
  <c r="AH433" i="1"/>
  <c r="AJ433" i="1" s="1"/>
  <c r="AH434" i="1"/>
  <c r="AJ434" i="1" s="1"/>
  <c r="AH435" i="1"/>
  <c r="AJ435" i="1" s="1"/>
  <c r="AH436" i="1"/>
  <c r="AJ436" i="1" s="1"/>
  <c r="AH437" i="1"/>
  <c r="AJ437" i="1" s="1"/>
  <c r="AH438" i="1"/>
  <c r="AJ438" i="1" s="1"/>
  <c r="AH439" i="1"/>
  <c r="AJ439" i="1" s="1"/>
  <c r="AH440" i="1"/>
  <c r="AJ440" i="1" s="1"/>
  <c r="AH441" i="1"/>
  <c r="AJ441" i="1" s="1"/>
  <c r="AH442" i="1"/>
  <c r="AJ442" i="1" s="1"/>
  <c r="AH443" i="1"/>
  <c r="AJ443" i="1" s="1"/>
  <c r="AH444" i="1"/>
  <c r="AJ444" i="1" s="1"/>
  <c r="AH445" i="1"/>
  <c r="AJ445" i="1" s="1"/>
  <c r="AH446" i="1"/>
  <c r="AJ446" i="1" s="1"/>
  <c r="AH447" i="1"/>
  <c r="AJ447" i="1" s="1"/>
  <c r="AH448" i="1"/>
  <c r="AJ448" i="1" s="1"/>
  <c r="AH449" i="1"/>
  <c r="AJ449" i="1" s="1"/>
  <c r="AH450" i="1"/>
  <c r="AJ450" i="1" s="1"/>
  <c r="AH451" i="1"/>
  <c r="AJ451" i="1" s="1"/>
  <c r="AH452" i="1"/>
  <c r="AJ452" i="1" s="1"/>
  <c r="AH453" i="1"/>
  <c r="AJ453" i="1" s="1"/>
  <c r="AH454" i="1"/>
  <c r="AJ454" i="1" s="1"/>
  <c r="AH455" i="1"/>
  <c r="AJ455" i="1" s="1"/>
  <c r="AH456" i="1"/>
  <c r="AJ456" i="1" s="1"/>
  <c r="AH457" i="1"/>
  <c r="AJ457" i="1" s="1"/>
  <c r="AH458" i="1"/>
  <c r="AJ458" i="1" s="1"/>
  <c r="AH459" i="1"/>
  <c r="AJ459" i="1" s="1"/>
  <c r="AH460" i="1"/>
  <c r="AJ460" i="1" s="1"/>
  <c r="AH461" i="1"/>
  <c r="AJ461" i="1" s="1"/>
  <c r="AH462" i="1"/>
  <c r="AJ462" i="1" s="1"/>
  <c r="AH463" i="1"/>
  <c r="AJ463" i="1" s="1"/>
  <c r="AH464" i="1"/>
  <c r="AJ464" i="1" s="1"/>
  <c r="AH465" i="1"/>
  <c r="AJ465" i="1" s="1"/>
  <c r="AH466" i="1"/>
  <c r="AJ466" i="1" s="1"/>
  <c r="AH467" i="1"/>
  <c r="AJ467" i="1" s="1"/>
  <c r="AH468" i="1"/>
  <c r="AJ468" i="1" s="1"/>
  <c r="AH469" i="1"/>
  <c r="AJ469" i="1" s="1"/>
  <c r="AH470" i="1"/>
  <c r="AJ470" i="1" s="1"/>
  <c r="AH471" i="1"/>
  <c r="AJ471" i="1" s="1"/>
  <c r="AH472" i="1"/>
  <c r="AJ472" i="1" s="1"/>
  <c r="AH473" i="1"/>
  <c r="AJ473" i="1" s="1"/>
  <c r="AH474" i="1"/>
  <c r="AJ474" i="1" s="1"/>
  <c r="AH475" i="1"/>
  <c r="AJ475" i="1" s="1"/>
  <c r="AH476" i="1"/>
  <c r="AJ476" i="1" s="1"/>
  <c r="AH477" i="1"/>
  <c r="AJ477" i="1" s="1"/>
  <c r="AH478" i="1"/>
  <c r="AJ478" i="1" s="1"/>
  <c r="AH479" i="1"/>
  <c r="AJ479" i="1" s="1"/>
  <c r="AH480" i="1"/>
  <c r="AJ480" i="1" s="1"/>
  <c r="AH481" i="1"/>
  <c r="AJ481" i="1" s="1"/>
  <c r="AH482" i="1"/>
  <c r="AJ482" i="1" s="1"/>
  <c r="AH483" i="1"/>
  <c r="AJ483" i="1" s="1"/>
  <c r="AH484" i="1"/>
  <c r="AJ484" i="1" s="1"/>
  <c r="AH485" i="1"/>
  <c r="AJ485" i="1" s="1"/>
  <c r="AH486" i="1"/>
  <c r="AJ486" i="1" s="1"/>
  <c r="AH487" i="1"/>
  <c r="AJ487" i="1" s="1"/>
  <c r="AH488" i="1"/>
  <c r="AJ488" i="1" s="1"/>
  <c r="AH489" i="1"/>
  <c r="AJ489" i="1" s="1"/>
  <c r="AH490" i="1"/>
  <c r="AJ490" i="1" s="1"/>
  <c r="AH491" i="1"/>
  <c r="AJ491" i="1" s="1"/>
  <c r="AH492" i="1"/>
  <c r="AJ492" i="1" s="1"/>
  <c r="AH493" i="1"/>
  <c r="AJ493" i="1" s="1"/>
  <c r="AH494" i="1"/>
  <c r="AJ494" i="1" s="1"/>
  <c r="AH495" i="1"/>
  <c r="AJ495" i="1" s="1"/>
  <c r="AH496" i="1"/>
  <c r="AJ496" i="1" s="1"/>
  <c r="AH497" i="1"/>
  <c r="AJ497" i="1" s="1"/>
  <c r="AH498" i="1"/>
  <c r="AJ498" i="1" s="1"/>
  <c r="AH499" i="1"/>
  <c r="AJ499" i="1" s="1"/>
  <c r="AH500" i="1"/>
  <c r="AJ500" i="1" s="1"/>
  <c r="AH501" i="1"/>
  <c r="AJ501" i="1" s="1"/>
  <c r="AH502" i="1"/>
  <c r="AJ502" i="1" s="1"/>
  <c r="AH503" i="1"/>
  <c r="AJ503" i="1" s="1"/>
  <c r="AH504" i="1"/>
  <c r="AJ504" i="1" s="1"/>
  <c r="AH505" i="1"/>
  <c r="AJ505" i="1" s="1"/>
  <c r="AH506" i="1"/>
  <c r="AJ506" i="1" s="1"/>
  <c r="AH507" i="1"/>
  <c r="AJ507" i="1" s="1"/>
  <c r="AH508" i="1"/>
  <c r="AJ508" i="1" s="1"/>
  <c r="AH509" i="1"/>
  <c r="AJ509" i="1" s="1"/>
  <c r="AH510" i="1"/>
  <c r="AJ510" i="1" s="1"/>
  <c r="AH511" i="1"/>
  <c r="AJ511" i="1" s="1"/>
  <c r="AH512" i="1"/>
  <c r="AJ512" i="1" s="1"/>
  <c r="AH513" i="1"/>
  <c r="AJ513" i="1" s="1"/>
  <c r="AH514" i="1"/>
  <c r="AJ514" i="1" s="1"/>
  <c r="AH515" i="1"/>
  <c r="AJ515" i="1" s="1"/>
  <c r="AH516" i="1"/>
  <c r="AJ516" i="1" s="1"/>
  <c r="AH517" i="1"/>
  <c r="AJ517" i="1" s="1"/>
  <c r="AH518" i="1"/>
  <c r="AJ518" i="1" s="1"/>
  <c r="AH519" i="1"/>
  <c r="AJ519" i="1" s="1"/>
  <c r="AH520" i="1"/>
  <c r="AJ520" i="1" s="1"/>
  <c r="AH521" i="1"/>
  <c r="AJ521" i="1" s="1"/>
  <c r="AH522" i="1"/>
  <c r="AJ522" i="1" s="1"/>
  <c r="AH523" i="1"/>
  <c r="AJ523" i="1" s="1"/>
  <c r="AH524" i="1"/>
  <c r="AJ524" i="1" s="1"/>
  <c r="AH525" i="1"/>
  <c r="AJ525" i="1" s="1"/>
  <c r="AH526" i="1"/>
  <c r="AJ526" i="1" s="1"/>
  <c r="AH527" i="1"/>
  <c r="AJ527" i="1" s="1"/>
  <c r="AH528" i="1"/>
  <c r="AJ528" i="1" s="1"/>
  <c r="AH529" i="1"/>
  <c r="AJ529" i="1" s="1"/>
  <c r="AH530" i="1"/>
  <c r="AJ530" i="1" s="1"/>
  <c r="AH531" i="1"/>
  <c r="AJ531" i="1" s="1"/>
  <c r="AH532" i="1"/>
  <c r="AJ532" i="1" s="1"/>
  <c r="AH533" i="1"/>
  <c r="AJ533" i="1" s="1"/>
  <c r="AH534" i="1"/>
  <c r="AJ534" i="1" s="1"/>
  <c r="AH535" i="1"/>
  <c r="AJ535" i="1" s="1"/>
  <c r="AH536" i="1"/>
  <c r="AJ536" i="1" s="1"/>
  <c r="AH537" i="1"/>
  <c r="AJ537" i="1" s="1"/>
  <c r="AH538" i="1"/>
  <c r="AJ538" i="1" s="1"/>
  <c r="AH539" i="1"/>
  <c r="AJ539" i="1" s="1"/>
  <c r="AH540" i="1"/>
  <c r="AJ540" i="1" s="1"/>
  <c r="AH541" i="1"/>
  <c r="AJ541" i="1" s="1"/>
  <c r="AH542" i="1"/>
  <c r="AJ542" i="1" s="1"/>
  <c r="AH543" i="1"/>
  <c r="AJ543" i="1" s="1"/>
  <c r="AH544" i="1"/>
  <c r="AJ544" i="1" s="1"/>
  <c r="AH545" i="1"/>
  <c r="AJ545" i="1" s="1"/>
  <c r="AH546" i="1"/>
  <c r="AJ546" i="1" s="1"/>
  <c r="AH547" i="1"/>
  <c r="AJ547" i="1" s="1"/>
  <c r="AH548" i="1"/>
  <c r="AJ548" i="1" s="1"/>
  <c r="AH549" i="1"/>
  <c r="AJ549" i="1" s="1"/>
  <c r="AH550" i="1"/>
  <c r="AJ550" i="1" s="1"/>
  <c r="AH551" i="1"/>
  <c r="AJ551" i="1" s="1"/>
  <c r="AH552" i="1"/>
  <c r="AJ552" i="1" s="1"/>
  <c r="AH553" i="1"/>
  <c r="AJ553" i="1" s="1"/>
  <c r="AH554" i="1"/>
  <c r="AJ554" i="1" s="1"/>
  <c r="AH555" i="1"/>
  <c r="AJ555" i="1" s="1"/>
  <c r="AH556" i="1"/>
  <c r="AJ556" i="1" s="1"/>
  <c r="AH557" i="1"/>
  <c r="AJ557" i="1" s="1"/>
  <c r="AH558" i="1"/>
  <c r="AJ558" i="1" s="1"/>
  <c r="AH559" i="1"/>
  <c r="AJ559" i="1" s="1"/>
  <c r="AH560" i="1"/>
  <c r="AJ560" i="1" s="1"/>
  <c r="AH561" i="1"/>
  <c r="AJ561" i="1" s="1"/>
  <c r="AH562" i="1"/>
  <c r="AJ562" i="1" s="1"/>
  <c r="AH563" i="1"/>
  <c r="AJ563" i="1" s="1"/>
  <c r="AH564" i="1"/>
  <c r="AJ564" i="1" s="1"/>
  <c r="AH565" i="1"/>
  <c r="AJ565" i="1" s="1"/>
  <c r="AH566" i="1"/>
  <c r="AJ566" i="1" s="1"/>
  <c r="AH567" i="1"/>
  <c r="AJ567" i="1" s="1"/>
  <c r="AH568" i="1"/>
  <c r="AJ568" i="1" s="1"/>
  <c r="AH569" i="1"/>
  <c r="AJ569" i="1" s="1"/>
  <c r="AH570" i="1"/>
  <c r="AJ570" i="1" s="1"/>
  <c r="AH571" i="1"/>
  <c r="AJ571" i="1" s="1"/>
  <c r="AH572" i="1"/>
  <c r="AJ572" i="1" s="1"/>
  <c r="AH573" i="1"/>
  <c r="AJ573" i="1" s="1"/>
  <c r="AH574" i="1"/>
  <c r="AJ574" i="1" s="1"/>
  <c r="AH575" i="1"/>
  <c r="AJ575" i="1" s="1"/>
  <c r="AH576" i="1"/>
  <c r="AJ576" i="1" s="1"/>
  <c r="AH577" i="1"/>
  <c r="AJ577" i="1" s="1"/>
  <c r="AH578" i="1"/>
  <c r="AJ578" i="1" s="1"/>
  <c r="AH579" i="1"/>
  <c r="AJ579" i="1" s="1"/>
  <c r="AH580" i="1"/>
  <c r="AJ580" i="1" s="1"/>
  <c r="AH581" i="1"/>
  <c r="AJ581" i="1" s="1"/>
  <c r="AH582" i="1"/>
  <c r="AJ582" i="1" s="1"/>
  <c r="AH583" i="1"/>
  <c r="AJ583" i="1" s="1"/>
  <c r="AH584" i="1"/>
  <c r="AJ584" i="1" s="1"/>
  <c r="AH585" i="1"/>
  <c r="AJ585" i="1" s="1"/>
  <c r="AH586" i="1"/>
  <c r="AJ586" i="1" s="1"/>
  <c r="AH587" i="1"/>
  <c r="AJ587" i="1" s="1"/>
  <c r="AH588" i="1"/>
  <c r="AJ588" i="1" s="1"/>
  <c r="AH589" i="1"/>
  <c r="AJ589" i="1" s="1"/>
  <c r="AH590" i="1"/>
  <c r="AJ590" i="1" s="1"/>
  <c r="AH591" i="1"/>
  <c r="AJ591" i="1" s="1"/>
  <c r="AH592" i="1"/>
  <c r="AJ592" i="1" s="1"/>
  <c r="AH593" i="1"/>
  <c r="AJ593" i="1" s="1"/>
  <c r="AH594" i="1"/>
  <c r="AJ594" i="1" s="1"/>
  <c r="AH595" i="1"/>
  <c r="AJ595" i="1" s="1"/>
  <c r="AH596" i="1"/>
  <c r="AJ596" i="1" s="1"/>
  <c r="AH597" i="1"/>
  <c r="AJ597" i="1" s="1"/>
  <c r="AH598" i="1"/>
  <c r="AJ598" i="1" s="1"/>
  <c r="AH599" i="1"/>
  <c r="AJ599" i="1" s="1"/>
  <c r="AH600" i="1"/>
  <c r="AJ600" i="1" s="1"/>
  <c r="AH601" i="1"/>
  <c r="AJ601" i="1" s="1"/>
  <c r="AH602" i="1"/>
  <c r="AJ602" i="1" s="1"/>
  <c r="AH603" i="1"/>
  <c r="AJ603" i="1" s="1"/>
  <c r="AH604" i="1"/>
  <c r="AJ604" i="1" s="1"/>
  <c r="AH605" i="1"/>
  <c r="AJ605" i="1" s="1"/>
  <c r="AH606" i="1"/>
  <c r="AJ606" i="1" s="1"/>
  <c r="AH607" i="1"/>
  <c r="AJ607" i="1" s="1"/>
  <c r="AH608" i="1"/>
  <c r="AJ608" i="1" s="1"/>
  <c r="AH609" i="1"/>
  <c r="AJ609" i="1" s="1"/>
  <c r="AH610" i="1"/>
  <c r="AJ610" i="1" s="1"/>
  <c r="AH611" i="1"/>
  <c r="AJ611" i="1" s="1"/>
  <c r="AH612" i="1"/>
  <c r="AJ612" i="1" s="1"/>
  <c r="AH613" i="1"/>
  <c r="AJ613" i="1" s="1"/>
  <c r="AH614" i="1"/>
  <c r="AJ614" i="1" s="1"/>
  <c r="AH615" i="1"/>
  <c r="AJ615" i="1" s="1"/>
  <c r="AH616" i="1"/>
  <c r="AJ616" i="1" s="1"/>
  <c r="AH617" i="1"/>
  <c r="AJ617" i="1" s="1"/>
  <c r="AH618" i="1"/>
  <c r="AJ618" i="1" s="1"/>
  <c r="AH619" i="1"/>
  <c r="AJ619" i="1" s="1"/>
  <c r="AH620" i="1"/>
  <c r="AJ620" i="1" s="1"/>
  <c r="AH621" i="1"/>
  <c r="AJ621" i="1" s="1"/>
  <c r="AH622" i="1"/>
  <c r="AJ622" i="1" s="1"/>
  <c r="AH623" i="1"/>
  <c r="AJ623" i="1" s="1"/>
  <c r="AH624" i="1"/>
  <c r="AJ624" i="1" s="1"/>
  <c r="AH625" i="1"/>
  <c r="AJ625" i="1" s="1"/>
  <c r="AH626" i="1"/>
  <c r="AJ626" i="1" s="1"/>
  <c r="AH627" i="1"/>
  <c r="AJ627" i="1" s="1"/>
  <c r="AH628" i="1"/>
  <c r="AJ628" i="1" s="1"/>
  <c r="AH629" i="1"/>
  <c r="AJ629" i="1" s="1"/>
  <c r="AH630" i="1"/>
  <c r="AJ630" i="1" s="1"/>
  <c r="AH631" i="1"/>
  <c r="AJ631" i="1" s="1"/>
  <c r="AH632" i="1"/>
  <c r="AJ632" i="1" s="1"/>
  <c r="AH633" i="1"/>
  <c r="AJ633" i="1" s="1"/>
  <c r="AH634" i="1"/>
  <c r="AJ634" i="1" s="1"/>
  <c r="AH635" i="1"/>
  <c r="AJ635" i="1" s="1"/>
  <c r="AH636" i="1"/>
  <c r="AJ636" i="1" s="1"/>
  <c r="AH637" i="1"/>
  <c r="AJ637" i="1" s="1"/>
  <c r="AH638" i="1"/>
  <c r="AJ638" i="1" s="1"/>
  <c r="AH639" i="1"/>
  <c r="AJ639" i="1" s="1"/>
  <c r="AH640" i="1"/>
  <c r="AJ640" i="1" s="1"/>
  <c r="AH641" i="1"/>
  <c r="AJ641" i="1" s="1"/>
  <c r="AH642" i="1"/>
  <c r="AJ642" i="1" s="1"/>
  <c r="AH643" i="1"/>
  <c r="AJ643" i="1" s="1"/>
  <c r="AH644" i="1"/>
  <c r="AJ644" i="1" s="1"/>
  <c r="AH645" i="1"/>
  <c r="AJ645" i="1" s="1"/>
  <c r="AH646" i="1"/>
  <c r="AJ646" i="1" s="1"/>
  <c r="AH647" i="1"/>
  <c r="AJ647" i="1" s="1"/>
  <c r="AH648" i="1"/>
  <c r="AJ648" i="1" s="1"/>
  <c r="AH649" i="1"/>
  <c r="AJ649" i="1" s="1"/>
  <c r="AH650" i="1"/>
  <c r="AJ650" i="1" s="1"/>
  <c r="AH651" i="1"/>
  <c r="AJ651" i="1" s="1"/>
  <c r="AH652" i="1"/>
  <c r="AJ652" i="1" s="1"/>
  <c r="AH653" i="1"/>
  <c r="AJ653" i="1" s="1"/>
  <c r="AH654" i="1"/>
  <c r="AJ654" i="1" s="1"/>
  <c r="AH655" i="1"/>
  <c r="AJ655" i="1" s="1"/>
  <c r="AH656" i="1"/>
  <c r="AJ656" i="1" s="1"/>
  <c r="AH657" i="1"/>
  <c r="AJ657" i="1" s="1"/>
  <c r="AH658" i="1"/>
  <c r="AJ658" i="1" s="1"/>
  <c r="AH659" i="1"/>
  <c r="AJ659" i="1" s="1"/>
  <c r="AH660" i="1"/>
  <c r="AJ660" i="1" s="1"/>
  <c r="AH661" i="1"/>
  <c r="AJ661" i="1" s="1"/>
  <c r="AH662" i="1"/>
  <c r="AJ662" i="1" s="1"/>
  <c r="AH663" i="1"/>
  <c r="AJ663" i="1" s="1"/>
  <c r="AH664" i="1"/>
  <c r="AJ664" i="1" s="1"/>
  <c r="AH665" i="1"/>
  <c r="AJ665" i="1" s="1"/>
  <c r="AH666" i="1"/>
  <c r="AJ666" i="1" s="1"/>
  <c r="AH667" i="1"/>
  <c r="AJ667" i="1" s="1"/>
  <c r="AH668" i="1"/>
  <c r="AJ668" i="1" s="1"/>
  <c r="AH669" i="1"/>
  <c r="AJ669" i="1" s="1"/>
  <c r="AH670" i="1"/>
  <c r="AJ670" i="1" s="1"/>
  <c r="AH671" i="1"/>
  <c r="AJ671" i="1" s="1"/>
  <c r="AH672" i="1"/>
  <c r="AJ672" i="1" s="1"/>
  <c r="AH673" i="1"/>
  <c r="AJ673" i="1" s="1"/>
  <c r="AH674" i="1"/>
  <c r="AJ674" i="1" s="1"/>
  <c r="AH675" i="1"/>
  <c r="AJ675" i="1" s="1"/>
  <c r="AH676" i="1"/>
  <c r="AJ676" i="1" s="1"/>
  <c r="AH677" i="1"/>
  <c r="AJ677" i="1" s="1"/>
  <c r="AH678" i="1"/>
  <c r="AJ678" i="1" s="1"/>
  <c r="AH679" i="1"/>
  <c r="AJ679" i="1" s="1"/>
  <c r="AH680" i="1"/>
  <c r="AJ680" i="1" s="1"/>
  <c r="AH681" i="1"/>
  <c r="AJ681" i="1" s="1"/>
  <c r="AH682" i="1"/>
  <c r="AJ682" i="1" s="1"/>
  <c r="AH683" i="1"/>
  <c r="AJ683" i="1" s="1"/>
  <c r="AH684" i="1"/>
  <c r="AJ684" i="1" s="1"/>
  <c r="AH685" i="1"/>
  <c r="AJ685" i="1" s="1"/>
  <c r="AH686" i="1"/>
  <c r="AJ686" i="1" s="1"/>
  <c r="AH687" i="1"/>
  <c r="AJ687" i="1" s="1"/>
  <c r="AH688" i="1"/>
  <c r="AJ688" i="1" s="1"/>
  <c r="AH689" i="1"/>
  <c r="AJ689" i="1" s="1"/>
  <c r="AH690" i="1"/>
  <c r="AJ690" i="1" s="1"/>
  <c r="AH691" i="1"/>
  <c r="AJ691" i="1" s="1"/>
  <c r="AH692" i="1"/>
  <c r="AJ692" i="1" s="1"/>
  <c r="AH693" i="1"/>
  <c r="AJ693" i="1" s="1"/>
  <c r="AH694" i="1"/>
  <c r="AJ694" i="1" s="1"/>
  <c r="AH695" i="1"/>
  <c r="AJ695" i="1" s="1"/>
  <c r="AH696" i="1"/>
  <c r="AJ696" i="1" s="1"/>
  <c r="AH697" i="1"/>
  <c r="AJ697" i="1" s="1"/>
  <c r="AH698" i="1"/>
  <c r="AJ698" i="1" s="1"/>
  <c r="AH699" i="1"/>
  <c r="AJ699" i="1" s="1"/>
  <c r="AH700" i="1"/>
  <c r="AJ700" i="1" s="1"/>
  <c r="AH701" i="1"/>
  <c r="AJ701" i="1" s="1"/>
  <c r="AH702" i="1"/>
  <c r="AJ702" i="1" s="1"/>
  <c r="AH703" i="1"/>
  <c r="AJ703" i="1" s="1"/>
  <c r="AH704" i="1"/>
  <c r="AJ704" i="1" s="1"/>
  <c r="AH705" i="1"/>
  <c r="AJ705" i="1" s="1"/>
  <c r="AH706" i="1"/>
  <c r="AJ706" i="1" s="1"/>
  <c r="AH707" i="1"/>
  <c r="AJ707" i="1" s="1"/>
  <c r="AH708" i="1"/>
  <c r="AJ708" i="1" s="1"/>
  <c r="AH709" i="1"/>
  <c r="AJ709" i="1" s="1"/>
  <c r="AH710" i="1"/>
  <c r="AJ710" i="1" s="1"/>
  <c r="AH711" i="1"/>
  <c r="AJ711" i="1" s="1"/>
  <c r="AH712" i="1"/>
  <c r="AJ712" i="1" s="1"/>
  <c r="AH713" i="1"/>
  <c r="AJ713" i="1" s="1"/>
  <c r="AH714" i="1"/>
  <c r="AJ714" i="1" s="1"/>
  <c r="AH715" i="1"/>
  <c r="AJ715" i="1" s="1"/>
  <c r="AH716" i="1"/>
  <c r="AJ716" i="1" s="1"/>
  <c r="AH717" i="1"/>
  <c r="AJ717" i="1" s="1"/>
  <c r="AH718" i="1"/>
  <c r="AJ718" i="1" s="1"/>
  <c r="AH719" i="1"/>
  <c r="AJ719" i="1" s="1"/>
  <c r="AH720" i="1"/>
  <c r="AJ720" i="1" s="1"/>
  <c r="AH721" i="1"/>
  <c r="AJ721" i="1" s="1"/>
  <c r="AH722" i="1"/>
  <c r="AJ722" i="1" s="1"/>
  <c r="AH723" i="1"/>
  <c r="AJ723" i="1" s="1"/>
  <c r="AH724" i="1"/>
  <c r="AJ724" i="1" s="1"/>
  <c r="AH725" i="1"/>
  <c r="AJ725" i="1" s="1"/>
  <c r="AH726" i="1"/>
  <c r="AJ726" i="1" s="1"/>
  <c r="AH727" i="1"/>
  <c r="AJ727" i="1" s="1"/>
  <c r="AH728" i="1"/>
  <c r="AJ728" i="1" s="1"/>
  <c r="AH729" i="1"/>
  <c r="AJ729" i="1" s="1"/>
  <c r="AH730" i="1"/>
  <c r="AJ730" i="1" s="1"/>
  <c r="AH731" i="1"/>
  <c r="AJ731" i="1" s="1"/>
  <c r="AH732" i="1"/>
  <c r="AJ732" i="1" s="1"/>
  <c r="AH733" i="1"/>
  <c r="AJ733" i="1" s="1"/>
  <c r="AH734" i="1"/>
  <c r="AJ734" i="1" s="1"/>
  <c r="AH735" i="1"/>
  <c r="AJ735" i="1" s="1"/>
  <c r="AH736" i="1"/>
  <c r="AJ736" i="1" s="1"/>
  <c r="AH737" i="1"/>
  <c r="AJ737" i="1" s="1"/>
  <c r="AH738" i="1"/>
  <c r="AJ738" i="1" s="1"/>
  <c r="AH739" i="1"/>
  <c r="AJ739" i="1" s="1"/>
  <c r="AH740" i="1"/>
  <c r="AJ740" i="1" s="1"/>
  <c r="AH741" i="1"/>
  <c r="AJ741" i="1" s="1"/>
  <c r="AH742" i="1"/>
  <c r="AJ742" i="1" s="1"/>
  <c r="AH743" i="1"/>
  <c r="AJ743" i="1" s="1"/>
  <c r="AH744" i="1"/>
  <c r="AJ744" i="1" s="1"/>
  <c r="AH745" i="1"/>
  <c r="AJ745" i="1" s="1"/>
  <c r="AH746" i="1"/>
  <c r="AJ746" i="1" s="1"/>
  <c r="AH747" i="1"/>
  <c r="AJ747" i="1" s="1"/>
  <c r="AH748" i="1"/>
  <c r="AJ748" i="1" s="1"/>
  <c r="AH749" i="1"/>
  <c r="AJ749" i="1" s="1"/>
  <c r="AH750" i="1"/>
  <c r="AJ750" i="1" s="1"/>
  <c r="AH751" i="1"/>
  <c r="AJ751" i="1" s="1"/>
  <c r="AH752" i="1"/>
  <c r="AJ752" i="1" s="1"/>
  <c r="AH753" i="1"/>
  <c r="AJ753" i="1" s="1"/>
  <c r="AH754" i="1"/>
  <c r="AJ754" i="1" s="1"/>
  <c r="AH755" i="1"/>
  <c r="AJ755" i="1" s="1"/>
  <c r="AH756" i="1"/>
  <c r="AJ756" i="1" s="1"/>
  <c r="AH757" i="1"/>
  <c r="AJ757" i="1" s="1"/>
  <c r="AH758" i="1"/>
  <c r="AJ758" i="1" s="1"/>
  <c r="AH759" i="1"/>
  <c r="AJ759" i="1" s="1"/>
  <c r="AH760" i="1"/>
  <c r="AJ760" i="1" s="1"/>
  <c r="AH761" i="1"/>
  <c r="AJ761" i="1" s="1"/>
  <c r="AH762" i="1"/>
  <c r="AJ762" i="1" s="1"/>
  <c r="AH763" i="1"/>
  <c r="AJ763" i="1" s="1"/>
  <c r="AH764" i="1"/>
  <c r="AJ764" i="1" s="1"/>
  <c r="AH765" i="1"/>
  <c r="AJ765" i="1" s="1"/>
  <c r="AH766" i="1"/>
  <c r="AJ766" i="1" s="1"/>
  <c r="AH767" i="1"/>
  <c r="AJ767" i="1" s="1"/>
  <c r="AH768" i="1"/>
  <c r="AJ768" i="1" s="1"/>
  <c r="AH769" i="1"/>
  <c r="AJ769" i="1" s="1"/>
  <c r="AH770" i="1"/>
  <c r="AJ770" i="1" s="1"/>
  <c r="AH771" i="1"/>
  <c r="AJ771" i="1" s="1"/>
  <c r="AH772" i="1"/>
  <c r="AJ772" i="1" s="1"/>
  <c r="AH773" i="1"/>
  <c r="AJ773" i="1" s="1"/>
  <c r="AH774" i="1"/>
  <c r="AJ774" i="1" s="1"/>
  <c r="AH775" i="1"/>
  <c r="AJ775" i="1" s="1"/>
  <c r="AH776" i="1"/>
  <c r="AJ776" i="1" s="1"/>
  <c r="AH777" i="1"/>
  <c r="AJ777" i="1" s="1"/>
  <c r="AH778" i="1"/>
  <c r="AJ778" i="1" s="1"/>
  <c r="AH779" i="1"/>
  <c r="AJ779" i="1" s="1"/>
  <c r="AH780" i="1"/>
  <c r="AJ780" i="1" s="1"/>
  <c r="AH781" i="1"/>
  <c r="AJ781" i="1" s="1"/>
  <c r="AH782" i="1"/>
  <c r="AJ782" i="1" s="1"/>
  <c r="AH783" i="1"/>
  <c r="AJ783" i="1" s="1"/>
  <c r="AH784" i="1"/>
  <c r="AJ784" i="1" s="1"/>
  <c r="AH785" i="1"/>
  <c r="AJ785" i="1" s="1"/>
  <c r="AH786" i="1"/>
  <c r="AJ786" i="1" s="1"/>
  <c r="AH787" i="1"/>
  <c r="AJ787" i="1" s="1"/>
  <c r="AH788" i="1"/>
  <c r="AJ788" i="1" s="1"/>
  <c r="AH789" i="1"/>
  <c r="AJ789" i="1" s="1"/>
  <c r="AH790" i="1"/>
  <c r="AJ790" i="1" s="1"/>
  <c r="AH791" i="1"/>
  <c r="AJ791" i="1" s="1"/>
  <c r="AH792" i="1"/>
  <c r="AJ792" i="1" s="1"/>
  <c r="AH793" i="1"/>
  <c r="AJ793" i="1" s="1"/>
  <c r="AH794" i="1"/>
  <c r="AJ794" i="1" s="1"/>
  <c r="AH795" i="1"/>
  <c r="AJ795" i="1" s="1"/>
  <c r="AH796" i="1"/>
  <c r="AJ796" i="1" s="1"/>
  <c r="AH797" i="1"/>
  <c r="AJ797" i="1" s="1"/>
  <c r="AH798" i="1"/>
  <c r="AJ798" i="1" s="1"/>
  <c r="AH799" i="1"/>
  <c r="AJ799" i="1" s="1"/>
  <c r="AH800" i="1"/>
  <c r="AJ800" i="1" s="1"/>
  <c r="AH801" i="1"/>
  <c r="AJ801" i="1" s="1"/>
  <c r="AH802" i="1"/>
  <c r="AJ802" i="1" s="1"/>
  <c r="AH803" i="1"/>
  <c r="AJ803" i="1" s="1"/>
  <c r="AH804" i="1"/>
  <c r="AJ804" i="1" s="1"/>
  <c r="AH805" i="1"/>
  <c r="AJ805" i="1" s="1"/>
  <c r="AH806" i="1"/>
  <c r="AJ806" i="1" s="1"/>
  <c r="AH807" i="1"/>
  <c r="AJ807" i="1" s="1"/>
  <c r="AH808" i="1"/>
  <c r="AJ808" i="1" s="1"/>
  <c r="AH809" i="1"/>
  <c r="AJ809" i="1" s="1"/>
  <c r="AH810" i="1"/>
  <c r="AJ810" i="1" s="1"/>
  <c r="AH811" i="1"/>
  <c r="AJ811" i="1" s="1"/>
  <c r="AH812" i="1"/>
  <c r="AJ812" i="1" s="1"/>
  <c r="AH813" i="1"/>
  <c r="AJ813" i="1" s="1"/>
  <c r="AH814" i="1"/>
  <c r="AJ814" i="1" s="1"/>
  <c r="AH815" i="1"/>
  <c r="AJ815" i="1" s="1"/>
  <c r="AH816" i="1"/>
  <c r="AJ816" i="1" s="1"/>
  <c r="AH817" i="1"/>
  <c r="AJ817" i="1" s="1"/>
  <c r="AH818" i="1"/>
  <c r="AJ818" i="1" s="1"/>
  <c r="AH819" i="1"/>
  <c r="AJ819" i="1" s="1"/>
  <c r="AH820" i="1"/>
  <c r="AJ820" i="1" s="1"/>
  <c r="AH821" i="1"/>
  <c r="AJ821" i="1" s="1"/>
  <c r="AH822" i="1"/>
  <c r="AJ822" i="1" s="1"/>
  <c r="AH823" i="1"/>
  <c r="AJ823" i="1" s="1"/>
  <c r="AH824" i="1"/>
  <c r="AJ824" i="1" s="1"/>
  <c r="AH825" i="1"/>
  <c r="AJ825" i="1" s="1"/>
  <c r="AH826" i="1"/>
  <c r="AJ826" i="1" s="1"/>
  <c r="AH827" i="1"/>
  <c r="AJ827" i="1" s="1"/>
  <c r="AH828" i="1"/>
  <c r="AJ828" i="1" s="1"/>
  <c r="AH829" i="1"/>
  <c r="AJ829" i="1" s="1"/>
  <c r="AH830" i="1"/>
  <c r="AJ830" i="1" s="1"/>
  <c r="AH831" i="1"/>
  <c r="AJ831" i="1" s="1"/>
  <c r="AH832" i="1"/>
  <c r="AJ832" i="1" s="1"/>
  <c r="AH833" i="1"/>
  <c r="AJ833" i="1" s="1"/>
  <c r="AH834" i="1"/>
  <c r="AJ834" i="1" s="1"/>
  <c r="AH835" i="1"/>
  <c r="AJ835" i="1" s="1"/>
  <c r="AH836" i="1"/>
  <c r="AJ836" i="1" s="1"/>
  <c r="AH837" i="1"/>
  <c r="AJ837" i="1" s="1"/>
  <c r="AH838" i="1"/>
  <c r="AJ838" i="1" s="1"/>
  <c r="AH839" i="1"/>
  <c r="AJ839" i="1" s="1"/>
  <c r="AH840" i="1"/>
  <c r="AJ840" i="1" s="1"/>
  <c r="AH841" i="1"/>
  <c r="AJ841" i="1" s="1"/>
  <c r="AH842" i="1"/>
  <c r="AJ842" i="1" s="1"/>
  <c r="AH843" i="1"/>
  <c r="AJ843" i="1" s="1"/>
  <c r="AH844" i="1"/>
  <c r="AJ844" i="1" s="1"/>
  <c r="AH845" i="1"/>
  <c r="AJ845" i="1" s="1"/>
  <c r="AH846" i="1"/>
  <c r="AJ846" i="1" s="1"/>
  <c r="AH847" i="1"/>
  <c r="AJ847" i="1" s="1"/>
  <c r="AH848" i="1"/>
  <c r="AJ848" i="1" s="1"/>
  <c r="AH849" i="1"/>
  <c r="AJ849" i="1" s="1"/>
  <c r="AH850" i="1"/>
  <c r="AJ850" i="1" s="1"/>
  <c r="AH851" i="1"/>
  <c r="AJ851" i="1" s="1"/>
  <c r="AH852" i="1"/>
  <c r="AJ852" i="1" s="1"/>
  <c r="AH853" i="1"/>
  <c r="AJ853" i="1" s="1"/>
  <c r="AH854" i="1"/>
  <c r="AJ854" i="1" s="1"/>
  <c r="AH855" i="1"/>
  <c r="AJ855" i="1" s="1"/>
  <c r="AH856" i="1"/>
  <c r="AJ856" i="1" s="1"/>
  <c r="AH857" i="1"/>
  <c r="AJ857" i="1" s="1"/>
  <c r="AH858" i="1"/>
  <c r="AJ858" i="1" s="1"/>
  <c r="AH859" i="1"/>
  <c r="AJ859" i="1" s="1"/>
  <c r="AH860" i="1"/>
  <c r="AJ860" i="1" s="1"/>
  <c r="AH861" i="1"/>
  <c r="AJ861" i="1" s="1"/>
  <c r="AH862" i="1"/>
  <c r="AJ862" i="1" s="1"/>
  <c r="AH863" i="1"/>
  <c r="AJ863" i="1" s="1"/>
  <c r="AH864" i="1"/>
  <c r="AJ864" i="1" s="1"/>
  <c r="AH865" i="1"/>
  <c r="AJ865" i="1" s="1"/>
  <c r="AH866" i="1"/>
  <c r="AJ866" i="1" s="1"/>
  <c r="AH867" i="1"/>
  <c r="AJ867" i="1" s="1"/>
  <c r="AH868" i="1"/>
  <c r="AJ868" i="1" s="1"/>
  <c r="AH869" i="1"/>
  <c r="AJ869" i="1" s="1"/>
  <c r="AH870" i="1"/>
  <c r="AJ870" i="1" s="1"/>
  <c r="AH871" i="1"/>
  <c r="AJ871" i="1" s="1"/>
  <c r="AH872" i="1"/>
  <c r="AJ872" i="1" s="1"/>
  <c r="AH873" i="1"/>
  <c r="AJ873" i="1" s="1"/>
  <c r="AH874" i="1"/>
  <c r="AJ874" i="1" s="1"/>
  <c r="AH875" i="1"/>
  <c r="AJ875" i="1" s="1"/>
  <c r="AH876" i="1"/>
  <c r="AJ876" i="1" s="1"/>
  <c r="AH877" i="1"/>
  <c r="AJ877" i="1" s="1"/>
  <c r="AH878" i="1"/>
  <c r="AJ878" i="1" s="1"/>
  <c r="AH879" i="1"/>
  <c r="AJ879" i="1" s="1"/>
  <c r="AH880" i="1"/>
  <c r="AJ880" i="1" s="1"/>
  <c r="AH881" i="1"/>
  <c r="AJ881" i="1" s="1"/>
  <c r="AH882" i="1"/>
  <c r="AJ882" i="1" s="1"/>
  <c r="AH883" i="1"/>
  <c r="AJ883" i="1" s="1"/>
  <c r="AH884" i="1"/>
  <c r="AJ884" i="1" s="1"/>
  <c r="AH885" i="1"/>
  <c r="AJ885" i="1" s="1"/>
  <c r="AH886" i="1"/>
  <c r="AJ886" i="1" s="1"/>
  <c r="AH887" i="1"/>
  <c r="AJ887" i="1" s="1"/>
  <c r="AH888" i="1"/>
  <c r="AJ888" i="1" s="1"/>
  <c r="AH889" i="1"/>
  <c r="AJ889" i="1" s="1"/>
  <c r="AH890" i="1"/>
  <c r="AJ890" i="1" s="1"/>
  <c r="AH891" i="1"/>
  <c r="AJ891" i="1" s="1"/>
  <c r="AH892" i="1"/>
  <c r="AJ892" i="1" s="1"/>
  <c r="AH893" i="1"/>
  <c r="AJ893" i="1" s="1"/>
  <c r="AH894" i="1"/>
  <c r="AJ894" i="1" s="1"/>
  <c r="AH895" i="1"/>
  <c r="AJ895" i="1" s="1"/>
  <c r="AH896" i="1"/>
  <c r="AJ896" i="1" s="1"/>
  <c r="AH897" i="1"/>
  <c r="AJ897" i="1" s="1"/>
  <c r="AH898" i="1"/>
  <c r="AJ898" i="1" s="1"/>
  <c r="AH899" i="1"/>
  <c r="AJ899" i="1" s="1"/>
  <c r="AH900" i="1"/>
  <c r="AJ900" i="1" s="1"/>
  <c r="AH901" i="1"/>
  <c r="AJ901" i="1" s="1"/>
  <c r="AH902" i="1"/>
  <c r="AJ902" i="1" s="1"/>
  <c r="AH903" i="1"/>
  <c r="AJ903" i="1" s="1"/>
  <c r="AH904" i="1"/>
  <c r="AJ904" i="1" s="1"/>
  <c r="AH905" i="1"/>
  <c r="AJ905" i="1" s="1"/>
  <c r="AH906" i="1"/>
  <c r="AJ906" i="1" s="1"/>
  <c r="AH907" i="1"/>
  <c r="AJ907" i="1" s="1"/>
  <c r="AH908" i="1"/>
  <c r="AJ908" i="1" s="1"/>
  <c r="AH909" i="1"/>
  <c r="AJ909" i="1" s="1"/>
  <c r="AH910" i="1"/>
  <c r="AJ910" i="1" s="1"/>
  <c r="AH911" i="1"/>
  <c r="AJ911" i="1" s="1"/>
  <c r="AH912" i="1"/>
  <c r="AJ912" i="1" s="1"/>
  <c r="AH913" i="1"/>
  <c r="AJ913" i="1" s="1"/>
  <c r="AH914" i="1"/>
  <c r="AJ914" i="1" s="1"/>
  <c r="AH915" i="1"/>
  <c r="AJ915" i="1" s="1"/>
  <c r="AH916" i="1"/>
  <c r="AJ916" i="1" s="1"/>
  <c r="AH917" i="1"/>
  <c r="AJ917" i="1" s="1"/>
  <c r="AH918" i="1"/>
  <c r="AJ918" i="1" s="1"/>
  <c r="AH919" i="1"/>
  <c r="AJ919" i="1" s="1"/>
  <c r="AH920" i="1"/>
  <c r="AJ920" i="1" s="1"/>
  <c r="AH921" i="1"/>
  <c r="AJ921" i="1" s="1"/>
  <c r="AH922" i="1"/>
  <c r="AJ922" i="1" s="1"/>
  <c r="AH923" i="1"/>
  <c r="AJ923" i="1" s="1"/>
  <c r="AH924" i="1"/>
  <c r="AJ924" i="1" s="1"/>
  <c r="AH925" i="1"/>
  <c r="AJ925" i="1" s="1"/>
  <c r="AH926" i="1"/>
  <c r="AJ926" i="1" s="1"/>
  <c r="AH927" i="1"/>
  <c r="AJ927" i="1" s="1"/>
  <c r="AH928" i="1"/>
  <c r="AJ928" i="1" s="1"/>
  <c r="AH929" i="1"/>
  <c r="AJ929" i="1" s="1"/>
  <c r="AH930" i="1"/>
  <c r="AJ930" i="1" s="1"/>
  <c r="AH931" i="1"/>
  <c r="AJ931" i="1" s="1"/>
  <c r="AH932" i="1"/>
  <c r="AJ932" i="1" s="1"/>
  <c r="AH933" i="1"/>
  <c r="AJ933" i="1" s="1"/>
  <c r="AH934" i="1"/>
  <c r="AJ934" i="1" s="1"/>
  <c r="AH935" i="1"/>
  <c r="AJ935" i="1" s="1"/>
  <c r="AH936" i="1"/>
  <c r="AJ936" i="1" s="1"/>
  <c r="AH937" i="1"/>
  <c r="AJ937" i="1" s="1"/>
  <c r="AH938" i="1"/>
  <c r="AJ938" i="1" s="1"/>
  <c r="AH939" i="1"/>
  <c r="AJ939" i="1" s="1"/>
  <c r="AH940" i="1"/>
  <c r="AJ940" i="1" s="1"/>
  <c r="AH941" i="1"/>
  <c r="AJ941" i="1" s="1"/>
  <c r="AH942" i="1"/>
  <c r="AJ942" i="1" s="1"/>
  <c r="AH943" i="1"/>
  <c r="AJ943" i="1" s="1"/>
  <c r="AH944" i="1"/>
  <c r="AJ944" i="1" s="1"/>
  <c r="AH945" i="1"/>
  <c r="AJ945" i="1" s="1"/>
  <c r="AH946" i="1"/>
  <c r="AJ946" i="1" s="1"/>
  <c r="AH947" i="1"/>
  <c r="AJ947" i="1" s="1"/>
  <c r="AH948" i="1"/>
  <c r="AJ948" i="1" s="1"/>
  <c r="AH949" i="1"/>
  <c r="AJ949" i="1" s="1"/>
  <c r="AH950" i="1"/>
  <c r="AJ950" i="1" s="1"/>
  <c r="AH951" i="1"/>
  <c r="AJ951" i="1" s="1"/>
  <c r="AH952" i="1"/>
  <c r="AJ952" i="1" s="1"/>
  <c r="AH953" i="1"/>
  <c r="AJ953" i="1" s="1"/>
  <c r="AH954" i="1"/>
  <c r="AJ954" i="1" s="1"/>
  <c r="AH955" i="1"/>
  <c r="AJ955" i="1" s="1"/>
  <c r="AH956" i="1"/>
  <c r="AJ956" i="1" s="1"/>
  <c r="AH957" i="1"/>
  <c r="AJ957" i="1" s="1"/>
  <c r="AH958" i="1"/>
  <c r="AJ958" i="1" s="1"/>
  <c r="AH959" i="1"/>
  <c r="AJ959" i="1" s="1"/>
  <c r="AH960" i="1"/>
  <c r="AJ960" i="1" s="1"/>
  <c r="AH961" i="1"/>
  <c r="AJ961" i="1" s="1"/>
  <c r="AH962" i="1"/>
  <c r="AJ962" i="1" s="1"/>
  <c r="AH963" i="1"/>
  <c r="AJ963" i="1" s="1"/>
  <c r="AH964" i="1"/>
  <c r="AJ964" i="1" s="1"/>
  <c r="AH965" i="1"/>
  <c r="AJ965" i="1" s="1"/>
  <c r="AH966" i="1"/>
  <c r="AJ966" i="1" s="1"/>
  <c r="AH967" i="1"/>
  <c r="AJ967" i="1" s="1"/>
  <c r="AH968" i="1"/>
  <c r="AJ968" i="1" s="1"/>
  <c r="AH969" i="1"/>
  <c r="AJ969" i="1" s="1"/>
  <c r="AH970" i="1"/>
  <c r="AJ970" i="1" s="1"/>
  <c r="AH971" i="1"/>
  <c r="AJ971" i="1" s="1"/>
  <c r="AH972" i="1"/>
  <c r="AJ972" i="1" s="1"/>
  <c r="AH973" i="1"/>
  <c r="AJ973" i="1" s="1"/>
  <c r="AH974" i="1"/>
  <c r="AJ974" i="1" s="1"/>
  <c r="AH975" i="1"/>
  <c r="AJ975" i="1" s="1"/>
  <c r="AH976" i="1"/>
  <c r="AJ976" i="1" s="1"/>
  <c r="AH977" i="1"/>
  <c r="AJ977" i="1" s="1"/>
  <c r="AH978" i="1"/>
  <c r="AJ978" i="1" s="1"/>
  <c r="AH979" i="1"/>
  <c r="AJ979" i="1" s="1"/>
  <c r="AH980" i="1"/>
  <c r="AJ980" i="1" s="1"/>
  <c r="AH981" i="1"/>
  <c r="AJ981" i="1" s="1"/>
  <c r="AH982" i="1"/>
  <c r="AJ982" i="1" s="1"/>
  <c r="AH983" i="1"/>
  <c r="AJ983" i="1" s="1"/>
  <c r="AH984" i="1"/>
  <c r="AJ984" i="1" s="1"/>
  <c r="AH985" i="1"/>
  <c r="AJ985" i="1" s="1"/>
  <c r="AH986" i="1"/>
  <c r="AJ986" i="1" s="1"/>
  <c r="AH987" i="1"/>
  <c r="AJ987" i="1" s="1"/>
  <c r="AH988" i="1"/>
  <c r="AJ988" i="1" s="1"/>
  <c r="AH989" i="1"/>
  <c r="AJ989" i="1" s="1"/>
  <c r="AH990" i="1"/>
  <c r="AJ990" i="1" s="1"/>
  <c r="AH991" i="1"/>
  <c r="AJ991" i="1" s="1"/>
  <c r="AH992" i="1"/>
  <c r="AJ992" i="1" s="1"/>
  <c r="AH993" i="1"/>
  <c r="AJ993" i="1" s="1"/>
  <c r="AH994" i="1"/>
  <c r="AJ994" i="1" s="1"/>
  <c r="AH995" i="1"/>
  <c r="AJ995" i="1" s="1"/>
  <c r="AH996" i="1"/>
  <c r="AJ996" i="1" s="1"/>
  <c r="AH997" i="1"/>
  <c r="AJ997" i="1" s="1"/>
  <c r="AH998" i="1"/>
  <c r="AJ998" i="1" s="1"/>
  <c r="AH999" i="1"/>
  <c r="AJ999" i="1" s="1"/>
  <c r="AH1000" i="1"/>
  <c r="AJ1000" i="1" s="1"/>
  <c r="AH1001" i="1"/>
  <c r="AJ1001" i="1" s="1"/>
  <c r="AH1002" i="1"/>
  <c r="AJ1002" i="1" s="1"/>
  <c r="AH1003" i="1"/>
  <c r="AJ1003" i="1" s="1"/>
  <c r="AH1004" i="1"/>
  <c r="AJ1004" i="1" s="1"/>
  <c r="AH1005" i="1"/>
  <c r="AJ1005" i="1" s="1"/>
  <c r="AH1006" i="1"/>
  <c r="AJ1006" i="1" s="1"/>
  <c r="AH1007" i="1"/>
  <c r="AJ1007" i="1" s="1"/>
  <c r="AH1008" i="1"/>
  <c r="AJ1008" i="1" s="1"/>
  <c r="AH1009" i="1"/>
  <c r="AJ1009" i="1" s="1"/>
  <c r="AH1010" i="1"/>
  <c r="AJ1010" i="1" s="1"/>
  <c r="AH1011" i="1"/>
  <c r="AJ1011" i="1" s="1"/>
  <c r="AH1012" i="1"/>
  <c r="AJ1012" i="1" s="1"/>
  <c r="AH1013" i="1"/>
  <c r="AJ1013" i="1" s="1"/>
  <c r="AH1014" i="1"/>
  <c r="AJ1014" i="1" s="1"/>
  <c r="AH1015" i="1"/>
  <c r="AJ1015" i="1" s="1"/>
  <c r="AH1016" i="1"/>
  <c r="AJ1016" i="1" s="1"/>
  <c r="AH1017" i="1"/>
  <c r="AJ1017" i="1" s="1"/>
  <c r="AH1018" i="1"/>
  <c r="AJ1018" i="1" s="1"/>
  <c r="AH1019" i="1"/>
  <c r="AJ1019" i="1" s="1"/>
  <c r="AH1020" i="1"/>
  <c r="AJ1020" i="1" s="1"/>
  <c r="AH1021" i="1"/>
  <c r="AJ1021" i="1" s="1"/>
  <c r="AH1022" i="1"/>
  <c r="AJ1022" i="1" s="1"/>
  <c r="AH1023" i="1"/>
  <c r="AJ1023" i="1" s="1"/>
  <c r="AH1024" i="1"/>
  <c r="AJ1024" i="1" s="1"/>
  <c r="AH1025" i="1"/>
  <c r="AJ1025" i="1" s="1"/>
  <c r="AH1026" i="1"/>
  <c r="AJ1026" i="1" s="1"/>
  <c r="AH1027" i="1"/>
  <c r="AJ1027" i="1" s="1"/>
  <c r="AH1028" i="1"/>
  <c r="AJ1028" i="1" s="1"/>
  <c r="AH1029" i="1"/>
  <c r="AJ1029" i="1" s="1"/>
  <c r="AH1030" i="1"/>
  <c r="AJ1030" i="1" s="1"/>
  <c r="AH1031" i="1"/>
  <c r="AJ1031" i="1" s="1"/>
  <c r="AH1032" i="1"/>
  <c r="AJ1032" i="1" s="1"/>
  <c r="AH1033" i="1"/>
  <c r="AJ1033" i="1" s="1"/>
  <c r="AH1034" i="1"/>
  <c r="AJ1034" i="1" s="1"/>
  <c r="AH1035" i="1"/>
  <c r="AJ1035" i="1" s="1"/>
  <c r="AH1036" i="1"/>
  <c r="AJ1036" i="1" s="1"/>
  <c r="AH1037" i="1"/>
  <c r="AJ1037" i="1" s="1"/>
  <c r="AH1038" i="1"/>
  <c r="AJ1038" i="1" s="1"/>
  <c r="AH1039" i="1"/>
  <c r="AJ1039" i="1" s="1"/>
  <c r="AH1040" i="1"/>
  <c r="AJ1040" i="1" s="1"/>
  <c r="AH1041" i="1"/>
  <c r="AJ1041" i="1" s="1"/>
  <c r="AH1042" i="1"/>
  <c r="AJ1042" i="1" s="1"/>
  <c r="AH1043" i="1"/>
  <c r="AJ1043" i="1" s="1"/>
  <c r="AH1044" i="1"/>
  <c r="AJ1044" i="1" s="1"/>
  <c r="AH1045" i="1"/>
  <c r="AJ1045" i="1" s="1"/>
  <c r="AH1046" i="1"/>
  <c r="AJ1046" i="1" s="1"/>
  <c r="AH1047" i="1"/>
  <c r="AJ1047" i="1" s="1"/>
  <c r="AH1048" i="1"/>
  <c r="AJ1048" i="1" s="1"/>
  <c r="AH1049" i="1"/>
  <c r="AJ1049" i="1" s="1"/>
  <c r="AH1050" i="1"/>
  <c r="AJ1050" i="1" s="1"/>
  <c r="AH1051" i="1"/>
  <c r="AJ1051" i="1" s="1"/>
  <c r="AH1052" i="1"/>
  <c r="AJ1052" i="1" s="1"/>
  <c r="AH1053" i="1"/>
  <c r="AJ1053" i="1" s="1"/>
  <c r="AH1054" i="1"/>
  <c r="AJ1054" i="1" s="1"/>
  <c r="AH1055" i="1"/>
  <c r="AJ1055" i="1" s="1"/>
  <c r="AH1056" i="1"/>
  <c r="AJ1056" i="1" s="1"/>
  <c r="AH1057" i="1"/>
  <c r="AJ1057" i="1" s="1"/>
  <c r="AH1058" i="1"/>
  <c r="AJ1058" i="1" s="1"/>
  <c r="AH1059" i="1"/>
  <c r="AJ1059" i="1" s="1"/>
  <c r="AH1060" i="1"/>
  <c r="AJ1060" i="1" s="1"/>
  <c r="AH1061" i="1"/>
  <c r="AJ1061" i="1" s="1"/>
  <c r="AH1062" i="1"/>
  <c r="AJ1062" i="1" s="1"/>
  <c r="AH1063" i="1"/>
  <c r="AJ1063" i="1" s="1"/>
  <c r="AH1064" i="1"/>
  <c r="AJ1064" i="1" s="1"/>
  <c r="AH1065" i="1"/>
  <c r="AJ1065" i="1" s="1"/>
  <c r="AH1066" i="1"/>
  <c r="AJ1066" i="1" s="1"/>
  <c r="AH1067" i="1"/>
  <c r="AJ1067" i="1" s="1"/>
  <c r="AH1068" i="1"/>
  <c r="AJ1068" i="1" s="1"/>
  <c r="AH1069" i="1"/>
  <c r="AJ1069" i="1" s="1"/>
  <c r="AH1070" i="1"/>
  <c r="AJ1070" i="1" s="1"/>
  <c r="AH1071" i="1"/>
  <c r="AJ1071" i="1" s="1"/>
  <c r="AH1072" i="1"/>
  <c r="AJ1072" i="1" s="1"/>
  <c r="AH1073" i="1"/>
  <c r="AJ1073" i="1" s="1"/>
  <c r="AH1074" i="1"/>
  <c r="AJ1074" i="1" s="1"/>
  <c r="AH1075" i="1"/>
  <c r="AJ1075" i="1" s="1"/>
  <c r="AH1076" i="1"/>
  <c r="AJ1076" i="1" s="1"/>
  <c r="AH1077" i="1"/>
  <c r="AJ1077" i="1" s="1"/>
  <c r="AH1078" i="1"/>
  <c r="AJ1078" i="1" s="1"/>
  <c r="AH1079" i="1"/>
  <c r="AJ1079" i="1" s="1"/>
  <c r="AH1080" i="1"/>
  <c r="AJ1080" i="1" s="1"/>
  <c r="AH1081" i="1"/>
  <c r="AJ1081" i="1" s="1"/>
  <c r="AH1082" i="1"/>
  <c r="AJ1082" i="1" s="1"/>
  <c r="AH1083" i="1"/>
  <c r="AJ1083" i="1" s="1"/>
  <c r="AH1084" i="1"/>
  <c r="AJ1084" i="1" s="1"/>
  <c r="AH1085" i="1"/>
  <c r="AJ1085" i="1" s="1"/>
  <c r="AH1086" i="1"/>
  <c r="AJ1086" i="1" s="1"/>
  <c r="AH1087" i="1"/>
  <c r="AJ1087" i="1" s="1"/>
  <c r="AH1088" i="1"/>
  <c r="AJ1088" i="1" s="1"/>
  <c r="AH1089" i="1"/>
  <c r="AJ1089" i="1" s="1"/>
  <c r="AH1090" i="1"/>
  <c r="AJ1090" i="1" s="1"/>
  <c r="AH1091" i="1"/>
  <c r="AJ1091" i="1" s="1"/>
  <c r="AH1092" i="1"/>
  <c r="AJ1092" i="1" s="1"/>
  <c r="AH1093" i="1"/>
  <c r="AJ1093" i="1" s="1"/>
  <c r="AH1094" i="1"/>
  <c r="AJ1094" i="1" s="1"/>
  <c r="AH1095" i="1"/>
  <c r="AJ1095" i="1" s="1"/>
  <c r="AH1096" i="1"/>
  <c r="AJ1096" i="1" s="1"/>
  <c r="AH1097" i="1"/>
  <c r="AJ1097" i="1" s="1"/>
  <c r="AH1098" i="1"/>
  <c r="AJ1098" i="1" s="1"/>
  <c r="AH1099" i="1"/>
  <c r="AJ1099" i="1" s="1"/>
  <c r="AH1100" i="1"/>
  <c r="AJ1100" i="1" s="1"/>
  <c r="AH1101" i="1"/>
  <c r="AJ1101" i="1" s="1"/>
  <c r="AH1102" i="1"/>
  <c r="AJ1102" i="1" s="1"/>
  <c r="AH1103" i="1"/>
  <c r="AJ1103" i="1" s="1"/>
  <c r="AH1104" i="1"/>
  <c r="AJ1104" i="1" s="1"/>
  <c r="AH1105" i="1"/>
  <c r="AJ1105" i="1" s="1"/>
  <c r="AH1106" i="1"/>
  <c r="AJ1106" i="1" s="1"/>
  <c r="AH1107" i="1"/>
  <c r="AJ1107" i="1" s="1"/>
  <c r="AH1108" i="1"/>
  <c r="AJ1108" i="1" s="1"/>
  <c r="AH1109" i="1"/>
  <c r="AJ1109" i="1" s="1"/>
  <c r="AH1110" i="1"/>
  <c r="AJ1110" i="1" s="1"/>
  <c r="AH1111" i="1"/>
  <c r="AJ1111" i="1" s="1"/>
  <c r="AH1112" i="1"/>
  <c r="AJ1112" i="1" s="1"/>
  <c r="AH1113" i="1"/>
  <c r="AJ1113" i="1" s="1"/>
  <c r="AH1114" i="1"/>
  <c r="AJ1114" i="1" s="1"/>
  <c r="AH1115" i="1"/>
  <c r="AJ1115" i="1" s="1"/>
  <c r="AH1116" i="1"/>
  <c r="AJ1116" i="1" s="1"/>
  <c r="AH1117" i="1"/>
  <c r="AJ1117" i="1" s="1"/>
  <c r="AH1118" i="1"/>
  <c r="AJ1118" i="1" s="1"/>
  <c r="AH1119" i="1"/>
  <c r="AJ1119" i="1" s="1"/>
  <c r="AH1120" i="1"/>
  <c r="AJ1120" i="1" s="1"/>
  <c r="AH1121" i="1"/>
  <c r="AJ1121" i="1" s="1"/>
  <c r="AH1122" i="1"/>
  <c r="AJ1122" i="1" s="1"/>
  <c r="AH1123" i="1"/>
  <c r="AJ1123" i="1" s="1"/>
  <c r="AH1124" i="1"/>
  <c r="AJ1124" i="1" s="1"/>
  <c r="AH1125" i="1"/>
  <c r="AJ1125" i="1" s="1"/>
  <c r="AH1126" i="1"/>
  <c r="AJ1126" i="1" s="1"/>
  <c r="AH1127" i="1"/>
  <c r="AJ1127" i="1" s="1"/>
  <c r="AH1128" i="1"/>
  <c r="AJ1128" i="1" s="1"/>
  <c r="AH1129" i="1"/>
  <c r="AJ1129" i="1" s="1"/>
  <c r="AH1130" i="1"/>
  <c r="AJ1130" i="1" s="1"/>
  <c r="AH1131" i="1"/>
  <c r="AJ1131" i="1" s="1"/>
  <c r="AH1132" i="1"/>
  <c r="AJ1132" i="1" s="1"/>
  <c r="AH1133" i="1"/>
  <c r="AJ1133" i="1" s="1"/>
  <c r="AH1134" i="1"/>
  <c r="AJ1134" i="1" s="1"/>
  <c r="AH1135" i="1"/>
  <c r="AJ1135" i="1" s="1"/>
  <c r="AH1136" i="1"/>
  <c r="AJ1136" i="1" s="1"/>
  <c r="AH1137" i="1"/>
  <c r="AJ1137" i="1" s="1"/>
  <c r="AH1138" i="1"/>
  <c r="AJ1138" i="1" s="1"/>
  <c r="AH1139" i="1"/>
  <c r="AJ1139" i="1" s="1"/>
  <c r="AH1140" i="1"/>
  <c r="AJ1140" i="1" s="1"/>
  <c r="AH1141" i="1"/>
  <c r="AJ1141" i="1" s="1"/>
  <c r="AH1142" i="1"/>
  <c r="AJ1142" i="1" s="1"/>
  <c r="AH1143" i="1"/>
  <c r="AJ1143" i="1" s="1"/>
  <c r="AH1144" i="1"/>
  <c r="AJ1144" i="1" s="1"/>
  <c r="AH1145" i="1"/>
  <c r="AJ1145" i="1" s="1"/>
  <c r="AH1146" i="1"/>
  <c r="AJ1146" i="1" s="1"/>
  <c r="AH1147" i="1"/>
  <c r="AJ1147" i="1" s="1"/>
  <c r="AH1148" i="1"/>
  <c r="AJ1148" i="1" s="1"/>
  <c r="AH1149" i="1"/>
  <c r="AJ1149" i="1" s="1"/>
  <c r="AH1150" i="1"/>
  <c r="AJ1150" i="1" s="1"/>
  <c r="AH1151" i="1"/>
  <c r="AJ1151" i="1" s="1"/>
  <c r="AH1152" i="1"/>
  <c r="AJ1152" i="1" s="1"/>
  <c r="AH1153" i="1"/>
  <c r="AJ1153" i="1" s="1"/>
  <c r="AH1154" i="1"/>
  <c r="AJ1154" i="1" s="1"/>
  <c r="AH1155" i="1"/>
  <c r="AJ1155" i="1" s="1"/>
  <c r="AH1156" i="1"/>
  <c r="AJ1156" i="1" s="1"/>
  <c r="AH1157" i="1"/>
  <c r="AJ1157" i="1" s="1"/>
  <c r="AH1158" i="1"/>
  <c r="AJ1158" i="1" s="1"/>
  <c r="AH1159" i="1"/>
  <c r="AJ1159" i="1" s="1"/>
  <c r="AH1160" i="1"/>
  <c r="AJ1160" i="1" s="1"/>
  <c r="AH1161" i="1"/>
  <c r="AJ1161" i="1" s="1"/>
  <c r="AH1162" i="1"/>
  <c r="AJ1162" i="1" s="1"/>
  <c r="AH1163" i="1"/>
  <c r="AJ1163" i="1" s="1"/>
  <c r="AH1164" i="1"/>
  <c r="AJ1164" i="1" s="1"/>
  <c r="AH1165" i="1"/>
  <c r="AJ1165" i="1" s="1"/>
  <c r="AH1166" i="1"/>
  <c r="AJ1166" i="1" s="1"/>
  <c r="AH1167" i="1"/>
  <c r="AJ1167" i="1" s="1"/>
  <c r="AH1168" i="1"/>
  <c r="AJ1168" i="1" s="1"/>
  <c r="AH1169" i="1"/>
  <c r="AJ1169" i="1" s="1"/>
  <c r="AH1170" i="1"/>
  <c r="AJ1170" i="1" s="1"/>
  <c r="AH1171" i="1"/>
  <c r="AJ1171" i="1" s="1"/>
  <c r="AH1172" i="1"/>
  <c r="AJ1172" i="1" s="1"/>
  <c r="AH1173" i="1"/>
  <c r="AJ1173" i="1" s="1"/>
  <c r="AH1174" i="1"/>
  <c r="AJ1174" i="1" s="1"/>
  <c r="AH1175" i="1"/>
  <c r="AJ1175" i="1" s="1"/>
  <c r="AH1176" i="1"/>
  <c r="AJ1176" i="1" s="1"/>
  <c r="AH1177" i="1"/>
  <c r="AJ1177" i="1" s="1"/>
  <c r="AH1178" i="1"/>
  <c r="AJ1178" i="1" s="1"/>
  <c r="AH1179" i="1"/>
  <c r="AJ1179" i="1" s="1"/>
  <c r="AH1180" i="1"/>
  <c r="AJ1180" i="1" s="1"/>
  <c r="AH1181" i="1"/>
  <c r="AJ1181" i="1" s="1"/>
  <c r="AH1182" i="1"/>
  <c r="AJ1182" i="1" s="1"/>
  <c r="AH1183" i="1"/>
  <c r="AJ1183" i="1" s="1"/>
  <c r="AH1184" i="1"/>
  <c r="AJ1184" i="1" s="1"/>
  <c r="AH1185" i="1"/>
  <c r="AJ1185" i="1" s="1"/>
  <c r="AH1186" i="1"/>
  <c r="AJ1186" i="1" s="1"/>
  <c r="AH1187" i="1"/>
  <c r="AJ1187" i="1" s="1"/>
  <c r="AH1188" i="1"/>
  <c r="AJ1188" i="1" s="1"/>
  <c r="AH1189" i="1"/>
  <c r="AJ1189" i="1" s="1"/>
  <c r="AH1190" i="1"/>
  <c r="AJ1190" i="1" s="1"/>
  <c r="AH1191" i="1"/>
  <c r="AJ1191" i="1" s="1"/>
  <c r="AH1192" i="1"/>
  <c r="AJ1192" i="1" s="1"/>
  <c r="AH1193" i="1"/>
  <c r="AJ1193" i="1" s="1"/>
  <c r="AH1194" i="1"/>
  <c r="AJ1194" i="1" s="1"/>
  <c r="AH1195" i="1"/>
  <c r="AJ1195" i="1" s="1"/>
  <c r="AH1196" i="1"/>
  <c r="AJ1196" i="1" s="1"/>
  <c r="AH1197" i="1"/>
  <c r="AJ1197" i="1" s="1"/>
  <c r="AH1198" i="1"/>
  <c r="AJ1198" i="1" s="1"/>
  <c r="AH1199" i="1"/>
  <c r="AJ1199" i="1" s="1"/>
  <c r="AH1200" i="1"/>
  <c r="AJ1200" i="1" s="1"/>
  <c r="AH1201" i="1"/>
  <c r="AJ1201" i="1" s="1"/>
  <c r="AH1202" i="1"/>
  <c r="AJ1202" i="1" s="1"/>
  <c r="AH1203" i="1"/>
  <c r="AJ1203" i="1" s="1"/>
  <c r="AH1204" i="1"/>
  <c r="AJ1204" i="1" s="1"/>
  <c r="AH1205" i="1"/>
  <c r="AJ1205" i="1" s="1"/>
  <c r="AH1206" i="1"/>
  <c r="AJ1206" i="1" s="1"/>
  <c r="AH1207" i="1"/>
  <c r="AJ1207" i="1" s="1"/>
  <c r="AH1208" i="1"/>
  <c r="AJ1208" i="1" s="1"/>
  <c r="AH1209" i="1"/>
  <c r="AJ1209" i="1" s="1"/>
  <c r="AH1210" i="1"/>
  <c r="AJ1210" i="1" s="1"/>
  <c r="AH1211" i="1"/>
  <c r="AJ1211" i="1" s="1"/>
  <c r="AH1212" i="1"/>
  <c r="AJ1212" i="1" s="1"/>
  <c r="AH1213" i="1"/>
  <c r="AJ1213" i="1" s="1"/>
  <c r="AH1214" i="1"/>
  <c r="AJ1214" i="1" s="1"/>
  <c r="AH1215" i="1"/>
  <c r="AJ1215" i="1" s="1"/>
  <c r="AH1216" i="1"/>
  <c r="AJ1216" i="1" s="1"/>
  <c r="AH1217" i="1"/>
  <c r="AJ1217" i="1" s="1"/>
  <c r="AH1218" i="1"/>
  <c r="AJ1218" i="1" s="1"/>
  <c r="AH1219" i="1"/>
  <c r="AJ1219" i="1" s="1"/>
  <c r="AH1220" i="1"/>
  <c r="AJ1220" i="1" s="1"/>
  <c r="AH1221" i="1"/>
  <c r="AJ1221" i="1" s="1"/>
  <c r="AH1222" i="1"/>
  <c r="AJ1222" i="1" s="1"/>
  <c r="AH1223" i="1"/>
  <c r="AJ1223" i="1" s="1"/>
  <c r="AH1224" i="1"/>
  <c r="AJ1224" i="1" s="1"/>
  <c r="AH1225" i="1"/>
  <c r="AJ1225" i="1" s="1"/>
  <c r="AH1226" i="1"/>
  <c r="AJ1226" i="1" s="1"/>
  <c r="AH1227" i="1"/>
  <c r="AJ1227" i="1" s="1"/>
  <c r="AH1228" i="1"/>
  <c r="AJ1228" i="1" s="1"/>
  <c r="AH1229" i="1"/>
  <c r="AJ1229" i="1" s="1"/>
  <c r="AH1230" i="1"/>
  <c r="AJ1230" i="1" s="1"/>
  <c r="AH1231" i="1"/>
  <c r="AJ1231" i="1" s="1"/>
  <c r="AH1232" i="1"/>
  <c r="AJ1232" i="1" s="1"/>
  <c r="AH1233" i="1"/>
  <c r="AJ1233" i="1" s="1"/>
  <c r="AH1234" i="1"/>
  <c r="AJ1234" i="1" s="1"/>
  <c r="AH1235" i="1"/>
  <c r="AJ1235" i="1" s="1"/>
  <c r="AH1236" i="1"/>
  <c r="AJ1236" i="1" s="1"/>
  <c r="AH1237" i="1"/>
  <c r="AJ1237" i="1" s="1"/>
  <c r="AH1238" i="1"/>
  <c r="AJ1238" i="1" s="1"/>
  <c r="AH1239" i="1"/>
  <c r="AJ1239" i="1" s="1"/>
  <c r="AH1240" i="1"/>
  <c r="AJ1240" i="1" s="1"/>
  <c r="AH1241" i="1"/>
  <c r="AJ1241" i="1" s="1"/>
  <c r="AH1242" i="1"/>
  <c r="AJ1242" i="1" s="1"/>
  <c r="AH1243" i="1"/>
  <c r="AJ1243" i="1" s="1"/>
  <c r="AH1244" i="1"/>
  <c r="AJ1244" i="1" s="1"/>
  <c r="AH1245" i="1"/>
  <c r="AJ1245" i="1" s="1"/>
  <c r="AH1246" i="1"/>
  <c r="AJ1246" i="1" s="1"/>
  <c r="AH1247" i="1"/>
  <c r="AJ1247" i="1" s="1"/>
  <c r="AH1248" i="1"/>
  <c r="AJ1248" i="1" s="1"/>
  <c r="AH1249" i="1"/>
  <c r="AJ1249" i="1" s="1"/>
  <c r="AH1250" i="1"/>
  <c r="AJ1250" i="1" s="1"/>
  <c r="AH1251" i="1"/>
  <c r="AJ1251" i="1" s="1"/>
  <c r="AH1252" i="1"/>
  <c r="AJ1252" i="1" s="1"/>
  <c r="AH1253" i="1"/>
  <c r="AJ1253" i="1" s="1"/>
  <c r="AH1254" i="1"/>
  <c r="AJ1254" i="1" s="1"/>
  <c r="AH1255" i="1"/>
  <c r="AJ1255" i="1" s="1"/>
  <c r="AH1256" i="1"/>
  <c r="AJ1256" i="1" s="1"/>
  <c r="AH1257" i="1"/>
  <c r="AJ1257" i="1" s="1"/>
  <c r="AH1258" i="1"/>
  <c r="AJ1258" i="1" s="1"/>
  <c r="AH1259" i="1"/>
  <c r="AJ1259" i="1" s="1"/>
  <c r="AH1260" i="1"/>
  <c r="AJ1260" i="1" s="1"/>
  <c r="AH1261" i="1"/>
  <c r="AJ1261" i="1" s="1"/>
  <c r="AH1262" i="1"/>
  <c r="AJ1262" i="1" s="1"/>
  <c r="AH1263" i="1"/>
  <c r="AJ1263" i="1" s="1"/>
  <c r="AH1264" i="1"/>
  <c r="AJ1264" i="1" s="1"/>
  <c r="AH1265" i="1"/>
  <c r="AJ1265" i="1" s="1"/>
  <c r="AH1266" i="1"/>
  <c r="AJ1266" i="1" s="1"/>
  <c r="AH1267" i="1"/>
  <c r="AJ1267" i="1" s="1"/>
  <c r="AH1268" i="1"/>
  <c r="AJ1268" i="1" s="1"/>
  <c r="AH1269" i="1"/>
  <c r="AJ1269" i="1" s="1"/>
  <c r="AH1270" i="1"/>
  <c r="AJ1270" i="1" s="1"/>
  <c r="AH1271" i="1"/>
  <c r="AJ1271" i="1" s="1"/>
  <c r="AH1272" i="1"/>
  <c r="AJ1272" i="1" s="1"/>
  <c r="AH1273" i="1"/>
  <c r="AJ1273" i="1" s="1"/>
  <c r="AH1274" i="1"/>
  <c r="AJ1274" i="1" s="1"/>
  <c r="AH1275" i="1"/>
  <c r="AJ1275" i="1" s="1"/>
  <c r="AH1276" i="1"/>
  <c r="AJ1276" i="1" s="1"/>
  <c r="AH1277" i="1"/>
  <c r="AJ1277" i="1" s="1"/>
  <c r="AH1278" i="1"/>
  <c r="AJ1278" i="1" s="1"/>
  <c r="AH1279" i="1"/>
  <c r="AJ1279" i="1" s="1"/>
  <c r="AH1280" i="1"/>
  <c r="AJ1280" i="1" s="1"/>
  <c r="AH1281" i="1"/>
  <c r="AJ1281" i="1" s="1"/>
  <c r="AH1282" i="1"/>
  <c r="AJ1282" i="1" s="1"/>
  <c r="AH1283" i="1"/>
  <c r="AJ1283" i="1" s="1"/>
  <c r="AH1284" i="1"/>
  <c r="AJ1284" i="1" s="1"/>
  <c r="AH1285" i="1"/>
  <c r="AJ1285" i="1" s="1"/>
  <c r="AH1286" i="1"/>
  <c r="AJ1286" i="1" s="1"/>
  <c r="AH1287" i="1"/>
  <c r="AJ1287" i="1" s="1"/>
  <c r="AH1288" i="1"/>
  <c r="AJ1288" i="1" s="1"/>
  <c r="AH1289" i="1"/>
  <c r="AJ1289" i="1" s="1"/>
  <c r="AH1290" i="1"/>
  <c r="AJ1290" i="1" s="1"/>
  <c r="AH1291" i="1"/>
  <c r="AJ1291" i="1" s="1"/>
  <c r="AH1292" i="1"/>
  <c r="AJ1292" i="1" s="1"/>
  <c r="AH1293" i="1"/>
  <c r="AJ1293" i="1" s="1"/>
  <c r="AH3" i="1"/>
  <c r="AJ3" i="1" s="1"/>
  <c r="AI52" i="1" l="1"/>
  <c r="AJ52" i="1"/>
  <c r="Y27" i="2"/>
  <c r="S13" i="2"/>
  <c r="V27" i="2"/>
  <c r="S27" i="2"/>
  <c r="P27" i="2"/>
  <c r="L27" i="2"/>
  <c r="I27" i="2"/>
  <c r="F27" i="2"/>
  <c r="C27" i="2"/>
  <c r="P13" i="2"/>
  <c r="L13" i="2"/>
  <c r="I13" i="2"/>
  <c r="F13" i="2"/>
  <c r="C13" i="2"/>
  <c r="AC645" i="1"/>
  <c r="B4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" i="3"/>
  <c r="B2" i="5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D9" i="5" s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3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AC129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3" i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" i="4"/>
  <c r="M5" i="2"/>
  <c r="AX846" i="1" l="1"/>
  <c r="AW846" i="1"/>
  <c r="AX662" i="1"/>
  <c r="AW662" i="1"/>
  <c r="AX333" i="1"/>
  <c r="AW333" i="1"/>
  <c r="AX301" i="1"/>
  <c r="AW301" i="1"/>
  <c r="AX293" i="1"/>
  <c r="AW293" i="1"/>
  <c r="AX285" i="1"/>
  <c r="AW285" i="1"/>
  <c r="AX845" i="1"/>
  <c r="AW845" i="1"/>
  <c r="AX677" i="1"/>
  <c r="AW677" i="1"/>
  <c r="AX340" i="1"/>
  <c r="AW340" i="1"/>
  <c r="AX324" i="1"/>
  <c r="AW324" i="1"/>
  <c r="AX308" i="1"/>
  <c r="AW308" i="1"/>
  <c r="AX300" i="1"/>
  <c r="AW300" i="1"/>
  <c r="AX292" i="1"/>
  <c r="AW292" i="1"/>
  <c r="AX164" i="1"/>
  <c r="AW164" i="1"/>
  <c r="AX60" i="1"/>
  <c r="AW60" i="1"/>
  <c r="AX844" i="1"/>
  <c r="AW844" i="1"/>
  <c r="AX323" i="1"/>
  <c r="AW323" i="1"/>
  <c r="AX267" i="1"/>
  <c r="AW267" i="1"/>
  <c r="AX243" i="1"/>
  <c r="AW243" i="1"/>
  <c r="AX667" i="1"/>
  <c r="AW667" i="1"/>
  <c r="AX322" i="1"/>
  <c r="AW322" i="1"/>
  <c r="AX282" i="1"/>
  <c r="AW282" i="1"/>
  <c r="AX242" i="1"/>
  <c r="AW242" i="1"/>
  <c r="AX802" i="1"/>
  <c r="AW802" i="1"/>
  <c r="AX682" i="1"/>
  <c r="AW682" i="1"/>
  <c r="AX321" i="1"/>
  <c r="AW321" i="1"/>
  <c r="AX305" i="1"/>
  <c r="AW305" i="1"/>
  <c r="AX281" i="1"/>
  <c r="AW281" i="1"/>
  <c r="AX273" i="1"/>
  <c r="AW273" i="1"/>
  <c r="AX241" i="1"/>
  <c r="AW241" i="1"/>
  <c r="AX803" i="1"/>
  <c r="AW803" i="1"/>
  <c r="AX801" i="1"/>
  <c r="AW801" i="1"/>
  <c r="AX657" i="1"/>
  <c r="AW657" i="1"/>
  <c r="AX280" i="1"/>
  <c r="AW280" i="1"/>
  <c r="AX240" i="1"/>
  <c r="AW240" i="1"/>
  <c r="AX175" i="1"/>
  <c r="AW175" i="1"/>
  <c r="AX816" i="1"/>
  <c r="AW816" i="1"/>
  <c r="AX672" i="1"/>
  <c r="AW672" i="1"/>
  <c r="AX847" i="1"/>
  <c r="AW847" i="1"/>
  <c r="AX815" i="1"/>
  <c r="AW815" i="1"/>
  <c r="AX687" i="1"/>
  <c r="AW687" i="1"/>
  <c r="AX302" i="1"/>
  <c r="AW302" i="1"/>
  <c r="AX70" i="1"/>
  <c r="AW70" i="1"/>
  <c r="C9" i="5"/>
  <c r="D14" i="5"/>
  <c r="C19" i="5"/>
  <c r="C16" i="5"/>
  <c r="J9" i="5"/>
  <c r="D20" i="5"/>
  <c r="D19" i="5"/>
  <c r="D18" i="5"/>
  <c r="D10" i="5"/>
  <c r="D7" i="5"/>
  <c r="G9" i="5"/>
  <c r="J25" i="3"/>
  <c r="F9" i="5"/>
  <c r="D15" i="5"/>
  <c r="G22" i="5"/>
  <c r="C20" i="5"/>
  <c r="C18" i="5"/>
  <c r="C10" i="5"/>
  <c r="C12" i="5"/>
  <c r="C15" i="5"/>
  <c r="C14" i="5"/>
  <c r="J14" i="5"/>
  <c r="D13" i="5"/>
  <c r="G14" i="5"/>
  <c r="F14" i="5"/>
  <c r="D21" i="5"/>
  <c r="H21" i="5"/>
  <c r="E21" i="5"/>
  <c r="I21" i="5"/>
  <c r="D17" i="5"/>
  <c r="H17" i="5"/>
  <c r="E17" i="5"/>
  <c r="I17" i="5"/>
  <c r="F17" i="5"/>
  <c r="J17" i="5"/>
  <c r="D8" i="5"/>
  <c r="H8" i="5"/>
  <c r="E8" i="5"/>
  <c r="I8" i="5"/>
  <c r="J8" i="5"/>
  <c r="F8" i="5"/>
  <c r="C8" i="5"/>
  <c r="G8" i="5"/>
  <c r="F6" i="5"/>
  <c r="J6" i="5"/>
  <c r="F5" i="5"/>
  <c r="J5" i="5"/>
  <c r="E2" i="5"/>
  <c r="I2" i="5"/>
  <c r="F2" i="5"/>
  <c r="J2" i="5"/>
  <c r="C44" i="3"/>
  <c r="G44" i="3"/>
  <c r="E44" i="3"/>
  <c r="J44" i="3"/>
  <c r="F44" i="3"/>
  <c r="H44" i="3"/>
  <c r="D44" i="3"/>
  <c r="I44" i="3"/>
  <c r="C43" i="3"/>
  <c r="G43" i="3"/>
  <c r="D43" i="3"/>
  <c r="H43" i="3"/>
  <c r="I43" i="3"/>
  <c r="E43" i="3"/>
  <c r="J43" i="3"/>
  <c r="F43" i="3"/>
  <c r="C40" i="3"/>
  <c r="G40" i="3"/>
  <c r="D40" i="3"/>
  <c r="H40" i="3"/>
  <c r="I40" i="3"/>
  <c r="J40" i="3"/>
  <c r="E40" i="3"/>
  <c r="F40" i="3"/>
  <c r="C38" i="3"/>
  <c r="G38" i="3"/>
  <c r="D38" i="3"/>
  <c r="H38" i="3"/>
  <c r="I38" i="3"/>
  <c r="J38" i="3"/>
  <c r="E38" i="3"/>
  <c r="F38" i="3"/>
  <c r="C28" i="3"/>
  <c r="G28" i="3"/>
  <c r="D28" i="3"/>
  <c r="H28" i="3"/>
  <c r="E28" i="3"/>
  <c r="I28" i="3"/>
  <c r="F28" i="3"/>
  <c r="J28" i="3"/>
  <c r="C27" i="3"/>
  <c r="G27" i="3"/>
  <c r="D27" i="3"/>
  <c r="H27" i="3"/>
  <c r="E27" i="3"/>
  <c r="I27" i="3"/>
  <c r="F27" i="3"/>
  <c r="J27" i="3"/>
  <c r="C19" i="3"/>
  <c r="G19" i="3"/>
  <c r="D19" i="3"/>
  <c r="H19" i="3"/>
  <c r="E19" i="3"/>
  <c r="I19" i="3"/>
  <c r="F19" i="3"/>
  <c r="J19" i="3"/>
  <c r="C16" i="3"/>
  <c r="G16" i="3"/>
  <c r="D16" i="3"/>
  <c r="H16" i="3"/>
  <c r="E16" i="3"/>
  <c r="I16" i="3"/>
  <c r="F16" i="3"/>
  <c r="J16" i="3"/>
  <c r="C14" i="3"/>
  <c r="G14" i="3"/>
  <c r="D14" i="3"/>
  <c r="H14" i="3"/>
  <c r="E14" i="3"/>
  <c r="I14" i="3"/>
  <c r="F14" i="3"/>
  <c r="J14" i="3"/>
  <c r="C13" i="3"/>
  <c r="G13" i="3"/>
  <c r="D13" i="3"/>
  <c r="H13" i="3"/>
  <c r="E13" i="3"/>
  <c r="I13" i="3"/>
  <c r="F13" i="3"/>
  <c r="J13" i="3"/>
  <c r="C9" i="3"/>
  <c r="G9" i="3"/>
  <c r="D9" i="3"/>
  <c r="H9" i="3"/>
  <c r="E9" i="3"/>
  <c r="I9" i="3"/>
  <c r="F9" i="3"/>
  <c r="J9" i="3"/>
  <c r="C6" i="3"/>
  <c r="G6" i="3"/>
  <c r="D6" i="3"/>
  <c r="H6" i="3"/>
  <c r="E6" i="3"/>
  <c r="I6" i="3"/>
  <c r="F6" i="3"/>
  <c r="J6" i="3"/>
  <c r="C4" i="3"/>
  <c r="G4" i="3"/>
  <c r="D4" i="3"/>
  <c r="H4" i="3"/>
  <c r="E4" i="3"/>
  <c r="I4" i="3"/>
  <c r="F4" i="3"/>
  <c r="J4" i="3"/>
  <c r="D2" i="5"/>
  <c r="C22" i="5"/>
  <c r="C21" i="5"/>
  <c r="C17" i="5"/>
  <c r="D2" i="3"/>
  <c r="H2" i="3"/>
  <c r="E2" i="3"/>
  <c r="I2" i="3"/>
  <c r="F2" i="3"/>
  <c r="J2" i="3"/>
  <c r="G2" i="3"/>
  <c r="C2" i="3"/>
  <c r="D22" i="5"/>
  <c r="H22" i="5"/>
  <c r="E22" i="5"/>
  <c r="I22" i="5"/>
  <c r="F20" i="5"/>
  <c r="J20" i="5"/>
  <c r="F19" i="5"/>
  <c r="J19" i="5"/>
  <c r="F18" i="5"/>
  <c r="J18" i="5"/>
  <c r="F15" i="5"/>
  <c r="J15" i="5"/>
  <c r="F10" i="5"/>
  <c r="J10" i="5"/>
  <c r="F13" i="5"/>
  <c r="J13" i="5"/>
  <c r="D16" i="5"/>
  <c r="H16" i="5"/>
  <c r="E16" i="5"/>
  <c r="I16" i="5"/>
  <c r="F16" i="5"/>
  <c r="J16" i="5"/>
  <c r="D12" i="5"/>
  <c r="H12" i="5"/>
  <c r="E12" i="5"/>
  <c r="I12" i="5"/>
  <c r="F12" i="5"/>
  <c r="J12" i="5"/>
  <c r="D11" i="5"/>
  <c r="H11" i="5"/>
  <c r="E11" i="5"/>
  <c r="I11" i="5"/>
  <c r="F11" i="5"/>
  <c r="J11" i="5"/>
  <c r="J7" i="5"/>
  <c r="F7" i="5"/>
  <c r="D4" i="5"/>
  <c r="H4" i="5"/>
  <c r="E4" i="5"/>
  <c r="I4" i="5"/>
  <c r="F4" i="5"/>
  <c r="J4" i="5"/>
  <c r="C4" i="5"/>
  <c r="G4" i="5"/>
  <c r="D3" i="5"/>
  <c r="H3" i="5"/>
  <c r="E3" i="5"/>
  <c r="I3" i="5"/>
  <c r="F3" i="5"/>
  <c r="J3" i="5"/>
  <c r="C3" i="5"/>
  <c r="G3" i="5"/>
  <c r="C37" i="3"/>
  <c r="G37" i="3"/>
  <c r="D37" i="3"/>
  <c r="H37" i="3"/>
  <c r="E37" i="3"/>
  <c r="I37" i="3"/>
  <c r="F37" i="3"/>
  <c r="J37" i="3"/>
  <c r="C35" i="3"/>
  <c r="G35" i="3"/>
  <c r="D35" i="3"/>
  <c r="H35" i="3"/>
  <c r="E35" i="3"/>
  <c r="I35" i="3"/>
  <c r="F35" i="3"/>
  <c r="J35" i="3"/>
  <c r="C31" i="3"/>
  <c r="G31" i="3"/>
  <c r="D31" i="3"/>
  <c r="H31" i="3"/>
  <c r="E31" i="3"/>
  <c r="I31" i="3"/>
  <c r="F31" i="3"/>
  <c r="J31" i="3"/>
  <c r="C17" i="3"/>
  <c r="G17" i="3"/>
  <c r="D17" i="3"/>
  <c r="H17" i="3"/>
  <c r="E17" i="3"/>
  <c r="I17" i="3"/>
  <c r="F17" i="3"/>
  <c r="J17" i="3"/>
  <c r="C15" i="3"/>
  <c r="G15" i="3"/>
  <c r="D15" i="3"/>
  <c r="H15" i="3"/>
  <c r="E15" i="3"/>
  <c r="I15" i="3"/>
  <c r="F15" i="3"/>
  <c r="J15" i="3"/>
  <c r="C10" i="3"/>
  <c r="G10" i="3"/>
  <c r="D10" i="3"/>
  <c r="H10" i="3"/>
  <c r="E10" i="3"/>
  <c r="I10" i="3"/>
  <c r="F10" i="3"/>
  <c r="J10" i="3"/>
  <c r="C7" i="3"/>
  <c r="G7" i="3"/>
  <c r="D7" i="3"/>
  <c r="H7" i="3"/>
  <c r="E7" i="3"/>
  <c r="I7" i="3"/>
  <c r="F7" i="3"/>
  <c r="J7" i="3"/>
  <c r="C2" i="5"/>
  <c r="J22" i="5"/>
  <c r="J21" i="5"/>
  <c r="G20" i="5"/>
  <c r="G18" i="5"/>
  <c r="G16" i="5"/>
  <c r="G13" i="5"/>
  <c r="G11" i="5"/>
  <c r="C6" i="5"/>
  <c r="D5" i="5"/>
  <c r="E42" i="3"/>
  <c r="F36" i="3"/>
  <c r="F34" i="3"/>
  <c r="F32" i="3"/>
  <c r="F30" i="3"/>
  <c r="F20" i="3"/>
  <c r="F18" i="3"/>
  <c r="F12" i="3"/>
  <c r="H2" i="5"/>
  <c r="G21" i="5"/>
  <c r="C13" i="5"/>
  <c r="C11" i="5"/>
  <c r="D6" i="5"/>
  <c r="J41" i="3"/>
  <c r="J39" i="3"/>
  <c r="J33" i="3"/>
  <c r="J29" i="3"/>
  <c r="F26" i="3"/>
  <c r="F24" i="3"/>
  <c r="J23" i="3"/>
  <c r="F22" i="3"/>
  <c r="J11" i="3"/>
  <c r="F8" i="3"/>
  <c r="J3" i="3"/>
  <c r="G2" i="5"/>
  <c r="F22" i="5"/>
  <c r="F21" i="5"/>
  <c r="G19" i="5"/>
  <c r="G17" i="5"/>
  <c r="G15" i="5"/>
  <c r="G12" i="5"/>
  <c r="G10" i="5"/>
  <c r="G7" i="5"/>
  <c r="C7" i="5"/>
  <c r="G6" i="5"/>
  <c r="G5" i="5"/>
  <c r="C5" i="5"/>
  <c r="F42" i="3"/>
  <c r="F41" i="3"/>
  <c r="F39" i="3"/>
  <c r="J36" i="3"/>
  <c r="J34" i="3"/>
  <c r="J32" i="3"/>
  <c r="J30" i="3"/>
  <c r="J26" i="3"/>
  <c r="J24" i="3"/>
  <c r="J22" i="3"/>
  <c r="J20" i="3"/>
  <c r="J18" i="3"/>
  <c r="J12" i="3"/>
  <c r="J8" i="3"/>
  <c r="E41" i="3"/>
  <c r="E39" i="3"/>
  <c r="C42" i="3"/>
  <c r="G42" i="3"/>
  <c r="D42" i="3"/>
  <c r="H42" i="3"/>
  <c r="C36" i="3"/>
  <c r="G36" i="3"/>
  <c r="D36" i="3"/>
  <c r="H36" i="3"/>
  <c r="E36" i="3"/>
  <c r="I36" i="3"/>
  <c r="C34" i="3"/>
  <c r="G34" i="3"/>
  <c r="D34" i="3"/>
  <c r="H34" i="3"/>
  <c r="E34" i="3"/>
  <c r="I34" i="3"/>
  <c r="C32" i="3"/>
  <c r="G32" i="3"/>
  <c r="D32" i="3"/>
  <c r="H32" i="3"/>
  <c r="E32" i="3"/>
  <c r="I32" i="3"/>
  <c r="C30" i="3"/>
  <c r="G30" i="3"/>
  <c r="D30" i="3"/>
  <c r="H30" i="3"/>
  <c r="E30" i="3"/>
  <c r="I30" i="3"/>
  <c r="C21" i="3"/>
  <c r="G21" i="3"/>
  <c r="D21" i="3"/>
  <c r="H21" i="3"/>
  <c r="E21" i="3"/>
  <c r="I21" i="3"/>
  <c r="C20" i="3"/>
  <c r="G20" i="3"/>
  <c r="D20" i="3"/>
  <c r="H20" i="3"/>
  <c r="E20" i="3"/>
  <c r="I20" i="3"/>
  <c r="C18" i="3"/>
  <c r="G18" i="3"/>
  <c r="D18" i="3"/>
  <c r="H18" i="3"/>
  <c r="E18" i="3"/>
  <c r="I18" i="3"/>
  <c r="C12" i="3"/>
  <c r="G12" i="3"/>
  <c r="D12" i="3"/>
  <c r="H12" i="3"/>
  <c r="E12" i="3"/>
  <c r="I12" i="3"/>
  <c r="C5" i="3"/>
  <c r="G5" i="3"/>
  <c r="D5" i="3"/>
  <c r="H5" i="3"/>
  <c r="E5" i="3"/>
  <c r="I5" i="3"/>
  <c r="I20" i="5"/>
  <c r="E20" i="5"/>
  <c r="I19" i="5"/>
  <c r="E19" i="5"/>
  <c r="I18" i="5"/>
  <c r="E18" i="5"/>
  <c r="I15" i="5"/>
  <c r="E15" i="5"/>
  <c r="I14" i="5"/>
  <c r="E14" i="5"/>
  <c r="I13" i="5"/>
  <c r="E13" i="5"/>
  <c r="I10" i="5"/>
  <c r="E10" i="5"/>
  <c r="I9" i="5"/>
  <c r="E9" i="5"/>
  <c r="I7" i="5"/>
  <c r="E7" i="5"/>
  <c r="I6" i="5"/>
  <c r="E6" i="5"/>
  <c r="I5" i="5"/>
  <c r="E5" i="5"/>
  <c r="J42" i="3"/>
  <c r="J21" i="3"/>
  <c r="J5" i="3"/>
  <c r="C41" i="3"/>
  <c r="G41" i="3"/>
  <c r="D41" i="3"/>
  <c r="H41" i="3"/>
  <c r="C39" i="3"/>
  <c r="G39" i="3"/>
  <c r="D39" i="3"/>
  <c r="H39" i="3"/>
  <c r="C33" i="3"/>
  <c r="G33" i="3"/>
  <c r="D33" i="3"/>
  <c r="H33" i="3"/>
  <c r="E33" i="3"/>
  <c r="I33" i="3"/>
  <c r="C29" i="3"/>
  <c r="G29" i="3"/>
  <c r="D29" i="3"/>
  <c r="H29" i="3"/>
  <c r="E29" i="3"/>
  <c r="I29" i="3"/>
  <c r="C26" i="3"/>
  <c r="G26" i="3"/>
  <c r="D26" i="3"/>
  <c r="H26" i="3"/>
  <c r="E26" i="3"/>
  <c r="I26" i="3"/>
  <c r="C25" i="3"/>
  <c r="G25" i="3"/>
  <c r="D25" i="3"/>
  <c r="H25" i="3"/>
  <c r="E25" i="3"/>
  <c r="I25" i="3"/>
  <c r="C24" i="3"/>
  <c r="G24" i="3"/>
  <c r="D24" i="3"/>
  <c r="H24" i="3"/>
  <c r="E24" i="3"/>
  <c r="I24" i="3"/>
  <c r="C23" i="3"/>
  <c r="G23" i="3"/>
  <c r="D23" i="3"/>
  <c r="H23" i="3"/>
  <c r="E23" i="3"/>
  <c r="I23" i="3"/>
  <c r="C22" i="3"/>
  <c r="G22" i="3"/>
  <c r="D22" i="3"/>
  <c r="H22" i="3"/>
  <c r="E22" i="3"/>
  <c r="I22" i="3"/>
  <c r="C11" i="3"/>
  <c r="G11" i="3"/>
  <c r="D11" i="3"/>
  <c r="H11" i="3"/>
  <c r="E11" i="3"/>
  <c r="I11" i="3"/>
  <c r="C8" i="3"/>
  <c r="G8" i="3"/>
  <c r="D8" i="3"/>
  <c r="H8" i="3"/>
  <c r="E8" i="3"/>
  <c r="I8" i="3"/>
  <c r="C3" i="3"/>
  <c r="G3" i="3"/>
  <c r="D3" i="3"/>
  <c r="H3" i="3"/>
  <c r="E3" i="3"/>
  <c r="I3" i="3"/>
  <c r="H20" i="5"/>
  <c r="H19" i="5"/>
  <c r="H18" i="5"/>
  <c r="H15" i="5"/>
  <c r="H14" i="5"/>
  <c r="H13" i="5"/>
  <c r="H10" i="5"/>
  <c r="H9" i="5"/>
  <c r="H7" i="5"/>
  <c r="H6" i="5"/>
  <c r="H5" i="5"/>
  <c r="I42" i="3"/>
  <c r="I41" i="3"/>
  <c r="I39" i="3"/>
  <c r="F33" i="3"/>
  <c r="F29" i="3"/>
  <c r="F25" i="3"/>
  <c r="F23" i="3"/>
  <c r="F21" i="3"/>
  <c r="F11" i="3"/>
  <c r="F5" i="3"/>
  <c r="F3" i="3"/>
  <c r="C23" i="5" l="1"/>
  <c r="D23" i="5"/>
  <c r="J23" i="5"/>
  <c r="G23" i="5"/>
  <c r="F23" i="5"/>
  <c r="F45" i="3"/>
  <c r="D45" i="3"/>
  <c r="E23" i="5"/>
  <c r="C45" i="3"/>
  <c r="I45" i="3"/>
  <c r="H23" i="5"/>
  <c r="G45" i="3"/>
  <c r="E45" i="3"/>
  <c r="J45" i="3"/>
  <c r="H45" i="3"/>
  <c r="I23" i="5"/>
  <c r="D5" i="2" l="1"/>
  <c r="G5" i="2"/>
  <c r="J5" i="2"/>
  <c r="D6" i="2"/>
  <c r="G6" i="2"/>
  <c r="J6" i="2"/>
  <c r="M6" i="2"/>
  <c r="D7" i="2"/>
  <c r="G7" i="2"/>
  <c r="J7" i="2"/>
  <c r="M7" i="2"/>
  <c r="D8" i="2"/>
  <c r="G8" i="2"/>
  <c r="J8" i="2"/>
  <c r="M8" i="2"/>
  <c r="D9" i="2"/>
  <c r="G9" i="2"/>
  <c r="J9" i="2"/>
  <c r="M9" i="2"/>
  <c r="D10" i="2"/>
  <c r="G10" i="2"/>
  <c r="J10" i="2"/>
  <c r="M10" i="2"/>
  <c r="D11" i="2"/>
  <c r="G11" i="2"/>
  <c r="J11" i="2"/>
  <c r="M11" i="2"/>
  <c r="D12" i="2"/>
  <c r="G12" i="2"/>
  <c r="J12" i="2"/>
  <c r="M12" i="2"/>
  <c r="D19" i="2"/>
  <c r="G19" i="2"/>
  <c r="J19" i="2"/>
  <c r="M19" i="2"/>
  <c r="D20" i="2"/>
  <c r="G20" i="2"/>
  <c r="J20" i="2"/>
  <c r="M20" i="2"/>
  <c r="D21" i="2"/>
  <c r="J21" i="2"/>
  <c r="M21" i="2"/>
  <c r="AB15" i="1" l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5" i="1"/>
  <c r="AB6" i="1"/>
  <c r="AB7" i="1"/>
  <c r="AB8" i="1"/>
  <c r="AB9" i="1"/>
  <c r="AB10" i="1"/>
  <c r="AB11" i="1"/>
  <c r="AB12" i="1"/>
  <c r="AB13" i="1"/>
  <c r="AB14" i="1"/>
  <c r="AB3" i="1"/>
  <c r="AB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9" i="1"/>
  <c r="AA920" i="1"/>
  <c r="AA921" i="1"/>
  <c r="AA922" i="1"/>
  <c r="AA918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Z26" i="2"/>
  <c r="W26" i="2"/>
  <c r="T26" i="2"/>
  <c r="Q26" i="2"/>
  <c r="M26" i="2"/>
  <c r="J26" i="2"/>
  <c r="G26" i="2"/>
  <c r="D26" i="2"/>
  <c r="Z25" i="2"/>
  <c r="W25" i="2"/>
  <c r="T25" i="2"/>
  <c r="Q25" i="2"/>
  <c r="M25" i="2"/>
  <c r="J25" i="2"/>
  <c r="G25" i="2"/>
  <c r="D25" i="2"/>
  <c r="Z24" i="2"/>
  <c r="W24" i="2"/>
  <c r="T24" i="2"/>
  <c r="Q24" i="2"/>
  <c r="M24" i="2"/>
  <c r="J24" i="2"/>
  <c r="G24" i="2"/>
  <c r="D24" i="2"/>
  <c r="Z23" i="2"/>
  <c r="W23" i="2"/>
  <c r="T23" i="2"/>
  <c r="Q23" i="2"/>
  <c r="M23" i="2"/>
  <c r="J23" i="2"/>
  <c r="G23" i="2"/>
  <c r="D23" i="2"/>
  <c r="Z22" i="2"/>
  <c r="W22" i="2"/>
  <c r="T22" i="2"/>
  <c r="Q22" i="2"/>
  <c r="M22" i="2"/>
  <c r="J22" i="2"/>
  <c r="G22" i="2"/>
  <c r="D22" i="2"/>
  <c r="Z21" i="2"/>
  <c r="W21" i="2"/>
  <c r="T21" i="2"/>
  <c r="Q21" i="2"/>
  <c r="Z20" i="2"/>
  <c r="W20" i="2"/>
  <c r="T20" i="2"/>
  <c r="Q20" i="2"/>
  <c r="Z19" i="2"/>
  <c r="W19" i="2"/>
  <c r="T19" i="2"/>
  <c r="Q19" i="2"/>
  <c r="AZ22" i="2"/>
  <c r="AW22" i="2"/>
  <c r="AT22" i="2"/>
  <c r="AQ22" i="2"/>
  <c r="Z12" i="2"/>
  <c r="W12" i="2"/>
  <c r="T12" i="2"/>
  <c r="Q12" i="2"/>
  <c r="AZ21" i="2"/>
  <c r="AW21" i="2"/>
  <c r="AT21" i="2"/>
  <c r="AQ21" i="2"/>
  <c r="Z11" i="2"/>
  <c r="W11" i="2"/>
  <c r="T11" i="2"/>
  <c r="Q11" i="2"/>
  <c r="AZ20" i="2"/>
  <c r="AW20" i="2"/>
  <c r="AT20" i="2"/>
  <c r="AQ20" i="2"/>
  <c r="Z10" i="2"/>
  <c r="W10" i="2"/>
  <c r="T10" i="2"/>
  <c r="Q10" i="2"/>
  <c r="AZ19" i="2"/>
  <c r="AW19" i="2"/>
  <c r="AT19" i="2"/>
  <c r="AQ19" i="2"/>
  <c r="Z9" i="2"/>
  <c r="W9" i="2"/>
  <c r="T9" i="2"/>
  <c r="Q9" i="2"/>
  <c r="AZ18" i="2"/>
  <c r="AW18" i="2"/>
  <c r="AT18" i="2"/>
  <c r="AQ18" i="2"/>
  <c r="Z8" i="2"/>
  <c r="W8" i="2"/>
  <c r="T8" i="2"/>
  <c r="Q8" i="2"/>
  <c r="AZ17" i="2"/>
  <c r="AW17" i="2"/>
  <c r="AT17" i="2"/>
  <c r="AQ17" i="2"/>
  <c r="Z7" i="2"/>
  <c r="W7" i="2"/>
  <c r="T7" i="2"/>
  <c r="Q7" i="2"/>
  <c r="AZ16" i="2"/>
  <c r="AW16" i="2"/>
  <c r="AT16" i="2"/>
  <c r="AQ16" i="2"/>
  <c r="Z6" i="2"/>
  <c r="W6" i="2"/>
  <c r="T6" i="2"/>
  <c r="Q6" i="2"/>
  <c r="AZ15" i="2"/>
  <c r="AW15" i="2"/>
  <c r="AT15" i="2"/>
  <c r="AQ15" i="2"/>
  <c r="Z5" i="2"/>
  <c r="W5" i="2"/>
  <c r="T5" i="2"/>
  <c r="Q5" i="2"/>
  <c r="S45" i="2"/>
  <c r="S46" i="2"/>
  <c r="S47" i="2"/>
  <c r="S48" i="2"/>
  <c r="Q47" i="2"/>
  <c r="Q48" i="2"/>
  <c r="Q46" i="2"/>
  <c r="Q45" i="2"/>
  <c r="K50" i="2" l="1"/>
  <c r="N50" i="2"/>
  <c r="K48" i="2"/>
  <c r="L48" i="2" s="1"/>
  <c r="M48" i="2" s="1"/>
  <c r="N47" i="2"/>
  <c r="O47" i="2" s="1"/>
  <c r="P47" i="2" s="1"/>
  <c r="R48" i="2"/>
  <c r="T46" i="2"/>
  <c r="R47" i="2"/>
  <c r="T45" i="2"/>
  <c r="R45" i="2"/>
  <c r="T48" i="2"/>
  <c r="R46" i="2"/>
  <c r="T47" i="2"/>
  <c r="N49" i="2"/>
  <c r="N48" i="2"/>
  <c r="O48" i="2" s="1"/>
  <c r="P48" i="2" s="1"/>
  <c r="N46" i="2"/>
  <c r="O46" i="2" s="1"/>
  <c r="P46" i="2" s="1"/>
  <c r="K46" i="2"/>
  <c r="L46" i="2" s="1"/>
  <c r="M46" i="2" s="1"/>
  <c r="N45" i="2"/>
  <c r="O45" i="2" s="1"/>
  <c r="P45" i="2" s="1"/>
  <c r="K45" i="2"/>
  <c r="L45" i="2" s="1"/>
  <c r="M45" i="2" s="1"/>
  <c r="K49" i="2"/>
  <c r="K47" i="2"/>
  <c r="L47" i="2" s="1"/>
  <c r="M47" i="2" s="1"/>
  <c r="J50" i="2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G2" i="1" l="1"/>
  <c r="J47" i="2"/>
  <c r="J45" i="2"/>
  <c r="J49" i="2"/>
  <c r="J48" i="2"/>
  <c r="J46" i="2"/>
  <c r="J51" i="2" l="1"/>
</calcChain>
</file>

<file path=xl/sharedStrings.xml><?xml version="1.0" encoding="utf-8"?>
<sst xmlns="http://schemas.openxmlformats.org/spreadsheetml/2006/main" count="18719" uniqueCount="3038">
  <si>
    <t>ID</t>
  </si>
  <si>
    <t>TAG</t>
  </si>
  <si>
    <t>DESCRIPTION</t>
  </si>
  <si>
    <t>LEN
&gt;55</t>
  </si>
  <si>
    <t>DUPL.
TAG</t>
  </si>
  <si>
    <t>SECTION</t>
  </si>
  <si>
    <t>P&amp;ID</t>
  </si>
  <si>
    <t>FROM/TO</t>
  </si>
  <si>
    <t>CABLE</t>
  </si>
  <si>
    <t>MAS PANEL</t>
  </si>
  <si>
    <t>TERMINAL BLOCK</t>
  </si>
  <si>
    <t>TERMINALS</t>
  </si>
  <si>
    <t>I/O TYPE</t>
  </si>
  <si>
    <t>CHANNEL TYPE</t>
  </si>
  <si>
    <t>LOGIC STATE / RANGE</t>
  </si>
  <si>
    <t>UNITS</t>
  </si>
  <si>
    <t>EXT.
SUPPLY
(V / A)</t>
  </si>
  <si>
    <t>CU</t>
  </si>
  <si>
    <t>RACK</t>
  </si>
  <si>
    <t>SLOT</t>
  </si>
  <si>
    <t>CHANNEL</t>
  </si>
  <si>
    <t>HMI</t>
  </si>
  <si>
    <t>NOTES</t>
  </si>
  <si>
    <t>DELETED</t>
  </si>
  <si>
    <t>REVISION</t>
  </si>
  <si>
    <t>A12PI0100</t>
  </si>
  <si>
    <t>press. PT0100 compr.air</t>
  </si>
  <si>
    <t/>
  </si>
  <si>
    <t>FLUE GAS CLEANING 1</t>
  </si>
  <si>
    <t xml:space="preserve">CHN1 TDZ2 P32 DP01 </t>
  </si>
  <si>
    <t>CHN1-TDZ2-P32-JBA-1-003</t>
  </si>
  <si>
    <t>S01AP1030</t>
  </si>
  <si>
    <t>AI</t>
  </si>
  <si>
    <t>4/20 mA - 2W</t>
  </si>
  <si>
    <t>0</t>
  </si>
  <si>
    <t>¸</t>
  </si>
  <si>
    <t>barG</t>
  </si>
  <si>
    <t>C</t>
  </si>
  <si>
    <t>A17CK1106A_YLRE</t>
  </si>
  <si>
    <t>compr. CK1106A lime pneu.convey. - in remote</t>
  </si>
  <si>
    <t xml:space="preserve">CHN1 TDZ2 A17 DP01 </t>
  </si>
  <si>
    <t>G12MCC1001</t>
  </si>
  <si>
    <t>DI</t>
  </si>
  <si>
    <t>SPST</t>
  </si>
  <si>
    <t>true</t>
  </si>
  <si>
    <t>=</t>
  </si>
  <si>
    <t>active</t>
  </si>
  <si>
    <t>A17CK1106A_YLH</t>
  </si>
  <si>
    <t>compr. CK1106A lime pneu.convey. - in running</t>
  </si>
  <si>
    <t>A17CK1106A_YSG</t>
  </si>
  <si>
    <t>compr. CK1106A lime pneu.convey. - supply fault</t>
  </si>
  <si>
    <t>false</t>
  </si>
  <si>
    <t>A17CK1106A_HSH</t>
  </si>
  <si>
    <t>compr. CK1106A lime pneu.convey. - start/stop</t>
  </si>
  <si>
    <t>DO</t>
  </si>
  <si>
    <t>RELAY</t>
  </si>
  <si>
    <t>→</t>
  </si>
  <si>
    <t>start</t>
  </si>
  <si>
    <t>A17CK1106B_YLRE</t>
  </si>
  <si>
    <t>compr. CK1106B lime pneu.convey. - in remote</t>
  </si>
  <si>
    <t>A17CK1106B_YLH</t>
  </si>
  <si>
    <t>compr. CK1106B lime pneu.convey. - in running</t>
  </si>
  <si>
    <t>A17CK1106B_YSG</t>
  </si>
  <si>
    <t>compr. CK1106B lime pneu.convey. - supply fault</t>
  </si>
  <si>
    <t>A17CK1106B_HSH</t>
  </si>
  <si>
    <t>compr. CK1106B lime pneu.convey. - start/stop</t>
  </si>
  <si>
    <t>A17EH1120_YLH</t>
  </si>
  <si>
    <t>elec.heater EH1120 lime silos SL1100 - in running</t>
  </si>
  <si>
    <t>A17EH1120_YSG</t>
  </si>
  <si>
    <t>elec.heater EH1120 lime silos SL1100 - supply fault</t>
  </si>
  <si>
    <t>A17EH1120_HSH</t>
  </si>
  <si>
    <t>elec.heater EH1120 lime silos SL1100 - start/stop</t>
  </si>
  <si>
    <t>A17EH1121A_YLH</t>
  </si>
  <si>
    <t>elec.heater EH1121A lime conveyor SW1103A - in running</t>
  </si>
  <si>
    <t>A17EH1121A_YSG</t>
  </si>
  <si>
    <t>elec.heater EH1121A lime conveyor SW1103A - supply fault</t>
  </si>
  <si>
    <t>A17EH1121A_HSH</t>
  </si>
  <si>
    <t>elec.heater EH1121A lime conveyor SW1103A - start/stop</t>
  </si>
  <si>
    <t>A17EH1121B_YLH</t>
  </si>
  <si>
    <t>elec.heater EH1121B lime conveyor SW1103B - in running</t>
  </si>
  <si>
    <t>A17EH1121B_YSG</t>
  </si>
  <si>
    <t>elec.heater EH1121B lime conveyor SW1103B - supply fault</t>
  </si>
  <si>
    <t>A17EH1121B_HSH</t>
  </si>
  <si>
    <t>elec.heater EH1121B lime conveyor SW1103B - start/stop</t>
  </si>
  <si>
    <t>A17EH1122A_YLH</t>
  </si>
  <si>
    <t>elec.heater EH1122A lime conveyor SW1104A - in running</t>
  </si>
  <si>
    <t>A17EH1122A_YSG</t>
  </si>
  <si>
    <t>elec.heater EH1122A lime conveyor SW1104A - supply fault</t>
  </si>
  <si>
    <t>A17EH1122A_HSH</t>
  </si>
  <si>
    <t>elec.heater EH1122A lime conveyor SW1104A - start/stop</t>
  </si>
  <si>
    <t>A17EH1122B_YLH</t>
  </si>
  <si>
    <t>elec.heater EH1122B lime conveyor SW1104B - in running</t>
  </si>
  <si>
    <t>A17EH1122B_YSG</t>
  </si>
  <si>
    <t>elec.heater EH1122B lime conveyor SW1104B - supply fault</t>
  </si>
  <si>
    <t>A17EH1122B_HSH</t>
  </si>
  <si>
    <t>elec.heater EH1122B lime conveyor SW1104B - start/stop</t>
  </si>
  <si>
    <t>A17EH1107A_YLH</t>
  </si>
  <si>
    <t>elec.heater EH1107A lime 1th stage - in running</t>
  </si>
  <si>
    <t>A17EH1107A_YSG</t>
  </si>
  <si>
    <t>elec.heater EH1107A lime 1th stage - supply fault</t>
  </si>
  <si>
    <t>A17EH1107A_HSH</t>
  </si>
  <si>
    <t>elec.heater EH1107A lime 1th stage - start/stop</t>
  </si>
  <si>
    <t>A17EH1107B_YLH</t>
  </si>
  <si>
    <t>elec.heater EH1107B lime 1th stage - in running</t>
  </si>
  <si>
    <t>A17EH1107B_YSG</t>
  </si>
  <si>
    <t>elec.heater EH1107B lime 1th stage - supply fault</t>
  </si>
  <si>
    <t>A17EH1107B_HSH</t>
  </si>
  <si>
    <t>elec.heater EH1107B lime 1th stage - start/stop</t>
  </si>
  <si>
    <t>A17EH1108A_YLH</t>
  </si>
  <si>
    <t>elec.heater EH1108A lime 2th stage - in running</t>
  </si>
  <si>
    <t>A17EH1108A_YSG</t>
  </si>
  <si>
    <t>elec.heater EH1108A lime 2th stage - supply fault</t>
  </si>
  <si>
    <t>A17EH1108A_HSH</t>
  </si>
  <si>
    <t>elec.heater EH1108A lime 2th stage - start/stop</t>
  </si>
  <si>
    <t>A17EH1108B_YLH</t>
  </si>
  <si>
    <t>elec.heater EH1108B lime 2th stage - in running</t>
  </si>
  <si>
    <t>A17EH1108B_YSG</t>
  </si>
  <si>
    <t>elec.heater EH1108B lime 2th stage - supply fault</t>
  </si>
  <si>
    <t>A17EH1108B_HSH</t>
  </si>
  <si>
    <t>elec.heater EH1108B lime 2th stage - start/stop</t>
  </si>
  <si>
    <t>A17EH1109A_YLH</t>
  </si>
  <si>
    <t>elec.heater EH1109A lime 3th stage - in running</t>
  </si>
  <si>
    <t>A17EH1109A_YSG</t>
  </si>
  <si>
    <t>elec.heater EH1109A lime 3th stage - supply fault</t>
  </si>
  <si>
    <t>A17EH1109A_HSH</t>
  </si>
  <si>
    <t>elec.heater EH1109A lime 3th stage - start/stop</t>
  </si>
  <si>
    <t>A17EH1109B_YLH</t>
  </si>
  <si>
    <t>elec.heater EH1109B lime 3th stage - in running</t>
  </si>
  <si>
    <t>A17EH1109B_YSG</t>
  </si>
  <si>
    <t>elec.heater EH1109B lime 3th stage - supply fault</t>
  </si>
  <si>
    <t>A17EH1109B_HSH</t>
  </si>
  <si>
    <t>elec.heater EH1109B lime 3th stage - start/stop</t>
  </si>
  <si>
    <t>A17FN1105A_YLH</t>
  </si>
  <si>
    <t>fan FN1105A cooling lime M1104A - in running</t>
  </si>
  <si>
    <t>A17FN1105A_YSG</t>
  </si>
  <si>
    <t>fan FN1105A cooling lime M1104A - supply fault</t>
  </si>
  <si>
    <t>A17FN1105A_HSH</t>
  </si>
  <si>
    <t>fan FN1105A cooling lime M1104A - start/stop</t>
  </si>
  <si>
    <t>A17FN1105B_YLH</t>
  </si>
  <si>
    <t>fan FN1105B cooling lime M1104B - in running</t>
  </si>
  <si>
    <t>A17FN1105B_YSG</t>
  </si>
  <si>
    <t>fan FN1105B cooling lime M1104B - supply fault</t>
  </si>
  <si>
    <t>A17FN1105B_HSH</t>
  </si>
  <si>
    <t>fan FN1105B cooling lime M1104B - start/stop</t>
  </si>
  <si>
    <t>A17FSL1106A</t>
  </si>
  <si>
    <t>flow L FSL1106A lime pneu.convey.</t>
  </si>
  <si>
    <t>CHN1-TDZ2-A17-JBD-1-003</t>
  </si>
  <si>
    <t>A17FSL1106B</t>
  </si>
  <si>
    <t>flow L FSL1106B lime pneu.convey.</t>
  </si>
  <si>
    <t>A17HV1101A_ZSH</t>
  </si>
  <si>
    <t>vlv. HV1101A extract. lime silos SL1100 - opened</t>
  </si>
  <si>
    <t>CHN1-TDZ2-A17-JBD-1-002</t>
  </si>
  <si>
    <t>A17HV1101B_ZSH</t>
  </si>
  <si>
    <t>vlv. HV1101B extract. lime silos SL1100 - opened</t>
  </si>
  <si>
    <t>A17LP1100_YL</t>
  </si>
  <si>
    <t>loc.pan. LP1100 filling lime SL1100 - reset</t>
  </si>
  <si>
    <t>attivo</t>
  </si>
  <si>
    <t>A17LP11100_YSA</t>
  </si>
  <si>
    <t>loc.pan. LP1100 filling lime SL1100 - charge alarm</t>
  </si>
  <si>
    <t>comando</t>
  </si>
  <si>
    <t>A17LP11100_YLRE</t>
  </si>
  <si>
    <t>loc.pan. LP1100 filling lime SL1100 - charge ready</t>
  </si>
  <si>
    <t>A17LP11100_LAHH</t>
  </si>
  <si>
    <t>loc.pan. LP1100 filling lime SL1100 - visive alarm</t>
  </si>
  <si>
    <t>A17LP21100_LAHH</t>
  </si>
  <si>
    <t>loc.pan. LP1100 filling lime SL1100 - acustic alarm</t>
  </si>
  <si>
    <t>A17LP11100_LI</t>
  </si>
  <si>
    <t>loc.pan. LP1100 filling lime SL1100 - Level indicator</t>
  </si>
  <si>
    <t>AO</t>
  </si>
  <si>
    <t>4/20 mA</t>
  </si>
  <si>
    <t>∕</t>
  </si>
  <si>
    <t>%</t>
  </si>
  <si>
    <t>D</t>
  </si>
  <si>
    <t>A17CD1300_YLRE</t>
  </si>
  <si>
    <t>aut.pan. AP1300 cleaning lime FF1100 - in remote</t>
  </si>
  <si>
    <t>A17CD1300_YSA</t>
  </si>
  <si>
    <t>aut.pan. AP1300 cleaning lime FF1100 - com.alarm</t>
  </si>
  <si>
    <t>A17CD1300_HSH</t>
  </si>
  <si>
    <t>aut.pan. AP1300 cleaning lime FF1100 - enable</t>
  </si>
  <si>
    <t>A17LSH1101A</t>
  </si>
  <si>
    <t>lev. H LSH1101A lime hopper HP1101A</t>
  </si>
  <si>
    <t>SPDT 4 wires</t>
  </si>
  <si>
    <t>A17LSH1101B</t>
  </si>
  <si>
    <t>lev. H LSH1101B lime hopper HP1101B</t>
  </si>
  <si>
    <t>A17LSHH1100</t>
  </si>
  <si>
    <t>lev. HH LSHH1100 lime silos SL1100</t>
  </si>
  <si>
    <t>CHN1-TDZ2-A17-JBD-1-001</t>
  </si>
  <si>
    <t>A17LSL1101A</t>
  </si>
  <si>
    <t>lev. L LSL1101A lime hopper HP1101A</t>
  </si>
  <si>
    <t>A17LSL1101B</t>
  </si>
  <si>
    <t>lev. L LSL1101B lime hopper HP1101B</t>
  </si>
  <si>
    <t>A17LSLL1100</t>
  </si>
  <si>
    <t>lev. LL LSLL1100 lime silos SL1100</t>
  </si>
  <si>
    <t>A17LI1100</t>
  </si>
  <si>
    <t>lev. LT1100 lime silos SL1100</t>
  </si>
  <si>
    <t>CHN1-TDZ2-A17-JBA-1-001</t>
  </si>
  <si>
    <t>A17POV1102A_ZSH</t>
  </si>
  <si>
    <t>vlv. POV1102A extract. lime silos SL1100 - opened</t>
  </si>
  <si>
    <t>A17POV1102A_HSH</t>
  </si>
  <si>
    <t>vlv. POV1102A extract. lime silos SL1100 - open</t>
  </si>
  <si>
    <t>A17LP1102</t>
  </si>
  <si>
    <t>RELAY - 24 Vac</t>
  </si>
  <si>
    <t>A17POV1102A_HSL</t>
  </si>
  <si>
    <t>vlv. POV1102A extract. lime silos SL1100 - close</t>
  </si>
  <si>
    <t>A17POV1102B_ZSH</t>
  </si>
  <si>
    <t>vlv. POV1102B extract. lime silos SL1100 - opened</t>
  </si>
  <si>
    <t>A17POV1102B_HSH</t>
  </si>
  <si>
    <t>vlv. POV1102B extract. lime silos SL1100 - open</t>
  </si>
  <si>
    <t>A17POV1102B_HSL</t>
  </si>
  <si>
    <t>vlv. POV1102B extract. lime silos SL1100 - close</t>
  </si>
  <si>
    <t>A17PSHH1100</t>
  </si>
  <si>
    <t>pres. HH PSHH1100 lime compr.air FF1100</t>
  </si>
  <si>
    <t>A17PSL1301</t>
  </si>
  <si>
    <t>pres. L PSL1301 lime compr.air PRV1301</t>
  </si>
  <si>
    <t>A17PI1106A</t>
  </si>
  <si>
    <t>press. PT1106A lime pneu.convey.</t>
  </si>
  <si>
    <t>CHN1-TDZ2-A17-JBA-1-002</t>
  </si>
  <si>
    <t>mmH20</t>
  </si>
  <si>
    <t>A17PI1106B</t>
  </si>
  <si>
    <t>press. PT1106B lime pneu.convey.</t>
  </si>
  <si>
    <t>A17RV1110A_YLRE</t>
  </si>
  <si>
    <t>rot.vlv. RV1110A lime pneu.convey. - in remote</t>
  </si>
  <si>
    <t>A17RV1110A_YLH</t>
  </si>
  <si>
    <t>rot.vlv. RV1110A lime pneu.convey. - in running</t>
  </si>
  <si>
    <t>A17RV1110A_YSG</t>
  </si>
  <si>
    <t>rot.vlv. RV1110A lime pneu.convey. - supply fault</t>
  </si>
  <si>
    <t>A17RV1110A_HSH</t>
  </si>
  <si>
    <t>rot.vlv. RV1110A lime pneu.convey. - start/stop</t>
  </si>
  <si>
    <t>A17RV1110B_YLRE</t>
  </si>
  <si>
    <t>rot.vlv. RV1110B lime pneu.convey. - in remote</t>
  </si>
  <si>
    <t>A17RV1110B_YLH</t>
  </si>
  <si>
    <t>rot.vlv. RV1110B lime pneu.convey. - in running</t>
  </si>
  <si>
    <t>A17RV1110B_YSG</t>
  </si>
  <si>
    <t>rot.vlv. RV1110B lime pneu.convey. - supply fault</t>
  </si>
  <si>
    <t>A17RV1110B_HSH</t>
  </si>
  <si>
    <t>rot.vlv. RV1110B lime pneu.convey. - start/stop</t>
  </si>
  <si>
    <t>A17SOV1304_HSH</t>
  </si>
  <si>
    <t>vlv. SOV1304 fluid lime compr.air SI1100 - open</t>
  </si>
  <si>
    <t>A17SOV1305_HSH</t>
  </si>
  <si>
    <t>vlv. SOV1305 fluid lime compr.air SI1100 - open</t>
  </si>
  <si>
    <t>A17SOV1306A_HSH</t>
  </si>
  <si>
    <t>vlv. SOV1306A fluid lime compr.air HP1101A - open</t>
  </si>
  <si>
    <t>A17SOV1306B_HSH</t>
  </si>
  <si>
    <t>vlv. SOV1306B fluid lime compr.air HP1101B - open</t>
  </si>
  <si>
    <t>A17SOV1307A_HSH</t>
  </si>
  <si>
    <t>vlv. SOV1307A fluid lime compr.air HP1101A - open</t>
  </si>
  <si>
    <t>A17SOV1307B_HSH</t>
  </si>
  <si>
    <t>vlv. SOV1307B fluid lime compr.air HP1101B - open</t>
  </si>
  <si>
    <t>A17SOV1308A_HSH</t>
  </si>
  <si>
    <t>vlv. SOV1308A fluid lime compr.air RV1110A - open</t>
  </si>
  <si>
    <t>A17SOV1308B_HSH</t>
  </si>
  <si>
    <t>vlv. SOV1308B fluid lime compr.air RV1110B - open</t>
  </si>
  <si>
    <t>A17SSL1103A</t>
  </si>
  <si>
    <t>speed L SSL1103A lime conveyor SW1103A</t>
  </si>
  <si>
    <t>A17SSL1103B</t>
  </si>
  <si>
    <t>speed L SSL1103B lime conveyor SW1103B</t>
  </si>
  <si>
    <t>A17SSL1104A</t>
  </si>
  <si>
    <t>speed L SSL1104A lime conveyor SW1104A</t>
  </si>
  <si>
    <t>A17SSL1104B</t>
  </si>
  <si>
    <t>speed L SSL1104B lime conveyor SW1104B</t>
  </si>
  <si>
    <t>A17SSL1110A</t>
  </si>
  <si>
    <t>speed L SSL1110A lime rot.vlv. RV1110A</t>
  </si>
  <si>
    <t>A17SSL1110B</t>
  </si>
  <si>
    <t>speed L SSL1110B lime rot.vlv. RV1110B</t>
  </si>
  <si>
    <t>A17SW1103A_YLRE</t>
  </si>
  <si>
    <t>screw conv. SW1103A extract. lime - in remote</t>
  </si>
  <si>
    <t>A17SW1103A_YLH</t>
  </si>
  <si>
    <t>screw conv. SW1103A extract. lime - in running</t>
  </si>
  <si>
    <t>A17SW1103A_YSG</t>
  </si>
  <si>
    <t>screw conv. SW1103A extract. lime - supply fault</t>
  </si>
  <si>
    <t>A17SW1103A_HSH</t>
  </si>
  <si>
    <t>screw conv. SW1103A extract. lime - start/stop</t>
  </si>
  <si>
    <t>A17SW1103B_YLRE</t>
  </si>
  <si>
    <t>screw conv. SW1103B extract. lime - in remote</t>
  </si>
  <si>
    <t>A17SW1103B_YLH</t>
  </si>
  <si>
    <t>screw conv. SW1103B extract. lime - in running</t>
  </si>
  <si>
    <t>A17SW1103B_YSG</t>
  </si>
  <si>
    <t>screw conv. SW1103B extract. lime - supply fault</t>
  </si>
  <si>
    <t>A17SW1103B_HSH</t>
  </si>
  <si>
    <t>screw conv. SW1103B extract. lime - start/stop</t>
  </si>
  <si>
    <t>A17SW1104A_YLRE</t>
  </si>
  <si>
    <t>screw conv. SW1104A dosag. lime - in remote</t>
  </si>
  <si>
    <t>A17SW1104A_YLH</t>
  </si>
  <si>
    <t>screw conv. SW1104A dosag. lime - in running</t>
  </si>
  <si>
    <t>A17SW1104A_YS</t>
  </si>
  <si>
    <t>screw conv. SW1104A dosag. lime - gen.fault</t>
  </si>
  <si>
    <t>A17SW1104A_YSG</t>
  </si>
  <si>
    <t>screw conv. SW1104A dosag. lime - supply fault</t>
  </si>
  <si>
    <t>A17SW1104A_HSH</t>
  </si>
  <si>
    <t>screw conv. SW1104A dosag. lime - start/stop</t>
  </si>
  <si>
    <t>A17SW1104A_SI</t>
  </si>
  <si>
    <t>screw conv. SW1104A dosag. lime - speed</t>
  </si>
  <si>
    <t>4/20 mA - 4W</t>
  </si>
  <si>
    <t xml:space="preserve">24Vdc / .. </t>
  </si>
  <si>
    <t>A17SW1104A_II</t>
  </si>
  <si>
    <t>screw conv. SW1104A dosag. lime - current</t>
  </si>
  <si>
    <t>xxx</t>
  </si>
  <si>
    <t>A</t>
  </si>
  <si>
    <t>A17SW1104A_SY</t>
  </si>
  <si>
    <t>screw conv. SW1104A dosag. lime - req.speed</t>
  </si>
  <si>
    <t>A17SW1104B_YLRE</t>
  </si>
  <si>
    <t>screw conv. SW1104B dosag. lime - in remote</t>
  </si>
  <si>
    <t>A17SW1104B_YLH</t>
  </si>
  <si>
    <t>screw conv. SW1104B dosag. lime - in running</t>
  </si>
  <si>
    <t>A17SW1104B_YS</t>
  </si>
  <si>
    <t>screw conv. SW1104B dosag. lime - gen.fault</t>
  </si>
  <si>
    <t>A17SW1104B_YSG</t>
  </si>
  <si>
    <t>screw conv. SW1104B dosag. lime - supply fault</t>
  </si>
  <si>
    <t>A17SW1104B_HSH</t>
  </si>
  <si>
    <t>screw conv. SW1104B dosag. lime - start/stop</t>
  </si>
  <si>
    <t>A17SW1104B_SI</t>
  </si>
  <si>
    <t>screw conv. SW1104B dosag. lime - speed</t>
  </si>
  <si>
    <t>A17SW1104B_II</t>
  </si>
  <si>
    <t>screw conv. SW1104B dosag. lime - current</t>
  </si>
  <si>
    <t>A17SW1104B_SY</t>
  </si>
  <si>
    <t>screw conv. SW1104B dosag. lime - req.speed</t>
  </si>
  <si>
    <t>A17TSH1120</t>
  </si>
  <si>
    <t>temp. H TSH1120 lime Heater EH1120</t>
  </si>
  <si>
    <t>A17TSH1121A</t>
  </si>
  <si>
    <t>temp. H TSH1121A lime Heater EH1121A</t>
  </si>
  <si>
    <t>A17TSH1121B</t>
  </si>
  <si>
    <t>temp. H TSH1121B lime Heater EH1121B</t>
  </si>
  <si>
    <t>A17TSH1122A</t>
  </si>
  <si>
    <t>temp. H TSH1122A lime Heater EH1122A</t>
  </si>
  <si>
    <t>A17TSH1122B</t>
  </si>
  <si>
    <t>temp. H TSH1122B lime Heater EH1122B</t>
  </si>
  <si>
    <t>A17TSHH1107A</t>
  </si>
  <si>
    <t>temp. HH TSHH1107A lime pneu.convey. A</t>
  </si>
  <si>
    <t>A17TSHH1107B</t>
  </si>
  <si>
    <t>temp. HH TSHH1107B lime pneu.convey. B</t>
  </si>
  <si>
    <t>A17TI1107A</t>
  </si>
  <si>
    <t>temp. TT1107A lime pneu.convey.</t>
  </si>
  <si>
    <t>°C</t>
  </si>
  <si>
    <t>A17TI1107B</t>
  </si>
  <si>
    <t>temp. TT1107B lime pneu.convey.</t>
  </si>
  <si>
    <t>A17WI1100</t>
  </si>
  <si>
    <t>weight WT1100 lime silos SL1100</t>
  </si>
  <si>
    <t>ton</t>
  </si>
  <si>
    <t>A17WI1104A</t>
  </si>
  <si>
    <t>weight WT1104A lime hopper HP1101A</t>
  </si>
  <si>
    <t>kg</t>
  </si>
  <si>
    <t>A17WI1104B</t>
  </si>
  <si>
    <t>weight WT1104B lime hopper HP1101B</t>
  </si>
  <si>
    <t>A17ZSH1100</t>
  </si>
  <si>
    <t>pos. H ZSH1100 filling lime SL1100</t>
  </si>
  <si>
    <t>A18AI1100</t>
  </si>
  <si>
    <t>anal. AT1100 sampl. act.carb. CO</t>
  </si>
  <si>
    <t xml:space="preserve">CHN1 TDZ2 A18 DP01 </t>
  </si>
  <si>
    <t>CHN1-TDZ2-A18-JBA-1-001</t>
  </si>
  <si>
    <t>ppm</t>
  </si>
  <si>
    <t>A18CK1106A_YLRE</t>
  </si>
  <si>
    <t>compr. CK1106A act.carb. pneu.convey. - in remote</t>
  </si>
  <si>
    <t>A18CK1106A_YLH</t>
  </si>
  <si>
    <t>compr. CK1106A act.carb. pneu.convey. - in running</t>
  </si>
  <si>
    <t>A18CK1106A_YSG</t>
  </si>
  <si>
    <t>compr. CK1106A act.carb. pneu.convey. - supply fault</t>
  </si>
  <si>
    <t>A18CK1106A_HSH</t>
  </si>
  <si>
    <t>compr. CK1106A act.carb. pneu.convey. - start/stop</t>
  </si>
  <si>
    <t>A18CK1106B_YLRE</t>
  </si>
  <si>
    <t>compr. CK1106B act.carb. pneu.convey. - in remote</t>
  </si>
  <si>
    <t>A18CK1106B_YLH</t>
  </si>
  <si>
    <t>compr. CK1106B act.carb. pneu.convey. - in running</t>
  </si>
  <si>
    <t>A18CK1106B_YSG</t>
  </si>
  <si>
    <t>compr. CK1106B act.carb. pneu.convey. - supply fault</t>
  </si>
  <si>
    <t>A18CK1106B_HSH</t>
  </si>
  <si>
    <t>compr. CK1106B act.carb. pneu.convey. - start/stop</t>
  </si>
  <si>
    <t>A18FN1105A_YLH</t>
  </si>
  <si>
    <t>fan FN1105A cooling act.carb. M1104A - in running</t>
  </si>
  <si>
    <t>A18FN1105A_YSG</t>
  </si>
  <si>
    <t>fan FN1105A cooling act.carb. M1104A - supply fault</t>
  </si>
  <si>
    <t>A18FN1105A_HSH</t>
  </si>
  <si>
    <t>fan FN1105A cooling act.carb. M1104A - start/stop</t>
  </si>
  <si>
    <t>A18FN1105B_YLH</t>
  </si>
  <si>
    <t>fan FN1105B cooling act.carb. M1104B - in running</t>
  </si>
  <si>
    <t>A18FN1105B_YSG</t>
  </si>
  <si>
    <t>fan FN1105B cooling act.carb. M1104B - supply fault</t>
  </si>
  <si>
    <t>A18FN1105B_HSH</t>
  </si>
  <si>
    <t>fan FN1105B cooling act.carb. M1104B - start/stop</t>
  </si>
  <si>
    <t>A18FSL1106A</t>
  </si>
  <si>
    <t>flow L FSL1106A act.carb. pneu.convey.</t>
  </si>
  <si>
    <t>A18FSL1106B</t>
  </si>
  <si>
    <t>flow L FSL1106B act.carb. pneu.convey.</t>
  </si>
  <si>
    <t>A18HV1101A_ZSH</t>
  </si>
  <si>
    <t>vlv. HV1101A extract. act.carb. silos SL1100 - opened</t>
  </si>
  <si>
    <t>CHN1-TDZ2-A18-JBD-1-002</t>
  </si>
  <si>
    <t>A18HV1101B_ZSH</t>
  </si>
  <si>
    <t>vlv. HV1101B extract. act.carb. silos SL1100 - opened</t>
  </si>
  <si>
    <t>A18LP1100_YL</t>
  </si>
  <si>
    <t>loc.pan. LP1100 filling act.carb. SL1100 - reset</t>
  </si>
  <si>
    <t>A18LP11100_YSA</t>
  </si>
  <si>
    <t>loc.pan. LP1100 filling act.carb. SL1100 - charge alarm</t>
  </si>
  <si>
    <t>A18LP11100_YLRE</t>
  </si>
  <si>
    <t>loc.pan. LP1100 filling act.carb. SL1100 - charge ready</t>
  </si>
  <si>
    <t>A18LP11100_LAHH</t>
  </si>
  <si>
    <t>loc.pan. LP1100 filling act.carb. SL1100 - visive alarm</t>
  </si>
  <si>
    <t>A18LP21100_LAHH</t>
  </si>
  <si>
    <t>loc.pan. LP1100 filling act.carb. SL1100 - acustic alarm</t>
  </si>
  <si>
    <t>A18LP11100_LI</t>
  </si>
  <si>
    <t>loc.pan. LP1100 filling act.carb. SL1100 - Level indicator</t>
  </si>
  <si>
    <t>A18LP1110_YL</t>
  </si>
  <si>
    <t>loc.pan. LP1110 earth act.carb. SL1100 - check ok</t>
  </si>
  <si>
    <t>A18CD1300_YLRE</t>
  </si>
  <si>
    <t>aut.pan. AP1300 cleaning act.carb. FF1100 - in remote</t>
  </si>
  <si>
    <t>A18CD1300_YSA</t>
  </si>
  <si>
    <t>aut.pan. AP1300 cleaning act.carb. FF1100 - com.alarm</t>
  </si>
  <si>
    <t>A18CD1300_HSH</t>
  </si>
  <si>
    <t>aut.pan. AP1300 cleaning act.carb. FF1100 - enable</t>
  </si>
  <si>
    <t>A18LSH1101A</t>
  </si>
  <si>
    <t>lev. H LSH1101A act.carb. hopper HP1101A</t>
  </si>
  <si>
    <t>A18LSH1101B</t>
  </si>
  <si>
    <t>lev. H LSH1101B act.carb. hopper HP1101B</t>
  </si>
  <si>
    <t>A18LSHH1100</t>
  </si>
  <si>
    <t>lev. HH LSHH1100 act.carb. silos SL1100</t>
  </si>
  <si>
    <t>CHN1-TDZ2-A18-JBD-1-001</t>
  </si>
  <si>
    <t>A18LSL1101A</t>
  </si>
  <si>
    <t>lev. L LSL1101A act.carb. hopper HP1101A</t>
  </si>
  <si>
    <t>A18LSL1101B</t>
  </si>
  <si>
    <t>lev. L LSL1101B act.carb. hopper HP1101B</t>
  </si>
  <si>
    <t>A18LSLL1100</t>
  </si>
  <si>
    <t>lev. LL LSLL1100 act.carb. silos SL1100</t>
  </si>
  <si>
    <t>A18LI1100</t>
  </si>
  <si>
    <t>lev. LT1100 act.carb. silos SL1100</t>
  </si>
  <si>
    <t>A18POV1100_ZSL</t>
  </si>
  <si>
    <t>vlv. POV1100 filling act.carb. silos SL1100 - closed</t>
  </si>
  <si>
    <t>A18POV1100_HSH</t>
  </si>
  <si>
    <t>vlv. POV1100 filling act.carb. silos SL1100 - open</t>
  </si>
  <si>
    <t>A18POV1102A_ZSH</t>
  </si>
  <si>
    <t>vlv. POV1102A extract. act.carb. silos SL1100 - opened</t>
  </si>
  <si>
    <t>A18POV1102A_HSH</t>
  </si>
  <si>
    <t>vlv. POV1102A extract. act.carb. silos SL1100 - open</t>
  </si>
  <si>
    <t>A18LP1102</t>
  </si>
  <si>
    <t>A18POV1102A_HSL</t>
  </si>
  <si>
    <t>vlv. POV1102A extract. act.carb. silos SL1100 - close</t>
  </si>
  <si>
    <t>A18POV1102B_ZSH</t>
  </si>
  <si>
    <t>vlv. POV1102B extract. act.carb. silos SL1100 - opened</t>
  </si>
  <si>
    <t>A18POV1102B_HSH</t>
  </si>
  <si>
    <t>vlv. POV1102B extract. act.carb. silos SL1100 - open</t>
  </si>
  <si>
    <t>A18POV1102B_HSL</t>
  </si>
  <si>
    <t>vlv. POV1102B extract. act.carb. silos SL1100 - close</t>
  </si>
  <si>
    <t>A18PSHH1100</t>
  </si>
  <si>
    <t>pres. HH PSHH1100 act.carb. compr.air FF1100</t>
  </si>
  <si>
    <t>A18PSL1301</t>
  </si>
  <si>
    <t>pres. L PSL1301 act.carb. compr.air PRV1301</t>
  </si>
  <si>
    <t>A18PSL1307</t>
  </si>
  <si>
    <t>pres. L PSL1307 act.carb. Nitrogen gas</t>
  </si>
  <si>
    <t>A18PI1106A</t>
  </si>
  <si>
    <t>press. PT1106A act.carb. pneu.convey.</t>
  </si>
  <si>
    <t>A18PI1106B</t>
  </si>
  <si>
    <t>press. PT1106B act.carb. pneu.convey.</t>
  </si>
  <si>
    <t>A18RV1107A_YLRE</t>
  </si>
  <si>
    <t>rot.vlv. RV1107A act.carb. pneu.convey. - in remote</t>
  </si>
  <si>
    <t>A18RV1107A_YLH</t>
  </si>
  <si>
    <t>rot.vlv. RV1107A act.carb. pneu.convey. - in running</t>
  </si>
  <si>
    <t>A18RV1107A_YSG</t>
  </si>
  <si>
    <t>rot.vlv. RV1107A act.carb. pneu.convey. - supply fault</t>
  </si>
  <si>
    <t>A18RV1107A_HSH</t>
  </si>
  <si>
    <t>rot.vlv. RV1107A act.carb. pneu.convey. - start/stop</t>
  </si>
  <si>
    <t>A18RV1107B_YLRE</t>
  </si>
  <si>
    <t>rot.vlv. RV1107B act.carb. pneu.convey. - in remote</t>
  </si>
  <si>
    <t>A18RV1107B_YLH</t>
  </si>
  <si>
    <t>rot.vlv. RV1107B act.carb. pneu.convey. - in running</t>
  </si>
  <si>
    <t>A18RV1107B_YSG</t>
  </si>
  <si>
    <t>rot.vlv. RV1107B act.carb. pneu.convey. - supply fault</t>
  </si>
  <si>
    <t>A18RV1107B_HSH</t>
  </si>
  <si>
    <t>rot.vlv. RV1107B act.carb. pneu.convey. - start/stop</t>
  </si>
  <si>
    <t>A18SOV1304_HSH</t>
  </si>
  <si>
    <t>vlv. SOV1304 fluid act.carb. compr.air SI1100 - open</t>
  </si>
  <si>
    <t>A18SOV1305_HSH</t>
  </si>
  <si>
    <t>vlv. SOV1305 fluid act.carb. compr.air SI1100 - open</t>
  </si>
  <si>
    <t>A18SOV1306A_HSH</t>
  </si>
  <si>
    <t>vlv. SOV1306A fluid act.carb. compr.air HP1101A - open</t>
  </si>
  <si>
    <t>A18SOV1306B_HSH</t>
  </si>
  <si>
    <t>vlv. SOV1306B fluid act.carb. compr.air HP1101B - open</t>
  </si>
  <si>
    <t>A18SOV1307_HSH</t>
  </si>
  <si>
    <t>vlv. SOV1307 inert act.carb. nitrog. SI1100 - open</t>
  </si>
  <si>
    <t>DOS</t>
  </si>
  <si>
    <t>G</t>
  </si>
  <si>
    <t>A18SSL1103A</t>
  </si>
  <si>
    <t>speed L SSL1103A act.carb. conveyor SW1103A</t>
  </si>
  <si>
    <t>A18SSL1103B</t>
  </si>
  <si>
    <t>speed L SSL1103B act.carb. conveyor SW1103B</t>
  </si>
  <si>
    <t>A18SSL1104A</t>
  </si>
  <si>
    <t>speed L SSL1104A act.carb. conveyor SW1104A</t>
  </si>
  <si>
    <t>A18SSL1104B</t>
  </si>
  <si>
    <t>speed L SSL1104B act.carb. conveyor SW1104B</t>
  </si>
  <si>
    <t>A18SSL1107A</t>
  </si>
  <si>
    <t>speed L SSL1107A act.carb. rot.vlv. RV1107A</t>
  </si>
  <si>
    <t>A18SSL1107B</t>
  </si>
  <si>
    <t>speed L SSL1107B act.carb. rot.vlv. RV1107B</t>
  </si>
  <si>
    <t>A18SW1103A_YLRE</t>
  </si>
  <si>
    <t>screw conv. SW1103A extract. act.carb. - in remote</t>
  </si>
  <si>
    <t>A18SW1103A_YLH</t>
  </si>
  <si>
    <t>screw conv. SW1103A extract. act.carb. - in running</t>
  </si>
  <si>
    <t>A18SW1103A_YSG</t>
  </si>
  <si>
    <t>screw conv. SW1103A extract. act.carb. - supply fault</t>
  </si>
  <si>
    <t>A18SW1103A_HSH</t>
  </si>
  <si>
    <t>screw conv. SW1103A extract. act.carb. - start/stop</t>
  </si>
  <si>
    <t>A18SW1103B_YLRE</t>
  </si>
  <si>
    <t>screw conv. SW1103B extract. act.carb. - in remote</t>
  </si>
  <si>
    <t>A18SW1103B_YLH</t>
  </si>
  <si>
    <t>screw conv. SW1103B extract. act.carb. - in running</t>
  </si>
  <si>
    <t>A18SW1103B_YSG</t>
  </si>
  <si>
    <t>screw conv. SW1103B extract. act.carb. - supply fault</t>
  </si>
  <si>
    <t>A18SW1103B_HSH</t>
  </si>
  <si>
    <t>screw conv. SW1103B extract. act.carb. - start/stop</t>
  </si>
  <si>
    <t>A18SW1104A_YLRE</t>
  </si>
  <si>
    <t>screw conv. SW1104A dosag. act.carb. - in remote</t>
  </si>
  <si>
    <t>A18SW1104A_YLH</t>
  </si>
  <si>
    <t>screw conv. SW1104A dosag. act.carb. - in running</t>
  </si>
  <si>
    <t>A18SW1104A_YS</t>
  </si>
  <si>
    <t>screw conv. SW1104A dosag. act.carb. - gen.fault</t>
  </si>
  <si>
    <t>A18SW1104A_YSG</t>
  </si>
  <si>
    <t>screw conv. SW1104A dosag. act.carb. - supply fault</t>
  </si>
  <si>
    <t>A18SW1104A_HSH</t>
  </si>
  <si>
    <t>screw conv. SW1104A dosag. act.carb. - start/stop</t>
  </si>
  <si>
    <t>A18SW1104A_SI</t>
  </si>
  <si>
    <t>screw conv. SW1104A dosag. act.carb. - speed</t>
  </si>
  <si>
    <t>A18SW1104A_II</t>
  </si>
  <si>
    <t>screw conv. SW1104A dosag. act.carb. - current</t>
  </si>
  <si>
    <t>A18SW1104A_SY</t>
  </si>
  <si>
    <t>screw conv. SW1104A dosag. act.carb. - req.speed</t>
  </si>
  <si>
    <t>A18SW1104B_YLRE</t>
  </si>
  <si>
    <t>screw conv. SW1104B dosag. act.carb. - in remote</t>
  </si>
  <si>
    <t>A18SW1104B_YLH</t>
  </si>
  <si>
    <t>screw conv. SW1104B dosag. act.carb. - in running</t>
  </si>
  <si>
    <t>A18SW1104B_YS</t>
  </si>
  <si>
    <t>screw conv. SW1104B dosag. act.carb. - gen.fault</t>
  </si>
  <si>
    <t>A18SW1104B_YSG</t>
  </si>
  <si>
    <t>screw conv. SW1104B dosag. act.carb. - supply fault</t>
  </si>
  <si>
    <t>A18SW1104B_HSH</t>
  </si>
  <si>
    <t>screw conv. SW1104B dosag. act.carb. - start/stop</t>
  </si>
  <si>
    <t>A18SW1104B_SI</t>
  </si>
  <si>
    <t>screw conv. SW1104B dosag. act.carb. - speed</t>
  </si>
  <si>
    <t>A18SW1104B_II</t>
  </si>
  <si>
    <t>screw conv. SW1104B dosag. act.carb. - current</t>
  </si>
  <si>
    <t>A18SW1104B_SY</t>
  </si>
  <si>
    <t>screw conv. SW1104B dosag. act.carb. - req.speed</t>
  </si>
  <si>
    <t>A18TI1100</t>
  </si>
  <si>
    <t>temp. TT11100 filling act.carb. SL1100</t>
  </si>
  <si>
    <t>A18TI1101</t>
  </si>
  <si>
    <t>temp. TT11101 filling act.carb. SL1100</t>
  </si>
  <si>
    <t>A18TI1102</t>
  </si>
  <si>
    <t>temp. TT11102 act.carb. silos SL1100</t>
  </si>
  <si>
    <t>AIS</t>
  </si>
  <si>
    <t>A18TI1103</t>
  </si>
  <si>
    <t>temp. TT11103 act.carb. silos SL1100</t>
  </si>
  <si>
    <t>A18WI1100</t>
  </si>
  <si>
    <t>weight WT1100 act.carb. silos SL1100</t>
  </si>
  <si>
    <t>A18WI1104A</t>
  </si>
  <si>
    <t>weight WT1104A act.carb. hopper HP1101A</t>
  </si>
  <si>
    <t>A18WI1104B</t>
  </si>
  <si>
    <t>weight WT1104B act.carb. hopper HP1101B</t>
  </si>
  <si>
    <t>A18ZSH1100</t>
  </si>
  <si>
    <t>pos. H ZSH1100 filling act.carb. SL1100</t>
  </si>
  <si>
    <t>A19CY1155_YLRE</t>
  </si>
  <si>
    <t>conveyor CY1155 dolomia to EL1156 - in remote</t>
  </si>
  <si>
    <t xml:space="preserve">CHN1 TDZ2 A19 DP01 </t>
  </si>
  <si>
    <t>A19CY1155_YLH</t>
  </si>
  <si>
    <t>conveyor CY1155 dolomia to EL1156 - in running</t>
  </si>
  <si>
    <t>A19CY1155_YSG</t>
  </si>
  <si>
    <t>conveyor CY1155 dolomia to EL1156 - supply fault</t>
  </si>
  <si>
    <t>A19CY1155_HSH</t>
  </si>
  <si>
    <t>conveyor CY1155 dolomia to EL1156 - start/stop</t>
  </si>
  <si>
    <t>A19CK1106A_YLRE</t>
  </si>
  <si>
    <t>compr. CK1106A dolomia pneu.convey. - in remote</t>
  </si>
  <si>
    <t>A19CK1106A_YLH</t>
  </si>
  <si>
    <t>compr. CK1106A dolomia pneu.convey. - in running</t>
  </si>
  <si>
    <t>A19CK1106A_YSG</t>
  </si>
  <si>
    <t>compr. CK1106A dolomia pneu.convey. - supply fault</t>
  </si>
  <si>
    <t>A19CK1106A_HSH</t>
  </si>
  <si>
    <t>compr. CK1106A dolomia pneu.convey. - start/stop</t>
  </si>
  <si>
    <t>A19CK1106B_YLRE</t>
  </si>
  <si>
    <t>compr. CK1106B dolomia pneu.convey. - in remote</t>
  </si>
  <si>
    <t>A19CK1106B_YLH</t>
  </si>
  <si>
    <t>compr. CK1106B dolomia pneu.convey. - in running</t>
  </si>
  <si>
    <t>A19CK1106B_YSG</t>
  </si>
  <si>
    <t>compr. CK1106B dolomia pneu.convey. - supply fault</t>
  </si>
  <si>
    <t>A19CK1106B_HSH</t>
  </si>
  <si>
    <t>compr. CK1106B dolomia pneu.convey. - start/stop</t>
  </si>
  <si>
    <t>A19FN1105A_YLH</t>
  </si>
  <si>
    <t>fan FN1105Acooling dolomia M1104A - in running</t>
  </si>
  <si>
    <t>A19FN1105A_YSG</t>
  </si>
  <si>
    <t>fan FN1105Acooling dolomia M1104A - supply fault</t>
  </si>
  <si>
    <t>A19FN1105A_HSH</t>
  </si>
  <si>
    <t>fan FN1105Acooling dolomia M1104A - start/stop</t>
  </si>
  <si>
    <t>A19FN1105B_YLH</t>
  </si>
  <si>
    <t>fan FN1105Acooling dolomia M1104B - in running</t>
  </si>
  <si>
    <t>A19FN1105B_YSG</t>
  </si>
  <si>
    <t>fan FN1105Acooling dolomia M1104B - supply fault</t>
  </si>
  <si>
    <t>A19FN1105B_HSH</t>
  </si>
  <si>
    <t>fan FN1105Acooling dolomia M1104B - start/stop</t>
  </si>
  <si>
    <t>A19FSL1106A</t>
  </si>
  <si>
    <t>flow L FSL1106A dolomia pneu.convey.</t>
  </si>
  <si>
    <t>CHN1-TDZ2-A19-JBD-1-002</t>
  </si>
  <si>
    <t>A19FSL1106B</t>
  </si>
  <si>
    <t>flow L FSL1106B dolomia pneu.convey.</t>
  </si>
  <si>
    <t>CHN1-TDZ2-A19-JBD-1-003</t>
  </si>
  <si>
    <t>A19HV1101A_ZSH</t>
  </si>
  <si>
    <t>vlv. HV1101 extract. dolomia silos SL1100A - opened</t>
  </si>
  <si>
    <t>A19HV1101B_ZSH</t>
  </si>
  <si>
    <t>vlv. HV1151 extract. dolomia silos SL1100B - opened</t>
  </si>
  <si>
    <t>A19LP1100A_YL</t>
  </si>
  <si>
    <t>loc.pan. LP1100A filling dolomia SL1100A - reset</t>
  </si>
  <si>
    <t>A19LP11100A_YSA</t>
  </si>
  <si>
    <t>loc.pan. LP1100A filling dolomia SL1100A - charge alarm</t>
  </si>
  <si>
    <t>A19LP11100A_YLRE</t>
  </si>
  <si>
    <t>loc.pan. LP1100A filling dolomia SL1100A - charge ready</t>
  </si>
  <si>
    <t>A19LP11100A_LAHH</t>
  </si>
  <si>
    <t>loc.pan. LP1100A filling dolomia SL1100A - visive alarm</t>
  </si>
  <si>
    <t>A19LP21100A_LAHH</t>
  </si>
  <si>
    <t>loc.pan. LP1100A filling dolomia SL1100A - acustic alarm</t>
  </si>
  <si>
    <t>A19LP11100_LI</t>
  </si>
  <si>
    <t>loc.pan. LP1100 filling dolomia SL1100 - Level indicator</t>
  </si>
  <si>
    <t>A19LP1100B_YL</t>
  </si>
  <si>
    <t>loc.pan. LP1100B filling dolomia SL1100B - reset</t>
  </si>
  <si>
    <t>A19LP11100B_YSA</t>
  </si>
  <si>
    <t>loc.pan. LP1100B filling dolomia SL1100B - charge alarm</t>
  </si>
  <si>
    <t>A19LP11100B_YLRE</t>
  </si>
  <si>
    <t>loc.pan. LP1100B filling dolomia SL1100B - charge ready</t>
  </si>
  <si>
    <t>A19LP11100B_LAHH</t>
  </si>
  <si>
    <t>loc.pan. LP1100B filling dolomia SL1100B - visive alarm</t>
  </si>
  <si>
    <t>A19LP21100B_LAHH</t>
  </si>
  <si>
    <t>loc.pan. LP1100B filling dolomia SL1100B - acustic alarm</t>
  </si>
  <si>
    <t>A19LP11150_LI</t>
  </si>
  <si>
    <t>loc.pan. LP1150 filling dolomia SL1100 - Level indicator</t>
  </si>
  <si>
    <t>A19CD1300A_YLRE</t>
  </si>
  <si>
    <t>aut.pan. AP1300A cleaning dolomia FF1100A - in remote</t>
  </si>
  <si>
    <t>A19CD1300A_YSA</t>
  </si>
  <si>
    <t>aut.pan. AP1300A cleaning dolomia FF1100A - com.alarm</t>
  </si>
  <si>
    <t>A19CD1300A_HSH</t>
  </si>
  <si>
    <t>aut.pan. AP1300A cleaning dolomia FF1100A - enable</t>
  </si>
  <si>
    <t>A19CD1300B_YLRE</t>
  </si>
  <si>
    <t>aut.pan. AP1300B cleaning dolomia FF1100B - in remote</t>
  </si>
  <si>
    <t>A19CD1300B_YSA</t>
  </si>
  <si>
    <t>aut.pan. AP1300B cleaning dolomia FF1100B - com.alarm</t>
  </si>
  <si>
    <t>A19CD1300B_HSH</t>
  </si>
  <si>
    <t>aut.pan. AP1300B cleaning dolomia FF1100B - enable</t>
  </si>
  <si>
    <t>A19YLRE1358</t>
  </si>
  <si>
    <t>aut.pan. AP1358 cleaning dolomia FF1158 - in remote</t>
  </si>
  <si>
    <t>A19YSA1358</t>
  </si>
  <si>
    <t>aut.pan. AP1358 cleaning dolomia FF1158 - com.alarm</t>
  </si>
  <si>
    <t>A19HSH1358</t>
  </si>
  <si>
    <t>aut.pan. AP1358 cleaning dolomia FF1158 - enable</t>
  </si>
  <si>
    <t>A19LSH1101A</t>
  </si>
  <si>
    <t>lev. H LSH1101 dolomia hopper HP1101A</t>
  </si>
  <si>
    <t>A19LSH1101B</t>
  </si>
  <si>
    <t>lev. H LSH1151 dolomia hopper HP1101B</t>
  </si>
  <si>
    <t>A19LSH1158</t>
  </si>
  <si>
    <t>lev. H LSH1158 dolomia FF1158</t>
  </si>
  <si>
    <t>CHN1-TDZ2-A19-JBD-1-004</t>
  </si>
  <si>
    <t>A19LSHH1100A</t>
  </si>
  <si>
    <t>lev. HH LSHH1100A dolomia silos SL1100A</t>
  </si>
  <si>
    <t>CHN1-TDZ2-A19-JBD-1-001</t>
  </si>
  <si>
    <t>A19LSHH1100B</t>
  </si>
  <si>
    <t>lev. HH LSHH1100B dolomia silos SL1100B</t>
  </si>
  <si>
    <t>A19LSL1101A</t>
  </si>
  <si>
    <t>lev. L LSL1101A dolomia hopper HP1101A</t>
  </si>
  <si>
    <t>A19LSL1101B</t>
  </si>
  <si>
    <t>lev. L LSL1101B dolomia hopper HP1101B</t>
  </si>
  <si>
    <t>A19LSLL1100A</t>
  </si>
  <si>
    <t>lev. LL LSLL1100A dolomia silos SL1100A</t>
  </si>
  <si>
    <t>A19LSLL1100B</t>
  </si>
  <si>
    <t>lev. LL LSLL1100B dolomia silos SL1100B</t>
  </si>
  <si>
    <t>A19LI1100</t>
  </si>
  <si>
    <t>lev. LT1100 dolomia silos SL1100</t>
  </si>
  <si>
    <t>CHN1-TDZ2-A19-JBA-1-001</t>
  </si>
  <si>
    <t>A19LI1150</t>
  </si>
  <si>
    <t>lev. LT1150 dolomia silos SL1150</t>
  </si>
  <si>
    <t>A19POV1102A_ZSH</t>
  </si>
  <si>
    <t>vlv. POV1102A extract. dolomia silos SL1100A - opened</t>
  </si>
  <si>
    <t>A19POV1102A_HSH</t>
  </si>
  <si>
    <t>vlv. POV1102A extract. dolomia silos SL1100A - open</t>
  </si>
  <si>
    <t>A19POV1102A_HSL</t>
  </si>
  <si>
    <t>vlv. POV1102A extract. dolomia silos SL1100A - close</t>
  </si>
  <si>
    <t>A19POV1102B_ZSH</t>
  </si>
  <si>
    <t>vlv. POV1102B extract. dolomia silos SL1100B - opened</t>
  </si>
  <si>
    <t>A19POV1102B_HSH</t>
  </si>
  <si>
    <t>vlv. POV1102B extract. dolomia silos SL1100B - open</t>
  </si>
  <si>
    <t>A19POV1102B_HSL</t>
  </si>
  <si>
    <t>vlv. POV1102B extract. dolomia silos SL1100B - close</t>
  </si>
  <si>
    <t>A19POV1158_ZSH</t>
  </si>
  <si>
    <t>vlv. POV1158 dolomia to rotary kiln - opened</t>
  </si>
  <si>
    <t>A19POV1158_HSH</t>
  </si>
  <si>
    <t>vlv. POV1158 dolomia to rotary kiln - open</t>
  </si>
  <si>
    <t>A19POV1158_HSL</t>
  </si>
  <si>
    <t>vlv. POV1158 dolomia to rotary kiln - close</t>
  </si>
  <si>
    <t>A19PSHH1100A</t>
  </si>
  <si>
    <t>pres. HH PSHH1100 dolomia compr.air FF1100</t>
  </si>
  <si>
    <t>A19PSHH1100B</t>
  </si>
  <si>
    <t>pres. HH PSHH1150 dolomia compr.air FF1150</t>
  </si>
  <si>
    <t>A19PSHH1158</t>
  </si>
  <si>
    <t>pres. HH PSHH1158 dolomia compr.air FF1158</t>
  </si>
  <si>
    <t>A19PSL1301A</t>
  </si>
  <si>
    <t>pres. L PSL1301 dolomia compr.air PRV1301</t>
  </si>
  <si>
    <t>A19PSL1301B</t>
  </si>
  <si>
    <t>pres. L PSL1351 dolomia compr.air PRV1351</t>
  </si>
  <si>
    <t>A19PSL1358</t>
  </si>
  <si>
    <t>pres. L PSL1358 dolomia compr.air PRV1358</t>
  </si>
  <si>
    <t>A19AI1106A</t>
  </si>
  <si>
    <t>anal. AT1106A dolomia pneu.convey. Dew Point</t>
  </si>
  <si>
    <t>CHN1-TDZ2-A19-JBA-1-002</t>
  </si>
  <si>
    <t>+50</t>
  </si>
  <si>
    <t>A19AI1106B</t>
  </si>
  <si>
    <t>anal. AT1106b dolomia pneu.convey. Dew Point</t>
  </si>
  <si>
    <t>A19PI1106A</t>
  </si>
  <si>
    <t>press. PT1106A dolomia pneu.convey.</t>
  </si>
  <si>
    <t>A19PI1106B</t>
  </si>
  <si>
    <t>press. PT1106B dolomia pneu.convey.</t>
  </si>
  <si>
    <t>A19RV1107A_YLRE</t>
  </si>
  <si>
    <t>rot.vlv. RV1107A dolomia pneu.convey. - in remote</t>
  </si>
  <si>
    <t>A19RV1107A_YLH</t>
  </si>
  <si>
    <t>rot.vlv. RV1107A dolomia pneu.convey. - in running</t>
  </si>
  <si>
    <t>A19RV1107A_YSG</t>
  </si>
  <si>
    <t>rot.vlv. RV1107A dolomia pneu.convey. - supply fault</t>
  </si>
  <si>
    <t>A19RV1107A_HSH</t>
  </si>
  <si>
    <t>rot.vlv. RV1107A dolomia pneu.convey. - start/stop</t>
  </si>
  <si>
    <t>A19RV1107B_YLRE</t>
  </si>
  <si>
    <t>rot.vlv. RV1107B dolomia pneu.convey. - in remote</t>
  </si>
  <si>
    <t>A19RV1107B_YLH</t>
  </si>
  <si>
    <t>rot.vlv. RV1107B dolomia pneu.convey. - in running</t>
  </si>
  <si>
    <t>A19RV1107B_YSG</t>
  </si>
  <si>
    <t>rot.vlv. RV1107B dolomia pneu.convey. - supply fault</t>
  </si>
  <si>
    <t>A19RV1107B_HSH</t>
  </si>
  <si>
    <t>rot.vlv. RV1107B dolomia pneu.convey. - start/stop</t>
  </si>
  <si>
    <t>A19RV1159_YLRE</t>
  </si>
  <si>
    <t>rot.vlv. RV1159 dolomia pneu.convey. - in remote</t>
  </si>
  <si>
    <t>A19RV1159_YLH</t>
  </si>
  <si>
    <t>rot.vlv. RV1159 dolomia pneu.convey. - in running</t>
  </si>
  <si>
    <t>A19RV1159_YSG</t>
  </si>
  <si>
    <t>rot.vlv. RV1159 dolomia pneu.convey. - supply fault</t>
  </si>
  <si>
    <t>A19RV1159_HSH</t>
  </si>
  <si>
    <t>rot.vlv. RV1159 dolomia pneu.convey. - start/stop</t>
  </si>
  <si>
    <t>A19SOV1304A_HSH</t>
  </si>
  <si>
    <t>vlv. SOV1304A fluid dolomia compr.air SI1100A - open</t>
  </si>
  <si>
    <t>A19SOV1305A_HSH</t>
  </si>
  <si>
    <t>vlv. SOV1305A fluid dolomia compr.air SI1100A - open</t>
  </si>
  <si>
    <t>A19SOV1306A_HSH</t>
  </si>
  <si>
    <t>vlv. SOV1306A fluid dolomia compr.air HP1101A - open</t>
  </si>
  <si>
    <t>A19TI1106A</t>
  </si>
  <si>
    <t>temp. TT1106A dolomia pneu.convey.</t>
  </si>
  <si>
    <t>A19TI1106B</t>
  </si>
  <si>
    <t>temp. TT1106b dolomia pneu.convey.</t>
  </si>
  <si>
    <t>A19SOV1304B_HSH</t>
  </si>
  <si>
    <t>vlv. SOV1304B fluid dolomia compr.air SI1100B - open</t>
  </si>
  <si>
    <t>A19SOV1305B_HSH</t>
  </si>
  <si>
    <t>vlv. SOV1305B fluid dolomia compr.air SI1100B - open</t>
  </si>
  <si>
    <t>A19SOV1356B_HSH</t>
  </si>
  <si>
    <t>vlv. SOV1306B fluid dolomia compr.air HP1100B - open</t>
  </si>
  <si>
    <t>A19SOV1357_HSH</t>
  </si>
  <si>
    <t>vlv. SOV1357 fluid dolomia EL1156 - open</t>
  </si>
  <si>
    <t>A19SSL1103A</t>
  </si>
  <si>
    <t>speed L SSL1103 dolomia conveyor SW1103A</t>
  </si>
  <si>
    <t>A19SSL1104A</t>
  </si>
  <si>
    <t>speed L SSL1104 dolomia conveyor SW1104A</t>
  </si>
  <si>
    <t>A19SSL1107A</t>
  </si>
  <si>
    <t>speed L SSL1107 dolomia rot.vlv. RV1107A</t>
  </si>
  <si>
    <t>A19SSL1103B</t>
  </si>
  <si>
    <t>speed L SSL1153 dolomia conveyor SW1103B</t>
  </si>
  <si>
    <t>A19SSL1104B</t>
  </si>
  <si>
    <t>speed L SSL1104B dolomia conveyor SW1104B</t>
  </si>
  <si>
    <t>A19SSL1107B</t>
  </si>
  <si>
    <t>speed L SSL1157 dolomia rot.vlv. RV1107B</t>
  </si>
  <si>
    <t>A19SSL1159</t>
  </si>
  <si>
    <t>speed L SSL1159 dolomia rot.vlv. RV1159</t>
  </si>
  <si>
    <t>A19SW1103A_YLRE</t>
  </si>
  <si>
    <t>screw conv. SW1103A extract. dolomia - in remote</t>
  </si>
  <si>
    <t>A19SW1103A_YLH</t>
  </si>
  <si>
    <t>screw conv. SW1103A extract. dolomia - in running</t>
  </si>
  <si>
    <t>A19SW1103A_YSG</t>
  </si>
  <si>
    <t>screw conv. SW1103A extract. dolomia - supply fault</t>
  </si>
  <si>
    <t>A19SW1103A_HSH</t>
  </si>
  <si>
    <t>screw conv. SW1103A extract. dolomia - start/stop</t>
  </si>
  <si>
    <t>A19SW1104A_YLRE</t>
  </si>
  <si>
    <t>screw conv. SW1104A dosag. dolomia - in remote</t>
  </si>
  <si>
    <t>A19SW1104A_YLH</t>
  </si>
  <si>
    <t>screw conv. SW1104A dosag. dolomia - in running</t>
  </si>
  <si>
    <t>A19SW1104A_YS</t>
  </si>
  <si>
    <t>screw conv. SW1104A dosag. dolomia - gen.fault</t>
  </si>
  <si>
    <t>A19SW1104A_YSG</t>
  </si>
  <si>
    <t>screw conv. SW1104A dosag. dolomia - supply fault</t>
  </si>
  <si>
    <t>A19SW1104A_HSH</t>
  </si>
  <si>
    <t>screw conv. SW1104A dosag. dolomia - start/stop</t>
  </si>
  <si>
    <t>A19SW1104A_SI</t>
  </si>
  <si>
    <t>screw conv. SW1104A dosag. dolomia - speed</t>
  </si>
  <si>
    <t>A19SW1104A_II</t>
  </si>
  <si>
    <t>screw conv. SW1104A dosag. dolomia - current</t>
  </si>
  <si>
    <t>A19SW1104A_SY</t>
  </si>
  <si>
    <t>screw conv. SW1104A dosag. dolomia - req.speed</t>
  </si>
  <si>
    <t>A19SW1103B_YLRE</t>
  </si>
  <si>
    <t>screw conv. SW1103B extract. dolomia - in remote</t>
  </si>
  <si>
    <t>A19SW1103B_YLH</t>
  </si>
  <si>
    <t>screw conv. SW1103B extract. dolomia - in running</t>
  </si>
  <si>
    <t>A19SW1103B_YSG</t>
  </si>
  <si>
    <t>screw conv. SW1103B extract. dolomia - supply fault</t>
  </si>
  <si>
    <t>A19SW1103B_HSH</t>
  </si>
  <si>
    <t>screw conv. SW1103B extract. dolomia - start/stop</t>
  </si>
  <si>
    <t>A19SW1104B_YLRE</t>
  </si>
  <si>
    <t>screw conv. SW1104B dosag. dolomia - in remote</t>
  </si>
  <si>
    <t>A19SW1104B_YLH</t>
  </si>
  <si>
    <t>screw conv. SW1104B dosag. dolomia - in running</t>
  </si>
  <si>
    <t>A19SW1104B_YS</t>
  </si>
  <si>
    <t>screw conv. SW1104B dosag. dolomia - gen.fault</t>
  </si>
  <si>
    <t>A19SW1104B_YSG</t>
  </si>
  <si>
    <t>screw conv. SW1104B dosag. dolomia - supply fault</t>
  </si>
  <si>
    <t>A19SW1104B_HSH</t>
  </si>
  <si>
    <t>screw conv. SW1104B dosag. dolomia - start/stop</t>
  </si>
  <si>
    <t>A19SW1104B_SI</t>
  </si>
  <si>
    <t>screw conv. SW1104B dosag. dolomia - speed</t>
  </si>
  <si>
    <t>A19SW1104B_II</t>
  </si>
  <si>
    <t>screw conv. SW1104B dosag. dolomia - current</t>
  </si>
  <si>
    <t>A19SW1104B_SY</t>
  </si>
  <si>
    <t>screw conv. SW1104B dosag. dolomia - req.speed</t>
  </si>
  <si>
    <t>A19WI1100A</t>
  </si>
  <si>
    <t>weight WT1100A dolomia silos SL1100A</t>
  </si>
  <si>
    <t>A19WI1100B</t>
  </si>
  <si>
    <t>weight WT1100B dolomia silos SL1100B</t>
  </si>
  <si>
    <t>A19ZSH1100A</t>
  </si>
  <si>
    <t>pos. H ZSH1100A filling dolomia SL1100A</t>
  </si>
  <si>
    <t>A19ZSH1100B</t>
  </si>
  <si>
    <t>pos. H ZSH1100B filling dolomia SL1100B</t>
  </si>
  <si>
    <t>A19DR1108A_YLH</t>
  </si>
  <si>
    <t>dryer DR1108A dolomia pneu.convey.- in running</t>
  </si>
  <si>
    <t>in marcia</t>
  </si>
  <si>
    <t>A19DR1108A_YSA</t>
  </si>
  <si>
    <t>dryer DR1108A dolomia pneu.convey.- com.alarm</t>
  </si>
  <si>
    <t>allarme</t>
  </si>
  <si>
    <t>A19DR1108A_HSH</t>
  </si>
  <si>
    <t>dryer DR1108A dolomia pneu.convey.- start/stop</t>
  </si>
  <si>
    <t>A19DR1108B_YLH</t>
  </si>
  <si>
    <t>dryer DR1108B dolomia pneu.convey.- in running</t>
  </si>
  <si>
    <t>A19DR1108B_YSA</t>
  </si>
  <si>
    <t>dryer DR1108B dolomia pneu.convey.- com.alarm</t>
  </si>
  <si>
    <t>A19DR1108B_HSH</t>
  </si>
  <si>
    <t>dryer DR1108B dolomia pneu.convey.- start/stop</t>
  </si>
  <si>
    <t>P30CK1300A_YLH</t>
  </si>
  <si>
    <t>compr. CK1300A FG quenc. compr.air - in running</t>
  </si>
  <si>
    <t xml:space="preserve">CHN1 TDZ2 P30 DP01 </t>
  </si>
  <si>
    <t>P30MCC1001</t>
  </si>
  <si>
    <t>P30CK1300A_YSA</t>
  </si>
  <si>
    <t>compr. CK1300A FG quenc. compr.air - com.alarm</t>
  </si>
  <si>
    <t>P30CK1300A_HSH</t>
  </si>
  <si>
    <t>compr. CK1300A FG quenc. compr.air - enable</t>
  </si>
  <si>
    <t>abilitaz.</t>
  </si>
  <si>
    <t>P30CK1300B_YLH</t>
  </si>
  <si>
    <t>compr. CK1300B FG quenc. compr.air - in running</t>
  </si>
  <si>
    <t>P30CK1300B_YSA</t>
  </si>
  <si>
    <t>compr. CK1300B FG quenc. compr.air - com.alarm</t>
  </si>
  <si>
    <t>P30CK1300B_HSH</t>
  </si>
  <si>
    <t>compr. CK1300B FG quenc. compr.air - enable</t>
  </si>
  <si>
    <t>P30EH1220_YLH</t>
  </si>
  <si>
    <t>elec.heater EH1220 FG quenc. TK1200 - in running</t>
  </si>
  <si>
    <t>P30EH1220_YSG</t>
  </si>
  <si>
    <t>elec.heater EH1220 FG quenc. TK1200 - supply fault</t>
  </si>
  <si>
    <t>P30EH1220_HSH</t>
  </si>
  <si>
    <t>elec.heater EH1220 FG quenc. TK1200 - start/stop</t>
  </si>
  <si>
    <t>P30EH1221_YLH</t>
  </si>
  <si>
    <t>elec.heater EH1221 FG quenc. recircul - in running</t>
  </si>
  <si>
    <t>P30EH1221_YSG</t>
  </si>
  <si>
    <t>elec.heater EH1221 FG quenc. recircul - supply fault</t>
  </si>
  <si>
    <t>P30EH1221_HSH</t>
  </si>
  <si>
    <t>elec.heater EH1221 FG quenc. recircul - start/stop</t>
  </si>
  <si>
    <t>P30EH1222_YLH</t>
  </si>
  <si>
    <t>elec.heater EH1222 FG quenc. water to nebul 1- in running</t>
  </si>
  <si>
    <t>P30EH1222_YSG</t>
  </si>
  <si>
    <t>elec.heater EH1222 FG quenc. water to nebul 1- supply fault</t>
  </si>
  <si>
    <t>P30EH1222_HSH</t>
  </si>
  <si>
    <t>elec.heater EH1222 FG quenc. water to nebul 1- start/stop</t>
  </si>
  <si>
    <t>P30EH1223_YLH</t>
  </si>
  <si>
    <t>elec.heater EH1223 FG quenc. water to nebul 2- in running</t>
  </si>
  <si>
    <t>P30EH1223_YSG</t>
  </si>
  <si>
    <t>elec.heater EH1223 FG quenc. water to nebul 2- supply fault</t>
  </si>
  <si>
    <t>P30EH1223_HSH</t>
  </si>
  <si>
    <t>elec.heater EH1223 FG quenc. water to nebul 2- start/stop</t>
  </si>
  <si>
    <t>P30EH1224_YLH</t>
  </si>
  <si>
    <t>elec.heater EH1224 FG quenc. water to nebul 3- in running</t>
  </si>
  <si>
    <t>P30EH1224_YSG</t>
  </si>
  <si>
    <t>elec.heater EH1224 FG quenc. water to nebul 3- supply fault</t>
  </si>
  <si>
    <t>P30EH1224_HSH</t>
  </si>
  <si>
    <t>elec.heater EH1224 FG quenc. water to nebul 3- start/stop</t>
  </si>
  <si>
    <t>P30EH1320_YLH</t>
  </si>
  <si>
    <t>elec.heater EH1320 FG quenc. PRV1300 - in running</t>
  </si>
  <si>
    <t>P30EH1320_YSG</t>
  </si>
  <si>
    <t>elec.heater EH1320 FG quenc. PRV1300 - supply fault</t>
  </si>
  <si>
    <t>P30EH1320_HSH</t>
  </si>
  <si>
    <t>elec.heater EH1320 FG quenc. PRV1300 - start/stop</t>
  </si>
  <si>
    <t>P30EH1321_YLH</t>
  </si>
  <si>
    <t>elec.heater EH1321 FG quenc. service air - in running</t>
  </si>
  <si>
    <t>P30EH1321_YSG</t>
  </si>
  <si>
    <t>elec.heater EH1321 FG quenc. service air - supply fault</t>
  </si>
  <si>
    <t>P30EH1321_HSH</t>
  </si>
  <si>
    <t>elec.heater EH1321 FG quenc. service air - start/stop</t>
  </si>
  <si>
    <t>P30EH1322_YLH</t>
  </si>
  <si>
    <t>elec.heater EH1322 FG quenc. service air - in running</t>
  </si>
  <si>
    <t>P30EH1322_YSG</t>
  </si>
  <si>
    <t>elec.heater EH1322 FG quenc. service air - supply fault</t>
  </si>
  <si>
    <t>P30EH1322_HSH</t>
  </si>
  <si>
    <t>elec.heater EH1322 FG quenc. service air - start/stop</t>
  </si>
  <si>
    <t>P30FI1201</t>
  </si>
  <si>
    <t>flow FT1201 recirc. FG quenc. wat.util.</t>
  </si>
  <si>
    <t>CHN1-TDZ2-P30-JBA-1-001</t>
  </si>
  <si>
    <t>m3/h</t>
  </si>
  <si>
    <t>P30FI1210</t>
  </si>
  <si>
    <t>flow FT1210 FG quenc. wat.util. to NZ1110</t>
  </si>
  <si>
    <t>P30FI1211</t>
  </si>
  <si>
    <t>flow FT1211 FG quenc. wat.util. to NZ1111</t>
  </si>
  <si>
    <t>P30FI1212</t>
  </si>
  <si>
    <t>flow FT1212 FG quenc. wat.util. to NZ1112</t>
  </si>
  <si>
    <t>P30FI1301</t>
  </si>
  <si>
    <t>flow FT1301 FG quenc. compr.air to NZ1110</t>
  </si>
  <si>
    <t>CHN1-TDZ2-P30-JBA-1-002</t>
  </si>
  <si>
    <t>Nm3/h</t>
  </si>
  <si>
    <t>P30FI1302</t>
  </si>
  <si>
    <t>flow FT1302 FG quenc. compr.air to NZ1111</t>
  </si>
  <si>
    <t>P30FI1303</t>
  </si>
  <si>
    <t>flow FT1303 FG quenc. compr.air to NZ1112</t>
  </si>
  <si>
    <t>P30FV1201_ZSL</t>
  </si>
  <si>
    <t>vlv. FV1201 recirc. FG quenc. wat.util. - closed</t>
  </si>
  <si>
    <t>CHN1-TDZ2-P30-JBD-1-001</t>
  </si>
  <si>
    <t>P30FV1201_ZY</t>
  </si>
  <si>
    <t>vlv. FV1201 recirc. FG quenc. wat.util. - req.pos.</t>
  </si>
  <si>
    <t>P30FV1210_ZSL</t>
  </si>
  <si>
    <t>vlv. FV1210 FG quenc. wat.util. to NZ1110 - closed</t>
  </si>
  <si>
    <t>P30FV1210_ZY</t>
  </si>
  <si>
    <t>vlv. FV1210 FG quenc. wat.util. to NZ1110 - req.pos.</t>
  </si>
  <si>
    <t>P30FV1211_ZSL</t>
  </si>
  <si>
    <t>vlv. FV1211 FG quenc. wat.util. to NZ1111 - closed</t>
  </si>
  <si>
    <t>P30FV1211_ZY</t>
  </si>
  <si>
    <t>vlv. FV1211 FG quenc. wat.util. to NZ1111 - req.pos.</t>
  </si>
  <si>
    <t>P30FV1212_ZSL</t>
  </si>
  <si>
    <t>vlv. FV1212 FG quenc. wat.util. to NZ1112 - closed</t>
  </si>
  <si>
    <t>P30FV1212_ZY</t>
  </si>
  <si>
    <t>vlv. FV1212 FG quenc. wat.util. to NZ1112 - req.pos.</t>
  </si>
  <si>
    <t>P30FV1301_ZSL</t>
  </si>
  <si>
    <t>vlv. FV1301 FG quenc. compr.air to nebul - closed</t>
  </si>
  <si>
    <t>CHN1-TDZ2-P30-JBD-1-002</t>
  </si>
  <si>
    <t>P30FV1301_ZY</t>
  </si>
  <si>
    <t>vlv. FV1301 FG quenc. compr.air to nebul - req.pos.</t>
  </si>
  <si>
    <t>P30LSLL1200</t>
  </si>
  <si>
    <t>lev. LL LSLL1200 FG quenc. wat.util. TK1200</t>
  </si>
  <si>
    <t>P30LI1200</t>
  </si>
  <si>
    <t>lev. LT1200 FG quenc. wat.util. TK1200</t>
  </si>
  <si>
    <t>P30PM1200A_YLRE</t>
  </si>
  <si>
    <t>pump PM1200A FG quenc. wat.util. - in remote</t>
  </si>
  <si>
    <t>P30PM1200A_YLH</t>
  </si>
  <si>
    <t>pump PM1200A FG quenc. wat.util. - in running</t>
  </si>
  <si>
    <t>P30PM1200A_YSG</t>
  </si>
  <si>
    <t>pump PM1200A FG quenc. wat.util. - supply fault</t>
  </si>
  <si>
    <t>P30PM1200A_HSH</t>
  </si>
  <si>
    <t>pump PM1200A FG quenc. wat.util. - start/stop</t>
  </si>
  <si>
    <t>P30PM1200B_YLRE</t>
  </si>
  <si>
    <t>pump PM1200B FG quenc. wat.util. - in remote</t>
  </si>
  <si>
    <t>P30PM1200B_YLH</t>
  </si>
  <si>
    <t>pump PM1200B FG quenc. wat.util. - in running</t>
  </si>
  <si>
    <t>P30PM1200B_YSG</t>
  </si>
  <si>
    <t>pump PM1200B FG quenc. wat.util. - supply fault</t>
  </si>
  <si>
    <t>P30PM1200B_HSH</t>
  </si>
  <si>
    <t>pump PM1200B FG quenc. wat.util. - start/stop</t>
  </si>
  <si>
    <t>P30POV1100_ZSH</t>
  </si>
  <si>
    <t>vlv. POV1100 FG quenc. inlet QT1100 - opened</t>
  </si>
  <si>
    <t>CHN1-TDZ2-P30-JBD-1-003</t>
  </si>
  <si>
    <t>P30POV1100_ZSL</t>
  </si>
  <si>
    <t>vlv. POV1100 FG quenc. inlet QT1100 - closed</t>
  </si>
  <si>
    <t>P30POV1100_HSH</t>
  </si>
  <si>
    <t>vlv. POV1100 FG quenc. inlet QT1100 - open</t>
  </si>
  <si>
    <t>P30POV1100_HSL</t>
  </si>
  <si>
    <t>vlv. POV1100 FG quenc. inlet QT1100 - close</t>
  </si>
  <si>
    <t>P30POV1200_ZSH</t>
  </si>
  <si>
    <t>vlv. POV1200 filling FG quenc. wat.util. TK1200 - opened</t>
  </si>
  <si>
    <t>P30POV1200_ZSL</t>
  </si>
  <si>
    <t>vlv. POV1200 filling FG quenc. wat.util. TK1200 - closed</t>
  </si>
  <si>
    <t>P30POV1200_HSH</t>
  </si>
  <si>
    <t>vlv. POV1200 filling FG quenc. wat.util. TK1200 - open</t>
  </si>
  <si>
    <t>P30POV1200_HSL</t>
  </si>
  <si>
    <t>vlv. POV1200 filling FG quenc. wat.util. TK1200 - close</t>
  </si>
  <si>
    <t>P30POV1202_ZSH</t>
  </si>
  <si>
    <t>vlv. POV1202 block FG quenc. wat.util. - opened</t>
  </si>
  <si>
    <t>P30POV1202_ZSL</t>
  </si>
  <si>
    <t>vlv. POV1202 block FG quenc. wat.util. - closed</t>
  </si>
  <si>
    <t>P30POV1202_HSH</t>
  </si>
  <si>
    <t>vlv. POV1202 block FG quenc. wat.util. - open</t>
  </si>
  <si>
    <t>P30POV1202_HSL</t>
  </si>
  <si>
    <t>vlv. POV1202 block FG quenc. wat.util. - close</t>
  </si>
  <si>
    <t>P30POV1300_ZSH</t>
  </si>
  <si>
    <t>vlv. POV1300 block FG quenc. compr.air - opened</t>
  </si>
  <si>
    <t>P30POV1300_ZSL</t>
  </si>
  <si>
    <t>vlv. POV1300 block FG quenc. compr.air - closed</t>
  </si>
  <si>
    <t>P30POV1300_HSH</t>
  </si>
  <si>
    <t>vlv. POV1300 block FG quenc. compr.air - open</t>
  </si>
  <si>
    <t>P30POV1300_HSL</t>
  </si>
  <si>
    <t>vlv. POV1300 block FG quenc. compr.air - close</t>
  </si>
  <si>
    <t>P30POV1310_ZSH</t>
  </si>
  <si>
    <t>vlv. POV1310 FG quenc. compr.air to NZ1110 - opened</t>
  </si>
  <si>
    <t>P30POV1310_ZSL</t>
  </si>
  <si>
    <t>vlv. POV1310 FG quenc. compr.air to NZ1110 - closed</t>
  </si>
  <si>
    <t>P30POV1310_HSH</t>
  </si>
  <si>
    <t>vlv. POV1310 FG quenc. compr.air to NZ1110 - open</t>
  </si>
  <si>
    <t>P30POV1310_HSL</t>
  </si>
  <si>
    <t>vlv. POV1310 FG quenc. compr.air to NZ1110 - close</t>
  </si>
  <si>
    <t>P30POV1311_ZSH</t>
  </si>
  <si>
    <t>vlv. POV1311 FG quenc. compr.air to NZ1111 - opened</t>
  </si>
  <si>
    <t>P30POV1311_ZSL</t>
  </si>
  <si>
    <t>vlv. POV1311 FG quenc. compr.air to NZ1111 - closed</t>
  </si>
  <si>
    <t>P30POV1311_HSH</t>
  </si>
  <si>
    <t>vlv. POV1311 FG quenc. compr.air to NZ1111 - open</t>
  </si>
  <si>
    <t>P30POV1311_HSL</t>
  </si>
  <si>
    <t>vlv. POV1311 FG quenc. compr.air to NZ1111 - close</t>
  </si>
  <si>
    <t>P30POV1312_ZSH</t>
  </si>
  <si>
    <t>vlv. POV1312 FG quenc. compr.air to NZ1112 - opened</t>
  </si>
  <si>
    <t>P30POV1312_ZSL</t>
  </si>
  <si>
    <t>vlv. POV1312 FG quenc. compr.air to NZ1112 - closed</t>
  </si>
  <si>
    <t>P30POV1312_HSH</t>
  </si>
  <si>
    <t>vlv. POV1312 FG quenc. compr.air to NZ1112 - open</t>
  </si>
  <si>
    <t>P30POV1312_HSL</t>
  </si>
  <si>
    <t>vlv. POV1312 FG quenc. compr.air to NZ1112 - close</t>
  </si>
  <si>
    <t>P30PI1100</t>
  </si>
  <si>
    <t>press. PT1100 FG quenc. inlet QT1100</t>
  </si>
  <si>
    <t>CHN1-TDZ2-P30-JBA-1-003</t>
  </si>
  <si>
    <t>P30PI1300</t>
  </si>
  <si>
    <t>press. PT1300 FG quenc. compr.air PRV1300</t>
  </si>
  <si>
    <t>P30PI1301</t>
  </si>
  <si>
    <t>press. PT1301 FG quenc. compr.air to nebul</t>
  </si>
  <si>
    <t>P30TSL1220</t>
  </si>
  <si>
    <t>temp. L TSL1220 FG quenc. ambient air</t>
  </si>
  <si>
    <t>P30TI1100</t>
  </si>
  <si>
    <t>temp. TT1100 FG quenc. inlet QT1100</t>
  </si>
  <si>
    <t>P30TI1101X</t>
  </si>
  <si>
    <t>temp. TT1101X FG quenc. outlet QT1100</t>
  </si>
  <si>
    <t>P30TI1101Y</t>
  </si>
  <si>
    <t>temp. TT1101Y FG quenc. outlet QT1100</t>
  </si>
  <si>
    <t>P32EH1131_YLH</t>
  </si>
  <si>
    <t>elec.heater EH1131 dry FG clean. Unit1 - in running</t>
  </si>
  <si>
    <t>P32EH1131_YSG</t>
  </si>
  <si>
    <t>elec.heater EH1131 dry FG clean. Unit1 - supply fault</t>
  </si>
  <si>
    <t>P32EH1131_HSH</t>
  </si>
  <si>
    <t>elec.heater EH1131 dry FG clean. Unit1 - start/stop</t>
  </si>
  <si>
    <t>P32EH1132_YLH</t>
  </si>
  <si>
    <t>elec.heater EH1132 dry FG clean. Unit2 - in running</t>
  </si>
  <si>
    <t>P32EH1132_YSG</t>
  </si>
  <si>
    <t>elec.heater EH1132 dry FG clean. Unit2 - supply fault</t>
  </si>
  <si>
    <t>P32EH1132_HSH</t>
  </si>
  <si>
    <t>elec.heater EH1132 dry FG clean. Unit2 - start/stop</t>
  </si>
  <si>
    <t>P32EH1133_YLH</t>
  </si>
  <si>
    <t>elec.heater EH1133 dry FG clean. Unit3 - in running</t>
  </si>
  <si>
    <t>P32EH1133_YSG</t>
  </si>
  <si>
    <t>elec.heater EH1133 dry FG clean. Unit3 - supply fault</t>
  </si>
  <si>
    <t>P32EH1133_HSH</t>
  </si>
  <si>
    <t>elec.heater EH1133 dry FG clean. Unit3 - start/stop</t>
  </si>
  <si>
    <t>P32EH1134_YLH</t>
  </si>
  <si>
    <t>elec.heater EH1134 dry FG clean. Unit4 - in running</t>
  </si>
  <si>
    <t>P32EH1134_YSG</t>
  </si>
  <si>
    <t>elec.heater EH1134 dry FG clean. Unit4 - supply fault</t>
  </si>
  <si>
    <t>P32EH1134_HSH</t>
  </si>
  <si>
    <t>elec.heater EH1134 dry FG clean. Unit4 - start/stop</t>
  </si>
  <si>
    <t>P32EH1152_YLH</t>
  </si>
  <si>
    <t>elec.heater EH1152 dry FG clean. 1°stage - in running</t>
  </si>
  <si>
    <t>P32EH1152_YSG</t>
  </si>
  <si>
    <t>elec.heater EH1152 dry FG clean. 1°stage - supply fault</t>
  </si>
  <si>
    <t>P32EH1152_HSH</t>
  </si>
  <si>
    <t>elec.heater EH1152 dry FG clean. 1°stage - start/stop</t>
  </si>
  <si>
    <t>P32EH1153_YLH</t>
  </si>
  <si>
    <t>elec.heater EH1153 dry FG clean. 2°stage - in running</t>
  </si>
  <si>
    <t>P32EH1153_YSG</t>
  </si>
  <si>
    <t>elec.heater EH1153 dry FG clean. 2°stage - supply fault</t>
  </si>
  <si>
    <t>P32EH1153_HSH</t>
  </si>
  <si>
    <t>elec.heater EH1153 dry FG clean. 2°stage - start/stop</t>
  </si>
  <si>
    <t>P32EH1154_YLH</t>
  </si>
  <si>
    <t>elec.heater EH1154 dry FG clean. 3°stage - in running</t>
  </si>
  <si>
    <t>P32EH1154_YSG</t>
  </si>
  <si>
    <t>elec.heater EH1154 dry FG clean. 3°stage - supply fault</t>
  </si>
  <si>
    <t>P32EH1154_HSH</t>
  </si>
  <si>
    <t>elec.heater EH1154 dry FG clean. 3°stage - start/stop</t>
  </si>
  <si>
    <t>P32FN1151_YLRE</t>
  </si>
  <si>
    <t>fan FN1151 preheat dry FG clean. - in remote</t>
  </si>
  <si>
    <t>P32FN1151_YLH</t>
  </si>
  <si>
    <t>fan FN1151 preheat dry FG clean. - in running</t>
  </si>
  <si>
    <t>P32FN1151_YSG</t>
  </si>
  <si>
    <t>fan FN1151 preheat dry FG clean. - supply fault</t>
  </si>
  <si>
    <t>P32FN1151_HSH</t>
  </si>
  <si>
    <t>fan FN1151 preheat dry FG clean. - start/stop</t>
  </si>
  <si>
    <t>P32HV1121_ZSH</t>
  </si>
  <si>
    <t>vlv. HV1121 dry FG clean. dust from Unit1 - opened</t>
  </si>
  <si>
    <t>CHN1-TDZ2-P32-JBD-1-002</t>
  </si>
  <si>
    <t>P32HV1122_ZSH</t>
  </si>
  <si>
    <t>vlv. HV1122 dry FG clean. dust from Unit2 - opened</t>
  </si>
  <si>
    <t>P32HV1123_ZSH</t>
  </si>
  <si>
    <t>vlv. HV1123 dry FG clean. dust from Unit3 - opened</t>
  </si>
  <si>
    <t>P32HV1124_ZSH</t>
  </si>
  <si>
    <t>vlv. HV1124 dry FG clean. dust from Unit4 - opened</t>
  </si>
  <si>
    <t>P32CD1110_YLH</t>
  </si>
  <si>
    <t>aut.pan. AP1110 cleaning dry FG clean. FF1101 - in running</t>
  </si>
  <si>
    <t>P32CD1110_YLRE</t>
  </si>
  <si>
    <t>aut.pan. AP1110 cleaning dry FG clean. FF1101 - in remote</t>
  </si>
  <si>
    <t>in remoto</t>
  </si>
  <si>
    <t>P32CD1110_YSA</t>
  </si>
  <si>
    <t>aut.pan. AP1110 cleaning dry FG clean. FF1101 - com.alarm</t>
  </si>
  <si>
    <t>P32CD1111_YSA</t>
  </si>
  <si>
    <t>aut.pan. AP1110 cleaning dry FG clean. FF1101 - start check alarm</t>
  </si>
  <si>
    <t>P32CD1112_YSA</t>
  </si>
  <si>
    <t>aut.pan. AP1110 cleaning dry FG clean. FF1101 - ev stopped</t>
  </si>
  <si>
    <t>P32CD1110_HSH</t>
  </si>
  <si>
    <t>aut.pan. AP1110 cleaning dry FG clean. FF1101 - start/stop</t>
  </si>
  <si>
    <t>marcia</t>
  </si>
  <si>
    <t>P32CD1111_HSH</t>
  </si>
  <si>
    <t>aut.pan. AP1110 cleaning dry FG clean. FF1101 - disable unit 1</t>
  </si>
  <si>
    <t>disabilita</t>
  </si>
  <si>
    <t>P32CD1112_HSH</t>
  </si>
  <si>
    <t>aut.pan. AP1110 cleaning dry FG clean. FF1101 - disable unit 2</t>
  </si>
  <si>
    <t>P32CD1113_HSH</t>
  </si>
  <si>
    <t>aut.pan. AP1110 cleaning dry FG clean. FF1101 - disable unit 3</t>
  </si>
  <si>
    <t>P32CD1114_HSH</t>
  </si>
  <si>
    <t>aut.pan. AP1110 cleaning dry FG clean. FF1101 - disable unit 4</t>
  </si>
  <si>
    <t>P32CD1115_HSH</t>
  </si>
  <si>
    <t>aut.pan. AP1110 cleaning dry FG clean. FF1101 - sel. man/auto mode</t>
  </si>
  <si>
    <t>automatico</t>
  </si>
  <si>
    <t>P32CD1116_HSH</t>
  </si>
  <si>
    <t>aut.pan. AP1110 cleaning dry FG clean. FF1101 - sel. startup/shutdown mode</t>
  </si>
  <si>
    <t>avviamento</t>
  </si>
  <si>
    <t>P32CD1110_PDI</t>
  </si>
  <si>
    <t>aut.pan. AP1110 cleaning dry FG clean. FF1101 - Pressure drop Bag filter</t>
  </si>
  <si>
    <t>P32CD110_AI</t>
  </si>
  <si>
    <t>aut.pan. AP1110 cleaning dry FG clean. FF1101 - Dust oulet Bag filter</t>
  </si>
  <si>
    <t>mg/nm3</t>
  </si>
  <si>
    <t>P32CD1110_PDY</t>
  </si>
  <si>
    <t>aut.pan. AP1110 cleaning dry FG clean. FF1101 - SetPoint pressure drop</t>
  </si>
  <si>
    <t>P32TSL1101</t>
  </si>
  <si>
    <t>temp. L TSL1101 dry FG clean. hopper Unit1</t>
  </si>
  <si>
    <t>P32TSL1102</t>
  </si>
  <si>
    <t>temp. L TSL1102 dry FG clean. hopper Unit2</t>
  </si>
  <si>
    <t>P32TSL1103</t>
  </si>
  <si>
    <t>temp. L TSL1103 dry FG clean. hopper Unit3</t>
  </si>
  <si>
    <t>P32TSL1104</t>
  </si>
  <si>
    <t>temp. L TSL1104 dry FG clean. hopper Unit4</t>
  </si>
  <si>
    <t>P32POV1101_ZSH</t>
  </si>
  <si>
    <t>vlv. POV1101 dry FG clean. inlet FF1101 Unit1 - opened</t>
  </si>
  <si>
    <t>CHN1-TDZ2-P32-JBD-1-001</t>
  </si>
  <si>
    <t>P32POV1101_ZSL</t>
  </si>
  <si>
    <t>vlv. POV1101 dry FG clean. inlet FF1101 Unit1 - closed</t>
  </si>
  <si>
    <t>P32POV1101_HSH</t>
  </si>
  <si>
    <t>vlv. POV1101 dry FG clean. inlet FF1101 Unit1 - open</t>
  </si>
  <si>
    <t>P32POV1101_HSL</t>
  </si>
  <si>
    <t>vlv. POV1101 dry FG clean. inlet FF1101 Unit1 - close</t>
  </si>
  <si>
    <t>P32POV1102_ZSH</t>
  </si>
  <si>
    <t>vlv. POV1102 dry FG clean. inlet FF1101 Unit2 - opened</t>
  </si>
  <si>
    <t>P32POV1102_ZSL</t>
  </si>
  <si>
    <t>vlv. POV1102 dry FG clean. inlet FF1101 Unit2 - closed</t>
  </si>
  <si>
    <t>P32POV1102_HSH</t>
  </si>
  <si>
    <t>vlv. POV1102 dry FG clean. inlet FF1101 Unit2 - open</t>
  </si>
  <si>
    <t>P32POV1102_HSL</t>
  </si>
  <si>
    <t>vlv. POV1102 dry FG clean. inlet FF1101 Unit2 - close</t>
  </si>
  <si>
    <t>P32POV1103_ZSH</t>
  </si>
  <si>
    <t>vlv. POV1103 dry FG clean. inlet FF1101 Unit3 - opened</t>
  </si>
  <si>
    <t>P32POV1103_ZSL</t>
  </si>
  <si>
    <t>vlv. POV1103 dry FG clean. inlet FF1101 Unit3 - closed</t>
  </si>
  <si>
    <t>P32POV1103_HSH</t>
  </si>
  <si>
    <t>vlv. POV1103 dry FG clean. inlet FF1101 Unit3 - open</t>
  </si>
  <si>
    <t>P32POV1103_HSL</t>
  </si>
  <si>
    <t>vlv. POV1103 dry FG clean. inlet FF1101 Unit3 - close</t>
  </si>
  <si>
    <t>P32POV1104_ZSH</t>
  </si>
  <si>
    <t>vlv. POV1104 dry FG clean. inlet FF1101 Unit4 - opened</t>
  </si>
  <si>
    <t>P32POV1104_ZSL</t>
  </si>
  <si>
    <t>vlv. POV1104 dry FG clean. inlet FF1101 Unit4 - closed</t>
  </si>
  <si>
    <t>P32POV1104_HSH</t>
  </si>
  <si>
    <t>vlv. POV1104 dry FG clean. inlet FF1101 Unit4 - open</t>
  </si>
  <si>
    <t>P32POV1104_HSL</t>
  </si>
  <si>
    <t>vlv. POV1104 dry FG clean. inlet FF1101 Unit4 - close</t>
  </si>
  <si>
    <t>P32POV1115_ZSH</t>
  </si>
  <si>
    <t>vlv. POV1115 dry FG clean. outlet FF1101 - opened</t>
  </si>
  <si>
    <t>P32POV1115_ZSL</t>
  </si>
  <si>
    <t>vlv. POV1115 dry FG clean. outlet FF1101 - closed</t>
  </si>
  <si>
    <t>P32POV1115_HSH</t>
  </si>
  <si>
    <t>vlv. POV1115 dry FG clean. outlet FF1101 - open</t>
  </si>
  <si>
    <t>P32POV1115_HSL</t>
  </si>
  <si>
    <t>vlv. POV1115 dry FG clean. outlet FF1101 - close</t>
  </si>
  <si>
    <t>P32POV1116_ZSH</t>
  </si>
  <si>
    <t>vlv. POV1116 dry FG clean. outlet FF1101 - opened</t>
  </si>
  <si>
    <t>P32POV1116_ZSL</t>
  </si>
  <si>
    <t>vlv. POV1116 dry FG clean. outlet FF1101 - closed</t>
  </si>
  <si>
    <t>P32POV1116_HSH</t>
  </si>
  <si>
    <t>vlv. POV1116 dry FG clean. outlet FF1101 - open</t>
  </si>
  <si>
    <t>P32POV1116_HSL</t>
  </si>
  <si>
    <t>vlv. POV1116 dry FG clean. outlet FF1101 - close</t>
  </si>
  <si>
    <t>P32POV1150_ZSH</t>
  </si>
  <si>
    <t>vlv. POV1150 preheat dry FG clean. inlet - opened</t>
  </si>
  <si>
    <t>P32POV1150_ZSL</t>
  </si>
  <si>
    <t>vlv. POV1150 preheat dry FG clean. inlet - closed</t>
  </si>
  <si>
    <t>P32POV1150_HSH</t>
  </si>
  <si>
    <t>vlv. POV1150 preheat dry FG clean. inlet - open</t>
  </si>
  <si>
    <t>P32POV1150_HSL</t>
  </si>
  <si>
    <t>vlv. POV1150 preheat dry FG clean. inlet - close</t>
  </si>
  <si>
    <t>P32POV1155_ZSH</t>
  </si>
  <si>
    <t>vlv. POV1155 preheat dry FG clean. outlet - opened</t>
  </si>
  <si>
    <t>CHN1-TDZ2-P32-JBD-1-003</t>
  </si>
  <si>
    <t>P32POV1155_ZSL</t>
  </si>
  <si>
    <t>vlv. POV1155 preheat dry FG clean. outlet - closed</t>
  </si>
  <si>
    <t>P32POV1155_HSH</t>
  </si>
  <si>
    <t>vlv. POV1155 preheat dry FG clean. outlet - open</t>
  </si>
  <si>
    <t>P32POV1155_HSL</t>
  </si>
  <si>
    <t>vlv. POV1155 preheat dry FG clean. outlet - close</t>
  </si>
  <si>
    <t>P32PSL1300</t>
  </si>
  <si>
    <t>pres. L PSL1300 dry FG clean. compr.air</t>
  </si>
  <si>
    <t>P32PI1101</t>
  </si>
  <si>
    <t>press. PT1101 dry FG clean. outlet</t>
  </si>
  <si>
    <t>CHN1-TDZ2-P32-JBA-1-001</t>
  </si>
  <si>
    <t>P32RV1121_YLRE</t>
  </si>
  <si>
    <t>rot.vlv. RV1121 dry FG clean. dust from Unit1 - in remote</t>
  </si>
  <si>
    <t>P32RV1121_YLH</t>
  </si>
  <si>
    <t>rot.vlv. RV1121 dry FG clean. dust from Unit1 - in running</t>
  </si>
  <si>
    <t>P32RV1121_YSG</t>
  </si>
  <si>
    <t>rot.vlv. RV1121 dry FG clean. dust from Unit1 - supply fault</t>
  </si>
  <si>
    <t>P32RV1121_HSH</t>
  </si>
  <si>
    <t>rot.vlv. RV1121 dry FG clean. dust from Unit1 - start/stop</t>
  </si>
  <si>
    <t>P32RV1122_YLRE</t>
  </si>
  <si>
    <t>rot.vlv. RV1122 dry FG clean. dust from Unit2 - in remote</t>
  </si>
  <si>
    <t>P32RV1122_YLH</t>
  </si>
  <si>
    <t>rot.vlv. RV1122 dry FG clean. dust from Unit2 - in running</t>
  </si>
  <si>
    <t>P32RV1122_YSG</t>
  </si>
  <si>
    <t>rot.vlv. RV1122 dry FG clean. dust from Unit2 - supply fault</t>
  </si>
  <si>
    <t>P32RV1122_HSH</t>
  </si>
  <si>
    <t>rot.vlv. RV1122 dry FG clean. dust from Unit2 - start/stop</t>
  </si>
  <si>
    <t>P32RV1123_YLRE</t>
  </si>
  <si>
    <t>rot.vlv. RV1123 dry FG clean. dust from Unit3 - in remote</t>
  </si>
  <si>
    <t>P32RV1123_YLH</t>
  </si>
  <si>
    <t>rot.vlv. RV1123 dry FG clean. dust from Unit3 - in running</t>
  </si>
  <si>
    <t>P32RV1123_YSG</t>
  </si>
  <si>
    <t>rot.vlv. RV1123 dry FG clean. dust from Unit3 - supply fault</t>
  </si>
  <si>
    <t>P32RV1123_HSH</t>
  </si>
  <si>
    <t>rot.vlv. RV1123 dry FG clean. dust from Unit3 - start/stop</t>
  </si>
  <si>
    <t>P32RV1124_YLRE</t>
  </si>
  <si>
    <t>rot.vlv. RV1124 dry FG clean. dust from Unit4 - in remote</t>
  </si>
  <si>
    <t>P32RV1124_YLH</t>
  </si>
  <si>
    <t>rot.vlv. RV1124 dry FG clean. dust from Unit4 - in running</t>
  </si>
  <si>
    <t>P32RV1124_YSG</t>
  </si>
  <si>
    <t>rot.vlv. RV1124 dry FG clean. dust from Unit4 - supply fault</t>
  </si>
  <si>
    <t>P32RV1124_HSH</t>
  </si>
  <si>
    <t>rot.vlv. RV1124 dry FG clean. dust from Unit4 - start/stop</t>
  </si>
  <si>
    <t>P32SSL1125</t>
  </si>
  <si>
    <t>speed L SSL1125 dry FG clean. RV1125</t>
  </si>
  <si>
    <t>P32SSL1126</t>
  </si>
  <si>
    <t>speed L SSL1126 dry FG clean. RV1126</t>
  </si>
  <si>
    <t>P32SSL1127</t>
  </si>
  <si>
    <t>speed L SSL1127 dry FG clean. RV1127</t>
  </si>
  <si>
    <t>P32SSL1128</t>
  </si>
  <si>
    <t>speed L SSL1128 dry FG clean. RV1128</t>
  </si>
  <si>
    <t>P32TSHH1152</t>
  </si>
  <si>
    <t>temp. HH TSHH1152 preheat dry FG clean. heater</t>
  </si>
  <si>
    <t>P32SOV1105_HSH</t>
  </si>
  <si>
    <t>vlv. SOV1105 dry FG clean. hopper unit1 - open</t>
  </si>
  <si>
    <t>P32SOV1106_HSH</t>
  </si>
  <si>
    <t>vlv. SOV1105 dry FG clean. hopper unit2 - open</t>
  </si>
  <si>
    <t>P32SOV1107_HSH</t>
  </si>
  <si>
    <t>vlv. SOV1105 dry FG clean. hopper unit3 - open</t>
  </si>
  <si>
    <t>P32SOV1108_HSH</t>
  </si>
  <si>
    <t>vlv. SOV1105 dry FG clean. hopper unit4 - open</t>
  </si>
  <si>
    <t>P32TI1100X</t>
  </si>
  <si>
    <t>temp. TT1100X dry FG clean. inlet FF1101</t>
  </si>
  <si>
    <t>P32TI1100Y</t>
  </si>
  <si>
    <t>temp. TT1100Y dry FG clean. inlet FF1101</t>
  </si>
  <si>
    <t>P32TI1105</t>
  </si>
  <si>
    <t>temp. TT1105 dry FG clean. outlet FF1101</t>
  </si>
  <si>
    <t>P32TI1131</t>
  </si>
  <si>
    <t>temp. TT1131 dry FG clean. hopper Unit1</t>
  </si>
  <si>
    <t>CHN1-TDZ2-P32-JBA-1-002</t>
  </si>
  <si>
    <t>P32TI1132</t>
  </si>
  <si>
    <t>temp. TT1132 dry FG clean. hopper Unit1</t>
  </si>
  <si>
    <t>P32TI1133</t>
  </si>
  <si>
    <t>temp. TT1133 dry FG clean. hopper Unit1</t>
  </si>
  <si>
    <t>P32TI1134</t>
  </si>
  <si>
    <t>temp. TT1134 dry FG clean. hopper Unit1</t>
  </si>
  <si>
    <t>P32TI1152</t>
  </si>
  <si>
    <t>temp. TT1152 preheat dry FG clean. inlet</t>
  </si>
  <si>
    <t>P32TI1153</t>
  </si>
  <si>
    <t>temp. TT1153 preheat dry FG clean. outlet</t>
  </si>
  <si>
    <t>P32TV1100_ZSL</t>
  </si>
  <si>
    <t>vlv. TV1100 dry FG clean. inlet amb. air - closed</t>
  </si>
  <si>
    <t>P32TV1100_ZY</t>
  </si>
  <si>
    <t>vlv. TV1100 dry FG clean. inlet amb. air - req.pos.</t>
  </si>
  <si>
    <t>P32TV1100_HSK</t>
  </si>
  <si>
    <t>vlv. TV1100 dry FG clean. inlet amb. air - forced open</t>
  </si>
  <si>
    <t>open</t>
  </si>
  <si>
    <t>P33AI1100</t>
  </si>
  <si>
    <t>anal. AT1100 recirc. wet FG clean. wat.</t>
  </si>
  <si>
    <t xml:space="preserve">CHN1 TDZ2 P33 DP01 </t>
  </si>
  <si>
    <t>CHN1-TDZ2-P33-JBA-1-001</t>
  </si>
  <si>
    <t>µSiemens</t>
  </si>
  <si>
    <t>P33AI1150</t>
  </si>
  <si>
    <t>anal. AT1150 recirc. wet FG clean. sod.hydr.</t>
  </si>
  <si>
    <t>pH</t>
  </si>
  <si>
    <t>P33AI1151</t>
  </si>
  <si>
    <t>anal. AT1151 wet FG clean. sod.hydr. to SB1100</t>
  </si>
  <si>
    <t>P33EH1210_YLH</t>
  </si>
  <si>
    <t>elec.heater EH1210 wet FG clean. TK1200 - in running</t>
  </si>
  <si>
    <t>CHN1 TDZ2 P33 DP02</t>
  </si>
  <si>
    <t>P33MCC1001</t>
  </si>
  <si>
    <t>P33EH1210_YSG</t>
  </si>
  <si>
    <t>elec.heater EH1210 wet FG clean. TK1200 - supply fault</t>
  </si>
  <si>
    <t>P33EH1210_HSH</t>
  </si>
  <si>
    <t>elec.heater EH1210 wet FG clean. TK1200 - start/stop</t>
  </si>
  <si>
    <t>P33EH1211_YLH</t>
  </si>
  <si>
    <t>elec.heater EH1211 wet FG clean. sod.hydr. piping - in running</t>
  </si>
  <si>
    <t>P33EH1211_YSG</t>
  </si>
  <si>
    <t>elec.heater EH1211 wet FG clean. sod.hydr. piping - supply fault</t>
  </si>
  <si>
    <t>P33EH1211_HSH</t>
  </si>
  <si>
    <t>elec.heater EH1211 wet FG clean. sod.hydr. piping - start/stop</t>
  </si>
  <si>
    <t>P33FI1100</t>
  </si>
  <si>
    <t>flow FT1100 wet FG clean. wat. to venturi nozzles</t>
  </si>
  <si>
    <t>P33FI1101</t>
  </si>
  <si>
    <t>flow FT1101 recirc. wet FG clean. wat.</t>
  </si>
  <si>
    <t>P33FI1102</t>
  </si>
  <si>
    <t>flow FT1102 extract. wet FG clean. wat.</t>
  </si>
  <si>
    <t>P33FI1150</t>
  </si>
  <si>
    <t>flow FT1150 wet FG clean. sod.hydr. to SB1100</t>
  </si>
  <si>
    <t xml:space="preserve">CHN1 TDZ2 P33 DP02 </t>
  </si>
  <si>
    <t>P33FI1152</t>
  </si>
  <si>
    <t>flow FT1152 extract. wet FG clean. sod.hydr.</t>
  </si>
  <si>
    <t>P33FI1201</t>
  </si>
  <si>
    <t>flow FT1201 wet FG clean. sod.hydr.</t>
  </si>
  <si>
    <t>CHN1-TDZ2-P33-JBA-1-002</t>
  </si>
  <si>
    <t>P33FV1102_ZSL</t>
  </si>
  <si>
    <t>vlv. FV1102 extract. wet FG clean. wat. - closed</t>
  </si>
  <si>
    <t>CHN1-TDZ2-P33-JBD-1-001</t>
  </si>
  <si>
    <t>P33FV1102_ZY</t>
  </si>
  <si>
    <t>vlv. FV1102 extract. wet FG clean. wat. - req.pos.</t>
  </si>
  <si>
    <t>P33FV1152_ZSL</t>
  </si>
  <si>
    <t>vlv. FV1152 extract. wet FG clean. sod.hydr. - closed</t>
  </si>
  <si>
    <t>P33FV1152_ZY</t>
  </si>
  <si>
    <t>vlv. FV1152 extract. wet FG clean. sod.hydr. - req.pos.</t>
  </si>
  <si>
    <t>P33LSLL1100</t>
  </si>
  <si>
    <t>lev. LL LSLL1100 wet FG clean. SB1100</t>
  </si>
  <si>
    <t>P33LSLL1150</t>
  </si>
  <si>
    <t>lev. LL LSLL1150 wet FG clean. TK1150</t>
  </si>
  <si>
    <t>CHN1-TDZ2-P33-JBD-1-002</t>
  </si>
  <si>
    <t>P33LSLL1200</t>
  </si>
  <si>
    <t>lev. LL LSLL1200 wet FG clean. TK1200</t>
  </si>
  <si>
    <t>P33LI1101</t>
  </si>
  <si>
    <t>lev. LT1101 wet FG clean. SB1100</t>
  </si>
  <si>
    <t>P33LI1151</t>
  </si>
  <si>
    <t>lev. LT1151 wet FG clean. TK1150</t>
  </si>
  <si>
    <t>P33LI1200</t>
  </si>
  <si>
    <t>lev. LT1200 wet FG clean. TK1200</t>
  </si>
  <si>
    <t>P33LI1300</t>
  </si>
  <si>
    <t>lev. LT1300 wet FG clean. reagen.</t>
  </si>
  <si>
    <t>P33LI1400</t>
  </si>
  <si>
    <t>lev. LT1400 wet FG clean. reagen.</t>
  </si>
  <si>
    <t>P33LI1500</t>
  </si>
  <si>
    <t>lev. LT1500 wet FG clean. pot.perm.</t>
  </si>
  <si>
    <t>P33LV1101_ZSL</t>
  </si>
  <si>
    <t>vlv. LV1101 filling wet FG clean. wat. SB1100 - closed</t>
  </si>
  <si>
    <t>P33LV1101_ZY</t>
  </si>
  <si>
    <t>vlv. LV1101 filling wet FG clean. wat. SB1100 - req.pos.</t>
  </si>
  <si>
    <t>P33LV1151_ZSL</t>
  </si>
  <si>
    <t>vlv. LV1151 filling wet FG clean. sod.hydr. TK1150 - closed</t>
  </si>
  <si>
    <t>P33LV1151_ZY</t>
  </si>
  <si>
    <t>vlv. LV1151 filling wet FG clean. sod.hydr. TK1150 - req.pos.</t>
  </si>
  <si>
    <t>P33PDI1100</t>
  </si>
  <si>
    <t>diff.press. PDT1100 wet FG clean. venturi</t>
  </si>
  <si>
    <t>P33PDI1101</t>
  </si>
  <si>
    <t>diff.press. PDT1101 wet FG clean. SB1100</t>
  </si>
  <si>
    <t>P33POV1103_ZSH</t>
  </si>
  <si>
    <t>vlv. POV1103 cooling wet FG clean. wat. SB1100 - opened</t>
  </si>
  <si>
    <t>P33POV1103_ZSL</t>
  </si>
  <si>
    <t>vlv. POV1103 cooling wet FG clean. wat. SB1100 - closed</t>
  </si>
  <si>
    <t>P33POV1103_HSL</t>
  </si>
  <si>
    <t>vlv. POV1103 cooling wet FG clean. wat. SB1100 - close</t>
  </si>
  <si>
    <t>P33PM1100A_YLRE</t>
  </si>
  <si>
    <t>pump PM1100A recirc. wet FG clean. wat. - in remote</t>
  </si>
  <si>
    <t>P33PM1100A_YLH</t>
  </si>
  <si>
    <t>pump PM1100A recirc. wet FG clean. wat. - in running</t>
  </si>
  <si>
    <t>P33PM1100A_YSG</t>
  </si>
  <si>
    <t>pump PM1100A recirc. wet FG clean. wat. - supply fault</t>
  </si>
  <si>
    <t>P33PM1100A_HSH</t>
  </si>
  <si>
    <t>pump PM1100A recirc. wet FG clean. wat. - start/stop</t>
  </si>
  <si>
    <t>P33PM1100B_YLRE</t>
  </si>
  <si>
    <t>pump PM1100B recirc. wet FG clean. wat. - in remote</t>
  </si>
  <si>
    <t>P33PM1100B_YLH</t>
  </si>
  <si>
    <t>pump PM1100B recirc. wet FG clean. wat. - in running</t>
  </si>
  <si>
    <t>P33PM1100B_YSG</t>
  </si>
  <si>
    <t>pump PM1100B recirc. wet FG clean. wat. - supply fault</t>
  </si>
  <si>
    <t>P33PM1100B_HSH</t>
  </si>
  <si>
    <t>pump PM1100B recirc. wet FG clean. wat. - start/stop</t>
  </si>
  <si>
    <t>P33PM1150A_YLRE</t>
  </si>
  <si>
    <t>pump PM1150A recirc. wet FG clean. sod.hydr. - in remote</t>
  </si>
  <si>
    <t>P33PM1150A_YLH</t>
  </si>
  <si>
    <t>pump PM1150A recirc. wet FG clean. sod.hydr. - in running</t>
  </si>
  <si>
    <t>P33PM1150A_YSG</t>
  </si>
  <si>
    <t>pump PM1150A recirc. wet FG clean. sod.hydr. - supply fault</t>
  </si>
  <si>
    <t>P33PM1150A_HSH</t>
  </si>
  <si>
    <t>pump PM1150A recirc. wet FG clean. sod.hydr. - start/stop</t>
  </si>
  <si>
    <t>P33PM1150B_YLRE</t>
  </si>
  <si>
    <t>pump PM1150B recirc. wet FG clean. sod.hydr. - in remote</t>
  </si>
  <si>
    <t>P33PM1150B_YLH</t>
  </si>
  <si>
    <t>pump PM1150B recirc. wet FG clean. sod.hydr. - in running</t>
  </si>
  <si>
    <t>P33PM1150B_YSG</t>
  </si>
  <si>
    <t>pump PM1150B recirc. wet FG clean. sod.hydr. - supply fault</t>
  </si>
  <si>
    <t>P33PM1150B_HSH</t>
  </si>
  <si>
    <t>pump PM1150B recirc. wet FG clean. sod.hydr. - start/stop</t>
  </si>
  <si>
    <t>P33PM1200A_II</t>
  </si>
  <si>
    <t>pump PM1200A dosag. wet FG clean. reagen. - current</t>
  </si>
  <si>
    <t>P33PM1200A_YLRE</t>
  </si>
  <si>
    <t>pump PM1200A dosag. wet FG clean. sod.hydr. - in remote</t>
  </si>
  <si>
    <t>P33PM1200A_YLH</t>
  </si>
  <si>
    <t>pump PM1200A dosag. wet FG clean. sod.hydr. - in running</t>
  </si>
  <si>
    <t>P33PM1200A_YSG</t>
  </si>
  <si>
    <t>pump PM1200A dosag. wet FG clean. sod.hydr. - supply fault</t>
  </si>
  <si>
    <t>P33PM1200A_HSH</t>
  </si>
  <si>
    <t>pump PM1200A dosag. wet FG clean. sod.hydr. - start/stop</t>
  </si>
  <si>
    <t>P33PM1200A_SY</t>
  </si>
  <si>
    <t>pump PM1200A dosag. wet FG clean. sod.hydr. - req.speed</t>
  </si>
  <si>
    <t>P33PM1200A_JY</t>
  </si>
  <si>
    <t>pump PM1200A dosag. wet FG clean. sod.hydr. - req.range</t>
  </si>
  <si>
    <t>P33PM1200B_II</t>
  </si>
  <si>
    <t>pump PM1200B dosag. wet FG clean. reagen. - current</t>
  </si>
  <si>
    <t>P33PM1200B_YLRE</t>
  </si>
  <si>
    <t>pump PM1200B dosag. wet FG clean. sod.hydr. - in remote</t>
  </si>
  <si>
    <t>P33PM1200B_YLH</t>
  </si>
  <si>
    <t>pump PM1200B dosag. wet FG clean. sod.hydr. - in running</t>
  </si>
  <si>
    <t>P33PM1200B_YSG</t>
  </si>
  <si>
    <t>pump PM1200B dosag. wet FG clean. sod.hydr. - supply fault</t>
  </si>
  <si>
    <t>P33PM1200B_HSH</t>
  </si>
  <si>
    <t>pump PM1200B dosag. wet FG clean. sod.hydr. - start/stop</t>
  </si>
  <si>
    <t>P33PM1200B_SY</t>
  </si>
  <si>
    <t>pump PM1200B dosag. wet FG clean. sod.hydr. - req.speed</t>
  </si>
  <si>
    <t>P33PM1200B_JY</t>
  </si>
  <si>
    <t>pump PM1200B dosag. wet FG clean. sod.hydr. - req.range</t>
  </si>
  <si>
    <t>P33PM1300A_YLRE</t>
  </si>
  <si>
    <t>pump PM1300A dosag. wet FG clean. reagen. - in remote</t>
  </si>
  <si>
    <t>P33PM1300A_YLH</t>
  </si>
  <si>
    <t>pump PM1300A dosag. wet FG clean. reagen. - in running</t>
  </si>
  <si>
    <t>P33PM1300A_YSG</t>
  </si>
  <si>
    <t>pump PM1300A dosag. wet FG clean. reagen. - supply fault</t>
  </si>
  <si>
    <t>P33PM1300A_HSH</t>
  </si>
  <si>
    <t>pump PM1300A dosag. wet FG clean. reagen. - start/stop</t>
  </si>
  <si>
    <t>P33PM1300A_II</t>
  </si>
  <si>
    <t>pump PM1300A dosag. wet FG clean. reagen. - current</t>
  </si>
  <si>
    <t>P33PM1300B_YLRE</t>
  </si>
  <si>
    <t>pump PM1300B dosag. wet FG clean. reagen. - in remote</t>
  </si>
  <si>
    <t>P33PM1300B_YLH</t>
  </si>
  <si>
    <t>pump PM1300B dosag. wet FG clean. reagen. - in running</t>
  </si>
  <si>
    <t>P33PM1300B_YSG</t>
  </si>
  <si>
    <t>pump PM1300B dosag. wet FG clean. reagen. - supply fault</t>
  </si>
  <si>
    <t>P33PM1300B_HSH</t>
  </si>
  <si>
    <t>pump PM1300B dosag. wet FG clean. reagen. - start/stop</t>
  </si>
  <si>
    <t>P33PM1300B_II</t>
  </si>
  <si>
    <t>pump PM1300B dosag. wet FG clean. reagen. - current</t>
  </si>
  <si>
    <t>P33PM1400A_YLRE</t>
  </si>
  <si>
    <t>pump PM1400A dosag. wet FG clean. reagen. - in remote</t>
  </si>
  <si>
    <t>P33PM1400A_YLH</t>
  </si>
  <si>
    <t>pump PM1400A dosag. wet FG clean. reagen. - in running</t>
  </si>
  <si>
    <t>P33PM1400A_YSG</t>
  </si>
  <si>
    <t>pump PM1400A dosag. wet FG clean. reagen. - supply fault</t>
  </si>
  <si>
    <t>P33PM1400A_HSH</t>
  </si>
  <si>
    <t>pump PM1400A dosag. wet FG clean. reagen. - start/stop</t>
  </si>
  <si>
    <t>P33PM1400A_II</t>
  </si>
  <si>
    <t>pump PM1400A dosag. wet FG clean. reagen. - current</t>
  </si>
  <si>
    <t>P33PM1400B_YLRE</t>
  </si>
  <si>
    <t>pump PM1400B dosag. wet FG clean. reagen. - in remote</t>
  </si>
  <si>
    <t>P33PM1400B_YLH</t>
  </si>
  <si>
    <t>pump PM1400B dosag. wet FG clean. reagen. - in running</t>
  </si>
  <si>
    <t>P33PM1400B_YSG</t>
  </si>
  <si>
    <t>pump PM1400B dosag. wet FG clean. reagen. - supply fault</t>
  </si>
  <si>
    <t>P33PM1400B_HSH</t>
  </si>
  <si>
    <t>pump PM1400B dosag. wet FG clean. reagen. - start/stop</t>
  </si>
  <si>
    <t>P33PM1400B_II</t>
  </si>
  <si>
    <t>pump PM1400B dosag. wet FG clean. reagen. - current</t>
  </si>
  <si>
    <t>P33PM1400C_YLRE</t>
  </si>
  <si>
    <t>pump PM1400C dosag. wet FG clean. reagen. - in remote</t>
  </si>
  <si>
    <t>P33PM1400C_YLH</t>
  </si>
  <si>
    <t>pump PM1400C dosag. wet FG clean. reagen. - in running</t>
  </si>
  <si>
    <t>P33PM1400C_YSG</t>
  </si>
  <si>
    <t>pump PM1400C dosag. wet FG clean. reagen. - supply fault</t>
  </si>
  <si>
    <t>P33PM1400C_HSH</t>
  </si>
  <si>
    <t>pump PM1400C dosag. wet FG clean. reagen. - start/stop</t>
  </si>
  <si>
    <t>P33PM1400C_II</t>
  </si>
  <si>
    <t>pump PM1400C dosag. wet FG clean. reagen. - current</t>
  </si>
  <si>
    <t>P33PM1500A_YLRE</t>
  </si>
  <si>
    <t>pump PM1500A dosag. wet FG clean. pot.perm. - in remote</t>
  </si>
  <si>
    <t>P33PM1500A_YLH</t>
  </si>
  <si>
    <t>pump PM1500A dosag. wet FG clean. pot.perm. - in running</t>
  </si>
  <si>
    <t>P33PM1500A_YSG</t>
  </si>
  <si>
    <t>pump PM1500A dosag. wet FG clean. pot.perm. - supply fault</t>
  </si>
  <si>
    <t>P33PM1500A_HSH</t>
  </si>
  <si>
    <t>pump PM1500A dosag. wet FG clean. pot.perm. - start/stop</t>
  </si>
  <si>
    <t>P33PM1500A_II</t>
  </si>
  <si>
    <t>pump PM1500A dosag. wet FG clean. pot.perm. - current</t>
  </si>
  <si>
    <t>P33PM1500B_YLRE</t>
  </si>
  <si>
    <t>pump PM1500B dosag. wet FG clean. pot.perm. - in remote</t>
  </si>
  <si>
    <t>P33PM1500B_YLH</t>
  </si>
  <si>
    <t>pump PM1500B dosag. wet FG clean. pot.perm. - in running</t>
  </si>
  <si>
    <t>P33PM1500B_YSG</t>
  </si>
  <si>
    <t>pump PM1500B dosag. wet FG clean. pot.perm. - supply fault</t>
  </si>
  <si>
    <t>P33PM1500B_HSH</t>
  </si>
  <si>
    <t>pump PM1500B dosag. wet FG clean. pot.perm. - start/stop</t>
  </si>
  <si>
    <t>P33PM1500B_II</t>
  </si>
  <si>
    <t>pump PM1500B dosag. wet FG clean. pot.perm. - current</t>
  </si>
  <si>
    <t>P33PSL1101</t>
  </si>
  <si>
    <t>pres. L PSL1101 filling wet FG clean. wat.</t>
  </si>
  <si>
    <t>P33PSL1103</t>
  </si>
  <si>
    <t>pres. L PSL1103 cooling wet FG clean. wat. SB1100</t>
  </si>
  <si>
    <t>P33EH1410_YLH</t>
  </si>
  <si>
    <t>elec.heater EH1410 - Insolub. TMT stor. tank - in running</t>
  </si>
  <si>
    <t>P33EH1410_YSG</t>
  </si>
  <si>
    <t>elec.heater EH1410 - Insolub. TMT stor. tank - supply fault</t>
  </si>
  <si>
    <t>P33EH1410_HSH</t>
  </si>
  <si>
    <t>elec.heater EH1410 - Insolub. TMT stor. tank - start/stop</t>
  </si>
  <si>
    <t>P33EH1411_YLH</t>
  </si>
  <si>
    <t>elec.heater EH1411 - RE012 line - in running</t>
  </si>
  <si>
    <t>P33EH1411_YSG</t>
  </si>
  <si>
    <t>elec.heater EH1411 - RE012 line - supply fault</t>
  </si>
  <si>
    <t>P33EH1411_HSH</t>
  </si>
  <si>
    <t>elec.heater EH1411 - RE012 line - start/stop</t>
  </si>
  <si>
    <t>P33EH1510_YLH</t>
  </si>
  <si>
    <t>elec.heater EH1510 - Potass. Permang. stor. tank - in running</t>
  </si>
  <si>
    <t>P33EH1510_YSG</t>
  </si>
  <si>
    <t>elec.heater EH1510 - Potass. Permang. stor. tank - supply fault</t>
  </si>
  <si>
    <t>P33EH1510_HSH</t>
  </si>
  <si>
    <t>elec.heater EH1510 - Potass. Permang. stor. tank - start/stop</t>
  </si>
  <si>
    <t>P33EH1511_YLH</t>
  </si>
  <si>
    <t>elec.heater EH1511 - RE001 line - in running</t>
  </si>
  <si>
    <t>P33EH1511_YSG</t>
  </si>
  <si>
    <t>elec.heater EH1511 - RE001 line - supply fault</t>
  </si>
  <si>
    <t>P33EH1511_HSH</t>
  </si>
  <si>
    <t>elec.heater EH1511 - RE001 line - start/stop</t>
  </si>
  <si>
    <t>P33TSH1210</t>
  </si>
  <si>
    <t>temp. H TSH1210 wet FG clean. TK1200</t>
  </si>
  <si>
    <t>P33TI1100A</t>
  </si>
  <si>
    <t>temp. TT1100A wet FG clean. inlet SB1100</t>
  </si>
  <si>
    <t>P33TI1100B</t>
  </si>
  <si>
    <t>temp. TT1100B wet FG clean. inlet SB1100</t>
  </si>
  <si>
    <t>P33TI1100C</t>
  </si>
  <si>
    <t>temp. TT1100C wet FG clean. SB1100</t>
  </si>
  <si>
    <t>P33TI1101</t>
  </si>
  <si>
    <t>temp. TT1101 recirc. wet FG clean. wat.</t>
  </si>
  <si>
    <t>P33TI1151</t>
  </si>
  <si>
    <t>temp. TT1151 wet FG clean. sod.hydr. to HE1150</t>
  </si>
  <si>
    <t>P33TI1152</t>
  </si>
  <si>
    <t>temp. TT1152 wet FG clean. sod.hydr. to SB1100</t>
  </si>
  <si>
    <t>P35FN1101_YLRE</t>
  </si>
  <si>
    <t>fan FN1101 f.gas extr. - in remote</t>
  </si>
  <si>
    <t xml:space="preserve">CHN1 TDZ2 P35 DP01 </t>
  </si>
  <si>
    <t>P35INV1001</t>
  </si>
  <si>
    <t>P35FN1101_YLH</t>
  </si>
  <si>
    <t>fan FN1101 f.gas extr. - in running</t>
  </si>
  <si>
    <t>P35FN1101_YS</t>
  </si>
  <si>
    <t>fan FN1101 f.gas extr. - gen.fault</t>
  </si>
  <si>
    <t>P35FN1101_YSG</t>
  </si>
  <si>
    <t>fan FN1101 f.gas extr. - supply fault</t>
  </si>
  <si>
    <t>P35FN1101_HSH</t>
  </si>
  <si>
    <t>fan FN1101 f.gas extr. - start/stop</t>
  </si>
  <si>
    <t>P35FN1101_HSK</t>
  </si>
  <si>
    <t>fan FN1101 f.gas extr. - interlock</t>
  </si>
  <si>
    <t>interlock</t>
  </si>
  <si>
    <t>P35FN1101_SI</t>
  </si>
  <si>
    <t>fan FN1101 f.gas extr. - speed</t>
  </si>
  <si>
    <t>P35FN1101_II</t>
  </si>
  <si>
    <t>fan FN1101 f.gas extr. - current</t>
  </si>
  <si>
    <t>P35FN1101_SY</t>
  </si>
  <si>
    <t>fan FN1101 f.gas extr. - req.speed</t>
  </si>
  <si>
    <t>P35FN1101_ST</t>
  </si>
  <si>
    <t>speed ST1101 f.gas extr. FN1101</t>
  </si>
  <si>
    <t>CHN1-TDZ2-P35 LP1101</t>
  </si>
  <si>
    <t>RPM</t>
  </si>
  <si>
    <t>E</t>
  </si>
  <si>
    <t>P35LI1202</t>
  </si>
  <si>
    <t>lev. LT1202 f.gas extr. moist PRV1200</t>
  </si>
  <si>
    <t>CHN1-TDZ2-P35-JBA-1-001</t>
  </si>
  <si>
    <t>P35LV1202_ZSL</t>
  </si>
  <si>
    <t>vlv. LV1202 f.gas extr. moist outlet PRV1200 - closed</t>
  </si>
  <si>
    <t>CHN1-TDZ2-P35-JBD-1-001</t>
  </si>
  <si>
    <t>P35LV1202_ZY</t>
  </si>
  <si>
    <t>vlv. LV1202 f.gas extr. moist outlet PRV1200 - req.pos.</t>
  </si>
  <si>
    <t>P35PDI1100</t>
  </si>
  <si>
    <t>diff.press. PDT1100 f.gas extr. EH1100</t>
  </si>
  <si>
    <t>P35EM1101B_YLH</t>
  </si>
  <si>
    <t>elec.mot. EM1101B f.gas extr. emergency - in running</t>
  </si>
  <si>
    <t>P35MCC1001</t>
  </si>
  <si>
    <t>P35EM1101B_YSG</t>
  </si>
  <si>
    <t>elec.mot. EM1101B f.gas extr. emergency - supply fault</t>
  </si>
  <si>
    <t>P35EM1101B_HSH</t>
  </si>
  <si>
    <t>elec.mot. EM1101B f.gas extr. emergency - start/stop</t>
  </si>
  <si>
    <t>P35EM1101B_HSK</t>
  </si>
  <si>
    <t>elec.mot. EM1101B f.gas extr. emergency - interlock</t>
  </si>
  <si>
    <t>P35EH1110_YLH</t>
  </si>
  <si>
    <t>elec.heater EH1110 f.gas extr. EM1101B - in running</t>
  </si>
  <si>
    <t>P35EH1110_YSG</t>
  </si>
  <si>
    <t>elec.heater EH1110 f.gas extr. EM1101B - supply fault</t>
  </si>
  <si>
    <t>P35EH1110_HSH</t>
  </si>
  <si>
    <t>elec.heater EH1110 f.gas extr. EM1101B - start/stop</t>
  </si>
  <si>
    <t>P35FN1120_YLH</t>
  </si>
  <si>
    <t>fan FN1120 cooling f.gas extr. acustic cabin - in running</t>
  </si>
  <si>
    <t>P35FN1120_YSG</t>
  </si>
  <si>
    <t>fan FN1120 cooling f.gas extr. acustic cabin - supply fault</t>
  </si>
  <si>
    <t>P35FN1120_HSH</t>
  </si>
  <si>
    <t>fan FN1120 cooling f.gas extr. acustic cabin - start/stop</t>
  </si>
  <si>
    <t>P35PI1101X</t>
  </si>
  <si>
    <t>press. PT1101X f.gas extr. inlet FN1101</t>
  </si>
  <si>
    <t>P35PI1101Y</t>
  </si>
  <si>
    <t>press. PT1101Y f.gas extr. inlet FN1101</t>
  </si>
  <si>
    <t>P35TSH1120</t>
  </si>
  <si>
    <t>temp. H TSH1120 f.gas extr. Acoustic cabin</t>
  </si>
  <si>
    <t>Switches contained on the same instrument</t>
  </si>
  <si>
    <t>P35TSHH1120</t>
  </si>
  <si>
    <t>temp. HH TSHH1120 f.gas extr. Acoustic cabin</t>
  </si>
  <si>
    <t>P35TI1100</t>
  </si>
  <si>
    <t>temp. TT1100 f.gas extr. inlet HE1100</t>
  </si>
  <si>
    <t>P35TI1101X</t>
  </si>
  <si>
    <t>temp. TT1101X f.gas extr. FN1101 bearings</t>
  </si>
  <si>
    <t>P35TI1101Y</t>
  </si>
  <si>
    <t>temp. TT1101Y f.gas extr. FN1101 bearings</t>
  </si>
  <si>
    <t>P35TI1102X</t>
  </si>
  <si>
    <t>temp. TT1102X f.gas extr. FN1101 motor phase</t>
  </si>
  <si>
    <t>M1101A</t>
  </si>
  <si>
    <t>P35TI1102Y</t>
  </si>
  <si>
    <t>temp. TT1102Y f.gas extr. FN1101 motor phase</t>
  </si>
  <si>
    <t>P35TI1102Z</t>
  </si>
  <si>
    <t>temp. TT1102Z f.gas extr. FN1101 motor phase</t>
  </si>
  <si>
    <t>P35TI1103X</t>
  </si>
  <si>
    <t>temp. TT1103X f.gas extr. FN1101 motor bear.</t>
  </si>
  <si>
    <t>P35TI1103Y</t>
  </si>
  <si>
    <t>temp. TT1103Y f.gas extr. FN1101 motor bear.</t>
  </si>
  <si>
    <t>P35TI1104</t>
  </si>
  <si>
    <t>temp. TT1104 f.gas extr. inlet FN1101</t>
  </si>
  <si>
    <t>P35TI1201</t>
  </si>
  <si>
    <t>temp. TT1201 f.gas extr. moist PRV1200</t>
  </si>
  <si>
    <t>P35TV1200_ZSL</t>
  </si>
  <si>
    <t>vlv. TV1200 f.gas extr. steam inlet HE1100 - closed</t>
  </si>
  <si>
    <t>P35TV1200_ZY</t>
  </si>
  <si>
    <t>vlv. TV1200 f.gas extr. steam inlet HE1100 - req.pos.</t>
  </si>
  <si>
    <t>P35VI1101X</t>
  </si>
  <si>
    <t>vibr. VT1101X f.gas extr. FN1101 bearings</t>
  </si>
  <si>
    <t>mm/s</t>
  </si>
  <si>
    <t>P35VI1101Y</t>
  </si>
  <si>
    <t>vibr. VT1101Y f.gas extr. FN1101 bearings</t>
  </si>
  <si>
    <t>P82CD1350_YLRE</t>
  </si>
  <si>
    <t>aut.pan. AP1350 cleaning dust FF1150 - in remote</t>
  </si>
  <si>
    <t xml:space="preserve">CHN1 TDZ2 P82 DP01 </t>
  </si>
  <si>
    <t>P82CD1350_YSA</t>
  </si>
  <si>
    <t>aut.pan. AP1350 cleaning dust FF1150 - com.alarm</t>
  </si>
  <si>
    <t>P82CD1350_HSH</t>
  </si>
  <si>
    <t>aut.pan. AP1350 cleaning dust FF1150 - enable</t>
  </si>
  <si>
    <t>P82BAC1153A_YLRE</t>
  </si>
  <si>
    <t>bin activ. BAC1153A dust silos SL1150 - in remote</t>
  </si>
  <si>
    <t>P82BAC1153A_YLH</t>
  </si>
  <si>
    <t>bin activ. BAC1153A dust silos SL1150 - in running</t>
  </si>
  <si>
    <t>P82BAC1153A_YSG</t>
  </si>
  <si>
    <t>bin activ. BAC1153A dust silos SL1150 - supply fault</t>
  </si>
  <si>
    <t>elec.heater EH1222 FG quenc. wat. to nebul 1</t>
  </si>
  <si>
    <t>P82BAC1153A_HSH</t>
  </si>
  <si>
    <t>bin activ. BAC1153A dust silos SL1150 - start/stop</t>
  </si>
  <si>
    <t>elec.heater EH1223 FG quenc. wat. to nebul 2</t>
  </si>
  <si>
    <t>P82CAP1156_ZSL</t>
  </si>
  <si>
    <t>cmd.aut.pan. CAP1156 extract. dust SL1100 - on truck</t>
  </si>
  <si>
    <t>elec.heater EH1224 FG quenc. wat. to nebul 3</t>
  </si>
  <si>
    <t>P82CAP1156_ZSH</t>
  </si>
  <si>
    <t>cmd.aut.pan. CAP1156 extract. dust SL1100 - high position</t>
  </si>
  <si>
    <t>P82CAP1156_YLH</t>
  </si>
  <si>
    <t>cmd.aut.pan. CAP1156 extract. dust SL1100 - in running</t>
  </si>
  <si>
    <t>P82CAP1156_YLL</t>
  </si>
  <si>
    <t>cmd.aut.pan. CAP1156 extract. dust SL1100 - stopped</t>
  </si>
  <si>
    <t>fermo</t>
  </si>
  <si>
    <t>P82CAP1156_YSA</t>
  </si>
  <si>
    <t>cmd.aut.pan. CAP1156 extract. dust SL1100 - com.alarm</t>
  </si>
  <si>
    <t>P82CAP1156_HSH</t>
  </si>
  <si>
    <t>cmd.aut.pan. CAP1156 extract. dust SL1100 - enable</t>
  </si>
  <si>
    <t>P82CAP1156_ZAH</t>
  </si>
  <si>
    <t>cmd.aut.pan. CAP1156 extract. dust SL1100 - POV155 open</t>
  </si>
  <si>
    <t>P82CAP1156_ZAL</t>
  </si>
  <si>
    <t>cmd.aut.pan. CAP1156 extract. dust SL1100 - POV155 closed</t>
  </si>
  <si>
    <t>P82CY1100_YLRE</t>
  </si>
  <si>
    <t>conveyor CY1100 dust from filter - in remote</t>
  </si>
  <si>
    <t>P82CY1100_YLH</t>
  </si>
  <si>
    <t>conveyor CY1100 dust from filter - in running</t>
  </si>
  <si>
    <t>P82CY1100_YSG</t>
  </si>
  <si>
    <t>conveyor CY1100 dust from filter - supply fault</t>
  </si>
  <si>
    <t>P82CY1100_HSH</t>
  </si>
  <si>
    <t>conveyor CY1100 dust from filter - start/stop</t>
  </si>
  <si>
    <t>P82CY1101_YLRE</t>
  </si>
  <si>
    <t>conveyor CY1101 dust to bucket elev. - in remote</t>
  </si>
  <si>
    <t>P82CY1101_YLH</t>
  </si>
  <si>
    <t>conveyor CY1101 dust to bucket elev. - in running</t>
  </si>
  <si>
    <t>P82CY1101_YSG</t>
  </si>
  <si>
    <t>conveyor CY1101 dust to bucket elev. - supply fault</t>
  </si>
  <si>
    <t>P82CY1101_HSH</t>
  </si>
  <si>
    <t>conveyor CY1101 dust to bucket elev. - start/stop</t>
  </si>
  <si>
    <t>P82EH1110_YLH</t>
  </si>
  <si>
    <t>elec.heater EH1110 dust CY1100 SL1150 - in running</t>
  </si>
  <si>
    <t>P82EH1110_YSG</t>
  </si>
  <si>
    <t>elec.heater EH1110 dust CY1100 SL1150 - supply fault</t>
  </si>
  <si>
    <t>P82EH1110_HSH</t>
  </si>
  <si>
    <t>elec.heater EH1110 dust CY1100 SL1150 - start/stop</t>
  </si>
  <si>
    <t>P82EH1111_YLH</t>
  </si>
  <si>
    <t>elec.heater EH1111 dust CY1101 SL1150 - in running</t>
  </si>
  <si>
    <t>P82EH1111_YSG</t>
  </si>
  <si>
    <t>elec.heater EH1111 dust CY1101 SL1150 - supply fault</t>
  </si>
  <si>
    <t>P82EH1111_HSH</t>
  </si>
  <si>
    <t>elec.heater EH1111 dust CY1101 SL1150 - start/stop</t>
  </si>
  <si>
    <t>P82EH1112_YLH</t>
  </si>
  <si>
    <t>elec.heater EH1112 dust EL1102 SL1150 - in running</t>
  </si>
  <si>
    <t>P82EH1112_YSG</t>
  </si>
  <si>
    <t>elec.heater EH1112 dust EL1102 SL1150 - supply fault</t>
  </si>
  <si>
    <t>P82EH1112_HSH</t>
  </si>
  <si>
    <t>elec.heater EH1112 dust EL1102 SL1150 - start/stop</t>
  </si>
  <si>
    <t>P82EH1160_YLH</t>
  </si>
  <si>
    <t>elec.heater EH1160 dust silos SL1150 - in running</t>
  </si>
  <si>
    <t>F</t>
  </si>
  <si>
    <t>P82EH1160_YSG</t>
  </si>
  <si>
    <t>elec.heater EH1160 dust silos SL1150 - supply fault</t>
  </si>
  <si>
    <t>P82EH1160_HSH</t>
  </si>
  <si>
    <t>elec.heater EH1160 dust silos SL1150 - start/stop</t>
  </si>
  <si>
    <t>P82EH1161_YLH</t>
  </si>
  <si>
    <t>elec.heater EH1161 dust hopper SL1150 - in running</t>
  </si>
  <si>
    <t>P82EH1161_YSG</t>
  </si>
  <si>
    <t>elec.heater EH1161 dust hopper SL1150 - supply fault</t>
  </si>
  <si>
    <t>P82EH1161_HSH</t>
  </si>
  <si>
    <t>elec.heater EH1161 dust hopper SL1150 - start/stop</t>
  </si>
  <si>
    <t>P82EH1162_YLH</t>
  </si>
  <si>
    <t>elec.heater EH1162 dust conveyor SW1154 - in running</t>
  </si>
  <si>
    <t>P82EH1162_YSG</t>
  </si>
  <si>
    <t>elec.heater EH1162 dust conveyor SW1154 - supply fault</t>
  </si>
  <si>
    <t>P82EH1162_HSH</t>
  </si>
  <si>
    <t>elec.heater EH1162 dust conveyor SW1154 - start/stop</t>
  </si>
  <si>
    <t>P82EL1102_YLRE</t>
  </si>
  <si>
    <t>elevator EL1102 dust - in remote</t>
  </si>
  <si>
    <t>P82EL1102_YLH</t>
  </si>
  <si>
    <t>elevator EL1102 dust - in running</t>
  </si>
  <si>
    <t>P82EL1102_YSG</t>
  </si>
  <si>
    <t>elevator EL1102 dust - supply fault</t>
  </si>
  <si>
    <t>P82EL1102_HSH</t>
  </si>
  <si>
    <t>elevator EL1102 dust - start/stop</t>
  </si>
  <si>
    <t>P82FN1157_YLRE</t>
  </si>
  <si>
    <t>fan FN1157 vent dust CV1156 - in remote</t>
  </si>
  <si>
    <t>P82FN1157_YLH</t>
  </si>
  <si>
    <t>fan FN1157 vent dust CV1156 - in running</t>
  </si>
  <si>
    <t>P82FN1157_YSG</t>
  </si>
  <si>
    <t>fan FN1157 vent dust CV1156 - supply fault</t>
  </si>
  <si>
    <t>P82FN1157_HSH</t>
  </si>
  <si>
    <t>fan FN1157 vent dust CV1156 - start/stop</t>
  </si>
  <si>
    <t>P82HV1151_ZSH</t>
  </si>
  <si>
    <t>vlv. HV1151 extract. dust silos SL1150 - opened</t>
  </si>
  <si>
    <t>CHN1-TDZ2-P82-JBD-1-002</t>
  </si>
  <si>
    <t>P82HV1151_YLRE</t>
  </si>
  <si>
    <t>vlv. HV1151 extract. dust silos SL1150 - in remote</t>
  </si>
  <si>
    <t>P82HV1151_YSA</t>
  </si>
  <si>
    <t>vlv. HV1151 extract. dust silos SL1150 - com.alarm</t>
  </si>
  <si>
    <t>P82HV1151_HSH</t>
  </si>
  <si>
    <t>vlv. HV1151 extract. dust silos SL1150 - enable</t>
  </si>
  <si>
    <t>P82LB1156_YLRE</t>
  </si>
  <si>
    <t>load.bell. LB1156 dust silos SL1150 - in remote</t>
  </si>
  <si>
    <t>P82LB1156_YLH</t>
  </si>
  <si>
    <t>load.bell. LB1156 dust silos SL1150 - in running</t>
  </si>
  <si>
    <t>P82LB1156_YSG</t>
  </si>
  <si>
    <t>load.bell. LB1156 dust silos SL1150 - supply fault</t>
  </si>
  <si>
    <t>P82LB1156_HSH</t>
  </si>
  <si>
    <t>load.bell. LB1156 dust silos SL1150 - start/stop</t>
  </si>
  <si>
    <t>P82LSH1101</t>
  </si>
  <si>
    <t>lev. H LSH1101 dust emergency discharge</t>
  </si>
  <si>
    <t>P82LSHH1150</t>
  </si>
  <si>
    <t>lev. HH LSHH1150 dust silos SL1150</t>
  </si>
  <si>
    <t>CHN1-TDZ2-P82-JBD-1-001</t>
  </si>
  <si>
    <t>P82LSLL1150</t>
  </si>
  <si>
    <t>lev. LL LSLL1150 dust silos SL1150</t>
  </si>
  <si>
    <t>P82LI1150</t>
  </si>
  <si>
    <t>lev. LT1150 dust silos SL1150</t>
  </si>
  <si>
    <t>CHN1-TDZ2-P82-JBA-1-001</t>
  </si>
  <si>
    <t>P82POV1103_ZSH</t>
  </si>
  <si>
    <t>vlv. POV1103 dust to emergency discharge - opened</t>
  </si>
  <si>
    <t>P82POV1103_HSH</t>
  </si>
  <si>
    <t>vlv. POV1103 dust to emergency discharge - open</t>
  </si>
  <si>
    <t>P82POV1103_HSL</t>
  </si>
  <si>
    <t>vlv. POV1103 dust to emergency discharge - close</t>
  </si>
  <si>
    <t>P82POV1150_ZSL</t>
  </si>
  <si>
    <t>vlv. POV1150 vent dust CV1156 - closed</t>
  </si>
  <si>
    <t>P82POV1150_HSL</t>
  </si>
  <si>
    <t>vlv. POV1150 vent dust CV1156 - close</t>
  </si>
  <si>
    <t>P82POV1152_ZSH</t>
  </si>
  <si>
    <t>vlv. POV1152 extract. dust silos SL1150 - opened</t>
  </si>
  <si>
    <t>P82POV1152_ZSL</t>
  </si>
  <si>
    <t>vlv. POV1152 extract. dust silos SL1150 - closed</t>
  </si>
  <si>
    <t>P82POV1152_HSH</t>
  </si>
  <si>
    <t>vlv. POV1152 extract. dust silos SL1150 - open</t>
  </si>
  <si>
    <t>P82LP1152</t>
  </si>
  <si>
    <t>P82POV1152_HSL</t>
  </si>
  <si>
    <t>vlv. POV1152 extract. dust silos SL1150 - close</t>
  </si>
  <si>
    <t>P82POV1155_ZSH</t>
  </si>
  <si>
    <t>vlv. POV1155 dust outlet SW1154 - opened</t>
  </si>
  <si>
    <t>P82POV1155_ZSL</t>
  </si>
  <si>
    <t>vlv. POV1155 dust outlet SW1154 - closed</t>
  </si>
  <si>
    <t>P82POV1155_HSH</t>
  </si>
  <si>
    <t>vlv. POV1155 dust outlet SW1154 - open</t>
  </si>
  <si>
    <t>P82POV1155_HSL</t>
  </si>
  <si>
    <t>vlv. POV1155 dust outlet SW1154 - close</t>
  </si>
  <si>
    <t>P82BAC1153B_YLRE</t>
  </si>
  <si>
    <t>bin activ. BAC1153B dust silos SL1151 - in remote</t>
  </si>
  <si>
    <t>P82BAC1153B_YLH</t>
  </si>
  <si>
    <t>bin activ. BAC1153B dust silos SL1151 - in running</t>
  </si>
  <si>
    <t>P82BAC1153B_YSG</t>
  </si>
  <si>
    <t>bin activ. BAC1153B dust silos SL1151 - supply fault</t>
  </si>
  <si>
    <t>P82BAC1153B_HSH</t>
  </si>
  <si>
    <t>bin activ. BAC1153B dust silos SL1151 - start/stop</t>
  </si>
  <si>
    <t>P82PSHH1150</t>
  </si>
  <si>
    <t>pres. HH PSHH1150 dust compr.air FF1150</t>
  </si>
  <si>
    <t>P82PSL1351</t>
  </si>
  <si>
    <t>pres. L PSL1351 dust compr.air PRV1351</t>
  </si>
  <si>
    <t>P82SOV1300_HSH</t>
  </si>
  <si>
    <t>vlv. SOV1300 dust compr.air EL1102 - open</t>
  </si>
  <si>
    <t>P82SOV1301_HSH</t>
  </si>
  <si>
    <t>vlv. SOV1301 dust compr.air EL1102 - open</t>
  </si>
  <si>
    <t>P82SOV1357_HSH</t>
  </si>
  <si>
    <t>vlv. SOV1357 fluid dust compr.air PRV1357 - open</t>
  </si>
  <si>
    <t>P82SOV1358_HSH</t>
  </si>
  <si>
    <t>vlv. SOV1358 fluid dust compr.air PRV1358 - open</t>
  </si>
  <si>
    <t>P82SOV1359_HSH</t>
  </si>
  <si>
    <t>vlv. SOV1359 fluid dust compr.air PRV1359 - open</t>
  </si>
  <si>
    <t>P82SSL1100</t>
  </si>
  <si>
    <t>speed L SSL1100 dust conveyor CY1100</t>
  </si>
  <si>
    <t>P82SSL1101</t>
  </si>
  <si>
    <t>speed L SSL1101 dust conveyor CY1101</t>
  </si>
  <si>
    <t>P82SSL1102</t>
  </si>
  <si>
    <t>speed L SSL1102 dust conveyor EL1102</t>
  </si>
  <si>
    <t>P82SSL1154</t>
  </si>
  <si>
    <t>speed L SSL1154 dust conveyor SW1154</t>
  </si>
  <si>
    <t>P82SW1154_YLRE</t>
  </si>
  <si>
    <t>screw conv. SW1154 extract. dust - in remote</t>
  </si>
  <si>
    <t>P82SW1154_YLH</t>
  </si>
  <si>
    <t>screw conv. SW1154 extract. dust - in running</t>
  </si>
  <si>
    <t>P82SW1154_YSG</t>
  </si>
  <si>
    <t>screw conv. SW1154 extract. dust - supply fault</t>
  </si>
  <si>
    <t>P82SW1154_HSH</t>
  </si>
  <si>
    <t>screw conv. SW1154 extract. dust - start/stop</t>
  </si>
  <si>
    <t>P82TSH1110</t>
  </si>
  <si>
    <t>temp. H TSH1110 dust Heater EH1110</t>
  </si>
  <si>
    <t>P82TSH1111</t>
  </si>
  <si>
    <t>temp. H TSH1111 dust Heater EH1111</t>
  </si>
  <si>
    <t>P82TSH1112</t>
  </si>
  <si>
    <t>temp. H TSH1112 dust Heater EH1112</t>
  </si>
  <si>
    <t>P82TSH1160</t>
  </si>
  <si>
    <t>temp. H TSH1160 dust silos Heater EH1160</t>
  </si>
  <si>
    <t>P82TSH1161</t>
  </si>
  <si>
    <t>temp. H TSH1161 dust Heater EH1161</t>
  </si>
  <si>
    <t>P82TSH1162</t>
  </si>
  <si>
    <t>temp. H TSH1162 dust Heater EH1162</t>
  </si>
  <si>
    <t>P82WI1150</t>
  </si>
  <si>
    <t>weight WT1150 dust silos SL1150</t>
  </si>
  <si>
    <t>P23CY1003_YLRE</t>
  </si>
  <si>
    <t>conveyor CY1003 was. from bunker - in remote</t>
  </si>
  <si>
    <t>ROT.KILN ST.GEN. 1</t>
  </si>
  <si>
    <t>P23MCC0001</t>
  </si>
  <si>
    <t>S01AP1020</t>
  </si>
  <si>
    <t>EM_FC3</t>
  </si>
  <si>
    <t>YLRE</t>
  </si>
  <si>
    <t>P23CY1003_YLH</t>
  </si>
  <si>
    <t>conveyor CY1003 was. from bunker - in running</t>
  </si>
  <si>
    <t>YLH</t>
  </si>
  <si>
    <t>P23CY1003_YS</t>
  </si>
  <si>
    <t>conveyor CY1003 was. from bunker - gen.fault</t>
  </si>
  <si>
    <t>YS</t>
  </si>
  <si>
    <t>P23CY1003_HSH</t>
  </si>
  <si>
    <t>conveyor CY1003 was. from bunker - start/stop</t>
  </si>
  <si>
    <t>HSH</t>
  </si>
  <si>
    <t>P23CY1003_SI</t>
  </si>
  <si>
    <t>conveyor CY1003 was. from bunker - speed</t>
  </si>
  <si>
    <t>ST</t>
  </si>
  <si>
    <t>P23CY1003_II</t>
  </si>
  <si>
    <t>conveyor CY1003 was. from bunker - current</t>
  </si>
  <si>
    <t>IT</t>
  </si>
  <si>
    <t>P23CY1003_SY</t>
  </si>
  <si>
    <t>conveyor CY1003 was. from bunker - req.speed</t>
  </si>
  <si>
    <t>SY</t>
  </si>
  <si>
    <t>P23LP1010_YSA</t>
  </si>
  <si>
    <t>loc.pan. LP1010 elevator drums - truck ready</t>
  </si>
  <si>
    <t>OPS_7</t>
  </si>
  <si>
    <t>YSA</t>
  </si>
  <si>
    <t>loc.pan. LP1010 elevator drums - sequence started</t>
  </si>
  <si>
    <t>loc.pan. LP1010 elevator drums - excessive weight</t>
  </si>
  <si>
    <t>loc.pan. LP1010 elevator drums - arrival at the upper floor</t>
  </si>
  <si>
    <t>loc.pan. LP1010 elevator drums - charge carried out</t>
  </si>
  <si>
    <t>loc.pan. LP1010 elevator drums - stem on the elevator</t>
  </si>
  <si>
    <t>P23LP1010_HSH</t>
  </si>
  <si>
    <t>loc.pan. LP1010 elevator drums - enabling at the exhaust</t>
  </si>
  <si>
    <t>loc.pan. LP1010 elevator drums - request loading</t>
  </si>
  <si>
    <t>loc.pan. LP1010 elevator drums - load door open</t>
  </si>
  <si>
    <t>P23RK1002_YLRE</t>
  </si>
  <si>
    <t>rot.kiln RK1002 main motor - in remote</t>
  </si>
  <si>
    <t>P23RK1002_YLH</t>
  </si>
  <si>
    <t>rot.kiln RK1002 main motor - in running</t>
  </si>
  <si>
    <t>P23RK1002_YS</t>
  </si>
  <si>
    <t>rot.kiln RK1002 main motor - gen.fault</t>
  </si>
  <si>
    <t>P23RK1002_HSH</t>
  </si>
  <si>
    <t>rot.kiln RK1002 main motor - start/stop</t>
  </si>
  <si>
    <t>P23RK1002_SI</t>
  </si>
  <si>
    <t>rot.kiln RK1002 main motor - speed</t>
  </si>
  <si>
    <t>P23RK1002_II</t>
  </si>
  <si>
    <t>rot.kiln RK1002 main motor - current</t>
  </si>
  <si>
    <t>P23RK1002_SY</t>
  </si>
  <si>
    <t>rot.kiln RK1002 main motor - req.speed</t>
  </si>
  <si>
    <t>P23RK1003_YLRE</t>
  </si>
  <si>
    <t>rot.kiln RK1003 auxiliary motor - in remote</t>
  </si>
  <si>
    <t>EM_112</t>
  </si>
  <si>
    <t>P23RK1003_YLH</t>
  </si>
  <si>
    <t>rot.kiln RK1003 auxiliary motor - in running</t>
  </si>
  <si>
    <t>P23RK1003_YSG</t>
  </si>
  <si>
    <t>rot.kiln RK1003 auxiliary motor - supply fault</t>
  </si>
  <si>
    <t>YSG</t>
  </si>
  <si>
    <t>P23RK1003_HSH</t>
  </si>
  <si>
    <t>rot.kiln RK1003 auxiliary motor - start/stop</t>
  </si>
  <si>
    <t>P23FN1017_YLRE</t>
  </si>
  <si>
    <t>fan FN1017 was.comb. primary air - in remote</t>
  </si>
  <si>
    <t>P23FN1017_YLH</t>
  </si>
  <si>
    <t>fan FN1017 was.comb. primary air - in running</t>
  </si>
  <si>
    <t>P23FN1017_YS</t>
  </si>
  <si>
    <t>fan FN1017 was.comb. primary air - gen.fault</t>
  </si>
  <si>
    <t>P23FN1017_HSH</t>
  </si>
  <si>
    <t>fan FN1017 was.comb. primary air - start/stop</t>
  </si>
  <si>
    <t>P23FN1017_HSK</t>
  </si>
  <si>
    <t>fan FN1017 was.comb. primary air - interlock</t>
  </si>
  <si>
    <t>HSK</t>
  </si>
  <si>
    <t>P23FN1017_SI</t>
  </si>
  <si>
    <t>fan FN1017 was.comb. primary air - speed</t>
  </si>
  <si>
    <t>P23FN1017_II</t>
  </si>
  <si>
    <t>fan FN1017 was.comb. primary air - current</t>
  </si>
  <si>
    <t>P23FN1017_SY</t>
  </si>
  <si>
    <t>fan FN1017 was.comb. primary air - req.speed</t>
  </si>
  <si>
    <t>P23FN1018_YLRE</t>
  </si>
  <si>
    <t>fan FN1018 was.comb. - in remote</t>
  </si>
  <si>
    <t>P23FN1018_YLH</t>
  </si>
  <si>
    <t>fan FN1018 was.comb. - in running</t>
  </si>
  <si>
    <t>P23FN1018_YS</t>
  </si>
  <si>
    <t>fan FN1018 was.comb. - gen.fault</t>
  </si>
  <si>
    <t>P23FN1018_HSH</t>
  </si>
  <si>
    <t>fan FN1018 was.comb. - start/stop</t>
  </si>
  <si>
    <t>P23FN1018_SI</t>
  </si>
  <si>
    <t>fan FN1018 was.comb. - speed</t>
  </si>
  <si>
    <t>P23FN1018_II</t>
  </si>
  <si>
    <t>fan FN1018 was.comb. - current</t>
  </si>
  <si>
    <t>P23FN1018_SY</t>
  </si>
  <si>
    <t>fan FN1018 was.comb. - req.speed</t>
  </si>
  <si>
    <t>P23EH1012_YLRE</t>
  </si>
  <si>
    <t>elec.heater EH1012 hydr.unit HU1009 - in remote</t>
  </si>
  <si>
    <t>P23EH1012_YLH</t>
  </si>
  <si>
    <t>elec.heater EH1012 hydr.unit HU1009 - in running</t>
  </si>
  <si>
    <t>P23EH1012_YSG</t>
  </si>
  <si>
    <t>elec.heater EH1012 hydr.unit HU1009 - supply fault</t>
  </si>
  <si>
    <t>P23EH1012_HSH</t>
  </si>
  <si>
    <t>elec.heater EH1012 hydr.unit HU1009 - start/stop</t>
  </si>
  <si>
    <t>P23PM1010A_YLRE</t>
  </si>
  <si>
    <t>pump PM1010A hydr.unit HU1009 - in remote</t>
  </si>
  <si>
    <t>P23PM1010A_YLH</t>
  </si>
  <si>
    <t>pump PM1010A hydr.unit HU1009 - in running</t>
  </si>
  <si>
    <t>P23PM1010A_YSG</t>
  </si>
  <si>
    <t>pump PM1010A hydr.unit HU1009 - supply fault</t>
  </si>
  <si>
    <t>P23PM1010A_HSH</t>
  </si>
  <si>
    <t>pump PM1010A hydr.unit HU1009 - start/stop</t>
  </si>
  <si>
    <t>P23PM1010B_YLRE</t>
  </si>
  <si>
    <t>pump PM1010B hydr.unit HU1009 - in remote</t>
  </si>
  <si>
    <t>P23PM1010B_YLH</t>
  </si>
  <si>
    <t>pump PM1010B hydr.unit HU1009 - in running</t>
  </si>
  <si>
    <t>P23PM1010B_YSG</t>
  </si>
  <si>
    <t>pump PM1010B hydr.unit HU1009 - supply fault</t>
  </si>
  <si>
    <t>P23PM1010B_HSH</t>
  </si>
  <si>
    <t>pump PM1010B hydr.unit HU1009 - start/stop</t>
  </si>
  <si>
    <t>P23PM1011A_YLRE</t>
  </si>
  <si>
    <t>pump PM1011A hydr.unit HU1009 - in remote</t>
  </si>
  <si>
    <t>P23PM1011A_YLH</t>
  </si>
  <si>
    <t>pump PM1011A hydr.unit HU1009 - in running</t>
  </si>
  <si>
    <t>P23PM1011A_YSG</t>
  </si>
  <si>
    <t>pump PM1011A hydr.unit HU1009 - supply fault</t>
  </si>
  <si>
    <t>P23PM1011A_HSH</t>
  </si>
  <si>
    <t>pump PM1011A hydr.unit HU1009 - start/stop</t>
  </si>
  <si>
    <t>P23PM1011B_YLRE</t>
  </si>
  <si>
    <t>pump PM1011B hydr.unit HU1009 - in remote</t>
  </si>
  <si>
    <t>P23PM1011B_YLH</t>
  </si>
  <si>
    <t>pump PM1011B hydr.unit HU1009 - in running</t>
  </si>
  <si>
    <t>P23PM1011B_YSG</t>
  </si>
  <si>
    <t>pump PM1011B hydr.unit HU1009 - supply fault</t>
  </si>
  <si>
    <t>P23PM1011B_HSH</t>
  </si>
  <si>
    <t>pump PM1011B hydr.unit HU1009 - start/stop</t>
  </si>
  <si>
    <t>P23PM1027A_YLRE</t>
  </si>
  <si>
    <t>pump PM1027A hydr.unit HU1009 - in remote</t>
  </si>
  <si>
    <t>P23PM1027A_YLH</t>
  </si>
  <si>
    <t>pump PM1027A hydr.unit HU1009 - in running</t>
  </si>
  <si>
    <t>P23PM1027A_YSG</t>
  </si>
  <si>
    <t>pump PM1027A hydr.unit HU1009 - supply fault</t>
  </si>
  <si>
    <t>P23PM1027A_HSH</t>
  </si>
  <si>
    <t>pump PM1027A hydr.unit HU1009 - start/stop</t>
  </si>
  <si>
    <t>P23PM1027B_YLRE</t>
  </si>
  <si>
    <t>pump PM1027B hydr.unit HU1009 - in remote</t>
  </si>
  <si>
    <t>P23PM1027B_YLH</t>
  </si>
  <si>
    <t>pump PM1027B hydr.unit HU1009 - in running</t>
  </si>
  <si>
    <t>P23PM1027B_YSG</t>
  </si>
  <si>
    <t>pump PM1027B hydr.unit HU1009 - supply fault</t>
  </si>
  <si>
    <t>P23PM1027B_HSH</t>
  </si>
  <si>
    <t>pump PM1027B hydr.unit HU1009 - start/stop</t>
  </si>
  <si>
    <t>P23FN1013B_YLRE</t>
  </si>
  <si>
    <t>fan FN1013B hydr.unit HU1009 - in remote</t>
  </si>
  <si>
    <t>P23FN1013B_YLH</t>
  </si>
  <si>
    <t>fan FN1013B hydr.unit HU1009 - in running</t>
  </si>
  <si>
    <t>P23FN1013B_YSG</t>
  </si>
  <si>
    <t>fan FN1013B hydr.unit HU1009 - supply fault</t>
  </si>
  <si>
    <t>P23FN1013B_HSH</t>
  </si>
  <si>
    <t>fan FN1013B hydr.unit HU1009 - start/stop</t>
  </si>
  <si>
    <t>P23BR1020_HSK</t>
  </si>
  <si>
    <t>burner BR1020 - trip</t>
  </si>
  <si>
    <t>OPS_8</t>
  </si>
  <si>
    <t>P23BR1020_YSA</t>
  </si>
  <si>
    <t>burner BR1020 - emergency</t>
  </si>
  <si>
    <t>P23BR1020_HSH</t>
  </si>
  <si>
    <t>burner BR1020 - burner start-stop</t>
  </si>
  <si>
    <t>P23BR1020_HS</t>
  </si>
  <si>
    <t>burner BR1020 - stand by</t>
  </si>
  <si>
    <t>standby</t>
  </si>
  <si>
    <t>burner BR1020 - combust. select.</t>
  </si>
  <si>
    <t>liquid</t>
  </si>
  <si>
    <t>burner BR1020 - perm. burn liq. waste</t>
  </si>
  <si>
    <t>permissive</t>
  </si>
  <si>
    <t>P23BR1020_YL</t>
  </si>
  <si>
    <t>burner BR1020 - burner vent. run</t>
  </si>
  <si>
    <t>run</t>
  </si>
  <si>
    <t>P23BR1020_YLRE</t>
  </si>
  <si>
    <t>burner BR1020 - burner in rem</t>
  </si>
  <si>
    <t>remote</t>
  </si>
  <si>
    <t>P23BR1020_YLH</t>
  </si>
  <si>
    <t>burner BR1020 - burner ON</t>
  </si>
  <si>
    <t>burner BR1020 - common warning</t>
  </si>
  <si>
    <t>P23BR1020_YST</t>
  </si>
  <si>
    <t>burner BR1020 - commnon trips</t>
  </si>
  <si>
    <t>P23BR1020_YSE</t>
  </si>
  <si>
    <t>burner BR1020 - emergency pressed</t>
  </si>
  <si>
    <t>pressed</t>
  </si>
  <si>
    <t>P23BR1020_JY</t>
  </si>
  <si>
    <t>burner BR1020 - load req.</t>
  </si>
  <si>
    <t>0...100</t>
  </si>
  <si>
    <t>P23BR1020_FY</t>
  </si>
  <si>
    <t>burner BR1020 - liq. LH flow req.</t>
  </si>
  <si>
    <t>0...200</t>
  </si>
  <si>
    <t>kg/h</t>
  </si>
  <si>
    <t>burner BR1020 - visc. liq. flow req.</t>
  </si>
  <si>
    <t>0…500</t>
  </si>
  <si>
    <t>P23BR1020_JI</t>
  </si>
  <si>
    <t>burner BR1020 - load</t>
  </si>
  <si>
    <t>burner BR1020 - liq. LH flow</t>
  </si>
  <si>
    <t>burner BR1020 - visc. liq. flow</t>
  </si>
  <si>
    <t>P23FN1021_YLRE</t>
  </si>
  <si>
    <t>fan FN1021 burner BR1020 - in remote</t>
  </si>
  <si>
    <t>P23FN1021_YLH</t>
  </si>
  <si>
    <t>fan FN1021 burner BR1020 - in running</t>
  </si>
  <si>
    <t>P23FN1021_YSG</t>
  </si>
  <si>
    <t>fan FN1021 burner BR1020 - supply fault</t>
  </si>
  <si>
    <t>P23FN1021_HSH</t>
  </si>
  <si>
    <t>fan FN1021 burner BR1020 - start/stop</t>
  </si>
  <si>
    <t>P23FN1021_HSK</t>
  </si>
  <si>
    <t>fan FN1021 burner BR1020 - interlock</t>
  </si>
  <si>
    <t>P23FN1025A_YLRE</t>
  </si>
  <si>
    <t>fan FN1025A burner BR1024A - in remote</t>
  </si>
  <si>
    <t>P23FN1025A_YLH</t>
  </si>
  <si>
    <t>fan FN1025A burner BR1024A - in running</t>
  </si>
  <si>
    <t>P23FN1025A_YSG</t>
  </si>
  <si>
    <t>fan FN1025A burner BR1024A - supply fault</t>
  </si>
  <si>
    <t>P23FN1025A_HSH</t>
  </si>
  <si>
    <t>fan FN1025A burner BR1024A - start/stop</t>
  </si>
  <si>
    <t>P23FN1025A_HSK</t>
  </si>
  <si>
    <t>fan FN1025A burner BR1024A - interlock</t>
  </si>
  <si>
    <t>P23FN1025B_YLRE</t>
  </si>
  <si>
    <t>fan FN1025B burner BR1024B - in remote</t>
  </si>
  <si>
    <t>P23FN1025B_YLH</t>
  </si>
  <si>
    <t>fan FN1025B burner BR1024B - in running</t>
  </si>
  <si>
    <t>P23FN1025B_YSG</t>
  </si>
  <si>
    <t>fan FN1025B burner BR1024B - supply fault</t>
  </si>
  <si>
    <t>P23FN1025B_HSH</t>
  </si>
  <si>
    <t>fan FN1025B burner BR1024B - start/stop</t>
  </si>
  <si>
    <t>P23FN1025B_HSK</t>
  </si>
  <si>
    <t>fan FN1025B burner BR1024B - interlock</t>
  </si>
  <si>
    <t>P23BR1024A_HSK</t>
  </si>
  <si>
    <t>burner BR1024A - trip</t>
  </si>
  <si>
    <t>OPS_9</t>
  </si>
  <si>
    <t>P23BR1024A_YSA</t>
  </si>
  <si>
    <t>burner BR1024A - emergency</t>
  </si>
  <si>
    <t>P23BR1024A_HSH</t>
  </si>
  <si>
    <t>burner BR1024A - burner start-stop</t>
  </si>
  <si>
    <t>P23BR1024A_HS</t>
  </si>
  <si>
    <t>burner BR1024A - stand by</t>
  </si>
  <si>
    <t>burner BR1024A - combust. select.</t>
  </si>
  <si>
    <t>burner BR1024A - perm. burn liq. waste</t>
  </si>
  <si>
    <t>P23BR1024A_YL</t>
  </si>
  <si>
    <t>burner BR1024A - burner vent. run</t>
  </si>
  <si>
    <t>P23BR1024A_YLRE</t>
  </si>
  <si>
    <t>burner BR1024A - burner in rem</t>
  </si>
  <si>
    <t>P23BR1024A_YLH</t>
  </si>
  <si>
    <t>burner BR1024A - burner ON</t>
  </si>
  <si>
    <t>burner BR1024A - common warning</t>
  </si>
  <si>
    <t>P23BR1024A_YST</t>
  </si>
  <si>
    <t>burner BR1024A - commnon trips</t>
  </si>
  <si>
    <t>P23BR1024A_YSE</t>
  </si>
  <si>
    <t>burner BR1024A - emergency pressed</t>
  </si>
  <si>
    <t>P23BR1024A_JY</t>
  </si>
  <si>
    <t>burner BR1024A - load req.</t>
  </si>
  <si>
    <t>P23BR1024A_JI</t>
  </si>
  <si>
    <t>burner BR1024A - load</t>
  </si>
  <si>
    <t>P23BR1024B_HSK</t>
  </si>
  <si>
    <t>burner BR1024B - trip</t>
  </si>
  <si>
    <t>P23BR1024B_YSA</t>
  </si>
  <si>
    <t>burner BR1024B - emergency</t>
  </si>
  <si>
    <t>P23BR1024B_HSH</t>
  </si>
  <si>
    <t>burner BR1024B - burner start-stop</t>
  </si>
  <si>
    <t>P23BR1024B_HS</t>
  </si>
  <si>
    <t>burner BR1024B - stand by</t>
  </si>
  <si>
    <t>burner BR1024B - combust. select.</t>
  </si>
  <si>
    <t>burner BR1024B - perm. burn liq. waste</t>
  </si>
  <si>
    <t>P23BR1024B_YL</t>
  </si>
  <si>
    <t>burner BR1024B - burner vent. run</t>
  </si>
  <si>
    <t>P23BR1024B_YLRE</t>
  </si>
  <si>
    <t>burner BR1024B - burner in rem</t>
  </si>
  <si>
    <t>P23BR1024B_YLH</t>
  </si>
  <si>
    <t>burner BR1024B - burner ON</t>
  </si>
  <si>
    <t>burner BR1024B - common warning</t>
  </si>
  <si>
    <t>P23BR1024B_YST</t>
  </si>
  <si>
    <t>burner BR1024B - commnon trips</t>
  </si>
  <si>
    <t>P23BR1024B_YSE</t>
  </si>
  <si>
    <t>burner BR1024B - emergency pressed</t>
  </si>
  <si>
    <t>P23BR1024B_JY</t>
  </si>
  <si>
    <t>burner BR1024B - load req.</t>
  </si>
  <si>
    <t>P23BR1024B_JI</t>
  </si>
  <si>
    <t>burner BR1024B - load</t>
  </si>
  <si>
    <t>P23CY1019_YLRE</t>
  </si>
  <si>
    <t>conveyor CY1019 was.comb. - in remote</t>
  </si>
  <si>
    <t>P23CY1019_YLH</t>
  </si>
  <si>
    <t>conveyor CY1019 was.comb. - in running</t>
  </si>
  <si>
    <t>P23CY1019_YSG</t>
  </si>
  <si>
    <t>conveyor CY1019 was.comb. - supply fault</t>
  </si>
  <si>
    <t>P23CY1019_HSH</t>
  </si>
  <si>
    <t>conveyor CY1019 was.comb. - start/stop</t>
  </si>
  <si>
    <t>P23FI1011</t>
  </si>
  <si>
    <t>flow FT1011 ve.air distr. FN1017</t>
  </si>
  <si>
    <t>P23JBA1001</t>
  </si>
  <si>
    <t>SG_T2</t>
  </si>
  <si>
    <t>FT</t>
  </si>
  <si>
    <t>P23FI1012</t>
  </si>
  <si>
    <t>flow FT1012 was.comb. cool.wat.</t>
  </si>
  <si>
    <t>SG_T4</t>
  </si>
  <si>
    <t>P23FI1013</t>
  </si>
  <si>
    <t>flow FT1013 was.comb. cool.wat. from pumps</t>
  </si>
  <si>
    <t>P23PI1011</t>
  </si>
  <si>
    <t>press. PT1011 ve.air distr. FN1017</t>
  </si>
  <si>
    <t>PT</t>
  </si>
  <si>
    <t>P23PI1013</t>
  </si>
  <si>
    <t>press. PT1013 ve.air distr. FN1018</t>
  </si>
  <si>
    <t>P23JBA1002</t>
  </si>
  <si>
    <t>P23PI1015</t>
  </si>
  <si>
    <t>press. PT1015 ve.air distr. FN1021</t>
  </si>
  <si>
    <t>P23SI1011</t>
  </si>
  <si>
    <t>speed ST1011 rot.kiln RK1001</t>
  </si>
  <si>
    <t>P23YL1012</t>
  </si>
  <si>
    <t>speed L SSL1012 conveyor CY1003</t>
  </si>
  <si>
    <t>P23JBD1001</t>
  </si>
  <si>
    <t>SG_YL</t>
  </si>
  <si>
    <t>YL</t>
  </si>
  <si>
    <t>P23FV1011_ZSH</t>
  </si>
  <si>
    <t>vlv. FV1011 was.comb. - opened</t>
  </si>
  <si>
    <t>PV_CV</t>
  </si>
  <si>
    <t>ZSH</t>
  </si>
  <si>
    <t>P23FV1011_ZSL</t>
  </si>
  <si>
    <t>vlv. FV1011 was.comb. - closed</t>
  </si>
  <si>
    <t>ZSL</t>
  </si>
  <si>
    <t>P23FV1011_HSK</t>
  </si>
  <si>
    <t>vlv. FV1011 was.comb. - interlock</t>
  </si>
  <si>
    <t>P23FV1011_ZI</t>
  </si>
  <si>
    <t>vlv. FV1011 was.comb. - position</t>
  </si>
  <si>
    <t>ZT</t>
  </si>
  <si>
    <t>P23FV1011_ZY</t>
  </si>
  <si>
    <t>vlv. FV1011 was.comb. - req.pos.</t>
  </si>
  <si>
    <t>ZY</t>
  </si>
  <si>
    <t>P23HCV1011_ZSH</t>
  </si>
  <si>
    <t>man.contr.vlv. HCV1011 steam from LP Header - opened</t>
  </si>
  <si>
    <t>P23HCV1011_ZSL</t>
  </si>
  <si>
    <t>man.contr.vlv. HCV1011 steam from LP Header - closed</t>
  </si>
  <si>
    <t>P23HCV1011_HSK</t>
  </si>
  <si>
    <t>man.contr.vlv. HCV1011 steam from LP Header - interlock</t>
  </si>
  <si>
    <t>P23HCV1011_ZI</t>
  </si>
  <si>
    <t>man.contr.vlv. HCV1011 steam from LP Header - position</t>
  </si>
  <si>
    <t>P23HCV1011_ZY</t>
  </si>
  <si>
    <t>man.contr.vlv. HCV1011 steam from LP Header - req.pos.</t>
  </si>
  <si>
    <t>P23TI1011</t>
  </si>
  <si>
    <t>temp. TT1011 rot.kiln driving unit</t>
  </si>
  <si>
    <t>TT</t>
  </si>
  <si>
    <t>P23TI1012</t>
  </si>
  <si>
    <t>temp. TT1012 rot.kiln driving unit</t>
  </si>
  <si>
    <t>P23TI1013</t>
  </si>
  <si>
    <t>temp. TT1013 rot.kiln RK1001</t>
  </si>
  <si>
    <t>P23YL1016</t>
  </si>
  <si>
    <t>pos. L ZSL1016 rot.kiln driving unit</t>
  </si>
  <si>
    <t>P23FI1002</t>
  </si>
  <si>
    <t>flow FT1002 cool.wat.</t>
  </si>
  <si>
    <t>P23JBA1003</t>
  </si>
  <si>
    <t>P23FI1003</t>
  </si>
  <si>
    <t>flow FT1003 cool.wat.</t>
  </si>
  <si>
    <t>P23MOV1001_ZSH</t>
  </si>
  <si>
    <t>vlv. MOV1001 wat. to conveyor CY1019 - opened</t>
  </si>
  <si>
    <t>PV_2P</t>
  </si>
  <si>
    <t>P23MOV1001_ZSL</t>
  </si>
  <si>
    <t>vlv. MOV1001 wat. to conveyor CY1019 - closed</t>
  </si>
  <si>
    <t>P23MOV1001_HSH</t>
  </si>
  <si>
    <t>vlv. MOV1001 wat. to conveyor CY1019 - open/close</t>
  </si>
  <si>
    <t>P23PI1001</t>
  </si>
  <si>
    <t>press. PT1001 ve.air distr. FN1025/A</t>
  </si>
  <si>
    <t>P23PI1004</t>
  </si>
  <si>
    <t>press. PT1004 ve.air distr. FN1025/B</t>
  </si>
  <si>
    <t>P23PI1005A</t>
  </si>
  <si>
    <t>press. PT1005A post com.chamber PCC1002</t>
  </si>
  <si>
    <t>P23PI1005B</t>
  </si>
  <si>
    <t>press. PT1005B post com.chamber PCC1002</t>
  </si>
  <si>
    <t>P23YS1001</t>
  </si>
  <si>
    <t>speed L SSL1001 conveyor CY1019</t>
  </si>
  <si>
    <t>P23JBD1002</t>
  </si>
  <si>
    <t>SG_YS</t>
  </si>
  <si>
    <t>P23TI1001</t>
  </si>
  <si>
    <t>temp. TT1001 post com.chamber PCC1002</t>
  </si>
  <si>
    <t>P23TI1002</t>
  </si>
  <si>
    <t>temp. TT1002 Opt. Pirometer</t>
  </si>
  <si>
    <t>P23TI1003</t>
  </si>
  <si>
    <t>temp. TT1003 Opt. Pirometer</t>
  </si>
  <si>
    <t>P23TI1004</t>
  </si>
  <si>
    <t>temp. TT1004 wat. conveyor CY1019</t>
  </si>
  <si>
    <t>lev. L LSL1001 wat. conveyor CY1019</t>
  </si>
  <si>
    <t>lev. H LSH1001 wat. conveyor CY1019</t>
  </si>
  <si>
    <t>P23CLV1001_ZSH</t>
  </si>
  <si>
    <t>clapet vlv. CLV1001 stack SK1029 - opened</t>
  </si>
  <si>
    <t>MV_CB</t>
  </si>
  <si>
    <t>P23CLV1001_ZSL</t>
  </si>
  <si>
    <t>clapet vlv. CLV1001 stack SK1029 - closed</t>
  </si>
  <si>
    <t>P23CLV1001_HSK</t>
  </si>
  <si>
    <t>clapet vlv. CLV1001 stack SK1029 - force open</t>
  </si>
  <si>
    <t>P23SOV1002_SOV</t>
  </si>
  <si>
    <t>vlv. SOV1002 compr.air to TT1002</t>
  </si>
  <si>
    <t>SG_HS</t>
  </si>
  <si>
    <t>SOV</t>
  </si>
  <si>
    <t>P23SOV1003_SOV</t>
  </si>
  <si>
    <t>vlv. SOV1003 compr.air to TT1003</t>
  </si>
  <si>
    <t>P23SOV1021_LI</t>
  </si>
  <si>
    <t>lev. LT1021 hydr.unit HU1009</t>
  </si>
  <si>
    <t>LT</t>
  </si>
  <si>
    <t>P23LI1022</t>
  </si>
  <si>
    <t>loc.lev. LI1022 hydr.unit HU1009</t>
  </si>
  <si>
    <t>LI</t>
  </si>
  <si>
    <t>P23PI1021</t>
  </si>
  <si>
    <t>press. PT1021 hydr.unit HU1009</t>
  </si>
  <si>
    <t>P23YS1023</t>
  </si>
  <si>
    <t>pres. L PSL1023 hydr.unit HU1009</t>
  </si>
  <si>
    <t>P23YS1024</t>
  </si>
  <si>
    <t>pres. L PSL1024 hydr.unit HU1009</t>
  </si>
  <si>
    <t>P23YS1025</t>
  </si>
  <si>
    <t>pres. L PSL1025 hydr.unit HU1009</t>
  </si>
  <si>
    <t>P23YS1026</t>
  </si>
  <si>
    <t>pres. L PSL1026 hydr.unit HU1009</t>
  </si>
  <si>
    <t>P23YS1027</t>
  </si>
  <si>
    <t>pres. L PSL1027 hydr.unit HU1009</t>
  </si>
  <si>
    <t>P23PIT1030</t>
  </si>
  <si>
    <t>press. PIT1030 hydr.unit HU1009</t>
  </si>
  <si>
    <t>PIT</t>
  </si>
  <si>
    <t>P23TIT1021</t>
  </si>
  <si>
    <t>temp. TIT1021 hydr.unit HU1009</t>
  </si>
  <si>
    <t>TIT</t>
  </si>
  <si>
    <t>P23YS1022</t>
  </si>
  <si>
    <t>temp. H TSH1022 hydr.unit HU1009</t>
  </si>
  <si>
    <t>P23ZI1021</t>
  </si>
  <si>
    <t>Posit. ZT1021 hydr.unit HU1009</t>
  </si>
  <si>
    <t>P23ZI1022</t>
  </si>
  <si>
    <t>Posit. ZT1022 hydr.unit HU1009</t>
  </si>
  <si>
    <t>P23ZI1023</t>
  </si>
  <si>
    <t>Posit. ZT1023 hydr.unit HU1009</t>
  </si>
  <si>
    <t>P23ZI1024</t>
  </si>
  <si>
    <t>Posit. ZT1024 hydr.unit HU1009</t>
  </si>
  <si>
    <t>P23ZI1025</t>
  </si>
  <si>
    <t>Posit. ZT1025 hydr.unit HU1009</t>
  </si>
  <si>
    <t>P23SOV1021_HSH</t>
  </si>
  <si>
    <t>vlv. SOV1021 hydr.unit HU1009</t>
  </si>
  <si>
    <t>P23SOV1022_HSH</t>
  </si>
  <si>
    <t>vlv. SOV1022 hydr.unit HU1009</t>
  </si>
  <si>
    <t>P23SOV1023_HSH</t>
  </si>
  <si>
    <t>vlv. SOV1023 hydr.unit HU1009</t>
  </si>
  <si>
    <t>P23SOV1024_HSH</t>
  </si>
  <si>
    <t>vlv. SOV1024 hydr.unit HU1009</t>
  </si>
  <si>
    <t>P23SOV1025_HSH</t>
  </si>
  <si>
    <t>vlv. SOV1025 hydr.unit HU1009</t>
  </si>
  <si>
    <t>P23SOV1026_HSH</t>
  </si>
  <si>
    <t>vlv. SOV1026 hydr.unit HU1009</t>
  </si>
  <si>
    <t>P23SOV1027_HSH</t>
  </si>
  <si>
    <t>vlv. SOV1027 hydr.unit HU1009</t>
  </si>
  <si>
    <t>P23SOV1028_HSH</t>
  </si>
  <si>
    <t>vlv. SOV1028 hydr.unit HU1009</t>
  </si>
  <si>
    <t>P23SOV1029_HSH</t>
  </si>
  <si>
    <t>vlv. SOV1029 hydr.unit HU1009</t>
  </si>
  <si>
    <t>P23SOV1030_HSH</t>
  </si>
  <si>
    <t>vlv. SOV1030 hydr.unit HU1009</t>
  </si>
  <si>
    <t>P23SOV1031_HSH</t>
  </si>
  <si>
    <t>vlv. SOV1031 hydr.unit HU1009</t>
  </si>
  <si>
    <t>P23SOV1032_HSH</t>
  </si>
  <si>
    <t>vlv. SOV1032 hydr.unit HU1009</t>
  </si>
  <si>
    <t>P23SOV1033_HSH</t>
  </si>
  <si>
    <t>vlv. SOV1033 hydr.unit HU1009</t>
  </si>
  <si>
    <t>P23SOV1034_HSH</t>
  </si>
  <si>
    <t>vlv. SOV1034 hydr.unit HU1009</t>
  </si>
  <si>
    <t>P23SOV1035_HSH</t>
  </si>
  <si>
    <t>vlv. SOV1035 hydr.unit HU1009</t>
  </si>
  <si>
    <t>P23SOV1036_HSH</t>
  </si>
  <si>
    <t>vlv. SOV1036 hydr.unit HU1009</t>
  </si>
  <si>
    <t>P23SOV1037_HSH</t>
  </si>
  <si>
    <t>vlv. SOV1037 hydr.unit HU1009</t>
  </si>
  <si>
    <t>P23SOV1038_HSH</t>
  </si>
  <si>
    <t>vlv. SOV1038 hydr.unit HU1009</t>
  </si>
  <si>
    <t>P23SOV1039_HSH</t>
  </si>
  <si>
    <t>vlv. SOV1039 hydr.unit HU1009</t>
  </si>
  <si>
    <t>P23SOV1040A_HSH</t>
  </si>
  <si>
    <t>vlv. SOV1040A hydr.unit HU1009</t>
  </si>
  <si>
    <t>P23SOV1040B_HSH</t>
  </si>
  <si>
    <t>vlv. SOV1040B hydr.unit HU1009</t>
  </si>
  <si>
    <t>P23SOV1042_HSH</t>
  </si>
  <si>
    <t>vlv. SOV1042 hydr.unit HU1009</t>
  </si>
  <si>
    <t>P29FI1205</t>
  </si>
  <si>
    <t>feed wat. - flow</t>
  </si>
  <si>
    <t>P29 DP20 F</t>
  </si>
  <si>
    <t>P29JB1006</t>
  </si>
  <si>
    <t>t/h</t>
  </si>
  <si>
    <t>P29TI1205</t>
  </si>
  <si>
    <t>feed wat. - temp.</t>
  </si>
  <si>
    <t>P29JB1205</t>
  </si>
  <si>
    <t>P29PI1206</t>
  </si>
  <si>
    <t>feed wat. - press.</t>
  </si>
  <si>
    <t>P29JB1005</t>
  </si>
  <si>
    <t>bar</t>
  </si>
  <si>
    <t>P29FV1205_ZI</t>
  </si>
  <si>
    <t>vlv. FV1205 feed wat. - position</t>
  </si>
  <si>
    <t>P29JB1007</t>
  </si>
  <si>
    <t>P29FV1205_ZY</t>
  </si>
  <si>
    <t>vlv. FV1205 feed wat. - req.pos.</t>
  </si>
  <si>
    <t>P29FV1207_ZI</t>
  </si>
  <si>
    <t>vlv. TV1207 feed wat. - position</t>
  </si>
  <si>
    <t>P29FV1207_ZY</t>
  </si>
  <si>
    <t>vlv. TV1207 feed wat. - req.pos.</t>
  </si>
  <si>
    <t>P29TI1231</t>
  </si>
  <si>
    <t>feed wat. inlet drum - temp.</t>
  </si>
  <si>
    <t>P29JB1002</t>
  </si>
  <si>
    <t>P29FI1211</t>
  </si>
  <si>
    <t>attemp. feed wat. - flow</t>
  </si>
  <si>
    <t>P29LSLL1001</t>
  </si>
  <si>
    <t>drum - lev. LL</t>
  </si>
  <si>
    <t>P29JB1001</t>
  </si>
  <si>
    <t>DIS</t>
  </si>
  <si>
    <t>P29LSHH1002</t>
  </si>
  <si>
    <t>drum - lev. HH</t>
  </si>
  <si>
    <t>P29LI1000Z</t>
  </si>
  <si>
    <t>drum - lev.</t>
  </si>
  <si>
    <t>P29JB1004</t>
  </si>
  <si>
    <t>mm</t>
  </si>
  <si>
    <t>P29LI1000X</t>
  </si>
  <si>
    <t>P29JB1003</t>
  </si>
  <si>
    <t>P29LI1000Y</t>
  </si>
  <si>
    <t>P29PI1007X</t>
  </si>
  <si>
    <t>drum - press.</t>
  </si>
  <si>
    <t>P29PI1007Y</t>
  </si>
  <si>
    <t>P29TI1010</t>
  </si>
  <si>
    <t>sat. steam - temp.</t>
  </si>
  <si>
    <t>P29MOV1040_YLRE</t>
  </si>
  <si>
    <t>vlv. MOV1040 purge drum - in remote</t>
  </si>
  <si>
    <t>TBD</t>
  </si>
  <si>
    <t>P29MOV1040_ZSH</t>
  </si>
  <si>
    <t>vlv. MOV1040 purge drum - opened</t>
  </si>
  <si>
    <t>P29MOV1040_ZSL</t>
  </si>
  <si>
    <t>vlv. MOV1040 purge drum - closed</t>
  </si>
  <si>
    <t>P29MOV1040_YS</t>
  </si>
  <si>
    <t>vlv. MOV1040 purge drum - gen.fault</t>
  </si>
  <si>
    <t>P29MOV1040_HSH</t>
  </si>
  <si>
    <t>vlv. MOV1040 purge drum - open</t>
  </si>
  <si>
    <t>P29MOV1040_HSL</t>
  </si>
  <si>
    <t>vlv. MOV1040 purge drum - close</t>
  </si>
  <si>
    <t>P29MOV1040_HSLL</t>
  </si>
  <si>
    <t>vlv. MOV1040 purge drum - pos. stop</t>
  </si>
  <si>
    <t>P29MOV1040_ZI</t>
  </si>
  <si>
    <t>vlv. MOV1040 purge drum - position</t>
  </si>
  <si>
    <t>P29TI1111</t>
  </si>
  <si>
    <t>steam outlet SH LT - temp.</t>
  </si>
  <si>
    <t>P29ZI1110</t>
  </si>
  <si>
    <t>desuperh. DH1110 steam outlet SH LT - position</t>
  </si>
  <si>
    <t>P29ZY1110</t>
  </si>
  <si>
    <t>desuperh. DH1110 steam outlet SH LT - req.pos.</t>
  </si>
  <si>
    <t>P29TI1110</t>
  </si>
  <si>
    <t>steam inlet SH HT - temp.</t>
  </si>
  <si>
    <t>P29PI1126</t>
  </si>
  <si>
    <t>steam outlet SH HT - press.</t>
  </si>
  <si>
    <t>P29JB1010</t>
  </si>
  <si>
    <t>P29TI1106</t>
  </si>
  <si>
    <t>steam outlet SH HT - temp.</t>
  </si>
  <si>
    <t>P29TI1128X</t>
  </si>
  <si>
    <t>P29JB1011</t>
  </si>
  <si>
    <t>P29TI1128Y</t>
  </si>
  <si>
    <t>P29TI1128Z</t>
  </si>
  <si>
    <t>P29FI1128</t>
  </si>
  <si>
    <t>steam outlet SH HT - flow</t>
  </si>
  <si>
    <t>P29PV1126_ZI</t>
  </si>
  <si>
    <t>vlv. PV1126 vent steam SH HT - position</t>
  </si>
  <si>
    <t>P29PV1126_ZY</t>
  </si>
  <si>
    <t>vlv. PV1126 vent steam SH HT - req.pos.</t>
  </si>
  <si>
    <t>P29MOV1137_YLRE</t>
  </si>
  <si>
    <t>vlv. MOV1137 block steam SH HT - in remote</t>
  </si>
  <si>
    <t>P29MOV1137_ZSH</t>
  </si>
  <si>
    <t>vlv. MOV1137 block steam SH HT - opened</t>
  </si>
  <si>
    <t>P29MOV1137_ZSL</t>
  </si>
  <si>
    <t>vlv. MOV1137 block steam SH HT - closed</t>
  </si>
  <si>
    <t>P29MOV1137_YS</t>
  </si>
  <si>
    <t>vlv. MOV1137 block steam SH HT - gen.fault</t>
  </si>
  <si>
    <t>P29MOV1137_HSH</t>
  </si>
  <si>
    <t>vlv. MOV1137 block steam SH HT - open</t>
  </si>
  <si>
    <t>P29MOV1137_HSL</t>
  </si>
  <si>
    <t>vlv. MOV1137 block steam SH HT - close</t>
  </si>
  <si>
    <t>P29MOV1137_HSLL</t>
  </si>
  <si>
    <t>vlv. MOV1137 block steam SH HT - pos. stop</t>
  </si>
  <si>
    <t>P29MOV1137_ZI</t>
  </si>
  <si>
    <t>vlv. MOV1137 block steam SH HT - position</t>
  </si>
  <si>
    <t>P29CY1310_YLRE</t>
  </si>
  <si>
    <t>conveyor CY1310 extract. fly.ashes radiant - in remote</t>
  </si>
  <si>
    <t>P29 DP30 F</t>
  </si>
  <si>
    <t>P23MCC1001</t>
  </si>
  <si>
    <t>P29CY1310_YLH</t>
  </si>
  <si>
    <t>conveyor CY1310 extract. fly.ashes radiant - in running</t>
  </si>
  <si>
    <t>P29CY1310_YSG</t>
  </si>
  <si>
    <t>conveyor CY1310 extract. fly.ashes radiant - supply fault</t>
  </si>
  <si>
    <t>24 Vdc</t>
  </si>
  <si>
    <t>P29CY1310_HSH</t>
  </si>
  <si>
    <t>conveyor CY1310 extract. fly.ashes radiant - start/stop</t>
  </si>
  <si>
    <t>P29FN1311_YLRE</t>
  </si>
  <si>
    <t>fan FN1311 cool. fly.ashes conveyor - in remote</t>
  </si>
  <si>
    <t>P29FN1311_YLH</t>
  </si>
  <si>
    <t>fan FN1311 cool. fly.ashes conveyor - in running</t>
  </si>
  <si>
    <t>P29FN1311_YSG</t>
  </si>
  <si>
    <t>fan FN1311 cool. fly.ashes conveyor - supply fault</t>
  </si>
  <si>
    <t>P29FN1311_HSH</t>
  </si>
  <si>
    <t>fan FN1311 cool. fly.ashes conveyor - start/stop</t>
  </si>
  <si>
    <t>P29CY1312_YLRE</t>
  </si>
  <si>
    <t>conveyor CY1312 extract. fly.ashes radiant - in remote</t>
  </si>
  <si>
    <t>P29CY1312_YLH</t>
  </si>
  <si>
    <t>conveyor CY1312 extract. fly.ashes radiant - in running</t>
  </si>
  <si>
    <t>P29CY1312_YSG</t>
  </si>
  <si>
    <t>conveyor CY1312 extract. fly.ashes radiant - supply fault</t>
  </si>
  <si>
    <t>230 Vac</t>
  </si>
  <si>
    <t>P29CY1312_HSH</t>
  </si>
  <si>
    <t>conveyor CY1312 extract. fly.ashes radiant - start/stop</t>
  </si>
  <si>
    <t>P29CY1313_YLRE</t>
  </si>
  <si>
    <t>conveyor CY1313 extract. fly.ashes bypass - in remote</t>
  </si>
  <si>
    <t>P29CY1313_YLH</t>
  </si>
  <si>
    <t>conveyor CY1313 extract. fly.ashes bypass - in running</t>
  </si>
  <si>
    <t>P29CY1313_YSG</t>
  </si>
  <si>
    <t>conveyor CY1313 extract. fly.ashes bypass - supply fault</t>
  </si>
  <si>
    <t>P29CY1313_HSH</t>
  </si>
  <si>
    <t>conveyor CY1313 extract. fly.ashes bypass - start/stop</t>
  </si>
  <si>
    <t>P29CY1340_YLRE</t>
  </si>
  <si>
    <t>conveyor CY1340 extract. fly.ashes convective - in remote</t>
  </si>
  <si>
    <t>P29CY1340_YLH</t>
  </si>
  <si>
    <t>conveyor CY1340 extract. fly.ashes convective - in running</t>
  </si>
  <si>
    <t>P29CY1340_YSG</t>
  </si>
  <si>
    <t>conveyor CY1340 extract. fly.ashes convective - supply fault</t>
  </si>
  <si>
    <t>P29CY1340_HSH</t>
  </si>
  <si>
    <t>conveyor CY1340 extract. fly.ashes convective - start/stop</t>
  </si>
  <si>
    <t>P29CLV1320_YLRE</t>
  </si>
  <si>
    <t>clapet vlv. CLV1320 extract. fly.ashes radiant - in remote</t>
  </si>
  <si>
    <t>P29CLV1320_YLH</t>
  </si>
  <si>
    <t>clapet vlv. CLV1320 extract. fly.ashes radiant - in running</t>
  </si>
  <si>
    <t>P29CLV1320_YSG</t>
  </si>
  <si>
    <t>clapet vlv. CLV1320 extract. fly.ashes radiant - supply fault</t>
  </si>
  <si>
    <t>P29CLV1320_HSH</t>
  </si>
  <si>
    <t>clapet vlv. CLV1320 extract. fly.ashes radiant - start/stop</t>
  </si>
  <si>
    <t>P29CLV1321_YLRE</t>
  </si>
  <si>
    <t>clapet vlv. CLV1321 extract. fly.ashes radiant - in remote</t>
  </si>
  <si>
    <t>P29CLV1321_YLH</t>
  </si>
  <si>
    <t>clapet vlv. CLV1321 extract. fly.ashes radiant - in running</t>
  </si>
  <si>
    <t>P29CLV1321_YSG</t>
  </si>
  <si>
    <t>clapet vlv. CLV1321 extract. fly.ashes radiant - supply fault</t>
  </si>
  <si>
    <t>P29CLV1321_HSH</t>
  </si>
  <si>
    <t>clapet vlv. CLV1321 extract. fly.ashes radiant - start/stop</t>
  </si>
  <si>
    <t>P29CLV1322_YLRE</t>
  </si>
  <si>
    <t>clapet vlv. CLV1322 extract. fly.ashes SH HT/LT - in remote</t>
  </si>
  <si>
    <t>P29CLV1322_YLH</t>
  </si>
  <si>
    <t>clapet vlv. CLV1322 extract. fly.ashes SH HT/LT - in running</t>
  </si>
  <si>
    <t>P29CLV1322_YSG</t>
  </si>
  <si>
    <t>clapet vlv. CLV1322 extract. fly.ashes SH HT/LT - supply fault</t>
  </si>
  <si>
    <t>P29CLV1322_HSH</t>
  </si>
  <si>
    <t>clapet vlv. CLV1322 extract. fly.ashes SH HT/LT - start/stop</t>
  </si>
  <si>
    <t>P29CLV1323_YLRE</t>
  </si>
  <si>
    <t>clapet vlv. CLV1323 extract. fly.ashes bypass - in remote</t>
  </si>
  <si>
    <t>P29CLV1323_YLH</t>
  </si>
  <si>
    <t>clapet vlv. CLV1323 extract. fly.ashes bypass - in running</t>
  </si>
  <si>
    <t>P29CLV1323_YSG</t>
  </si>
  <si>
    <t>clapet vlv. CLV1323 extract. fly.ashes bypass - supply fault</t>
  </si>
  <si>
    <t>P29CLV1323_HSH</t>
  </si>
  <si>
    <t>clapet vlv. CLV1323 extract. fly.ashes bypass - start/stop</t>
  </si>
  <si>
    <t>P29CLV1324_YLRE</t>
  </si>
  <si>
    <t>clapet vlv. CLV1324 extract. fly.ashes EVA 1 - in remote</t>
  </si>
  <si>
    <t>P29CLV1324_YLH</t>
  </si>
  <si>
    <t>clapet vlv. CLV1324 extract. fly.ashes EVA 1 - in running</t>
  </si>
  <si>
    <t>P29CLV1324_YSG</t>
  </si>
  <si>
    <t>clapet vlv. CLV1324 extract. fly.ashes EVA 1 - supply fault</t>
  </si>
  <si>
    <t>P29CLV1324_HSH</t>
  </si>
  <si>
    <t>clapet vlv. CLV1324 extract. fly.ashes EVA 1 - start/stop</t>
  </si>
  <si>
    <t>P29CLV1325_YLRE</t>
  </si>
  <si>
    <t>clapet vlv. CLV1325 extract. fly.ashes EVA 2 - in remote</t>
  </si>
  <si>
    <t>P29CLV1325_YLH</t>
  </si>
  <si>
    <t>clapet vlv. CLV1325 extract. fly.ashes EVA 2 - in running</t>
  </si>
  <si>
    <t>P29CLV1325_YSG</t>
  </si>
  <si>
    <t>clapet vlv. CLV1325 extract. fly.ashes EVA 2 - supply fault</t>
  </si>
  <si>
    <t>P29CLV1325_HSH</t>
  </si>
  <si>
    <t>clapet vlv. CLV1325 extract. fly.ashes EVA 2 - start/stop</t>
  </si>
  <si>
    <t>P29CLV1326_YLRE</t>
  </si>
  <si>
    <t>clapet vlv. CLV1326 extract. fly.ashes ECO - in remote</t>
  </si>
  <si>
    <t>P29CLV1326_YLH</t>
  </si>
  <si>
    <t>clapet vlv. CLV1326 extract. fly.ashes ECO - in running</t>
  </si>
  <si>
    <t>P29CLV1326_YSG</t>
  </si>
  <si>
    <t>clapet vlv. CLV1326 extract. fly.ashes ECO - supply fault</t>
  </si>
  <si>
    <t>P29CLV1326_HSH</t>
  </si>
  <si>
    <t>clapet vlv. CLV1326 extract. fly.ashes ECO - start/stop</t>
  </si>
  <si>
    <t>P29HAM1503_YLRE</t>
  </si>
  <si>
    <t>hammer HAM1503 extract. fly.ashes SH HT - in remote</t>
  </si>
  <si>
    <t>P29HAM1503_YLH</t>
  </si>
  <si>
    <t>hammer HAM1503 extract. fly.ashes SH HT - in running</t>
  </si>
  <si>
    <t>P29HAM1503_YSG</t>
  </si>
  <si>
    <t>hammer HAM1503 extract. fly.ashes SH HT - supply fault</t>
  </si>
  <si>
    <t>P29HAM1503_HSH</t>
  </si>
  <si>
    <t>hammer HAM1503 extract. fly.ashes SH HT - start/stop</t>
  </si>
  <si>
    <t>P29HAM1504_YLRE</t>
  </si>
  <si>
    <t>hammer HAM1504 extract. fly.ashes SH LT - in remote</t>
  </si>
  <si>
    <t>P29HAM1504_YLH</t>
  </si>
  <si>
    <t>hammer HAM1504 extract. fly.ashes SH LT - in running</t>
  </si>
  <si>
    <t>P29HAM1504_YSG</t>
  </si>
  <si>
    <t>hammer HAM1504 extract. fly.ashes SH LT - supply fault</t>
  </si>
  <si>
    <t>P29HAM1504_HSH</t>
  </si>
  <si>
    <t>hammer HAM1504 extract. fly.ashes SH LT - start/stop</t>
  </si>
  <si>
    <t>P29HAM1505_YLRE</t>
  </si>
  <si>
    <t>hammer HAM1505 extract. fly.ashes EVA 1 - in remote</t>
  </si>
  <si>
    <t>P29HAM1505_YLH</t>
  </si>
  <si>
    <t>hammer HAM1505 extract. fly.ashes EVA 1 - in running</t>
  </si>
  <si>
    <t>P29HAM1505_YSG</t>
  </si>
  <si>
    <t>hammer HAM1505 extract. fly.ashes EVA 1 - supply fault</t>
  </si>
  <si>
    <t>P29HAM1505_HSH</t>
  </si>
  <si>
    <t>hammer HAM1505 extract. fly.ashes EVA 1 - start/stop</t>
  </si>
  <si>
    <t>P29HAM1506_YLRE</t>
  </si>
  <si>
    <t>hammer HAM1506 extract. fly.ashes EVA 1 - in remote</t>
  </si>
  <si>
    <t>P29HAM1506_YLH</t>
  </si>
  <si>
    <t>hammer HAM1506 extract. fly.ashes EVA 1 - in running</t>
  </si>
  <si>
    <t>P29HAM1506_YSG</t>
  </si>
  <si>
    <t>hammer HAM1506 extract. fly.ashes EVA 1 - supply fault</t>
  </si>
  <si>
    <t>P29HAM1506_HSH</t>
  </si>
  <si>
    <t>hammer HAM1506 extract. fly.ashes EVA 1 - start/stop</t>
  </si>
  <si>
    <t>P29HAM1507_YLRE</t>
  </si>
  <si>
    <t>hammer HAM1507 extract. fly.ashes EVA 2 - in remote</t>
  </si>
  <si>
    <t>P29HAM1507_YLH</t>
  </si>
  <si>
    <t>hammer HAM1507 extract. fly.ashes EVA 2 - in running</t>
  </si>
  <si>
    <t>P29HAM1507_YSG</t>
  </si>
  <si>
    <t>hammer HAM1507 extract. fly.ashes EVA 2 - supply fault</t>
  </si>
  <si>
    <t>P29HAM1507_HSH</t>
  </si>
  <si>
    <t>hammer HAM1507 extract. fly.ashes EVA 2 - start/stop</t>
  </si>
  <si>
    <t>P29HAM1508_YLRE</t>
  </si>
  <si>
    <t>hammer HAM1508 extract. fly.ashes EVA 2 - in remote</t>
  </si>
  <si>
    <t>P29HAM1508_YLH</t>
  </si>
  <si>
    <t>hammer HAM1508 extract. fly.ashes EVA 2 - in running</t>
  </si>
  <si>
    <t>P29HAM1508_YSG</t>
  </si>
  <si>
    <t>hammer HAM1508 extract. fly.ashes EVA 2 - supply fault</t>
  </si>
  <si>
    <t>P29HAM1508_HSH</t>
  </si>
  <si>
    <t>hammer HAM1508 extract. fly.ashes EVA 2 - start/stop</t>
  </si>
  <si>
    <t>P29HAM1509_YLRE</t>
  </si>
  <si>
    <t>hammer HAM1509 extract. fly.ashes ECO - in remote</t>
  </si>
  <si>
    <t>P29HAM1509_YLH</t>
  </si>
  <si>
    <t>hammer HAM1509 extract. fly.ashes ECO - in running</t>
  </si>
  <si>
    <t>P29HAM1509_YSG</t>
  </si>
  <si>
    <t>hammer HAM1509 extract. fly.ashes ECO - supply fault</t>
  </si>
  <si>
    <t>P29HAM1509_HSH</t>
  </si>
  <si>
    <t>hammer HAM1509 extract. fly.ashes ECO - start/stop</t>
  </si>
  <si>
    <t>P29HAM1510_YLRE</t>
  </si>
  <si>
    <t>hammer HAM1510 extract. fly.ashes ECO - in remote</t>
  </si>
  <si>
    <t>P29HAM1510_YLH</t>
  </si>
  <si>
    <t>hammer HAM1510 extract. fly.ashes ECO - in running</t>
  </si>
  <si>
    <t>P29HAM1510_YSG</t>
  </si>
  <si>
    <t>hammer HAM1510 extract. fly.ashes ECO - supply fault</t>
  </si>
  <si>
    <t>P29HAM1510_HSH</t>
  </si>
  <si>
    <t>hammer HAM1510 extract. fly.ashes ECO - start/stop</t>
  </si>
  <si>
    <t>P29TI1406</t>
  </si>
  <si>
    <t>flue gas radiant h1 - temp.</t>
  </si>
  <si>
    <t>P29SOV1909_HSH</t>
  </si>
  <si>
    <t>vlv. SOV1909 cleaning pyrom. TT1406 - open/close</t>
  </si>
  <si>
    <t>P29TI1407</t>
  </si>
  <si>
    <t>flue gas radiant h2 - temp.</t>
  </si>
  <si>
    <t>P29SOV1914_HSH</t>
  </si>
  <si>
    <t>vlv. SOV1914 cleaning pyrom. TT1407 - open/close</t>
  </si>
  <si>
    <t>P29TI1408</t>
  </si>
  <si>
    <t>flue gas radiant h3 - temp.</t>
  </si>
  <si>
    <t>P29SOV1919_HSH</t>
  </si>
  <si>
    <t>vlv. SOV1919 cleaning pyrom. TT1408 - open/close</t>
  </si>
  <si>
    <t>P29PI1409X</t>
  </si>
  <si>
    <t>flue gas radiant - press.</t>
  </si>
  <si>
    <t>-7</t>
  </si>
  <si>
    <t>+7</t>
  </si>
  <si>
    <t>mbar</t>
  </si>
  <si>
    <t>P29PI1409Y</t>
  </si>
  <si>
    <t>P29OIT1410</t>
  </si>
  <si>
    <t>flue gas radiant - oxig.</t>
  </si>
  <si>
    <t>P29OI1410</t>
  </si>
  <si>
    <t>P29PI1419</t>
  </si>
  <si>
    <t>flue gas inlet SH HT - press.</t>
  </si>
  <si>
    <t>-15</t>
  </si>
  <si>
    <t>P29PI1440</t>
  </si>
  <si>
    <t>flue gas outlet boiler - press.</t>
  </si>
  <si>
    <t>P29TI1417</t>
  </si>
  <si>
    <t>flue gas inlet SH HT - temp.</t>
  </si>
  <si>
    <t>P29TI1428</t>
  </si>
  <si>
    <t>flue gas inlet EVA 1 - temp.</t>
  </si>
  <si>
    <t>P29TI1434</t>
  </si>
  <si>
    <t>flue gas inlet ECO - temp.</t>
  </si>
  <si>
    <t>P29TI1436X</t>
  </si>
  <si>
    <t>flue gas outlet boiler - temp.</t>
  </si>
  <si>
    <t>P29TI1436Y</t>
  </si>
  <si>
    <t>P29TI1435</t>
  </si>
  <si>
    <t>flue gas outlet ECO - temp.</t>
  </si>
  <si>
    <t>P29FV1436_ZI</t>
  </si>
  <si>
    <t>vlv. FV1436 flue gas outlet boiler - position</t>
  </si>
  <si>
    <t>P29 DP60 E</t>
  </si>
  <si>
    <t>P29FV1436_ZY</t>
  </si>
  <si>
    <t>vlv. FV1436 flue gas outlet boiler - req.pos.</t>
  </si>
  <si>
    <t>P29CY1310_SE</t>
  </si>
  <si>
    <t>conveyor CY1310 - speed sens.</t>
  </si>
  <si>
    <t>P29JB1008</t>
  </si>
  <si>
    <t>open collector</t>
  </si>
  <si>
    <t>P29CY1312_SE</t>
  </si>
  <si>
    <t>conveyor CY1312 - speed sens.</t>
  </si>
  <si>
    <t>P29CY1313_SE</t>
  </si>
  <si>
    <t>conveyor CY1313 - speed sens.</t>
  </si>
  <si>
    <t>P29CY1340_SE</t>
  </si>
  <si>
    <t>conveyor CY1340 - speed sens.</t>
  </si>
  <si>
    <t>P29RV1320X_SE</t>
  </si>
  <si>
    <t>clapet vlv. RV1320 - speed sens.</t>
  </si>
  <si>
    <t>P29RV1321X_SE</t>
  </si>
  <si>
    <t>clapet vlv. RV1321 - speed sens.</t>
  </si>
  <si>
    <t>P29RV1322X_SE</t>
  </si>
  <si>
    <t>clapet vlv. RV1322 - speed sens.</t>
  </si>
  <si>
    <t>P29RV1323X_SE</t>
  </si>
  <si>
    <t>clapet vlv. RV1323 - speed sens.</t>
  </si>
  <si>
    <t>P29RV1324X_SE</t>
  </si>
  <si>
    <t>clapet vlv. RV1324 - speed sens.</t>
  </si>
  <si>
    <t>P29JB1012</t>
  </si>
  <si>
    <t>P29RV1325X_SE</t>
  </si>
  <si>
    <t>clapet vlv. RV1325 - speed sens.</t>
  </si>
  <si>
    <t>P29RV1326X_SE</t>
  </si>
  <si>
    <t>clapet vlv. RV1326 - speed sens.</t>
  </si>
  <si>
    <t>P29RV1320Y_SE</t>
  </si>
  <si>
    <t>P29RV1321Y_SE</t>
  </si>
  <si>
    <t>P29RV1322Y_SE</t>
  </si>
  <si>
    <t>P29RV1323Y_SE</t>
  </si>
  <si>
    <t>P29RV1324Y_SE</t>
  </si>
  <si>
    <t>P29RV1325Y_SE</t>
  </si>
  <si>
    <t>P29RV1326Y_SE</t>
  </si>
  <si>
    <t>P29PM1601A_YLRE</t>
  </si>
  <si>
    <t>pmp. PM1601A cool.wat. for flue gas vlv. - in remote</t>
  </si>
  <si>
    <t>P29PM1601A_YLH</t>
  </si>
  <si>
    <t>pmp. PM1601A cool.wat. for flue gas vlv. - in running</t>
  </si>
  <si>
    <t>P29PM1601A_YSG</t>
  </si>
  <si>
    <t>pmp. PM1601A cool.wat. for flue gas vlv. - supply fault</t>
  </si>
  <si>
    <t>P29PM1601A_HSH</t>
  </si>
  <si>
    <t>pmp. PM1601A cool.wat. for flue gas vlv. - start/stop</t>
  </si>
  <si>
    <t>P29PM1601B_YLRE</t>
  </si>
  <si>
    <t>pmp. PM1601B cool.wat. for flue gas vlv. - in remote</t>
  </si>
  <si>
    <t>P29PM1601B_YLH</t>
  </si>
  <si>
    <t>pmp. PM1601B cool.wat. for flue gas vlv. - in running</t>
  </si>
  <si>
    <t>P29PM1601B_YSG</t>
  </si>
  <si>
    <t>pmp. PM1601B cool.wat. for flue gas vlv. - supply fault</t>
  </si>
  <si>
    <t>P29PM1601B_HSH</t>
  </si>
  <si>
    <t>pmp. PM1601B cool.wat. for flue gas vlv. - start/stop</t>
  </si>
  <si>
    <t>P29FSLL1601</t>
  </si>
  <si>
    <t>cool.wat. - flow LL</t>
  </si>
  <si>
    <t>P29TI1602</t>
  </si>
  <si>
    <t>cool.wat. inlet FV 1436 - temp.</t>
  </si>
  <si>
    <t>P29PI1601</t>
  </si>
  <si>
    <t>cool.wat. outlet FV 1436 - press.</t>
  </si>
  <si>
    <t>P29TI1601X</t>
  </si>
  <si>
    <t>cool.wat. outlet FV 1436 - temp.</t>
  </si>
  <si>
    <t>P29TI1601Y</t>
  </si>
  <si>
    <t>P29FI1601</t>
  </si>
  <si>
    <t>cool.wat. - flow</t>
  </si>
  <si>
    <t>P29POV1612_ZSH</t>
  </si>
  <si>
    <t>vlv. POV1612 cool.wat. outlet pmp. - opened</t>
  </si>
  <si>
    <t>HEPT</t>
  </si>
  <si>
    <t>P29POV1612_ZSL</t>
  </si>
  <si>
    <t>vlv. POV1612 cool.wat. outlet pmp. - closed</t>
  </si>
  <si>
    <t>P29POV1612_HSH</t>
  </si>
  <si>
    <t>vlv. POV1612 cool.wat. outlet pmp. - open/close</t>
  </si>
  <si>
    <t>P29FV1613_ZSH</t>
  </si>
  <si>
    <t>vlv. POV1613 cool.wat. outlet FV 1436 - opened</t>
  </si>
  <si>
    <t>P29FV1613_ZSL</t>
  </si>
  <si>
    <t>vlv. POV1613 cool.wat. outlet FV 1436 - closed</t>
  </si>
  <si>
    <t>P29FV1613_HSH</t>
  </si>
  <si>
    <t>vlv. POV1613 cool.wat. outlet FV 1436 - open/close</t>
  </si>
  <si>
    <t>P34CAP1701_YLRE</t>
  </si>
  <si>
    <t>cmd.aut.pan. CAP1701 ammon. SNCR - in remote</t>
  </si>
  <si>
    <t>P34 DP50 D</t>
  </si>
  <si>
    <t>P34CAP1701</t>
  </si>
  <si>
    <t>P34CAP1701_YLH</t>
  </si>
  <si>
    <t>cmd.aut.pan. CAP1701 ammon. SNCR - in running</t>
  </si>
  <si>
    <t>P34CAP1701_YSH</t>
  </si>
  <si>
    <t>cmd.aut.pan. CAP1701 ammon. SNCR - com.trip</t>
  </si>
  <si>
    <t>P34CAP1701_HSH</t>
  </si>
  <si>
    <t>cmd.aut.pan. CAP1701 ammon. SNCR - enable</t>
  </si>
  <si>
    <t>P34CAP1701_HSL</t>
  </si>
  <si>
    <t>cmd.aut.pan. CAP1701 ammon. SNCR - disable</t>
  </si>
  <si>
    <t>P34CAP1701_HSR</t>
  </si>
  <si>
    <t>cmd.aut.pan. CAP1701 ammon. SNCR - reset</t>
  </si>
  <si>
    <t>P34CAP1701_HSK</t>
  </si>
  <si>
    <t>cmd.aut.pan. CAP1701 ammon. SNCR - interlock</t>
  </si>
  <si>
    <t>P34CAP1701_TY</t>
  </si>
  <si>
    <t>cmd.aut.pan. CAP1701 ammon. SNCR - PCZ flue gas - temp.</t>
  </si>
  <si>
    <t>P34CAP1701_FY</t>
  </si>
  <si>
    <t>cmd.aut.pan. CAP1701 ammon. SNCR - SH steam - flow in waste comb.</t>
  </si>
  <si>
    <t>P34CAP1701_AY</t>
  </si>
  <si>
    <t>cmd.aut.pan. CAP1701 ammon. SNCR - NH3 outlet filter - conc.</t>
  </si>
  <si>
    <t>cmd.aut.pan. CAP1701 ammon. SNCR - NOX outlet boiler - conc.</t>
  </si>
  <si>
    <t>A23SR1640_YLRE</t>
  </si>
  <si>
    <t>stir. SR1640 reag. deox. - in remote</t>
  </si>
  <si>
    <t>A23 DP40 A</t>
  </si>
  <si>
    <t>A23LP1650</t>
  </si>
  <si>
    <t>A23SR1640_YLH</t>
  </si>
  <si>
    <t>stir. SR1640 reag. deox. - in running</t>
  </si>
  <si>
    <t>A23SR1640_HSH</t>
  </si>
  <si>
    <t>stir. SR1640 reag. deox. - start/stop</t>
  </si>
  <si>
    <t>A23LI1640</t>
  </si>
  <si>
    <t>reag. deox. - lev.</t>
  </si>
  <si>
    <t>A23PM1645A_YLRE</t>
  </si>
  <si>
    <t>pmp. PM1645A dosage reag. deox. - in remote</t>
  </si>
  <si>
    <t>A23PM1645A_YLH</t>
  </si>
  <si>
    <t>pmp. PM1645A dosage reag. deox. - in running</t>
  </si>
  <si>
    <t>A23PM1645A_YSG</t>
  </si>
  <si>
    <t>pmp. PM1645A dosage reag. deox. - supply fault</t>
  </si>
  <si>
    <t>A23PM1645A_HSH</t>
  </si>
  <si>
    <t>pmp. PM1645A dosage reag. deox. - start/stop</t>
  </si>
  <si>
    <t>A23PM1645B_YLRE</t>
  </si>
  <si>
    <t>pmp. PM1645B dosage reag. deox. - in remote</t>
  </si>
  <si>
    <t>A23PM1645B_YLH</t>
  </si>
  <si>
    <t>pmp. PM1645B dosage reag. deox. - in running</t>
  </si>
  <si>
    <t>A23PM1645B_YSG</t>
  </si>
  <si>
    <t>pmp. PM1645B dosage reag. deox. - supply fault</t>
  </si>
  <si>
    <t>A23PM1645B_HSH</t>
  </si>
  <si>
    <t>pmp. PM1645B dosage reag. deox. - start/stop</t>
  </si>
  <si>
    <t>A23SR1660_YLRE</t>
  </si>
  <si>
    <t>stir. SR1660 reag. alkal. - in remote</t>
  </si>
  <si>
    <t>A23SR1660_YLH</t>
  </si>
  <si>
    <t>stir. SR1660 reag. alkal. - in running</t>
  </si>
  <si>
    <t>A23SR1660_HSH</t>
  </si>
  <si>
    <t>stir. SR1660 reag. alkal. - start/stop</t>
  </si>
  <si>
    <t>A23LI1660</t>
  </si>
  <si>
    <t>reag. alkal. - lev.</t>
  </si>
  <si>
    <t>A23PM1665A_YLRE</t>
  </si>
  <si>
    <t>pmp. PM1665A dosage reag. alkal. - in remote</t>
  </si>
  <si>
    <t>A23PM1665A_YLH</t>
  </si>
  <si>
    <t>pmp. PM1665A dosage reag. alkal. - in running</t>
  </si>
  <si>
    <t>A23PM1665A_YSG</t>
  </si>
  <si>
    <t>pmp. PM1665A dosage reag. alkal. - supply fault</t>
  </si>
  <si>
    <t>A23PM1665A_HSH</t>
  </si>
  <si>
    <t>pmp. PM1665A dosage reag. alkal. - start/stop</t>
  </si>
  <si>
    <t>A23PM1665B_YLRE</t>
  </si>
  <si>
    <t>pmp. PM1665B dosage reag. alkal. - in remote</t>
  </si>
  <si>
    <t>A23PM1665B_YLH</t>
  </si>
  <si>
    <t>pmp. PM1665B dosage reag. alkal. - in running</t>
  </si>
  <si>
    <t>A23PM1665B_YSG</t>
  </si>
  <si>
    <t>pmp. PM1665B dosage reag. alkal. - supply fault</t>
  </si>
  <si>
    <t>A23PM1665B_HSH</t>
  </si>
  <si>
    <t>pmp. PM1665B dosage reag. alkal. - start/stop</t>
  </si>
  <si>
    <t>P23LP1010_YSA-1</t>
  </si>
  <si>
    <t>P23LP1010_YSA-2</t>
  </si>
  <si>
    <t>P23LP1010_YSA-3</t>
  </si>
  <si>
    <t>P23LP1010_YSA-4</t>
  </si>
  <si>
    <t>P23LP1010_YSA-5</t>
  </si>
  <si>
    <t>P23LP1010_YSA-6</t>
  </si>
  <si>
    <t>P23LP1010_HSH-1</t>
  </si>
  <si>
    <t>P23LP1010_HSH-2</t>
  </si>
  <si>
    <t>P23LP1010_HSH-3</t>
  </si>
  <si>
    <t>P23BR1020_YSA-1</t>
  </si>
  <si>
    <t>P23BR1020_HS-2</t>
  </si>
  <si>
    <t>P23BR1020_HS-3</t>
  </si>
  <si>
    <t>P23BR1020_HS-1</t>
  </si>
  <si>
    <t>P23BR1020_YSA-2</t>
  </si>
  <si>
    <t>P23BR1020_FY-1</t>
  </si>
  <si>
    <t>P23BR1020_FY-2</t>
  </si>
  <si>
    <t>P23BR1020_JI-1</t>
  </si>
  <si>
    <t>P23BR1020_JI-2</t>
  </si>
  <si>
    <t>P23BR1020_JI-3</t>
  </si>
  <si>
    <t>old TAG</t>
  </si>
  <si>
    <t>P23BR1024A_YSA-1</t>
  </si>
  <si>
    <t>P23BR1024A_YSA-2</t>
  </si>
  <si>
    <t>P23BR1024B_YSA-1</t>
  </si>
  <si>
    <t>P23BR1024B_YSA-2</t>
  </si>
  <si>
    <t>P23BR1024A_HS-1</t>
  </si>
  <si>
    <t>P23BR1024A_HS-2</t>
  </si>
  <si>
    <t>P23BR1024A_HS-3</t>
  </si>
  <si>
    <t>P23BR1024B_HS-1</t>
  </si>
  <si>
    <t>P23BR1024B_HS-2</t>
  </si>
  <si>
    <t>P23BR1024B_HS-3</t>
  </si>
  <si>
    <t>P23YS1001-1</t>
  </si>
  <si>
    <t>P23YS1001-2</t>
  </si>
  <si>
    <t>P29OIT1410-1</t>
  </si>
  <si>
    <t>P29OIT1410-2</t>
  </si>
  <si>
    <t>P34CAP1701_AY-1</t>
  </si>
  <si>
    <t>P34CAP1701_AY-2</t>
  </si>
  <si>
    <t>P23YS1001-3</t>
  </si>
  <si>
    <t>SIGNALS TYPICAL</t>
  </si>
  <si>
    <t>SIGN. CODE</t>
  </si>
  <si>
    <t>LOCATION</t>
  </si>
  <si>
    <t>IO MODULE</t>
  </si>
  <si>
    <t>USED CH</t>
  </si>
  <si>
    <t>SPARE</t>
  </si>
  <si>
    <t>CARD</t>
  </si>
  <si>
    <t>CARD TYPE</t>
  </si>
  <si>
    <t>Cards Quantity</t>
  </si>
  <si>
    <t>ELC</t>
  </si>
  <si>
    <t xml:space="preserve">5X00419G02/1X00569H01 </t>
  </si>
  <si>
    <t>11.1.1.1</t>
  </si>
  <si>
    <t>11.1.1.2</t>
  </si>
  <si>
    <t>11.1.1.3</t>
  </si>
  <si>
    <t>11.1.1.4</t>
  </si>
  <si>
    <t>11.1.1.5</t>
  </si>
  <si>
    <t>11.1.1.6</t>
  </si>
  <si>
    <t>11.1.1.7</t>
  </si>
  <si>
    <t>11.1.1.8</t>
  </si>
  <si>
    <t>11.1.2.8</t>
  </si>
  <si>
    <t>11.1.2.7</t>
  </si>
  <si>
    <t>11.1.2.6</t>
  </si>
  <si>
    <t>11.1.2.5</t>
  </si>
  <si>
    <t>11.1.2.4</t>
  </si>
  <si>
    <t>11.1.2.3</t>
  </si>
  <si>
    <t>11.1.2.2</t>
  </si>
  <si>
    <t>11.1.2.1</t>
  </si>
  <si>
    <t>11.1.4.8</t>
  </si>
  <si>
    <t>11.1.4.7</t>
  </si>
  <si>
    <t>11.1.4.6</t>
  </si>
  <si>
    <t>11.1.4.5</t>
  </si>
  <si>
    <t>11.1.4.4</t>
  </si>
  <si>
    <t>11.1.4.3</t>
  </si>
  <si>
    <t>11.1.4.2</t>
  </si>
  <si>
    <t>11.1.4.1</t>
  </si>
  <si>
    <t>11.1.5.1</t>
  </si>
  <si>
    <t>11.1.5.2</t>
  </si>
  <si>
    <t>11.1.5.3</t>
  </si>
  <si>
    <t>11.1.5.4</t>
  </si>
  <si>
    <t>11.1.5.5</t>
  </si>
  <si>
    <t>11.1.5.6</t>
  </si>
  <si>
    <t>11.1.5.7</t>
  </si>
  <si>
    <t>11.1.5.8</t>
  </si>
  <si>
    <t>11.1.6.8</t>
  </si>
  <si>
    <t>11.1.6.7</t>
  </si>
  <si>
    <t>11.1.6.6</t>
  </si>
  <si>
    <t>11.1.6.5</t>
  </si>
  <si>
    <t>11.1.6.4</t>
  </si>
  <si>
    <t>11.1.6.3</t>
  </si>
  <si>
    <t>11.1.6.2</t>
  </si>
  <si>
    <t>11.1.6.1</t>
  </si>
  <si>
    <t>11.1.7.1</t>
  </si>
  <si>
    <t>11.1.7.2</t>
  </si>
  <si>
    <t>11.1.7.3</t>
  </si>
  <si>
    <t>11.1.7.4</t>
  </si>
  <si>
    <t>11.1.7.5</t>
  </si>
  <si>
    <t>11.1.7.6</t>
  </si>
  <si>
    <t>11.1.7.7</t>
  </si>
  <si>
    <t>11.1.7.8</t>
  </si>
  <si>
    <t>11.1.8.8</t>
  </si>
  <si>
    <t>11.1.8.7</t>
  </si>
  <si>
    <t>11.1.8.6</t>
  </si>
  <si>
    <t>11.1.8.5</t>
  </si>
  <si>
    <t>11.1.8.4</t>
  </si>
  <si>
    <t>11.1.8.3</t>
  </si>
  <si>
    <t>11.1.8.2</t>
  </si>
  <si>
    <t>11.1.8.1</t>
  </si>
  <si>
    <t>11.1.3.2</t>
  </si>
  <si>
    <t>11.1.3.3</t>
  </si>
  <si>
    <t>11.1.3.4</t>
  </si>
  <si>
    <t>11.1.3.5</t>
  </si>
  <si>
    <t>11.1.3.6</t>
  </si>
  <si>
    <t>11.1.3.7</t>
  </si>
  <si>
    <t>11.1.3.8</t>
  </si>
  <si>
    <t>11.1.3.1</t>
  </si>
  <si>
    <t>11.2.1.1</t>
  </si>
  <si>
    <t>11.2.2.8</t>
  </si>
  <si>
    <t>11.2.3.1</t>
  </si>
  <si>
    <t>11.2.4.8</t>
  </si>
  <si>
    <t>11.2.1.2</t>
  </si>
  <si>
    <t>11.2.2.7</t>
  </si>
  <si>
    <t>11.2.4.7</t>
  </si>
  <si>
    <t>11.2.1.3</t>
  </si>
  <si>
    <t>11.2.2.6</t>
  </si>
  <si>
    <t>11.2.3.3</t>
  </si>
  <si>
    <t>11.2.4.6</t>
  </si>
  <si>
    <t>11.2.1.4</t>
  </si>
  <si>
    <t>11.2.2.5</t>
  </si>
  <si>
    <t>11.2.3.4</t>
  </si>
  <si>
    <t>11.2.4.5</t>
  </si>
  <si>
    <t>11.2.1.5</t>
  </si>
  <si>
    <t>11.2.2.4</t>
  </si>
  <si>
    <t>11.2.3.5</t>
  </si>
  <si>
    <t>11.2.4.4</t>
  </si>
  <si>
    <t>11.2.1.6</t>
  </si>
  <si>
    <t>11.2.2.3</t>
  </si>
  <si>
    <t>11.2.3.6</t>
  </si>
  <si>
    <t>11.2.4.3</t>
  </si>
  <si>
    <t>11.2.1.7</t>
  </si>
  <si>
    <t>11.2.2.2</t>
  </si>
  <si>
    <t>11.2.3.7</t>
  </si>
  <si>
    <t>11.2.4.2</t>
  </si>
  <si>
    <t>11.2.1.8</t>
  </si>
  <si>
    <t>11.2.2.1</t>
  </si>
  <si>
    <t>11.2.3.8</t>
  </si>
  <si>
    <t>11.2.4.1</t>
  </si>
  <si>
    <t>11.2.3.2</t>
  </si>
  <si>
    <t>AP1020</t>
  </si>
  <si>
    <t>CNTRL 11/61</t>
  </si>
  <si>
    <t>CNTRL 12/62</t>
  </si>
  <si>
    <t>AP1030</t>
  </si>
  <si>
    <t>11</t>
  </si>
  <si>
    <t>12</t>
  </si>
  <si>
    <t>31</t>
  </si>
  <si>
    <t>total</t>
  </si>
  <si>
    <t>AP1020 EXT11-1 FRONT</t>
  </si>
  <si>
    <t xml:space="preserve">220 Vac / .. </t>
  </si>
  <si>
    <t>H</t>
  </si>
  <si>
    <t>12.1.1.1</t>
  </si>
  <si>
    <t>12.1.2.8</t>
  </si>
  <si>
    <t>12.1.3.1</t>
  </si>
  <si>
    <t>12.1.4.8</t>
  </si>
  <si>
    <t>12.1.5.1</t>
  </si>
  <si>
    <t>12.1.6.8</t>
  </si>
  <si>
    <t>12.1.7.1</t>
  </si>
  <si>
    <t>12.1.8.8</t>
  </si>
  <si>
    <t>12.1.1.2</t>
  </si>
  <si>
    <t>12.1.2.7</t>
  </si>
  <si>
    <t>12.1.3.2</t>
  </si>
  <si>
    <t>12.1.4.7</t>
  </si>
  <si>
    <t>12.1.5.2</t>
  </si>
  <si>
    <t>12.1.6.7</t>
  </si>
  <si>
    <t>12.1.7.2</t>
  </si>
  <si>
    <t>12.1.8.7</t>
  </si>
  <si>
    <t>12.1.1.3</t>
  </si>
  <si>
    <t>12.1.2.6</t>
  </si>
  <si>
    <t>12.1.3.3</t>
  </si>
  <si>
    <t>12.1.4.6</t>
  </si>
  <si>
    <t>12.1.5.3</t>
  </si>
  <si>
    <t>12.1.6.6</t>
  </si>
  <si>
    <t>12.1.7.3</t>
  </si>
  <si>
    <t>12.1.8.6</t>
  </si>
  <si>
    <t>12.1.1.4</t>
  </si>
  <si>
    <t>12.1.2.5</t>
  </si>
  <si>
    <t>12.1.3.4</t>
  </si>
  <si>
    <t>12.1.4.5</t>
  </si>
  <si>
    <t>12.1.5.4</t>
  </si>
  <si>
    <t>12.1.6.5</t>
  </si>
  <si>
    <t>12.1.7.4</t>
  </si>
  <si>
    <t>12.1.8.5</t>
  </si>
  <si>
    <t>12.1.1.5</t>
  </si>
  <si>
    <t>12.1.2.4</t>
  </si>
  <si>
    <t>12.1.3.5</t>
  </si>
  <si>
    <t>12.1.4.4</t>
  </si>
  <si>
    <t>12.1.5.5</t>
  </si>
  <si>
    <t>12.1.6.4</t>
  </si>
  <si>
    <t>12.1.7.5</t>
  </si>
  <si>
    <t>12.1.8.4</t>
  </si>
  <si>
    <t>12.1.1.6</t>
  </si>
  <si>
    <t>12.1.2.3</t>
  </si>
  <si>
    <t>12.1.3.6</t>
  </si>
  <si>
    <t>12.1.4.3</t>
  </si>
  <si>
    <t>12.1.5.6</t>
  </si>
  <si>
    <t>12.1.6.3</t>
  </si>
  <si>
    <t>12.1.7.6</t>
  </si>
  <si>
    <t>12.1.8.3</t>
  </si>
  <si>
    <t>12.1.1.7</t>
  </si>
  <si>
    <t>12.1.2.2</t>
  </si>
  <si>
    <t>12.1.3.7</t>
  </si>
  <si>
    <t>12.1.4.2</t>
  </si>
  <si>
    <t>12.1.5.7</t>
  </si>
  <si>
    <t>12.1.6.2</t>
  </si>
  <si>
    <t>12.1.7.7</t>
  </si>
  <si>
    <t>12.1.8.2</t>
  </si>
  <si>
    <t>12.1.1.8</t>
  </si>
  <si>
    <t>12.1.2.1</t>
  </si>
  <si>
    <t>12.1.3.8</t>
  </si>
  <si>
    <t>12.1.4.1</t>
  </si>
  <si>
    <t>12.1.5.8</t>
  </si>
  <si>
    <t>12.1.6.1</t>
  </si>
  <si>
    <t>12.1.7.8</t>
  </si>
  <si>
    <t>12.1.8.1</t>
  </si>
  <si>
    <t>AP</t>
  </si>
  <si>
    <t xml:space="preserve">CNTRL </t>
  </si>
  <si>
    <t>5X00784G01</t>
  </si>
  <si>
    <t>5X00062G01/5X00063G01</t>
  </si>
  <si>
    <t>5X00500G01/1X00691H01</t>
  </si>
  <si>
    <t>32-Channel Contact Input SOE</t>
  </si>
  <si>
    <t xml:space="preserve">Channel </t>
  </si>
  <si>
    <t xml:space="preserve">5X00605G01/1X00884H01 </t>
  </si>
  <si>
    <t>Description</t>
  </si>
  <si>
    <t>32-Channel 24 VDC DO</t>
  </si>
  <si>
    <t>8-Ch HART AO</t>
  </si>
  <si>
    <t>16-Channel HART AI module</t>
  </si>
  <si>
    <t>SPARE OF modules%</t>
  </si>
  <si>
    <t>estimation</t>
  </si>
  <si>
    <t>modules drop 11</t>
  </si>
  <si>
    <t>modules drop 12</t>
  </si>
  <si>
    <t>spare signals drop 12</t>
  </si>
  <si>
    <t>modules required</t>
  </si>
  <si>
    <t>spare signals      drop 11</t>
  </si>
  <si>
    <t>spare signals drop 11      %</t>
  </si>
  <si>
    <t>spare     signals       drop 12             %</t>
  </si>
  <si>
    <t>12.1.1</t>
  </si>
  <si>
    <t>12.1.2</t>
  </si>
  <si>
    <t>12.1.3</t>
  </si>
  <si>
    <t>12.1.4</t>
  </si>
  <si>
    <t>12.1.5</t>
  </si>
  <si>
    <t>12.1.6</t>
  </si>
  <si>
    <t>12.1.7</t>
  </si>
  <si>
    <t>12.1.8</t>
  </si>
  <si>
    <t>11.1.1</t>
  </si>
  <si>
    <t>11.1.2</t>
  </si>
  <si>
    <t>11.1.3</t>
  </si>
  <si>
    <t>11.1.4</t>
  </si>
  <si>
    <t>11.1.5</t>
  </si>
  <si>
    <t>11.1.6</t>
  </si>
  <si>
    <t>11.1.7</t>
  </si>
  <si>
    <t>11.1.8</t>
  </si>
  <si>
    <t>from location not cler</t>
  </si>
  <si>
    <t>11.1.4.4 new AI added</t>
  </si>
  <si>
    <t>12.1.2.1  AO moved to 12.1.5.8</t>
  </si>
  <si>
    <t>12.1.3.8 AO moved to 12.1.6.1</t>
  </si>
  <si>
    <t>12.1.4.1 AO moved to 12.1.7.8</t>
  </si>
  <si>
    <t>Terminal blocks required:</t>
  </si>
  <si>
    <t>P32CD1110_AI</t>
  </si>
  <si>
    <t>Based on P&amp;ID should be RV1125</t>
  </si>
  <si>
    <t>Based on P&amp;ID should be RV1126</t>
  </si>
  <si>
    <t>Based on P&amp;ID should be RV1127</t>
  </si>
  <si>
    <t>Based on P&amp;ID should be RV1128</t>
  </si>
  <si>
    <t>Anc_100</t>
  </si>
  <si>
    <t>set description</t>
  </si>
  <si>
    <t>reset description</t>
  </si>
  <si>
    <t>range min</t>
  </si>
  <si>
    <t>range max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</si>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</sst>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Courier New"/>
      <family val="3"/>
    </font>
    <font>
      <b/>
      <sz val="10"/>
      <name val="Courier New"/>
      <family val="3"/>
    </font>
    <font>
      <b/>
      <sz val="10"/>
      <name val="Arial"/>
      <family val="2"/>
    </font>
    <font>
      <sz val="8"/>
      <name val="Arial"/>
      <family val="2"/>
    </font>
    <font>
      <b/>
      <strike/>
      <sz val="10"/>
      <name val="Courier New"/>
      <family val="3"/>
    </font>
    <font>
      <strike/>
      <sz val="10"/>
      <name val="Arial"/>
      <family val="2"/>
    </font>
    <font>
      <b/>
      <strike/>
      <sz val="10"/>
      <name val="Arial"/>
      <family val="2"/>
    </font>
    <font>
      <b/>
      <strike/>
      <sz val="10"/>
      <name val="Cambria"/>
      <family val="1"/>
    </font>
    <font>
      <strike/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Courier New"/>
      <family val="3"/>
    </font>
    <font>
      <b/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FF0000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00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2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14" borderId="0" applyNumberFormat="0" applyBorder="0" applyAlignment="0" applyProtection="0"/>
  </cellStyleXfs>
  <cellXfs count="265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vertical="top" textRotation="90" wrapText="1"/>
    </xf>
    <xf numFmtId="0" fontId="5" fillId="2" borderId="3" xfId="0" applyFont="1" applyFill="1" applyBorder="1" applyAlignment="1">
      <alignment vertical="top" textRotation="90" wrapText="1"/>
    </xf>
    <xf numFmtId="0" fontId="5" fillId="0" borderId="1" xfId="0" applyFont="1" applyBorder="1" applyAlignment="1">
      <alignment horizontal="center" vertical="top" textRotation="90" wrapText="1"/>
    </xf>
    <xf numFmtId="0" fontId="4" fillId="3" borderId="0" xfId="0" applyFont="1" applyFill="1" applyAlignment="1">
      <alignment horizontal="center" vertical="center"/>
    </xf>
    <xf numFmtId="0" fontId="5" fillId="3" borderId="5" xfId="1" quotePrefix="1" applyFont="1" applyFill="1" applyBorder="1" applyAlignment="1">
      <alignment horizontal="left" wrapText="1"/>
    </xf>
    <xf numFmtId="0" fontId="6" fillId="3" borderId="5" xfId="1" quotePrefix="1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1" xfId="0" quotePrefix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1" quotePrefix="1" applyBorder="1" applyAlignment="1" applyProtection="1">
      <alignment horizontal="center" vertical="center"/>
      <protection locked="0"/>
    </xf>
    <xf numFmtId="0" fontId="9" fillId="0" borderId="11" xfId="1" applyFont="1" applyBorder="1" applyAlignment="1" applyProtection="1">
      <alignment horizontal="center" vertical="center"/>
      <protection locked="0"/>
    </xf>
    <xf numFmtId="0" fontId="4" fillId="0" borderId="14" xfId="1" applyBorder="1" applyAlignment="1" applyProtection="1">
      <alignment horizontal="center" vertical="center"/>
      <protection locked="0"/>
    </xf>
    <xf numFmtId="0" fontId="9" fillId="0" borderId="15" xfId="1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4" fillId="0" borderId="13" xfId="0" quotePrefix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1" fillId="0" borderId="11" xfId="0" quotePrefix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quotePrefix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0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11" fillId="0" borderId="14" xfId="1" quotePrefix="1" applyFont="1" applyBorder="1" applyAlignment="1" applyProtection="1">
      <alignment horizontal="center" vertical="center"/>
      <protection locked="0"/>
    </xf>
    <xf numFmtId="0" fontId="14" fillId="0" borderId="11" xfId="1" applyFont="1" applyBorder="1" applyAlignment="1" applyProtection="1">
      <alignment horizontal="center" vertical="center"/>
      <protection locked="0"/>
    </xf>
    <xf numFmtId="0" fontId="11" fillId="0" borderId="14" xfId="1" applyFont="1" applyBorder="1" applyAlignment="1" applyProtection="1">
      <alignment horizontal="center" vertical="center"/>
      <protection locked="0"/>
    </xf>
    <xf numFmtId="0" fontId="14" fillId="0" borderId="15" xfId="1" applyFont="1" applyBorder="1" applyAlignment="1" applyProtection="1">
      <alignment horizontal="center" vertical="center"/>
      <protection locked="0"/>
    </xf>
    <xf numFmtId="0" fontId="4" fillId="0" borderId="11" xfId="0" quotePrefix="1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16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8" fillId="0" borderId="11" xfId="0" quotePrefix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1" xfId="0" quotePrefix="1" applyFont="1" applyBorder="1" applyAlignment="1" applyProtection="1">
      <alignment horizontal="center"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0" fontId="15" fillId="0" borderId="13" xfId="0" quotePrefix="1" applyFont="1" applyBorder="1" applyAlignment="1" applyProtection="1">
      <alignment horizontal="center" vertical="center"/>
      <protection locked="0"/>
    </xf>
    <xf numFmtId="0" fontId="4" fillId="6" borderId="11" xfId="0" applyFont="1" applyFill="1" applyBorder="1" applyAlignment="1" applyProtection="1">
      <alignment horizontal="center" vertical="center"/>
      <protection locked="0"/>
    </xf>
    <xf numFmtId="0" fontId="5" fillId="0" borderId="18" xfId="0" applyFont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7" xfId="0" applyFont="1" applyBorder="1" applyAlignment="1" applyProtection="1">
      <alignment horizontal="center" vertical="center"/>
      <protection locked="0"/>
    </xf>
    <xf numFmtId="0" fontId="3" fillId="0" borderId="0" xfId="2"/>
    <xf numFmtId="49" fontId="21" fillId="0" borderId="0" xfId="2" applyNumberFormat="1" applyFont="1" applyAlignment="1">
      <alignment vertical="center"/>
    </xf>
    <xf numFmtId="0" fontId="21" fillId="7" borderId="24" xfId="2" applyFont="1" applyFill="1" applyBorder="1" applyAlignment="1">
      <alignment horizontal="center" vertical="center"/>
    </xf>
    <xf numFmtId="49" fontId="21" fillId="7" borderId="25" xfId="2" applyNumberFormat="1" applyFont="1" applyFill="1" applyBorder="1" applyAlignment="1">
      <alignment horizontal="center" vertical="center"/>
    </xf>
    <xf numFmtId="49" fontId="21" fillId="7" borderId="26" xfId="2" applyNumberFormat="1" applyFont="1" applyFill="1" applyBorder="1" applyAlignment="1">
      <alignment horizontal="center" vertical="center"/>
    </xf>
    <xf numFmtId="49" fontId="21" fillId="7" borderId="24" xfId="2" applyNumberFormat="1" applyFont="1" applyFill="1" applyBorder="1" applyAlignment="1">
      <alignment horizontal="center" vertical="center"/>
    </xf>
    <xf numFmtId="49" fontId="21" fillId="7" borderId="28" xfId="2" applyNumberFormat="1" applyFon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49" fontId="21" fillId="0" borderId="0" xfId="2" applyNumberFormat="1" applyFont="1" applyAlignment="1">
      <alignment horizontal="center" vertical="center"/>
    </xf>
    <xf numFmtId="49" fontId="23" fillId="2" borderId="29" xfId="3" applyNumberFormat="1" applyFont="1" applyFill="1" applyBorder="1" applyAlignment="1">
      <alignment horizontal="center" vertical="center"/>
    </xf>
    <xf numFmtId="49" fontId="23" fillId="5" borderId="30" xfId="3" applyNumberFormat="1" applyFont="1" applyFill="1" applyBorder="1" applyAlignment="1">
      <alignment horizontal="center" vertical="center"/>
    </xf>
    <xf numFmtId="0" fontId="3" fillId="0" borderId="31" xfId="2" applyBorder="1"/>
    <xf numFmtId="49" fontId="23" fillId="2" borderId="33" xfId="3" applyNumberFormat="1" applyFont="1" applyFill="1" applyBorder="1" applyAlignment="1">
      <alignment horizontal="center" vertical="center"/>
    </xf>
    <xf numFmtId="49" fontId="23" fillId="0" borderId="0" xfId="3" applyNumberFormat="1" applyFont="1" applyAlignment="1">
      <alignment horizontal="center" vertical="center"/>
    </xf>
    <xf numFmtId="49" fontId="23" fillId="2" borderId="34" xfId="3" applyNumberFormat="1" applyFont="1" applyFill="1" applyBorder="1" applyAlignment="1">
      <alignment horizontal="center" vertical="center"/>
    </xf>
    <xf numFmtId="49" fontId="23" fillId="0" borderId="1" xfId="3" applyNumberFormat="1" applyFont="1" applyBorder="1" applyAlignment="1">
      <alignment horizontal="center" vertical="center"/>
    </xf>
    <xf numFmtId="0" fontId="3" fillId="0" borderId="35" xfId="2" applyBorder="1"/>
    <xf numFmtId="49" fontId="23" fillId="2" borderId="2" xfId="3" applyNumberFormat="1" applyFont="1" applyFill="1" applyBorder="1" applyAlignment="1">
      <alignment horizontal="center" vertical="center"/>
    </xf>
    <xf numFmtId="49" fontId="23" fillId="2" borderId="36" xfId="3" applyNumberFormat="1" applyFont="1" applyFill="1" applyBorder="1" applyAlignment="1">
      <alignment horizontal="center" vertical="center"/>
    </xf>
    <xf numFmtId="49" fontId="23" fillId="0" borderId="37" xfId="3" applyNumberFormat="1" applyFont="1" applyBorder="1" applyAlignment="1">
      <alignment horizontal="center" vertical="center"/>
    </xf>
    <xf numFmtId="0" fontId="3" fillId="0" borderId="38" xfId="2" applyBorder="1"/>
    <xf numFmtId="49" fontId="23" fillId="2" borderId="40" xfId="3" applyNumberFormat="1" applyFont="1" applyFill="1" applyBorder="1" applyAlignment="1">
      <alignment horizontal="center" vertical="center"/>
    </xf>
    <xf numFmtId="49" fontId="24" fillId="7" borderId="41" xfId="3" applyNumberFormat="1" applyFont="1" applyFill="1" applyBorder="1" applyAlignment="1">
      <alignment horizontal="center"/>
    </xf>
    <xf numFmtId="49" fontId="23" fillId="9" borderId="42" xfId="3" applyNumberFormat="1" applyFont="1" applyFill="1" applyBorder="1" applyAlignment="1">
      <alignment horizontal="center"/>
    </xf>
    <xf numFmtId="49" fontId="23" fillId="10" borderId="43" xfId="3" applyNumberFormat="1" applyFont="1" applyFill="1" applyBorder="1" applyAlignment="1">
      <alignment horizontal="center"/>
    </xf>
    <xf numFmtId="49" fontId="23" fillId="11" borderId="43" xfId="3" applyNumberFormat="1" applyFont="1" applyFill="1" applyBorder="1" applyAlignment="1">
      <alignment horizontal="center"/>
    </xf>
    <xf numFmtId="49" fontId="23" fillId="0" borderId="0" xfId="3" applyNumberFormat="1" applyFont="1" applyAlignment="1">
      <alignment horizontal="center"/>
    </xf>
    <xf numFmtId="49" fontId="23" fillId="12" borderId="43" xfId="3" applyNumberFormat="1" applyFont="1" applyFill="1" applyBorder="1" applyAlignment="1">
      <alignment horizontal="center"/>
    </xf>
    <xf numFmtId="49" fontId="23" fillId="5" borderId="44" xfId="3" applyNumberFormat="1" applyFont="1" applyFill="1" applyBorder="1" applyAlignment="1">
      <alignment horizontal="center"/>
    </xf>
    <xf numFmtId="49" fontId="23" fillId="13" borderId="45" xfId="3" applyNumberFormat="1" applyFont="1" applyFill="1" applyBorder="1" applyAlignment="1">
      <alignment horizontal="center"/>
    </xf>
    <xf numFmtId="0" fontId="2" fillId="0" borderId="0" xfId="2" applyFont="1"/>
    <xf numFmtId="49" fontId="23" fillId="5" borderId="1" xfId="3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right"/>
    </xf>
    <xf numFmtId="49" fontId="21" fillId="0" borderId="0" xfId="2" applyNumberFormat="1" applyFont="1" applyAlignment="1">
      <alignment horizontal="center" vertical="center"/>
    </xf>
    <xf numFmtId="49" fontId="25" fillId="0" borderId="1" xfId="2" applyNumberFormat="1" applyFont="1" applyBorder="1" applyAlignment="1">
      <alignment horizontal="center"/>
    </xf>
    <xf numFmtId="0" fontId="4" fillId="0" borderId="11" xfId="0" applyFont="1" applyBorder="1" applyAlignment="1" applyProtection="1">
      <alignment horizontal="center" vertical="center"/>
      <protection locked="0"/>
    </xf>
    <xf numFmtId="49" fontId="23" fillId="5" borderId="32" xfId="3" applyNumberFormat="1" applyFont="1" applyFill="1" applyBorder="1" applyAlignment="1">
      <alignment horizontal="center" vertical="center"/>
    </xf>
    <xf numFmtId="49" fontId="23" fillId="0" borderId="47" xfId="3" applyNumberFormat="1" applyFont="1" applyBorder="1" applyAlignment="1">
      <alignment horizontal="center" vertical="center"/>
    </xf>
    <xf numFmtId="49" fontId="23" fillId="0" borderId="48" xfId="3" applyNumberFormat="1" applyFont="1" applyBorder="1" applyAlignment="1">
      <alignment horizontal="center" vertical="center"/>
    </xf>
    <xf numFmtId="0" fontId="15" fillId="0" borderId="10" xfId="0" applyFont="1" applyBorder="1" applyAlignment="1" applyProtection="1">
      <alignment horizontal="center" vertical="center"/>
      <protection locked="0"/>
    </xf>
    <xf numFmtId="0" fontId="27" fillId="0" borderId="35" xfId="2" applyFont="1" applyBorder="1"/>
    <xf numFmtId="49" fontId="23" fillId="4" borderId="34" xfId="3" applyNumberFormat="1" applyFont="1" applyFill="1" applyBorder="1" applyAlignment="1">
      <alignment horizontal="center" vertical="center"/>
    </xf>
    <xf numFmtId="0" fontId="3" fillId="13" borderId="35" xfId="2" applyFill="1" applyBorder="1"/>
    <xf numFmtId="0" fontId="3" fillId="13" borderId="38" xfId="2" applyFill="1" applyBorder="1"/>
    <xf numFmtId="49" fontId="23" fillId="13" borderId="34" xfId="3" applyNumberFormat="1" applyFont="1" applyFill="1" applyBorder="1" applyAlignment="1">
      <alignment horizontal="center" vertical="center"/>
    </xf>
    <xf numFmtId="0" fontId="1" fillId="0" borderId="0" xfId="2" applyFont="1"/>
    <xf numFmtId="0" fontId="3" fillId="5" borderId="33" xfId="2" applyFill="1" applyBorder="1" applyAlignment="1">
      <alignment horizontal="center" vertical="center"/>
    </xf>
    <xf numFmtId="0" fontId="3" fillId="5" borderId="51" xfId="2" applyFill="1" applyBorder="1" applyAlignment="1">
      <alignment horizontal="center" vertical="center"/>
    </xf>
    <xf numFmtId="49" fontId="3" fillId="5" borderId="53" xfId="2" applyNumberFormat="1" applyFill="1" applyBorder="1" applyAlignment="1">
      <alignment horizontal="center" vertical="center"/>
    </xf>
    <xf numFmtId="0" fontId="3" fillId="0" borderId="1" xfId="2" applyBorder="1"/>
    <xf numFmtId="0" fontId="21" fillId="7" borderId="1" xfId="2" applyFont="1" applyFill="1" applyBorder="1" applyAlignment="1">
      <alignment horizontal="center" vertical="center"/>
    </xf>
    <xf numFmtId="49" fontId="21" fillId="7" borderId="1" xfId="2" applyNumberFormat="1" applyFont="1" applyFill="1" applyBorder="1" applyAlignment="1">
      <alignment horizontal="center" vertical="center"/>
    </xf>
    <xf numFmtId="49" fontId="23" fillId="2" borderId="1" xfId="3" applyNumberFormat="1" applyFont="1" applyFill="1" applyBorder="1" applyAlignment="1">
      <alignment horizontal="center" vertical="center"/>
    </xf>
    <xf numFmtId="0" fontId="3" fillId="13" borderId="1" xfId="2" applyFill="1" applyBorder="1"/>
    <xf numFmtId="49" fontId="23" fillId="4" borderId="1" xfId="3" applyNumberFormat="1" applyFont="1" applyFill="1" applyBorder="1" applyAlignment="1">
      <alignment horizontal="center" vertical="center"/>
    </xf>
    <xf numFmtId="49" fontId="23" fillId="13" borderId="1" xfId="3" applyNumberFormat="1" applyFont="1" applyFill="1" applyBorder="1" applyAlignment="1">
      <alignment horizontal="center" vertical="center"/>
    </xf>
    <xf numFmtId="0" fontId="21" fillId="7" borderId="34" xfId="2" applyFont="1" applyFill="1" applyBorder="1" applyAlignment="1">
      <alignment horizontal="center" vertical="center"/>
    </xf>
    <xf numFmtId="49" fontId="21" fillId="7" borderId="35" xfId="2" applyNumberFormat="1" applyFont="1" applyFill="1" applyBorder="1" applyAlignment="1">
      <alignment horizontal="center" vertical="center"/>
    </xf>
    <xf numFmtId="0" fontId="3" fillId="0" borderId="37" xfId="2" applyBorder="1"/>
    <xf numFmtId="49" fontId="23" fillId="2" borderId="37" xfId="3" applyNumberFormat="1" applyFont="1" applyFill="1" applyBorder="1" applyAlignment="1">
      <alignment horizontal="center" vertical="center"/>
    </xf>
    <xf numFmtId="0" fontId="3" fillId="13" borderId="37" xfId="2" applyFill="1" applyBorder="1"/>
    <xf numFmtId="0" fontId="3" fillId="0" borderId="30" xfId="2" applyBorder="1"/>
    <xf numFmtId="0" fontId="3" fillId="0" borderId="4" xfId="2" applyBorder="1"/>
    <xf numFmtId="49" fontId="23" fillId="5" borderId="37" xfId="3" applyNumberFormat="1" applyFont="1" applyFill="1" applyBorder="1" applyAlignment="1">
      <alignment horizontal="center" vertical="center"/>
    </xf>
    <xf numFmtId="0" fontId="3" fillId="0" borderId="49" xfId="2" applyBorder="1"/>
    <xf numFmtId="0" fontId="4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3" borderId="54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49" fontId="25" fillId="0" borderId="55" xfId="2" applyNumberFormat="1" applyFont="1" applyBorder="1" applyAlignment="1">
      <alignment horizontal="center"/>
    </xf>
    <xf numFmtId="49" fontId="21" fillId="0" borderId="52" xfId="2" applyNumberFormat="1" applyFont="1" applyBorder="1"/>
    <xf numFmtId="164" fontId="21" fillId="0" borderId="0" xfId="2" applyNumberFormat="1" applyFont="1" applyBorder="1"/>
    <xf numFmtId="0" fontId="3" fillId="0" borderId="0" xfId="2" applyBorder="1"/>
    <xf numFmtId="0" fontId="3" fillId="0" borderId="56" xfId="2" applyBorder="1"/>
    <xf numFmtId="49" fontId="23" fillId="0" borderId="0" xfId="3" applyNumberFormat="1" applyFont="1" applyBorder="1" applyAlignment="1">
      <alignment horizontal="center"/>
    </xf>
    <xf numFmtId="49" fontId="23" fillId="0" borderId="50" xfId="3" applyNumberFormat="1" applyFont="1" applyBorder="1" applyAlignment="1">
      <alignment horizontal="center"/>
    </xf>
    <xf numFmtId="0" fontId="3" fillId="0" borderId="51" xfId="2" applyBorder="1"/>
    <xf numFmtId="0" fontId="1" fillId="0" borderId="3" xfId="2" applyFont="1" applyBorder="1" applyAlignment="1"/>
    <xf numFmtId="0" fontId="3" fillId="0" borderId="4" xfId="2" applyBorder="1" applyAlignment="1"/>
    <xf numFmtId="0" fontId="3" fillId="0" borderId="2" xfId="2" applyBorder="1" applyAlignment="1"/>
    <xf numFmtId="49" fontId="21" fillId="7" borderId="19" xfId="2" applyNumberFormat="1" applyFont="1" applyFill="1" applyBorder="1" applyAlignment="1">
      <alignment horizontal="center" wrapText="1"/>
    </xf>
    <xf numFmtId="0" fontId="1" fillId="0" borderId="19" xfId="2" applyFont="1" applyBorder="1" applyAlignment="1">
      <alignment wrapText="1"/>
    </xf>
    <xf numFmtId="0" fontId="1" fillId="0" borderId="20" xfId="2" applyFont="1" applyBorder="1" applyAlignment="1">
      <alignment wrapText="1"/>
    </xf>
    <xf numFmtId="0" fontId="1" fillId="0" borderId="21" xfId="2" applyFont="1" applyBorder="1" applyAlignment="1">
      <alignment wrapText="1"/>
    </xf>
    <xf numFmtId="49" fontId="25" fillId="0" borderId="2" xfId="2" applyNumberFormat="1" applyFont="1" applyBorder="1" applyAlignment="1">
      <alignment horizontal="center"/>
    </xf>
    <xf numFmtId="0" fontId="3" fillId="0" borderId="50" xfId="2" applyBorder="1"/>
    <xf numFmtId="10" fontId="0" fillId="0" borderId="0" xfId="4" applyNumberFormat="1" applyFont="1" applyBorder="1" applyAlignment="1">
      <alignment horizontal="center"/>
    </xf>
    <xf numFmtId="9" fontId="3" fillId="0" borderId="0" xfId="5" applyFont="1" applyBorder="1"/>
    <xf numFmtId="9" fontId="3" fillId="0" borderId="57" xfId="5" applyFont="1" applyBorder="1"/>
    <xf numFmtId="0" fontId="3" fillId="0" borderId="57" xfId="2" applyBorder="1"/>
    <xf numFmtId="0" fontId="3" fillId="5" borderId="58" xfId="2" applyFill="1" applyBorder="1" applyAlignment="1">
      <alignment horizontal="center" vertical="center"/>
    </xf>
    <xf numFmtId="0" fontId="3" fillId="0" borderId="59" xfId="2" applyBorder="1"/>
    <xf numFmtId="49" fontId="25" fillId="0" borderId="1" xfId="2" applyNumberFormat="1" applyFont="1" applyBorder="1" applyAlignment="1">
      <alignment horizontal="center" wrapText="1"/>
    </xf>
    <xf numFmtId="0" fontId="0" fillId="0" borderId="22" xfId="0" applyBorder="1"/>
    <xf numFmtId="0" fontId="0" fillId="0" borderId="23" xfId="0" applyBorder="1"/>
    <xf numFmtId="0" fontId="0" fillId="0" borderId="60" xfId="0" applyBorder="1"/>
    <xf numFmtId="0" fontId="0" fillId="0" borderId="61" xfId="0" applyBorder="1"/>
    <xf numFmtId="0" fontId="0" fillId="0" borderId="0" xfId="0" applyBorder="1"/>
    <xf numFmtId="0" fontId="0" fillId="0" borderId="57" xfId="0" applyBorder="1"/>
    <xf numFmtId="0" fontId="0" fillId="13" borderId="0" xfId="0" applyFill="1" applyBorder="1"/>
    <xf numFmtId="0" fontId="0" fillId="13" borderId="61" xfId="0" applyFill="1" applyBorder="1"/>
    <xf numFmtId="0" fontId="0" fillId="0" borderId="62" xfId="0" applyBorder="1"/>
    <xf numFmtId="0" fontId="0" fillId="0" borderId="49" xfId="0" applyBorder="1"/>
    <xf numFmtId="0" fontId="0" fillId="0" borderId="59" xfId="0" applyBorder="1"/>
    <xf numFmtId="0" fontId="0" fillId="13" borderId="22" xfId="0" applyFill="1" applyBorder="1"/>
    <xf numFmtId="0" fontId="0" fillId="13" borderId="23" xfId="0" applyFill="1" applyBorder="1"/>
    <xf numFmtId="0" fontId="1" fillId="5" borderId="0" xfId="2" applyFont="1" applyFill="1"/>
    <xf numFmtId="49" fontId="23" fillId="5" borderId="1" xfId="3" applyNumberFormat="1" applyFont="1" applyFill="1" applyBorder="1" applyAlignment="1">
      <alignment horizontal="left" vertical="center"/>
    </xf>
    <xf numFmtId="0" fontId="3" fillId="5" borderId="23" xfId="2" applyFill="1" applyBorder="1"/>
    <xf numFmtId="0" fontId="3" fillId="5" borderId="0" xfId="2" applyFill="1"/>
    <xf numFmtId="0" fontId="0" fillId="13" borderId="57" xfId="0" applyFill="1" applyBorder="1"/>
    <xf numFmtId="0" fontId="26" fillId="13" borderId="57" xfId="6" applyFill="1" applyBorder="1"/>
    <xf numFmtId="0" fontId="0" fillId="13" borderId="49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55" xfId="0" applyBorder="1"/>
    <xf numFmtId="0" fontId="0" fillId="0" borderId="52" xfId="0" applyBorder="1"/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56" xfId="0" applyBorder="1"/>
    <xf numFmtId="0" fontId="0" fillId="5" borderId="10" xfId="0" applyFont="1" applyFill="1" applyBorder="1" applyAlignment="1" applyProtection="1">
      <alignment horizontal="center" vertical="center"/>
      <protection locked="0"/>
    </xf>
    <xf numFmtId="0" fontId="0" fillId="5" borderId="56" xfId="0" applyFill="1" applyBorder="1"/>
    <xf numFmtId="0" fontId="0" fillId="0" borderId="47" xfId="0" applyBorder="1"/>
    <xf numFmtId="0" fontId="0" fillId="0" borderId="63" xfId="0" applyBorder="1"/>
    <xf numFmtId="0" fontId="0" fillId="0" borderId="51" xfId="0" applyBorder="1"/>
    <xf numFmtId="0" fontId="0" fillId="0" borderId="50" xfId="0" applyBorder="1"/>
    <xf numFmtId="0" fontId="5" fillId="0" borderId="52" xfId="0" applyFont="1" applyBorder="1" applyAlignment="1">
      <alignment horizontal="center" vertical="top" wrapText="1"/>
    </xf>
    <xf numFmtId="0" fontId="4" fillId="0" borderId="56" xfId="0" applyFont="1" applyBorder="1" applyAlignment="1" applyProtection="1">
      <alignment horizontal="center" vertical="center"/>
      <protection locked="0"/>
    </xf>
    <xf numFmtId="0" fontId="4" fillId="0" borderId="51" xfId="0" applyFont="1" applyBorder="1" applyAlignment="1" applyProtection="1">
      <alignment horizontal="center" vertical="center"/>
      <protection locked="0"/>
    </xf>
    <xf numFmtId="0" fontId="28" fillId="0" borderId="0" xfId="2" applyFont="1"/>
    <xf numFmtId="0" fontId="0" fillId="0" borderId="11" xfId="0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5" fillId="13" borderId="0" xfId="0" applyFont="1" applyFill="1" applyAlignment="1" applyProtection="1">
      <alignment horizontal="center" vertical="center"/>
      <protection locked="0"/>
    </xf>
    <xf numFmtId="0" fontId="4" fillId="15" borderId="0" xfId="0" applyFont="1" applyFill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21" fillId="7" borderId="29" xfId="2" applyNumberFormat="1" applyFont="1" applyFill="1" applyBorder="1" applyAlignment="1">
      <alignment horizontal="center" vertical="center"/>
    </xf>
    <xf numFmtId="49" fontId="21" fillId="7" borderId="30" xfId="2" applyNumberFormat="1" applyFont="1" applyFill="1" applyBorder="1" applyAlignment="1">
      <alignment horizontal="center" vertical="center"/>
    </xf>
    <xf numFmtId="49" fontId="21" fillId="7" borderId="31" xfId="2" applyNumberFormat="1" applyFont="1" applyFill="1" applyBorder="1" applyAlignment="1">
      <alignment horizontal="center" vertical="center"/>
    </xf>
    <xf numFmtId="49" fontId="21" fillId="7" borderId="19" xfId="2" applyNumberFormat="1" applyFont="1" applyFill="1" applyBorder="1" applyAlignment="1">
      <alignment horizontal="center" vertical="center"/>
    </xf>
    <xf numFmtId="49" fontId="21" fillId="7" borderId="20" xfId="2" applyNumberFormat="1" applyFont="1" applyFill="1" applyBorder="1" applyAlignment="1">
      <alignment horizontal="center" vertical="center"/>
    </xf>
    <xf numFmtId="49" fontId="21" fillId="7" borderId="21" xfId="2" applyNumberFormat="1" applyFont="1" applyFill="1" applyBorder="1" applyAlignment="1">
      <alignment horizontal="center" vertical="center"/>
    </xf>
    <xf numFmtId="49" fontId="21" fillId="7" borderId="34" xfId="2" applyNumberFormat="1" applyFont="1" applyFill="1" applyBorder="1" applyAlignment="1">
      <alignment horizontal="center" vertical="center"/>
    </xf>
    <xf numFmtId="49" fontId="21" fillId="7" borderId="1" xfId="2" applyNumberFormat="1" applyFont="1" applyFill="1" applyBorder="1" applyAlignment="1">
      <alignment horizontal="center" vertical="center"/>
    </xf>
    <xf numFmtId="49" fontId="21" fillId="7" borderId="35" xfId="2" applyNumberFormat="1" applyFont="1" applyFill="1" applyBorder="1" applyAlignment="1">
      <alignment horizontal="center" vertical="center"/>
    </xf>
    <xf numFmtId="49" fontId="21" fillId="7" borderId="22" xfId="2" applyNumberFormat="1" applyFont="1" applyFill="1" applyBorder="1" applyAlignment="1">
      <alignment horizontal="center" vertical="center"/>
    </xf>
    <xf numFmtId="49" fontId="21" fillId="7" borderId="23" xfId="2" applyNumberFormat="1" applyFont="1" applyFill="1" applyBorder="1" applyAlignment="1">
      <alignment horizontal="center" vertical="center"/>
    </xf>
    <xf numFmtId="49" fontId="21" fillId="0" borderId="0" xfId="2" applyNumberFormat="1" applyFont="1" applyAlignment="1">
      <alignment horizontal="center" vertical="center"/>
    </xf>
    <xf numFmtId="49" fontId="23" fillId="13" borderId="1" xfId="3" applyNumberFormat="1" applyFont="1" applyFill="1" applyBorder="1" applyAlignment="1">
      <alignment horizontal="center"/>
    </xf>
    <xf numFmtId="49" fontId="3" fillId="13" borderId="1" xfId="2" applyNumberFormat="1" applyFill="1" applyBorder="1"/>
    <xf numFmtId="0" fontId="3" fillId="0" borderId="0" xfId="2" applyAlignment="1">
      <alignment horizontal="center" vertical="center"/>
    </xf>
    <xf numFmtId="49" fontId="23" fillId="0" borderId="1" xfId="3" applyNumberFormat="1" applyFont="1" applyBorder="1" applyAlignment="1">
      <alignment horizontal="center"/>
    </xf>
    <xf numFmtId="49" fontId="3" fillId="0" borderId="1" xfId="2" applyNumberFormat="1" applyBorder="1"/>
    <xf numFmtId="0" fontId="3" fillId="0" borderId="3" xfId="2" applyBorder="1" applyAlignment="1">
      <alignment horizontal="center"/>
    </xf>
    <xf numFmtId="0" fontId="3" fillId="0" borderId="4" xfId="2" applyBorder="1" applyAlignment="1">
      <alignment horizontal="center"/>
    </xf>
    <xf numFmtId="0" fontId="3" fillId="0" borderId="2" xfId="2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4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49" fontId="24" fillId="8" borderId="27" xfId="3" applyNumberFormat="1" applyFont="1" applyFill="1" applyBorder="1" applyAlignment="1">
      <alignment horizontal="center"/>
    </xf>
    <xf numFmtId="49" fontId="21" fillId="8" borderId="23" xfId="2" applyNumberFormat="1" applyFont="1" applyFill="1" applyBorder="1"/>
    <xf numFmtId="0" fontId="3" fillId="0" borderId="39" xfId="2" applyBorder="1" applyAlignment="1">
      <alignment horizontal="center"/>
    </xf>
    <xf numFmtId="0" fontId="3" fillId="0" borderId="46" xfId="2" applyBorder="1" applyAlignment="1">
      <alignment horizontal="center"/>
    </xf>
    <xf numFmtId="0" fontId="3" fillId="0" borderId="40" xfId="2" applyBorder="1" applyAlignment="1">
      <alignment horizontal="center"/>
    </xf>
    <xf numFmtId="49" fontId="23" fillId="0" borderId="39" xfId="3" applyNumberFormat="1" applyFont="1" applyBorder="1" applyAlignment="1">
      <alignment horizontal="center"/>
    </xf>
    <xf numFmtId="49" fontId="23" fillId="0" borderId="46" xfId="3" applyNumberFormat="1" applyFont="1" applyBorder="1" applyAlignment="1">
      <alignment horizontal="center"/>
    </xf>
    <xf numFmtId="49" fontId="23" fillId="0" borderId="40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</cellXfs>
  <cellStyles count="7">
    <cellStyle name="Bad" xfId="6" builtinId="27"/>
    <cellStyle name="Normal" xfId="0" builtinId="0"/>
    <cellStyle name="Normal 2" xfId="2" xr:uid="{540C5538-279D-49CF-85C8-C67E5D72B970}"/>
    <cellStyle name="Normale 2" xfId="1" xr:uid="{FD8F451F-53C9-466A-9604-5F447673CCB0}"/>
    <cellStyle name="Normalny_Arkusz1" xfId="3" xr:uid="{099EBAEA-CB19-44DB-86DF-4BD409B14D3B}"/>
    <cellStyle name="Percent" xfId="5" builtinId="5"/>
    <cellStyle name="Percent 2" xfId="4" xr:uid="{C7EE5DB5-47CD-4999-BC5D-891CA9411C50}"/>
  </cellStyles>
  <dxfs count="493"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file300\data$\J6778\MA\Data%20Sheets\F50-MC-DST-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mo002\sigi\Comm17\C.17.2.006%20HEPT\Ingegneria\Ele%20stru\Specifiche\elaborazione\CHN1%20TDZ2%20G12%20LE%2001A%20-%20Electrical%20Load%20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srv03\gestcom2\Libera%20Professione\Clienti\Cefla.Scrl\Cerdomus\XX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ISI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server\Pens_Idt_Cond\JOB\98131\RDA\JOB\98123\XSC\0024_01A.XLW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0.52\Forli\App2\CONTAN\User\Fabrizio\_PROGETTO%20TELECONTROLLO%20-%20SIEMENS\FORLI-CESENA\Tag\Rilasciati%20a%20Siemens\IO_FC_16_05_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liant\D\ECOTERMO%209803\02%20Schede%20Tecniche%20Dimensionamento\XLS\SCHEDA%20DIMENS%20TUBAZ%20GA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lconinternational.sharepoint.com/COMMESSEC/4C05xx00%20PIDEC%20Kharg%20Isalnd/Doc.Progetto/Planning/WBS%20-%20REV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80790014\offertec\WINTEMP\WINDOWS\BILAL2.XL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srv03\gestcom2\_160206_(CCI)\DOC%20PROG\DOC%20PROG%20CEFLA\INGEGNERIA\INGEGNERIA%20MECCANICA\raccolta%20data%20sheet\XX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lconinternational.sharepoint.com/DOCUME~1/ALESSA~1/IMPOST~1/Temp/WinNc/DOC%20PROG/DOC%20PROG%20CEFLA/INGEGNERIA/INGEGNERIA%20DI%20BASE%20E%20MECCANICA/raccolta%20data%20sheet/XX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619 US"/>
      <sheetName val="Units"/>
      <sheetName val="Motor"/>
      <sheetName val="NOISE"/>
      <sheetName val="Scel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General Notes"/>
      <sheetName val="Load List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io Solar"/>
      <sheetName val="Calendario"/>
      <sheetName val="Elettrico"/>
      <sheetName val="Tariffe"/>
      <sheetName val="Pagina Base"/>
      <sheetName val="Riepilogo atm 51+25+15"/>
      <sheetName val="Daily(1-7gen)"/>
      <sheetName val="Daily(8gen-14mar)"/>
      <sheetName val="Daily(15mar-30apr)"/>
      <sheetName val="Daily(1-31mag)"/>
      <sheetName val="Daily(1-30giu)"/>
      <sheetName val="Daily(1-31lug)"/>
      <sheetName val="Daily(1-6ago)"/>
      <sheetName val="Daily(7-22ago)"/>
      <sheetName val="Daily(23ago-19set)"/>
      <sheetName val="Daily(20set-21nov)"/>
      <sheetName val="Daily(22nov-12dic) "/>
      <sheetName val="Daily(12dic-22dic)"/>
      <sheetName val="Daily(23dic-31dic)"/>
      <sheetName val="Studio Solar 1"/>
      <sheetName val="XX0"/>
      <sheetName val="#RI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"/>
      <sheetName val="COVER"/>
      <sheetName val="SPECIFICA"/>
      <sheetName val="F.D."/>
      <sheetName val="F_D_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sdinp"/>
      <sheetName val="dmsdout"/>
      <sheetName val="dmsainp"/>
      <sheetName val="dmsaout"/>
      <sheetName val="dmscntr"/>
    </sheetNames>
    <sheetDataSet>
      <sheetData sheetId="0"/>
      <sheetData sheetId="1"/>
      <sheetData sheetId="2">
        <row r="1">
          <cell r="A1" t="str">
            <v>DOMAIN</v>
          </cell>
          <cell r="B1" t="str">
            <v>SCHADDR</v>
          </cell>
          <cell r="C1" t="str">
            <v>RTU</v>
          </cell>
          <cell r="D1" t="str">
            <v>SEQ_NBR</v>
          </cell>
          <cell r="E1" t="str">
            <v>ADDR</v>
          </cell>
          <cell r="F1" t="str">
            <v>AI</v>
          </cell>
          <cell r="G1" t="str">
            <v>DESCR</v>
          </cell>
          <cell r="H1" t="str">
            <v>EU</v>
          </cell>
          <cell r="I1" t="str">
            <v>RAWMIN</v>
          </cell>
          <cell r="J1" t="str">
            <v>RAWMAX</v>
          </cell>
          <cell r="K1" t="str">
            <v>EUMIN</v>
          </cell>
          <cell r="L1" t="str">
            <v>EUMAX</v>
          </cell>
          <cell r="M1" t="str">
            <v>LCO</v>
          </cell>
          <cell r="N1" t="str">
            <v>DEAD</v>
          </cell>
          <cell r="O1" t="str">
            <v>RAWDEAD</v>
          </cell>
          <cell r="P1" t="str">
            <v>ALMDEAD</v>
          </cell>
          <cell r="Q1" t="str">
            <v>VALID</v>
          </cell>
          <cell r="R1" t="str">
            <v>CONV</v>
          </cell>
          <cell r="S1" t="str">
            <v>HH</v>
          </cell>
          <cell r="T1" t="str">
            <v>H</v>
          </cell>
          <cell r="U1" t="str">
            <v>WH</v>
          </cell>
          <cell r="V1" t="str">
            <v>WL</v>
          </cell>
          <cell r="W1" t="str">
            <v>L</v>
          </cell>
          <cell r="X1" t="str">
            <v>LL</v>
          </cell>
          <cell r="Y1" t="str">
            <v>HISTTIM</v>
          </cell>
          <cell r="Z1" t="str">
            <v>HIST</v>
          </cell>
          <cell r="AA1" t="str">
            <v>SAMPTIM</v>
          </cell>
          <cell r="AB1" t="str">
            <v>VALIDNO</v>
          </cell>
          <cell r="AC1" t="str">
            <v>ALMENA</v>
          </cell>
          <cell r="AD1" t="str">
            <v>ALMENA2</v>
          </cell>
          <cell r="AE1" t="str">
            <v>GRPALM</v>
          </cell>
          <cell r="AF1" t="str">
            <v>APAG</v>
          </cell>
          <cell r="AG1" t="str">
            <v>FEID</v>
          </cell>
          <cell r="AH1" t="str">
            <v>RANGE</v>
          </cell>
          <cell r="AI1" t="str">
            <v>UN_MIS</v>
          </cell>
          <cell r="AJ1" t="str">
            <v>MORSETTIER</v>
          </cell>
          <cell r="AK1" t="str">
            <v>NUM_MORSET</v>
          </cell>
          <cell r="AL1" t="str">
            <v>NUM_CAVO</v>
          </cell>
          <cell r="AM1" t="str">
            <v>NUM_FILO</v>
          </cell>
          <cell r="AN1" t="str">
            <v>MORSETTI</v>
          </cell>
          <cell r="AO1" t="str">
            <v>CARD_POS</v>
          </cell>
          <cell r="AP1" t="str">
            <v>VARIANZA</v>
          </cell>
          <cell r="AQ1" t="str">
            <v>NOTE</v>
          </cell>
        </row>
        <row r="2">
          <cell r="A2" t="str">
            <v>SHARED</v>
          </cell>
          <cell r="B2" t="str">
            <v>42</v>
          </cell>
          <cell r="C2" t="str">
            <v>A_000001</v>
          </cell>
          <cell r="D2" t="str">
            <v>0000010000</v>
          </cell>
          <cell r="E2" t="str">
            <v>0</v>
          </cell>
          <cell r="F2" t="str">
            <v>A_000001_001</v>
          </cell>
          <cell r="G2" t="str">
            <v>(Dis.CESENA) (CAMPO POZZI) POZZO 1 : PORTATA ISTANTANEA</v>
          </cell>
          <cell r="H2" t="str">
            <v>l/s</v>
          </cell>
          <cell r="I2" t="str">
            <v>0</v>
          </cell>
          <cell r="J2" t="str">
            <v>1999</v>
          </cell>
          <cell r="K2" t="str">
            <v>0</v>
          </cell>
          <cell r="L2" t="str">
            <v>100</v>
          </cell>
          <cell r="M2" t="str">
            <v>1</v>
          </cell>
          <cell r="N2" t="str">
            <v>0</v>
          </cell>
          <cell r="O2" t="str">
            <v>19</v>
          </cell>
          <cell r="P2" t="str">
            <v>0</v>
          </cell>
          <cell r="Q2" t="str">
            <v>15</v>
          </cell>
          <cell r="R2" t="str">
            <v>LINEARE</v>
          </cell>
          <cell r="S2" t="str">
            <v>999999</v>
          </cell>
          <cell r="T2" t="str">
            <v>888888</v>
          </cell>
          <cell r="U2" t="str">
            <v>888888</v>
          </cell>
          <cell r="V2" t="str">
            <v>-888888</v>
          </cell>
          <cell r="W2" t="str">
            <v>-888888</v>
          </cell>
          <cell r="X2" t="str">
            <v>-999999</v>
          </cell>
          <cell r="Y2" t="str">
            <v>0</v>
          </cell>
          <cell r="Z2" t="str">
            <v>MEDIA</v>
          </cell>
          <cell r="AA2" t="str">
            <v>10</v>
          </cell>
          <cell r="AB2" t="str">
            <v>0</v>
          </cell>
          <cell r="AC2" t="str">
            <v>NO</v>
          </cell>
          <cell r="AD2" t="str">
            <v>NO</v>
          </cell>
          <cell r="AE2" t="str">
            <v>not used</v>
          </cell>
          <cell r="AF2" t="str">
            <v>A000001</v>
          </cell>
          <cell r="AP2" t="str">
            <v>0</v>
          </cell>
        </row>
        <row r="3">
          <cell r="A3" t="str">
            <v>SHARED</v>
          </cell>
          <cell r="B3" t="str">
            <v>42</v>
          </cell>
          <cell r="C3" t="str">
            <v>A_000001</v>
          </cell>
          <cell r="D3" t="str">
            <v>0000020000</v>
          </cell>
          <cell r="E3" t="str">
            <v>1</v>
          </cell>
          <cell r="F3" t="str">
            <v>A_000001_002</v>
          </cell>
          <cell r="G3" t="str">
            <v>(Dis.CESENA) (CAMPO POZZI) POZZO 1 : LIVELLO</v>
          </cell>
          <cell r="H3" t="str">
            <v>m</v>
          </cell>
          <cell r="I3" t="str">
            <v>0</v>
          </cell>
          <cell r="J3" t="str">
            <v>1999</v>
          </cell>
          <cell r="K3" t="str">
            <v>0</v>
          </cell>
          <cell r="L3" t="str">
            <v>100</v>
          </cell>
          <cell r="M3" t="str">
            <v>1</v>
          </cell>
          <cell r="N3" t="str">
            <v>0</v>
          </cell>
          <cell r="O3" t="str">
            <v>19</v>
          </cell>
          <cell r="P3" t="str">
            <v>0</v>
          </cell>
          <cell r="Q3" t="str">
            <v>15</v>
          </cell>
          <cell r="R3" t="str">
            <v>LINEARE</v>
          </cell>
          <cell r="S3" t="str">
            <v>999999</v>
          </cell>
          <cell r="T3" t="str">
            <v>888888</v>
          </cell>
          <cell r="U3" t="str">
            <v>888888</v>
          </cell>
          <cell r="V3" t="str">
            <v>-888888</v>
          </cell>
          <cell r="W3" t="str">
            <v>-888888</v>
          </cell>
          <cell r="X3" t="str">
            <v>-999999</v>
          </cell>
          <cell r="Y3" t="str">
            <v>0</v>
          </cell>
          <cell r="Z3" t="str">
            <v>MEDIA</v>
          </cell>
          <cell r="AA3" t="str">
            <v>10</v>
          </cell>
          <cell r="AB3" t="str">
            <v>0</v>
          </cell>
          <cell r="AC3" t="str">
            <v>NO</v>
          </cell>
          <cell r="AD3" t="str">
            <v>NO</v>
          </cell>
          <cell r="AE3" t="str">
            <v>not used</v>
          </cell>
          <cell r="AF3" t="str">
            <v>A000001</v>
          </cell>
        </row>
        <row r="4">
          <cell r="A4" t="str">
            <v>SHARED</v>
          </cell>
          <cell r="B4" t="str">
            <v>42</v>
          </cell>
          <cell r="C4" t="str">
            <v>A_000001</v>
          </cell>
          <cell r="D4" t="str">
            <v>0000030000</v>
          </cell>
          <cell r="E4" t="str">
            <v>2</v>
          </cell>
          <cell r="F4" t="str">
            <v>A_000001_003</v>
          </cell>
          <cell r="G4" t="str">
            <v>(Dis.CESENA) (CAMPO POZZI) POZZO 1 : PRESSIONE</v>
          </cell>
          <cell r="H4" t="str">
            <v>bar</v>
          </cell>
          <cell r="I4" t="str">
            <v>0</v>
          </cell>
          <cell r="J4" t="str">
            <v>1999</v>
          </cell>
          <cell r="K4" t="str">
            <v>0</v>
          </cell>
          <cell r="L4" t="str">
            <v>100</v>
          </cell>
          <cell r="M4" t="str">
            <v>1</v>
          </cell>
          <cell r="N4" t="str">
            <v>0</v>
          </cell>
          <cell r="O4" t="str">
            <v>19</v>
          </cell>
          <cell r="P4" t="str">
            <v>0</v>
          </cell>
          <cell r="Q4" t="str">
            <v>15</v>
          </cell>
          <cell r="R4" t="str">
            <v>LINEARE</v>
          </cell>
          <cell r="S4" t="str">
            <v>999999</v>
          </cell>
          <cell r="T4" t="str">
            <v>888888</v>
          </cell>
          <cell r="U4" t="str">
            <v>888888</v>
          </cell>
          <cell r="V4" t="str">
            <v>-888888</v>
          </cell>
          <cell r="W4" t="str">
            <v>-888888</v>
          </cell>
          <cell r="X4" t="str">
            <v>-999999</v>
          </cell>
          <cell r="Y4" t="str">
            <v>0</v>
          </cell>
          <cell r="Z4" t="str">
            <v>MEDIA</v>
          </cell>
          <cell r="AA4" t="str">
            <v>10</v>
          </cell>
          <cell r="AB4" t="str">
            <v>0</v>
          </cell>
          <cell r="AC4" t="str">
            <v>NO</v>
          </cell>
          <cell r="AD4" t="str">
            <v>NO</v>
          </cell>
          <cell r="AE4" t="str">
            <v>not used</v>
          </cell>
          <cell r="AF4" t="str">
            <v>A000001</v>
          </cell>
        </row>
        <row r="5">
          <cell r="A5" t="str">
            <v>SHARED</v>
          </cell>
          <cell r="B5" t="str">
            <v>42</v>
          </cell>
          <cell r="C5" t="str">
            <v>A_000001</v>
          </cell>
          <cell r="D5" t="str">
            <v>0000040000</v>
          </cell>
          <cell r="E5" t="str">
            <v>3</v>
          </cell>
          <cell r="F5" t="str">
            <v>A_000001_004</v>
          </cell>
          <cell r="G5" t="str">
            <v>(Dis.CESENA) (CAMPO POZZI) POZZO 1 : FASE 1</v>
          </cell>
          <cell r="H5" t="str">
            <v>A</v>
          </cell>
          <cell r="I5" t="str">
            <v>0</v>
          </cell>
          <cell r="J5" t="str">
            <v>1999</v>
          </cell>
          <cell r="K5" t="str">
            <v>0</v>
          </cell>
          <cell r="L5" t="str">
            <v>100</v>
          </cell>
          <cell r="M5" t="str">
            <v>10</v>
          </cell>
          <cell r="N5" t="str">
            <v>0</v>
          </cell>
          <cell r="O5" t="str">
            <v>19</v>
          </cell>
          <cell r="P5" t="str">
            <v>0</v>
          </cell>
          <cell r="Q5" t="str">
            <v>15</v>
          </cell>
          <cell r="R5" t="str">
            <v>LINEARE</v>
          </cell>
          <cell r="S5" t="str">
            <v>999999</v>
          </cell>
          <cell r="T5" t="str">
            <v>888888</v>
          </cell>
          <cell r="U5" t="str">
            <v>888888</v>
          </cell>
          <cell r="V5" t="str">
            <v>-888888</v>
          </cell>
          <cell r="W5" t="str">
            <v>-888888</v>
          </cell>
          <cell r="X5" t="str">
            <v>-999999</v>
          </cell>
          <cell r="Y5" t="str">
            <v>0</v>
          </cell>
          <cell r="Z5" t="str">
            <v>MEDIA</v>
          </cell>
          <cell r="AA5" t="str">
            <v>10</v>
          </cell>
          <cell r="AB5" t="str">
            <v>0</v>
          </cell>
          <cell r="AC5" t="str">
            <v>NO</v>
          </cell>
          <cell r="AD5" t="str">
            <v>NO</v>
          </cell>
          <cell r="AE5" t="str">
            <v>not used</v>
          </cell>
          <cell r="AF5" t="str">
            <v>A000001</v>
          </cell>
        </row>
        <row r="6">
          <cell r="A6" t="str">
            <v>SHARED</v>
          </cell>
          <cell r="B6" t="str">
            <v>46</v>
          </cell>
          <cell r="C6" t="str">
            <v>A_000001</v>
          </cell>
          <cell r="D6" t="str">
            <v>0000010000</v>
          </cell>
          <cell r="E6" t="str">
            <v>0</v>
          </cell>
          <cell r="F6" t="str">
            <v>A_000001_005</v>
          </cell>
          <cell r="G6" t="str">
            <v>(Dis.CESENA) (CAMPO POZZI) POZZO 1 : FASE 2</v>
          </cell>
          <cell r="H6" t="str">
            <v>A</v>
          </cell>
          <cell r="I6" t="str">
            <v>0</v>
          </cell>
          <cell r="J6" t="str">
            <v>1999</v>
          </cell>
          <cell r="K6" t="str">
            <v>0</v>
          </cell>
          <cell r="L6" t="str">
            <v>100</v>
          </cell>
          <cell r="M6" t="str">
            <v>10</v>
          </cell>
          <cell r="N6" t="str">
            <v>0</v>
          </cell>
          <cell r="O6" t="str">
            <v>19</v>
          </cell>
          <cell r="P6" t="str">
            <v>0</v>
          </cell>
          <cell r="Q6" t="str">
            <v>15</v>
          </cell>
          <cell r="R6" t="str">
            <v>LINEARE</v>
          </cell>
          <cell r="S6" t="str">
            <v>999999</v>
          </cell>
          <cell r="T6" t="str">
            <v>888888</v>
          </cell>
          <cell r="U6" t="str">
            <v>888888</v>
          </cell>
          <cell r="V6" t="str">
            <v>-888888</v>
          </cell>
          <cell r="W6" t="str">
            <v>-888888</v>
          </cell>
          <cell r="X6" t="str">
            <v>-999999</v>
          </cell>
          <cell r="Y6" t="str">
            <v>0</v>
          </cell>
          <cell r="Z6" t="str">
            <v>MEDIA</v>
          </cell>
          <cell r="AA6" t="str">
            <v>10</v>
          </cell>
          <cell r="AB6" t="str">
            <v>0</v>
          </cell>
          <cell r="AC6" t="str">
            <v>NO</v>
          </cell>
          <cell r="AD6" t="str">
            <v>NO</v>
          </cell>
          <cell r="AE6" t="str">
            <v>not used</v>
          </cell>
          <cell r="AF6" t="str">
            <v>A000001</v>
          </cell>
          <cell r="AP6" t="str">
            <v>0</v>
          </cell>
        </row>
        <row r="7">
          <cell r="A7" t="str">
            <v>SHARED</v>
          </cell>
          <cell r="B7" t="str">
            <v>46</v>
          </cell>
          <cell r="C7" t="str">
            <v>A_000001</v>
          </cell>
          <cell r="D7" t="str">
            <v>0000020000</v>
          </cell>
          <cell r="E7" t="str">
            <v>1</v>
          </cell>
          <cell r="F7" t="str">
            <v>A_000001_006</v>
          </cell>
          <cell r="G7" t="str">
            <v>(Dis.CESENA) (CAMPO POZZI) POZZO 1 : FASE 3</v>
          </cell>
          <cell r="H7" t="str">
            <v>A</v>
          </cell>
          <cell r="I7" t="str">
            <v>0</v>
          </cell>
          <cell r="J7" t="str">
            <v>1999</v>
          </cell>
          <cell r="K7" t="str">
            <v>0</v>
          </cell>
          <cell r="L7" t="str">
            <v>100</v>
          </cell>
          <cell r="M7" t="str">
            <v>10</v>
          </cell>
          <cell r="N7" t="str">
            <v>0</v>
          </cell>
          <cell r="O7" t="str">
            <v>19</v>
          </cell>
          <cell r="P7" t="str">
            <v>0</v>
          </cell>
          <cell r="Q7" t="str">
            <v>15</v>
          </cell>
          <cell r="R7" t="str">
            <v>LINEARE</v>
          </cell>
          <cell r="S7" t="str">
            <v>999999</v>
          </cell>
          <cell r="T7" t="str">
            <v>888888</v>
          </cell>
          <cell r="U7" t="str">
            <v>888888</v>
          </cell>
          <cell r="V7" t="str">
            <v>-888888</v>
          </cell>
          <cell r="W7" t="str">
            <v>-888888</v>
          </cell>
          <cell r="X7" t="str">
            <v>-999999</v>
          </cell>
          <cell r="Y7" t="str">
            <v>0</v>
          </cell>
          <cell r="Z7" t="str">
            <v>MEDIA</v>
          </cell>
          <cell r="AA7" t="str">
            <v>10</v>
          </cell>
          <cell r="AB7" t="str">
            <v>0</v>
          </cell>
          <cell r="AC7" t="str">
            <v>NO</v>
          </cell>
          <cell r="AD7" t="str">
            <v>NO</v>
          </cell>
          <cell r="AE7" t="str">
            <v>not used</v>
          </cell>
          <cell r="AF7" t="str">
            <v>A000001</v>
          </cell>
          <cell r="AP7" t="str">
            <v>0</v>
          </cell>
        </row>
        <row r="8">
          <cell r="A8" t="str">
            <v>SHARED</v>
          </cell>
          <cell r="B8" t="str">
            <v>50</v>
          </cell>
          <cell r="C8" t="str">
            <v>A_000001</v>
          </cell>
          <cell r="D8" t="str">
            <v>0000010000</v>
          </cell>
          <cell r="E8" t="str">
            <v>0</v>
          </cell>
          <cell r="F8" t="str">
            <v>A_000002_001</v>
          </cell>
          <cell r="G8" t="str">
            <v>(Dis.CESENA) (CAMPO POZZI) POZZO 2 : PORTATA ISTANTANEA</v>
          </cell>
          <cell r="H8" t="str">
            <v>l/s</v>
          </cell>
          <cell r="I8" t="str">
            <v>0</v>
          </cell>
          <cell r="J8" t="str">
            <v>1999</v>
          </cell>
          <cell r="K8" t="str">
            <v>0</v>
          </cell>
          <cell r="L8" t="str">
            <v>85</v>
          </cell>
          <cell r="M8" t="str">
            <v>1</v>
          </cell>
          <cell r="N8" t="str">
            <v>0</v>
          </cell>
          <cell r="O8" t="str">
            <v>19</v>
          </cell>
          <cell r="P8" t="str">
            <v>0</v>
          </cell>
          <cell r="Q8" t="str">
            <v>15</v>
          </cell>
          <cell r="R8" t="str">
            <v>LINEARE</v>
          </cell>
          <cell r="S8" t="str">
            <v>999999</v>
          </cell>
          <cell r="T8" t="str">
            <v>888888</v>
          </cell>
          <cell r="U8" t="str">
            <v>888888</v>
          </cell>
          <cell r="V8" t="str">
            <v>-888888</v>
          </cell>
          <cell r="W8" t="str">
            <v>-888888</v>
          </cell>
          <cell r="X8" t="str">
            <v>-999999</v>
          </cell>
          <cell r="Y8" t="str">
            <v>0</v>
          </cell>
          <cell r="Z8" t="str">
            <v>MEDIA</v>
          </cell>
          <cell r="AA8" t="str">
            <v>10</v>
          </cell>
          <cell r="AB8" t="str">
            <v>0</v>
          </cell>
          <cell r="AC8" t="str">
            <v>NO</v>
          </cell>
          <cell r="AD8" t="str">
            <v>NO</v>
          </cell>
          <cell r="AE8" t="str">
            <v>not used</v>
          </cell>
          <cell r="AF8" t="str">
            <v>A000001</v>
          </cell>
        </row>
        <row r="9">
          <cell r="A9" t="str">
            <v>SHARED</v>
          </cell>
          <cell r="B9" t="str">
            <v>50</v>
          </cell>
          <cell r="C9" t="str">
            <v>A_000001</v>
          </cell>
          <cell r="D9" t="str">
            <v>0000020000</v>
          </cell>
          <cell r="E9" t="str">
            <v>1</v>
          </cell>
          <cell r="F9" t="str">
            <v>A_000002_002</v>
          </cell>
          <cell r="G9" t="str">
            <v>(Dis.CESENA) (CAMPO POZZI) POZZO 2 : LIVELLO</v>
          </cell>
          <cell r="H9" t="str">
            <v>m</v>
          </cell>
          <cell r="I9" t="str">
            <v>0</v>
          </cell>
          <cell r="J9" t="str">
            <v>1999</v>
          </cell>
          <cell r="K9" t="str">
            <v>0</v>
          </cell>
          <cell r="L9" t="str">
            <v>30</v>
          </cell>
          <cell r="M9" t="str">
            <v>0</v>
          </cell>
          <cell r="N9" t="str">
            <v>0</v>
          </cell>
          <cell r="O9" t="str">
            <v>19</v>
          </cell>
          <cell r="P9" t="str">
            <v>0</v>
          </cell>
          <cell r="Q9" t="str">
            <v>15</v>
          </cell>
          <cell r="R9" t="str">
            <v>LINEARE</v>
          </cell>
          <cell r="S9" t="str">
            <v>999999</v>
          </cell>
          <cell r="T9" t="str">
            <v>888888</v>
          </cell>
          <cell r="U9" t="str">
            <v>888888</v>
          </cell>
          <cell r="V9" t="str">
            <v>-888888</v>
          </cell>
          <cell r="W9" t="str">
            <v>-888888</v>
          </cell>
          <cell r="X9" t="str">
            <v>-999999</v>
          </cell>
          <cell r="Y9" t="str">
            <v>0</v>
          </cell>
          <cell r="Z9" t="str">
            <v>MEDIA</v>
          </cell>
          <cell r="AA9" t="str">
            <v>10</v>
          </cell>
          <cell r="AB9" t="str">
            <v>0</v>
          </cell>
          <cell r="AC9" t="str">
            <v>NO</v>
          </cell>
          <cell r="AE9" t="str">
            <v>not used</v>
          </cell>
          <cell r="AF9" t="str">
            <v>A000001</v>
          </cell>
        </row>
        <row r="10">
          <cell r="A10" t="str">
            <v>SHARED</v>
          </cell>
          <cell r="B10" t="str">
            <v>50</v>
          </cell>
          <cell r="C10" t="str">
            <v>A_000001</v>
          </cell>
          <cell r="D10" t="str">
            <v>0000030000</v>
          </cell>
          <cell r="E10" t="str">
            <v>2</v>
          </cell>
          <cell r="F10" t="str">
            <v>A_000002_003</v>
          </cell>
          <cell r="G10" t="str">
            <v>(Dis.CESENA) (CAMPO POZZI) POZZO 2 : PRESSIONE</v>
          </cell>
          <cell r="H10" t="str">
            <v>bar</v>
          </cell>
          <cell r="I10" t="str">
            <v>0</v>
          </cell>
          <cell r="J10" t="str">
            <v>1999</v>
          </cell>
          <cell r="K10" t="str">
            <v>0</v>
          </cell>
          <cell r="L10" t="str">
            <v>16</v>
          </cell>
          <cell r="M10" t="str">
            <v>1</v>
          </cell>
          <cell r="N10" t="str">
            <v>0</v>
          </cell>
          <cell r="O10" t="str">
            <v>19</v>
          </cell>
          <cell r="P10" t="str">
            <v>0</v>
          </cell>
          <cell r="Q10" t="str">
            <v>15</v>
          </cell>
          <cell r="R10" t="str">
            <v>LINEARE</v>
          </cell>
          <cell r="S10" t="str">
            <v>999999</v>
          </cell>
          <cell r="T10" t="str">
            <v>888888</v>
          </cell>
          <cell r="U10" t="str">
            <v>888888</v>
          </cell>
          <cell r="V10" t="str">
            <v>-888888</v>
          </cell>
          <cell r="W10" t="str">
            <v>-888888</v>
          </cell>
          <cell r="X10" t="str">
            <v>-999999</v>
          </cell>
          <cell r="Y10" t="str">
            <v>0</v>
          </cell>
          <cell r="Z10" t="str">
            <v>MEDIA</v>
          </cell>
          <cell r="AA10" t="str">
            <v>10</v>
          </cell>
          <cell r="AB10" t="str">
            <v>0</v>
          </cell>
          <cell r="AC10" t="str">
            <v>NO</v>
          </cell>
          <cell r="AD10" t="str">
            <v>NO</v>
          </cell>
          <cell r="AE10" t="str">
            <v>not used</v>
          </cell>
          <cell r="AF10" t="str">
            <v>A000001</v>
          </cell>
        </row>
        <row r="11">
          <cell r="A11" t="str">
            <v>SHARED</v>
          </cell>
          <cell r="B11" t="str">
            <v>54</v>
          </cell>
          <cell r="C11" t="str">
            <v>A_000001</v>
          </cell>
          <cell r="D11" t="str">
            <v>0000010000</v>
          </cell>
          <cell r="E11" t="str">
            <v>0</v>
          </cell>
          <cell r="F11" t="str">
            <v>A_000002_004</v>
          </cell>
          <cell r="G11" t="str">
            <v>(Dis.CESENA) (CAMPO POZZI) POZZO 2 : FASE 1</v>
          </cell>
          <cell r="H11" t="str">
            <v>A</v>
          </cell>
          <cell r="I11" t="str">
            <v>0</v>
          </cell>
          <cell r="J11" t="str">
            <v>1999</v>
          </cell>
          <cell r="K11" t="str">
            <v>0</v>
          </cell>
          <cell r="L11" t="str">
            <v>250</v>
          </cell>
          <cell r="M11" t="str">
            <v>10</v>
          </cell>
          <cell r="N11" t="str">
            <v>0</v>
          </cell>
          <cell r="O11" t="str">
            <v>19</v>
          </cell>
          <cell r="P11" t="str">
            <v>0</v>
          </cell>
          <cell r="Q11" t="str">
            <v>15</v>
          </cell>
          <cell r="R11" t="str">
            <v>LINEARE</v>
          </cell>
          <cell r="S11" t="str">
            <v>999999</v>
          </cell>
          <cell r="T11" t="str">
            <v>888888</v>
          </cell>
          <cell r="U11" t="str">
            <v>888888</v>
          </cell>
          <cell r="V11" t="str">
            <v>-888888</v>
          </cell>
          <cell r="W11" t="str">
            <v>-888888</v>
          </cell>
          <cell r="X11" t="str">
            <v>-999999</v>
          </cell>
          <cell r="Y11" t="str">
            <v>0</v>
          </cell>
          <cell r="Z11" t="str">
            <v>MEDIA</v>
          </cell>
          <cell r="AA11" t="str">
            <v>10</v>
          </cell>
          <cell r="AB11" t="str">
            <v>0</v>
          </cell>
          <cell r="AC11" t="str">
            <v>NO</v>
          </cell>
          <cell r="AD11" t="str">
            <v>NO</v>
          </cell>
          <cell r="AE11" t="str">
            <v>not used</v>
          </cell>
          <cell r="AF11" t="str">
            <v>A000001</v>
          </cell>
          <cell r="AP11" t="str">
            <v>0</v>
          </cell>
        </row>
        <row r="12">
          <cell r="A12" t="str">
            <v>SHARED</v>
          </cell>
          <cell r="B12" t="str">
            <v>54</v>
          </cell>
          <cell r="C12" t="str">
            <v>A_000001</v>
          </cell>
          <cell r="D12" t="str">
            <v>0000020000</v>
          </cell>
          <cell r="E12" t="str">
            <v>1</v>
          </cell>
          <cell r="F12" t="str">
            <v>A_000002_005</v>
          </cell>
          <cell r="G12" t="str">
            <v>(Dis.CESENA) (CAMPO POZZI) POZZO 2 : FASE 2</v>
          </cell>
          <cell r="H12" t="str">
            <v>A</v>
          </cell>
          <cell r="I12" t="str">
            <v>0</v>
          </cell>
          <cell r="J12" t="str">
            <v>1999</v>
          </cell>
          <cell r="K12" t="str">
            <v>0</v>
          </cell>
          <cell r="L12" t="str">
            <v>250</v>
          </cell>
          <cell r="M12" t="str">
            <v>10</v>
          </cell>
          <cell r="N12" t="str">
            <v>0</v>
          </cell>
          <cell r="O12" t="str">
            <v>19</v>
          </cell>
          <cell r="P12" t="str">
            <v>0</v>
          </cell>
          <cell r="Q12" t="str">
            <v>15</v>
          </cell>
          <cell r="R12" t="str">
            <v>LINEARE</v>
          </cell>
          <cell r="S12" t="str">
            <v>999999</v>
          </cell>
          <cell r="T12" t="str">
            <v>888888</v>
          </cell>
          <cell r="U12" t="str">
            <v>888888</v>
          </cell>
          <cell r="V12" t="str">
            <v>-888888</v>
          </cell>
          <cell r="W12" t="str">
            <v>-888888</v>
          </cell>
          <cell r="X12" t="str">
            <v>-999999</v>
          </cell>
          <cell r="Y12" t="str">
            <v>0</v>
          </cell>
          <cell r="Z12" t="str">
            <v>MEDIA</v>
          </cell>
          <cell r="AA12" t="str">
            <v>10</v>
          </cell>
          <cell r="AB12" t="str">
            <v>0</v>
          </cell>
          <cell r="AC12" t="str">
            <v>NO</v>
          </cell>
          <cell r="AD12" t="str">
            <v>NO</v>
          </cell>
          <cell r="AE12" t="str">
            <v>not used</v>
          </cell>
          <cell r="AF12" t="str">
            <v>A000001</v>
          </cell>
          <cell r="AP12" t="str">
            <v>0</v>
          </cell>
        </row>
        <row r="13">
          <cell r="A13" t="str">
            <v>SHARED</v>
          </cell>
          <cell r="B13" t="str">
            <v>54</v>
          </cell>
          <cell r="C13" t="str">
            <v>A_000001</v>
          </cell>
          <cell r="D13" t="str">
            <v>0000030000</v>
          </cell>
          <cell r="E13" t="str">
            <v>2</v>
          </cell>
          <cell r="F13" t="str">
            <v>A_000002_006</v>
          </cell>
          <cell r="G13" t="str">
            <v>(Dis.CESENA) (CAMPO POZZI) POZZO 2 : FASE 3</v>
          </cell>
          <cell r="H13" t="str">
            <v>A</v>
          </cell>
          <cell r="I13" t="str">
            <v>0</v>
          </cell>
          <cell r="J13" t="str">
            <v>1999</v>
          </cell>
          <cell r="K13" t="str">
            <v>0</v>
          </cell>
          <cell r="L13" t="str">
            <v>250</v>
          </cell>
          <cell r="M13" t="str">
            <v>10</v>
          </cell>
          <cell r="N13" t="str">
            <v>0</v>
          </cell>
          <cell r="O13" t="str">
            <v>19</v>
          </cell>
          <cell r="P13" t="str">
            <v>0</v>
          </cell>
          <cell r="Q13" t="str">
            <v>15</v>
          </cell>
          <cell r="R13" t="str">
            <v>LINEARE</v>
          </cell>
          <cell r="S13" t="str">
            <v>999999</v>
          </cell>
          <cell r="T13" t="str">
            <v>888888</v>
          </cell>
          <cell r="U13" t="str">
            <v>888888</v>
          </cell>
          <cell r="V13" t="str">
            <v>-888888</v>
          </cell>
          <cell r="W13" t="str">
            <v>-888888</v>
          </cell>
          <cell r="X13" t="str">
            <v>-999999</v>
          </cell>
          <cell r="Y13" t="str">
            <v>0</v>
          </cell>
          <cell r="Z13" t="str">
            <v>MEDIA</v>
          </cell>
          <cell r="AA13" t="str">
            <v>10</v>
          </cell>
          <cell r="AB13" t="str">
            <v>0</v>
          </cell>
          <cell r="AC13" t="str">
            <v>NO</v>
          </cell>
          <cell r="AD13" t="str">
            <v>NO</v>
          </cell>
          <cell r="AE13" t="str">
            <v>not used</v>
          </cell>
          <cell r="AF13" t="str">
            <v>A000001</v>
          </cell>
          <cell r="AP13" t="str">
            <v>0</v>
          </cell>
        </row>
        <row r="14">
          <cell r="A14" t="str">
            <v>SHARED</v>
          </cell>
          <cell r="B14" t="str">
            <v>50</v>
          </cell>
          <cell r="C14" t="str">
            <v>A_000001</v>
          </cell>
          <cell r="D14" t="str">
            <v>0000040000</v>
          </cell>
          <cell r="E14" t="str">
            <v>3</v>
          </cell>
          <cell r="F14" t="str">
            <v>A_000002_007</v>
          </cell>
          <cell r="G14" t="str">
            <v>(Dis.CESENA) (CAMPO POZZI) POZZO 2 : PRESSIONE COLLETTORE</v>
          </cell>
          <cell r="H14" t="str">
            <v>bar</v>
          </cell>
          <cell r="I14" t="str">
            <v>0</v>
          </cell>
          <cell r="J14" t="str">
            <v>1999</v>
          </cell>
          <cell r="K14" t="str">
            <v>0</v>
          </cell>
          <cell r="L14" t="str">
            <v>16</v>
          </cell>
          <cell r="M14" t="str">
            <v>1</v>
          </cell>
          <cell r="N14" t="str">
            <v>0</v>
          </cell>
          <cell r="O14" t="str">
            <v>19</v>
          </cell>
          <cell r="P14" t="str">
            <v>0</v>
          </cell>
          <cell r="Q14" t="str">
            <v>15</v>
          </cell>
          <cell r="R14" t="str">
            <v>LINEARE</v>
          </cell>
          <cell r="S14" t="str">
            <v>99999</v>
          </cell>
          <cell r="T14" t="str">
            <v>88888</v>
          </cell>
          <cell r="U14" t="str">
            <v>88888</v>
          </cell>
          <cell r="V14" t="str">
            <v>5</v>
          </cell>
          <cell r="W14" t="str">
            <v>5</v>
          </cell>
          <cell r="X14" t="str">
            <v>4</v>
          </cell>
          <cell r="Y14" t="str">
            <v>0</v>
          </cell>
          <cell r="Z14" t="str">
            <v>MEDIA</v>
          </cell>
          <cell r="AA14" t="str">
            <v>10</v>
          </cell>
          <cell r="AB14" t="str">
            <v>0</v>
          </cell>
          <cell r="AC14" t="str">
            <v>NO</v>
          </cell>
          <cell r="AD14" t="str">
            <v>NO</v>
          </cell>
          <cell r="AE14" t="str">
            <v>not used</v>
          </cell>
          <cell r="AF14" t="str">
            <v>A000001</v>
          </cell>
        </row>
        <row r="15">
          <cell r="A15" t="str">
            <v>SHARED</v>
          </cell>
          <cell r="B15" t="str">
            <v>58</v>
          </cell>
          <cell r="C15" t="str">
            <v>A_000001</v>
          </cell>
          <cell r="D15" t="str">
            <v>0000010000</v>
          </cell>
          <cell r="E15" t="str">
            <v>0</v>
          </cell>
          <cell r="F15" t="str">
            <v>A_000003_001</v>
          </cell>
          <cell r="G15" t="str">
            <v>(Dis.CESENA) (CAMPO POZZI) POZZO 3 : PORTATA ISTANTANEA</v>
          </cell>
          <cell r="H15" t="str">
            <v>l/s</v>
          </cell>
          <cell r="I15" t="str">
            <v>0</v>
          </cell>
          <cell r="J15" t="str">
            <v>1999</v>
          </cell>
          <cell r="K15" t="str">
            <v>0</v>
          </cell>
          <cell r="L15" t="str">
            <v>100</v>
          </cell>
          <cell r="M15" t="str">
            <v>1</v>
          </cell>
          <cell r="N15" t="str">
            <v>0</v>
          </cell>
          <cell r="O15" t="str">
            <v>19</v>
          </cell>
          <cell r="P15" t="str">
            <v>0</v>
          </cell>
          <cell r="Q15" t="str">
            <v>15</v>
          </cell>
          <cell r="R15" t="str">
            <v>LINEARE</v>
          </cell>
          <cell r="S15" t="str">
            <v>999999</v>
          </cell>
          <cell r="T15" t="str">
            <v>888888</v>
          </cell>
          <cell r="U15" t="str">
            <v>888888</v>
          </cell>
          <cell r="V15" t="str">
            <v>-888888</v>
          </cell>
          <cell r="W15" t="str">
            <v>-888888</v>
          </cell>
          <cell r="X15" t="str">
            <v>-999999</v>
          </cell>
          <cell r="Y15" t="str">
            <v>0</v>
          </cell>
          <cell r="Z15" t="str">
            <v>MEDIA</v>
          </cell>
          <cell r="AA15" t="str">
            <v>10</v>
          </cell>
          <cell r="AB15" t="str">
            <v>0</v>
          </cell>
          <cell r="AC15" t="str">
            <v>NO</v>
          </cell>
          <cell r="AD15" t="str">
            <v>NO</v>
          </cell>
          <cell r="AE15" t="str">
            <v>not used</v>
          </cell>
          <cell r="AF15" t="str">
            <v>A000001</v>
          </cell>
        </row>
        <row r="16">
          <cell r="A16" t="str">
            <v>SHARED</v>
          </cell>
          <cell r="B16" t="str">
            <v>58</v>
          </cell>
          <cell r="C16" t="str">
            <v>A_000001</v>
          </cell>
          <cell r="D16" t="str">
            <v>0000020000</v>
          </cell>
          <cell r="E16" t="str">
            <v>1</v>
          </cell>
          <cell r="F16" t="str">
            <v>A_000003_002</v>
          </cell>
          <cell r="G16" t="str">
            <v>(Dis.CESENA) (CAMPO POZZI) POZZO 3 : LIVELLO</v>
          </cell>
          <cell r="H16" t="str">
            <v>m</v>
          </cell>
          <cell r="I16" t="str">
            <v>0</v>
          </cell>
          <cell r="J16" t="str">
            <v>1999</v>
          </cell>
          <cell r="K16" t="str">
            <v>0</v>
          </cell>
          <cell r="L16" t="str">
            <v>100</v>
          </cell>
          <cell r="M16" t="str">
            <v>1</v>
          </cell>
          <cell r="N16" t="str">
            <v>0</v>
          </cell>
          <cell r="O16" t="str">
            <v>19</v>
          </cell>
          <cell r="P16" t="str">
            <v>0</v>
          </cell>
          <cell r="Q16" t="str">
            <v>15</v>
          </cell>
          <cell r="R16" t="str">
            <v>LINEARE</v>
          </cell>
          <cell r="S16" t="str">
            <v>999999</v>
          </cell>
          <cell r="T16" t="str">
            <v>888888</v>
          </cell>
          <cell r="U16" t="str">
            <v>888888</v>
          </cell>
          <cell r="V16" t="str">
            <v>-888888</v>
          </cell>
          <cell r="W16" t="str">
            <v>-888888</v>
          </cell>
          <cell r="X16" t="str">
            <v>-999999</v>
          </cell>
          <cell r="Y16" t="str">
            <v>0</v>
          </cell>
          <cell r="Z16" t="str">
            <v>MEDIA</v>
          </cell>
          <cell r="AA16" t="str">
            <v>10</v>
          </cell>
          <cell r="AB16" t="str">
            <v>0</v>
          </cell>
          <cell r="AC16" t="str">
            <v>NO</v>
          </cell>
          <cell r="AD16" t="str">
            <v>NO</v>
          </cell>
          <cell r="AE16" t="str">
            <v>not used</v>
          </cell>
          <cell r="AF16" t="str">
            <v>A000001</v>
          </cell>
        </row>
        <row r="17">
          <cell r="A17" t="str">
            <v>SHARED</v>
          </cell>
          <cell r="B17" t="str">
            <v>58</v>
          </cell>
          <cell r="C17" t="str">
            <v>A_000001</v>
          </cell>
          <cell r="D17" t="str">
            <v>0000030000</v>
          </cell>
          <cell r="E17" t="str">
            <v>2</v>
          </cell>
          <cell r="F17" t="str">
            <v>A_000003_003</v>
          </cell>
          <cell r="G17" t="str">
            <v>(Dis.CESENA) (CAMPO POZZI) POZZO 3 : PRESSIONE</v>
          </cell>
          <cell r="H17" t="str">
            <v>bar</v>
          </cell>
          <cell r="I17" t="str">
            <v>0</v>
          </cell>
          <cell r="J17" t="str">
            <v>1999</v>
          </cell>
          <cell r="K17" t="str">
            <v>0</v>
          </cell>
          <cell r="L17" t="str">
            <v>100</v>
          </cell>
          <cell r="M17" t="str">
            <v>1</v>
          </cell>
          <cell r="N17" t="str">
            <v>0</v>
          </cell>
          <cell r="O17" t="str">
            <v>19</v>
          </cell>
          <cell r="P17" t="str">
            <v>0</v>
          </cell>
          <cell r="Q17" t="str">
            <v>15</v>
          </cell>
          <cell r="R17" t="str">
            <v>LINEARE</v>
          </cell>
          <cell r="S17" t="str">
            <v>999999</v>
          </cell>
          <cell r="T17" t="str">
            <v>888888</v>
          </cell>
          <cell r="U17" t="str">
            <v>888888</v>
          </cell>
          <cell r="V17" t="str">
            <v>-888888</v>
          </cell>
          <cell r="W17" t="str">
            <v>-888888</v>
          </cell>
          <cell r="X17" t="str">
            <v>-999999</v>
          </cell>
          <cell r="Y17" t="str">
            <v>0</v>
          </cell>
          <cell r="Z17" t="str">
            <v>MEDIA</v>
          </cell>
          <cell r="AA17" t="str">
            <v>10</v>
          </cell>
          <cell r="AB17" t="str">
            <v>0</v>
          </cell>
          <cell r="AC17" t="str">
            <v>NO</v>
          </cell>
          <cell r="AD17" t="str">
            <v>NO</v>
          </cell>
          <cell r="AE17" t="str">
            <v>not used</v>
          </cell>
          <cell r="AF17" t="str">
            <v>A000001</v>
          </cell>
        </row>
        <row r="18">
          <cell r="A18" t="str">
            <v>SHARED</v>
          </cell>
          <cell r="B18" t="str">
            <v>58</v>
          </cell>
          <cell r="C18" t="str">
            <v>A_000001</v>
          </cell>
          <cell r="D18" t="str">
            <v>0000040000</v>
          </cell>
          <cell r="E18" t="str">
            <v>3</v>
          </cell>
          <cell r="F18" t="str">
            <v>A_000003_004</v>
          </cell>
          <cell r="G18" t="str">
            <v>(Dis.CESENA) (CAMPO POZZI) POZZO 3 : FASE 1</v>
          </cell>
          <cell r="H18" t="str">
            <v>A</v>
          </cell>
          <cell r="I18" t="str">
            <v>0</v>
          </cell>
          <cell r="J18" t="str">
            <v>1999</v>
          </cell>
          <cell r="K18" t="str">
            <v>0</v>
          </cell>
          <cell r="L18" t="str">
            <v>100</v>
          </cell>
          <cell r="M18" t="str">
            <v>10</v>
          </cell>
          <cell r="N18" t="str">
            <v>0</v>
          </cell>
          <cell r="O18" t="str">
            <v>19</v>
          </cell>
          <cell r="P18" t="str">
            <v>0</v>
          </cell>
          <cell r="Q18" t="str">
            <v>15</v>
          </cell>
          <cell r="R18" t="str">
            <v>LINEARE</v>
          </cell>
          <cell r="S18" t="str">
            <v>999999</v>
          </cell>
          <cell r="T18" t="str">
            <v>888888</v>
          </cell>
          <cell r="U18" t="str">
            <v>888888</v>
          </cell>
          <cell r="V18" t="str">
            <v>-888888</v>
          </cell>
          <cell r="W18" t="str">
            <v>-888888</v>
          </cell>
          <cell r="X18" t="str">
            <v>-999999</v>
          </cell>
          <cell r="Y18" t="str">
            <v>0</v>
          </cell>
          <cell r="Z18" t="str">
            <v>MEDIA</v>
          </cell>
          <cell r="AA18" t="str">
            <v>10</v>
          </cell>
          <cell r="AB18" t="str">
            <v>0</v>
          </cell>
          <cell r="AC18" t="str">
            <v>NO</v>
          </cell>
          <cell r="AD18" t="str">
            <v>NO</v>
          </cell>
          <cell r="AE18" t="str">
            <v>not used</v>
          </cell>
          <cell r="AF18" t="str">
            <v>A000001</v>
          </cell>
        </row>
        <row r="19">
          <cell r="A19" t="str">
            <v>SHARED</v>
          </cell>
          <cell r="B19" t="str">
            <v>62</v>
          </cell>
          <cell r="C19" t="str">
            <v>A_000001</v>
          </cell>
          <cell r="D19" t="str">
            <v>0000010000</v>
          </cell>
          <cell r="E19" t="str">
            <v>0</v>
          </cell>
          <cell r="F19" t="str">
            <v>A_000003_005</v>
          </cell>
          <cell r="G19" t="str">
            <v>(Dis.CESENA) (CAMPO POZZI) POZZO 3 : FASE 2</v>
          </cell>
          <cell r="H19" t="str">
            <v>A</v>
          </cell>
          <cell r="I19" t="str">
            <v>0</v>
          </cell>
          <cell r="J19" t="str">
            <v>1999</v>
          </cell>
          <cell r="K19" t="str">
            <v>0</v>
          </cell>
          <cell r="L19" t="str">
            <v>100</v>
          </cell>
          <cell r="M19" t="str">
            <v>10</v>
          </cell>
          <cell r="N19" t="str">
            <v>0</v>
          </cell>
          <cell r="O19" t="str">
            <v>19</v>
          </cell>
          <cell r="P19" t="str">
            <v>0</v>
          </cell>
          <cell r="Q19" t="str">
            <v>15</v>
          </cell>
          <cell r="R19" t="str">
            <v>LINEARE</v>
          </cell>
          <cell r="S19" t="str">
            <v>999999</v>
          </cell>
          <cell r="T19" t="str">
            <v>888888</v>
          </cell>
          <cell r="U19" t="str">
            <v>888888</v>
          </cell>
          <cell r="V19" t="str">
            <v>-888888</v>
          </cell>
          <cell r="W19" t="str">
            <v>-888888</v>
          </cell>
          <cell r="X19" t="str">
            <v>-999999</v>
          </cell>
          <cell r="Y19" t="str">
            <v>0</v>
          </cell>
          <cell r="Z19" t="str">
            <v>MEDIA</v>
          </cell>
          <cell r="AA19" t="str">
            <v>10</v>
          </cell>
          <cell r="AB19" t="str">
            <v>0</v>
          </cell>
          <cell r="AC19" t="str">
            <v>NO</v>
          </cell>
          <cell r="AD19" t="str">
            <v>NO</v>
          </cell>
          <cell r="AE19" t="str">
            <v>not used</v>
          </cell>
          <cell r="AF19" t="str">
            <v>A000001</v>
          </cell>
          <cell r="AP19" t="str">
            <v>0</v>
          </cell>
        </row>
        <row r="20">
          <cell r="A20" t="str">
            <v>SHARED</v>
          </cell>
          <cell r="B20" t="str">
            <v>62</v>
          </cell>
          <cell r="C20" t="str">
            <v>A_000001</v>
          </cell>
          <cell r="D20" t="str">
            <v>0000020000</v>
          </cell>
          <cell r="E20" t="str">
            <v>1</v>
          </cell>
          <cell r="F20" t="str">
            <v>A_000003_006</v>
          </cell>
          <cell r="G20" t="str">
            <v>(Dis.CESENA) (CAMPO POZZI) POZZO 3 : FASE 3</v>
          </cell>
          <cell r="H20" t="str">
            <v>A</v>
          </cell>
          <cell r="I20" t="str">
            <v>0</v>
          </cell>
          <cell r="J20" t="str">
            <v>1999</v>
          </cell>
          <cell r="K20" t="str">
            <v>0</v>
          </cell>
          <cell r="L20" t="str">
            <v>100</v>
          </cell>
          <cell r="M20" t="str">
            <v>10</v>
          </cell>
          <cell r="N20" t="str">
            <v>0</v>
          </cell>
          <cell r="O20" t="str">
            <v>19</v>
          </cell>
          <cell r="P20" t="str">
            <v>0</v>
          </cell>
          <cell r="Q20" t="str">
            <v>15</v>
          </cell>
          <cell r="R20" t="str">
            <v>LINEARE</v>
          </cell>
          <cell r="S20" t="str">
            <v>999999</v>
          </cell>
          <cell r="T20" t="str">
            <v>888888</v>
          </cell>
          <cell r="U20" t="str">
            <v>888888</v>
          </cell>
          <cell r="V20" t="str">
            <v>-888888</v>
          </cell>
          <cell r="W20" t="str">
            <v>-888888</v>
          </cell>
          <cell r="X20" t="str">
            <v>-999999</v>
          </cell>
          <cell r="Y20" t="str">
            <v>0</v>
          </cell>
          <cell r="Z20" t="str">
            <v>MEDIA</v>
          </cell>
          <cell r="AA20" t="str">
            <v>10</v>
          </cell>
          <cell r="AB20" t="str">
            <v>0</v>
          </cell>
          <cell r="AC20" t="str">
            <v>NO</v>
          </cell>
          <cell r="AD20" t="str">
            <v>NO</v>
          </cell>
          <cell r="AE20" t="str">
            <v>not used</v>
          </cell>
          <cell r="AF20" t="str">
            <v>A000001</v>
          </cell>
          <cell r="AP20" t="str">
            <v>0</v>
          </cell>
        </row>
        <row r="21">
          <cell r="A21" t="str">
            <v>SHARED</v>
          </cell>
          <cell r="B21" t="str">
            <v>4</v>
          </cell>
          <cell r="C21" t="str">
            <v>A_000001</v>
          </cell>
          <cell r="D21" t="str">
            <v>0000010000</v>
          </cell>
          <cell r="E21" t="str">
            <v>0</v>
          </cell>
          <cell r="F21" t="str">
            <v>A_000004_001</v>
          </cell>
          <cell r="G21" t="str">
            <v>(Dis.CESENA) (CAMPO POZZI) POZZO 4 : PORTATA ISTANTANEA</v>
          </cell>
          <cell r="H21" t="str">
            <v>l/s</v>
          </cell>
          <cell r="I21" t="str">
            <v>819</v>
          </cell>
          <cell r="J21" t="str">
            <v>4095</v>
          </cell>
          <cell r="K21" t="str">
            <v>0</v>
          </cell>
          <cell r="L21" t="str">
            <v>100</v>
          </cell>
          <cell r="M21" t="str">
            <v>1</v>
          </cell>
          <cell r="N21" t="str">
            <v>0</v>
          </cell>
          <cell r="O21" t="str">
            <v>238</v>
          </cell>
          <cell r="P21" t="str">
            <v>0</v>
          </cell>
          <cell r="Q21" t="str">
            <v>15</v>
          </cell>
          <cell r="R21" t="str">
            <v>LINEARE</v>
          </cell>
          <cell r="S21" t="str">
            <v>999999</v>
          </cell>
          <cell r="T21" t="str">
            <v>888888</v>
          </cell>
          <cell r="U21" t="str">
            <v>888888</v>
          </cell>
          <cell r="V21" t="str">
            <v>-888888</v>
          </cell>
          <cell r="W21" t="str">
            <v>-888888</v>
          </cell>
          <cell r="X21" t="str">
            <v>-999999</v>
          </cell>
          <cell r="Y21" t="str">
            <v>0</v>
          </cell>
          <cell r="Z21" t="str">
            <v>MEDIA</v>
          </cell>
          <cell r="AA21" t="str">
            <v>10</v>
          </cell>
          <cell r="AB21" t="str">
            <v>0</v>
          </cell>
          <cell r="AC21" t="str">
            <v>NO</v>
          </cell>
          <cell r="AD21" t="str">
            <v>NO</v>
          </cell>
          <cell r="AE21" t="str">
            <v>not used</v>
          </cell>
          <cell r="AF21" t="str">
            <v>A000001</v>
          </cell>
          <cell r="AP21" t="str">
            <v>0</v>
          </cell>
        </row>
        <row r="22">
          <cell r="A22" t="str">
            <v>SHARED</v>
          </cell>
          <cell r="B22" t="str">
            <v>4</v>
          </cell>
          <cell r="C22" t="str">
            <v>A_000001</v>
          </cell>
          <cell r="D22" t="str">
            <v>0000020000</v>
          </cell>
          <cell r="E22" t="str">
            <v>1</v>
          </cell>
          <cell r="F22" t="str">
            <v>A_000004_002</v>
          </cell>
          <cell r="G22" t="str">
            <v>(Dis.CESENA) (CAMPO POZZI) POZZO 4 : LIVELLO</v>
          </cell>
          <cell r="H22" t="str">
            <v>m</v>
          </cell>
          <cell r="I22" t="str">
            <v>819</v>
          </cell>
          <cell r="J22" t="str">
            <v>4095</v>
          </cell>
          <cell r="K22" t="str">
            <v>0</v>
          </cell>
          <cell r="L22" t="str">
            <v>30</v>
          </cell>
          <cell r="M22" t="str">
            <v>0</v>
          </cell>
          <cell r="N22" t="str">
            <v>0</v>
          </cell>
          <cell r="O22" t="str">
            <v>238</v>
          </cell>
          <cell r="P22" t="str">
            <v>0</v>
          </cell>
          <cell r="Q22" t="str">
            <v>15</v>
          </cell>
          <cell r="R22" t="str">
            <v>LINEARE</v>
          </cell>
          <cell r="S22" t="str">
            <v>999999</v>
          </cell>
          <cell r="T22" t="str">
            <v>888888</v>
          </cell>
          <cell r="U22" t="str">
            <v>888888</v>
          </cell>
          <cell r="V22" t="str">
            <v>-888888</v>
          </cell>
          <cell r="W22" t="str">
            <v>-888888</v>
          </cell>
          <cell r="X22" t="str">
            <v>-999999</v>
          </cell>
          <cell r="Y22" t="str">
            <v>0</v>
          </cell>
          <cell r="Z22" t="str">
            <v>MEDIA</v>
          </cell>
          <cell r="AA22" t="str">
            <v>10</v>
          </cell>
          <cell r="AB22" t="str">
            <v>0</v>
          </cell>
          <cell r="AC22" t="str">
            <v>NO</v>
          </cell>
          <cell r="AE22" t="str">
            <v>not used</v>
          </cell>
          <cell r="AF22" t="str">
            <v>A000001</v>
          </cell>
          <cell r="AP22" t="str">
            <v>0</v>
          </cell>
        </row>
        <row r="23">
          <cell r="A23" t="str">
            <v>SHARED</v>
          </cell>
          <cell r="B23" t="str">
            <v>4</v>
          </cell>
          <cell r="C23" t="str">
            <v>A_000001</v>
          </cell>
          <cell r="D23" t="str">
            <v>0000030000</v>
          </cell>
          <cell r="E23" t="str">
            <v>2</v>
          </cell>
          <cell r="F23" t="str">
            <v>A_000004_003</v>
          </cell>
          <cell r="G23" t="str">
            <v>(Dis.CESENA) (CAMPO POZZI) POZZO 4 : PRESSIONE</v>
          </cell>
          <cell r="H23" t="str">
            <v>bar</v>
          </cell>
          <cell r="I23" t="str">
            <v>819</v>
          </cell>
          <cell r="J23" t="str">
            <v>4095</v>
          </cell>
          <cell r="K23" t="str">
            <v>0</v>
          </cell>
          <cell r="L23" t="str">
            <v>16</v>
          </cell>
          <cell r="M23" t="str">
            <v>1</v>
          </cell>
          <cell r="N23" t="str">
            <v>0</v>
          </cell>
          <cell r="O23" t="str">
            <v>238</v>
          </cell>
          <cell r="P23" t="str">
            <v>0</v>
          </cell>
          <cell r="Q23" t="str">
            <v>15</v>
          </cell>
          <cell r="R23" t="str">
            <v>LINEARE</v>
          </cell>
          <cell r="S23" t="str">
            <v>9999</v>
          </cell>
          <cell r="T23" t="str">
            <v>8888</v>
          </cell>
          <cell r="U23" t="str">
            <v>8888</v>
          </cell>
          <cell r="V23" t="str">
            <v>-8888</v>
          </cell>
          <cell r="W23" t="str">
            <v>-8888</v>
          </cell>
          <cell r="X23" t="str">
            <v>-9999</v>
          </cell>
          <cell r="Y23" t="str">
            <v>0</v>
          </cell>
          <cell r="Z23" t="str">
            <v>MEDIA</v>
          </cell>
          <cell r="AA23" t="str">
            <v>10</v>
          </cell>
          <cell r="AB23" t="str">
            <v>0</v>
          </cell>
          <cell r="AC23" t="str">
            <v>NO</v>
          </cell>
          <cell r="AD23" t="str">
            <v>NO</v>
          </cell>
          <cell r="AE23" t="str">
            <v>not used</v>
          </cell>
          <cell r="AF23" t="str">
            <v>A000001</v>
          </cell>
          <cell r="AP23" t="str">
            <v>0</v>
          </cell>
        </row>
        <row r="24">
          <cell r="A24" t="str">
            <v>SHARED</v>
          </cell>
          <cell r="B24" t="str">
            <v>4</v>
          </cell>
          <cell r="C24" t="str">
            <v>A_000001</v>
          </cell>
          <cell r="D24" t="str">
            <v>0000040000</v>
          </cell>
          <cell r="E24" t="str">
            <v>3</v>
          </cell>
          <cell r="F24" t="str">
            <v>A_000004_004</v>
          </cell>
          <cell r="G24" t="str">
            <v>(Dis.CESENA) (CAMPO POZZI) POZZO 4 : FASE 1</v>
          </cell>
          <cell r="H24" t="str">
            <v>A</v>
          </cell>
          <cell r="I24" t="str">
            <v>819</v>
          </cell>
          <cell r="J24" t="str">
            <v>4095</v>
          </cell>
          <cell r="K24" t="str">
            <v>0</v>
          </cell>
          <cell r="L24" t="str">
            <v>250</v>
          </cell>
          <cell r="M24" t="str">
            <v>10</v>
          </cell>
          <cell r="N24" t="str">
            <v>0</v>
          </cell>
          <cell r="O24" t="str">
            <v>238</v>
          </cell>
          <cell r="P24" t="str">
            <v>0</v>
          </cell>
          <cell r="Q24" t="str">
            <v>15</v>
          </cell>
          <cell r="R24" t="str">
            <v>LINEARE</v>
          </cell>
          <cell r="S24" t="str">
            <v>999999</v>
          </cell>
          <cell r="T24" t="str">
            <v>888888</v>
          </cell>
          <cell r="U24" t="str">
            <v>888888</v>
          </cell>
          <cell r="V24" t="str">
            <v>-888888</v>
          </cell>
          <cell r="W24" t="str">
            <v>-888888</v>
          </cell>
          <cell r="X24" t="str">
            <v>-999999</v>
          </cell>
          <cell r="Y24" t="str">
            <v>0</v>
          </cell>
          <cell r="Z24" t="str">
            <v>MEDIA</v>
          </cell>
          <cell r="AA24" t="str">
            <v>10</v>
          </cell>
          <cell r="AB24" t="str">
            <v>0</v>
          </cell>
          <cell r="AC24" t="str">
            <v>NO</v>
          </cell>
          <cell r="AD24" t="str">
            <v>NO</v>
          </cell>
          <cell r="AE24" t="str">
            <v>not used</v>
          </cell>
          <cell r="AF24" t="str">
            <v>A000001</v>
          </cell>
          <cell r="AP24" t="str">
            <v>0</v>
          </cell>
        </row>
        <row r="25">
          <cell r="A25" t="str">
            <v>SHARED</v>
          </cell>
          <cell r="B25" t="str">
            <v>66</v>
          </cell>
          <cell r="C25" t="str">
            <v>A_000001</v>
          </cell>
          <cell r="D25" t="str">
            <v>0000010000</v>
          </cell>
          <cell r="E25" t="str">
            <v>0</v>
          </cell>
          <cell r="F25" t="str">
            <v>A_000006_001</v>
          </cell>
          <cell r="G25" t="str">
            <v>(Dis.CESENA) (CAMPO POZZI) POZZO 6 : PORTATA ISTANTANEA</v>
          </cell>
          <cell r="H25" t="str">
            <v>l/s</v>
          </cell>
          <cell r="I25" t="str">
            <v>0</v>
          </cell>
          <cell r="J25" t="str">
            <v>1999</v>
          </cell>
          <cell r="K25" t="str">
            <v>0</v>
          </cell>
          <cell r="L25" t="str">
            <v>100</v>
          </cell>
          <cell r="M25" t="str">
            <v>1</v>
          </cell>
          <cell r="N25" t="str">
            <v>0</v>
          </cell>
          <cell r="O25" t="str">
            <v>19</v>
          </cell>
          <cell r="P25" t="str">
            <v>0</v>
          </cell>
          <cell r="Q25" t="str">
            <v>15</v>
          </cell>
          <cell r="R25" t="str">
            <v>LINEARE</v>
          </cell>
          <cell r="S25" t="str">
            <v>999999</v>
          </cell>
          <cell r="T25" t="str">
            <v>888888</v>
          </cell>
          <cell r="U25" t="str">
            <v>888888</v>
          </cell>
          <cell r="V25" t="str">
            <v>-888888</v>
          </cell>
          <cell r="W25" t="str">
            <v>-888888</v>
          </cell>
          <cell r="X25" t="str">
            <v>-999999</v>
          </cell>
          <cell r="Y25" t="str">
            <v>0</v>
          </cell>
          <cell r="Z25" t="str">
            <v>MEDIA</v>
          </cell>
          <cell r="AA25" t="str">
            <v>10</v>
          </cell>
          <cell r="AB25" t="str">
            <v>0</v>
          </cell>
          <cell r="AC25" t="str">
            <v>NO</v>
          </cell>
          <cell r="AD25" t="str">
            <v>NO</v>
          </cell>
          <cell r="AE25" t="str">
            <v>not used</v>
          </cell>
          <cell r="AF25" t="str">
            <v>A000001</v>
          </cell>
        </row>
        <row r="26">
          <cell r="A26" t="str">
            <v>SHARED</v>
          </cell>
          <cell r="B26" t="str">
            <v>66</v>
          </cell>
          <cell r="C26" t="str">
            <v>A_000001</v>
          </cell>
          <cell r="D26" t="str">
            <v>0000020000</v>
          </cell>
          <cell r="E26" t="str">
            <v>1</v>
          </cell>
          <cell r="F26" t="str">
            <v>A_000006_002</v>
          </cell>
          <cell r="G26" t="str">
            <v>(Dis.CESENA) (CAMPO POZZI) POZZO 6 : LIVELLO</v>
          </cell>
          <cell r="H26" t="str">
            <v>m</v>
          </cell>
          <cell r="I26" t="str">
            <v>0</v>
          </cell>
          <cell r="J26" t="str">
            <v>1999</v>
          </cell>
          <cell r="K26" t="str">
            <v>0</v>
          </cell>
          <cell r="L26" t="str">
            <v>100</v>
          </cell>
          <cell r="M26" t="str">
            <v>1</v>
          </cell>
          <cell r="N26" t="str">
            <v>0</v>
          </cell>
          <cell r="O26" t="str">
            <v>19</v>
          </cell>
          <cell r="P26" t="str">
            <v>0</v>
          </cell>
          <cell r="Q26" t="str">
            <v>15</v>
          </cell>
          <cell r="R26" t="str">
            <v>LINEARE</v>
          </cell>
          <cell r="S26" t="str">
            <v>999999</v>
          </cell>
          <cell r="T26" t="str">
            <v>888888</v>
          </cell>
          <cell r="U26" t="str">
            <v>888888</v>
          </cell>
          <cell r="V26" t="str">
            <v>-888888</v>
          </cell>
          <cell r="W26" t="str">
            <v>-888888</v>
          </cell>
          <cell r="X26" t="str">
            <v>-999999</v>
          </cell>
          <cell r="Y26" t="str">
            <v>0</v>
          </cell>
          <cell r="Z26" t="str">
            <v>MEDIA</v>
          </cell>
          <cell r="AA26" t="str">
            <v>10</v>
          </cell>
          <cell r="AB26" t="str">
            <v>0</v>
          </cell>
          <cell r="AC26" t="str">
            <v>NO</v>
          </cell>
          <cell r="AD26" t="str">
            <v>NO</v>
          </cell>
          <cell r="AE26" t="str">
            <v>not used</v>
          </cell>
          <cell r="AF26" t="str">
            <v>A000001</v>
          </cell>
        </row>
        <row r="27">
          <cell r="A27" t="str">
            <v>SHARED</v>
          </cell>
          <cell r="B27" t="str">
            <v>66</v>
          </cell>
          <cell r="C27" t="str">
            <v>A_000001</v>
          </cell>
          <cell r="D27" t="str">
            <v>0000030000</v>
          </cell>
          <cell r="E27" t="str">
            <v>2</v>
          </cell>
          <cell r="F27" t="str">
            <v>A_000006_003</v>
          </cell>
          <cell r="G27" t="str">
            <v>(Dis.CESENA) (CAMPO POZZI) POZZO 6 : PRESSIONE</v>
          </cell>
          <cell r="H27" t="str">
            <v>bar</v>
          </cell>
          <cell r="I27" t="str">
            <v>0</v>
          </cell>
          <cell r="J27" t="str">
            <v>1999</v>
          </cell>
          <cell r="K27" t="str">
            <v>0</v>
          </cell>
          <cell r="L27" t="str">
            <v>16</v>
          </cell>
          <cell r="M27" t="str">
            <v>1</v>
          </cell>
          <cell r="N27" t="str">
            <v>0</v>
          </cell>
          <cell r="O27" t="str">
            <v>19</v>
          </cell>
          <cell r="P27" t="str">
            <v>0</v>
          </cell>
          <cell r="Q27" t="str">
            <v>15</v>
          </cell>
          <cell r="R27" t="str">
            <v>LINEARE</v>
          </cell>
          <cell r="S27" t="str">
            <v>999999</v>
          </cell>
          <cell r="T27" t="str">
            <v>888888</v>
          </cell>
          <cell r="U27" t="str">
            <v>888888</v>
          </cell>
          <cell r="V27" t="str">
            <v>-888888</v>
          </cell>
          <cell r="W27" t="str">
            <v>-888888</v>
          </cell>
          <cell r="X27" t="str">
            <v>-999999</v>
          </cell>
          <cell r="Y27" t="str">
            <v>0</v>
          </cell>
          <cell r="Z27" t="str">
            <v>MEDIA</v>
          </cell>
          <cell r="AA27" t="str">
            <v>10</v>
          </cell>
          <cell r="AB27" t="str">
            <v>0</v>
          </cell>
          <cell r="AC27" t="str">
            <v>NO</v>
          </cell>
          <cell r="AD27" t="str">
            <v>NO</v>
          </cell>
          <cell r="AE27" t="str">
            <v>not used</v>
          </cell>
          <cell r="AF27" t="str">
            <v>A000001</v>
          </cell>
        </row>
        <row r="28">
          <cell r="A28" t="str">
            <v>SHARED</v>
          </cell>
          <cell r="B28" t="str">
            <v>66</v>
          </cell>
          <cell r="C28" t="str">
            <v>A_000001</v>
          </cell>
          <cell r="D28" t="str">
            <v>0000040000</v>
          </cell>
          <cell r="E28" t="str">
            <v>3</v>
          </cell>
          <cell r="F28" t="str">
            <v>A_000006_004</v>
          </cell>
          <cell r="G28" t="str">
            <v>(Dis.CESENA) (CAMPO POZZI) POZZO 6 : FASE 1</v>
          </cell>
          <cell r="H28" t="str">
            <v>A</v>
          </cell>
          <cell r="I28" t="str">
            <v>0</v>
          </cell>
          <cell r="J28" t="str">
            <v>1999</v>
          </cell>
          <cell r="K28" t="str">
            <v>0</v>
          </cell>
          <cell r="L28" t="str">
            <v>400</v>
          </cell>
          <cell r="M28" t="str">
            <v>10</v>
          </cell>
          <cell r="N28" t="str">
            <v>0</v>
          </cell>
          <cell r="O28" t="str">
            <v>19</v>
          </cell>
          <cell r="P28" t="str">
            <v>0</v>
          </cell>
          <cell r="Q28" t="str">
            <v>15</v>
          </cell>
          <cell r="R28" t="str">
            <v>LINEARE</v>
          </cell>
          <cell r="S28" t="str">
            <v>999999</v>
          </cell>
          <cell r="T28" t="str">
            <v>888888</v>
          </cell>
          <cell r="U28" t="str">
            <v>888888</v>
          </cell>
          <cell r="V28" t="str">
            <v>-888888</v>
          </cell>
          <cell r="W28" t="str">
            <v>-888888</v>
          </cell>
          <cell r="X28" t="str">
            <v>-999999</v>
          </cell>
          <cell r="Y28" t="str">
            <v>0</v>
          </cell>
          <cell r="Z28" t="str">
            <v>MEDIA</v>
          </cell>
          <cell r="AA28" t="str">
            <v>10</v>
          </cell>
          <cell r="AB28" t="str">
            <v>0</v>
          </cell>
          <cell r="AC28" t="str">
            <v>NO</v>
          </cell>
          <cell r="AD28" t="str">
            <v>NO</v>
          </cell>
          <cell r="AE28" t="str">
            <v>not used</v>
          </cell>
          <cell r="AF28" t="str">
            <v>A000001</v>
          </cell>
        </row>
        <row r="29">
          <cell r="A29" t="str">
            <v>SHARED</v>
          </cell>
          <cell r="B29" t="str">
            <v>70</v>
          </cell>
          <cell r="C29" t="str">
            <v>A_000001</v>
          </cell>
          <cell r="D29" t="str">
            <v>0000010000</v>
          </cell>
          <cell r="E29" t="str">
            <v>0</v>
          </cell>
          <cell r="F29" t="str">
            <v>A_000006_005</v>
          </cell>
          <cell r="G29" t="str">
            <v>(Dis.CESENA) (CAMPO POZZI) POZZO 6 : FASE 2</v>
          </cell>
          <cell r="H29" t="str">
            <v>A</v>
          </cell>
          <cell r="I29" t="str">
            <v>0</v>
          </cell>
          <cell r="J29" t="str">
            <v>1999</v>
          </cell>
          <cell r="K29" t="str">
            <v>0</v>
          </cell>
          <cell r="L29" t="str">
            <v>400</v>
          </cell>
          <cell r="M29" t="str">
            <v>10</v>
          </cell>
          <cell r="N29" t="str">
            <v>0</v>
          </cell>
          <cell r="O29" t="str">
            <v>19</v>
          </cell>
          <cell r="P29" t="str">
            <v>0</v>
          </cell>
          <cell r="Q29" t="str">
            <v>15</v>
          </cell>
          <cell r="R29" t="str">
            <v>LINEARE</v>
          </cell>
          <cell r="S29" t="str">
            <v>999999</v>
          </cell>
          <cell r="T29" t="str">
            <v>888888</v>
          </cell>
          <cell r="U29" t="str">
            <v>888888</v>
          </cell>
          <cell r="V29" t="str">
            <v>-888888</v>
          </cell>
          <cell r="W29" t="str">
            <v>-888888</v>
          </cell>
          <cell r="X29" t="str">
            <v>-999999</v>
          </cell>
          <cell r="Y29" t="str">
            <v>0</v>
          </cell>
          <cell r="Z29" t="str">
            <v>MEDIA</v>
          </cell>
          <cell r="AA29" t="str">
            <v>10</v>
          </cell>
          <cell r="AB29" t="str">
            <v>0</v>
          </cell>
          <cell r="AC29" t="str">
            <v>NO</v>
          </cell>
          <cell r="AD29" t="str">
            <v>NO</v>
          </cell>
          <cell r="AE29" t="str">
            <v>not used</v>
          </cell>
          <cell r="AF29" t="str">
            <v>A000001</v>
          </cell>
          <cell r="AP29" t="str">
            <v>0</v>
          </cell>
        </row>
        <row r="30">
          <cell r="A30" t="str">
            <v>SHARED</v>
          </cell>
          <cell r="B30" t="str">
            <v>70</v>
          </cell>
          <cell r="C30" t="str">
            <v>A_000001</v>
          </cell>
          <cell r="D30" t="str">
            <v>0000020000</v>
          </cell>
          <cell r="E30" t="str">
            <v>1</v>
          </cell>
          <cell r="F30" t="str">
            <v>A_000006_006</v>
          </cell>
          <cell r="G30" t="str">
            <v>(Dis.CESENA) (CAMPO POZZI) POZZO 6 : FASE 3</v>
          </cell>
          <cell r="H30" t="str">
            <v>A</v>
          </cell>
          <cell r="I30" t="str">
            <v>0</v>
          </cell>
          <cell r="J30" t="str">
            <v>1999</v>
          </cell>
          <cell r="K30" t="str">
            <v>0</v>
          </cell>
          <cell r="L30" t="str">
            <v>400</v>
          </cell>
          <cell r="M30" t="str">
            <v>10</v>
          </cell>
          <cell r="N30" t="str">
            <v>0</v>
          </cell>
          <cell r="O30" t="str">
            <v>19</v>
          </cell>
          <cell r="P30" t="str">
            <v>0</v>
          </cell>
          <cell r="Q30" t="str">
            <v>15</v>
          </cell>
          <cell r="R30" t="str">
            <v>LINEARE</v>
          </cell>
          <cell r="S30" t="str">
            <v>999999</v>
          </cell>
          <cell r="T30" t="str">
            <v>888888</v>
          </cell>
          <cell r="U30" t="str">
            <v>888888</v>
          </cell>
          <cell r="V30" t="str">
            <v>-888888</v>
          </cell>
          <cell r="W30" t="str">
            <v>-888888</v>
          </cell>
          <cell r="X30" t="str">
            <v>-999999</v>
          </cell>
          <cell r="Y30" t="str">
            <v>0</v>
          </cell>
          <cell r="Z30" t="str">
            <v>MEDIA</v>
          </cell>
          <cell r="AA30" t="str">
            <v>10</v>
          </cell>
          <cell r="AB30" t="str">
            <v>0</v>
          </cell>
          <cell r="AC30" t="str">
            <v>NO</v>
          </cell>
          <cell r="AD30" t="str">
            <v>NO</v>
          </cell>
          <cell r="AE30" t="str">
            <v>not used</v>
          </cell>
          <cell r="AF30" t="str">
            <v>A000001</v>
          </cell>
          <cell r="AP30" t="str">
            <v>0</v>
          </cell>
        </row>
        <row r="31">
          <cell r="A31" t="str">
            <v>SHARED</v>
          </cell>
          <cell r="B31" t="str">
            <v>74</v>
          </cell>
          <cell r="C31" t="str">
            <v>A_000001</v>
          </cell>
          <cell r="D31" t="str">
            <v>0000010000</v>
          </cell>
          <cell r="E31" t="str">
            <v>0</v>
          </cell>
          <cell r="F31" t="str">
            <v>A_000007_001</v>
          </cell>
          <cell r="G31" t="str">
            <v>(Dis.CESENA) (CAMPO POZZI) POZZO 7 : PORTATA ISTANTANEA</v>
          </cell>
          <cell r="H31" t="str">
            <v>l/s</v>
          </cell>
          <cell r="I31" t="str">
            <v>0</v>
          </cell>
          <cell r="J31" t="str">
            <v>1999</v>
          </cell>
          <cell r="K31" t="str">
            <v>0</v>
          </cell>
          <cell r="L31" t="str">
            <v>55.55</v>
          </cell>
          <cell r="M31" t="str">
            <v>1</v>
          </cell>
          <cell r="N31" t="str">
            <v>0</v>
          </cell>
          <cell r="O31" t="str">
            <v>19</v>
          </cell>
          <cell r="P31" t="str">
            <v>0</v>
          </cell>
          <cell r="Q31" t="str">
            <v>15</v>
          </cell>
          <cell r="R31" t="str">
            <v>LINEARE</v>
          </cell>
          <cell r="S31" t="str">
            <v>999999</v>
          </cell>
          <cell r="T31" t="str">
            <v>888888</v>
          </cell>
          <cell r="U31" t="str">
            <v>888888</v>
          </cell>
          <cell r="V31" t="str">
            <v>-888888</v>
          </cell>
          <cell r="W31" t="str">
            <v>-888888</v>
          </cell>
          <cell r="X31" t="str">
            <v>-999999</v>
          </cell>
          <cell r="Y31" t="str">
            <v>0</v>
          </cell>
          <cell r="Z31" t="str">
            <v>MEDIA</v>
          </cell>
          <cell r="AA31" t="str">
            <v>10</v>
          </cell>
          <cell r="AB31" t="str">
            <v>0</v>
          </cell>
          <cell r="AC31" t="str">
            <v>NO</v>
          </cell>
          <cell r="AD31" t="str">
            <v>NO</v>
          </cell>
          <cell r="AE31" t="str">
            <v>not used</v>
          </cell>
          <cell r="AF31" t="str">
            <v>A000001</v>
          </cell>
        </row>
        <row r="32">
          <cell r="A32" t="str">
            <v>SHARED</v>
          </cell>
          <cell r="B32" t="str">
            <v>74</v>
          </cell>
          <cell r="C32" t="str">
            <v>A_000001</v>
          </cell>
          <cell r="D32" t="str">
            <v>0000020000</v>
          </cell>
          <cell r="E32" t="str">
            <v>1</v>
          </cell>
          <cell r="F32" t="str">
            <v>A_000007_002</v>
          </cell>
          <cell r="G32" t="str">
            <v>(Dis.CESENA) (CAMPO POZZI) POZZO 7 : LIVELLO</v>
          </cell>
          <cell r="H32" t="str">
            <v>m</v>
          </cell>
          <cell r="I32" t="str">
            <v>0</v>
          </cell>
          <cell r="J32" t="str">
            <v>1999</v>
          </cell>
          <cell r="K32" t="str">
            <v>0</v>
          </cell>
          <cell r="L32" t="str">
            <v>100</v>
          </cell>
          <cell r="M32" t="str">
            <v>1</v>
          </cell>
          <cell r="N32" t="str">
            <v>0</v>
          </cell>
          <cell r="O32" t="str">
            <v>19</v>
          </cell>
          <cell r="P32" t="str">
            <v>0</v>
          </cell>
          <cell r="Q32" t="str">
            <v>15</v>
          </cell>
          <cell r="R32" t="str">
            <v>LINEARE</v>
          </cell>
          <cell r="S32" t="str">
            <v>999999</v>
          </cell>
          <cell r="T32" t="str">
            <v>888888</v>
          </cell>
          <cell r="U32" t="str">
            <v>888888</v>
          </cell>
          <cell r="V32" t="str">
            <v>-888888</v>
          </cell>
          <cell r="W32" t="str">
            <v>-888888</v>
          </cell>
          <cell r="X32" t="str">
            <v>-999999</v>
          </cell>
          <cell r="Y32" t="str">
            <v>0</v>
          </cell>
          <cell r="Z32" t="str">
            <v>MEDIA</v>
          </cell>
          <cell r="AA32" t="str">
            <v>10</v>
          </cell>
          <cell r="AB32" t="str">
            <v>0</v>
          </cell>
          <cell r="AC32" t="str">
            <v>NO</v>
          </cell>
          <cell r="AD32" t="str">
            <v>NO</v>
          </cell>
          <cell r="AE32" t="str">
            <v>not used</v>
          </cell>
          <cell r="AF32" t="str">
            <v>A000001</v>
          </cell>
        </row>
        <row r="33">
          <cell r="A33" t="str">
            <v>SHARED</v>
          </cell>
          <cell r="B33" t="str">
            <v>74</v>
          </cell>
          <cell r="C33" t="str">
            <v>A_000001</v>
          </cell>
          <cell r="D33" t="str">
            <v>0000030000</v>
          </cell>
          <cell r="E33" t="str">
            <v>2</v>
          </cell>
          <cell r="F33" t="str">
            <v>A_000007_003</v>
          </cell>
          <cell r="G33" t="str">
            <v>(Dis.CESENA) (CAMPO POZZI) POZZO 7 : PRESSIONE</v>
          </cell>
          <cell r="H33" t="str">
            <v>bar</v>
          </cell>
          <cell r="I33" t="str">
            <v>0</v>
          </cell>
          <cell r="J33" t="str">
            <v>1999</v>
          </cell>
          <cell r="K33" t="str">
            <v>0</v>
          </cell>
          <cell r="L33" t="str">
            <v>16</v>
          </cell>
          <cell r="M33" t="str">
            <v>1</v>
          </cell>
          <cell r="N33" t="str">
            <v>0</v>
          </cell>
          <cell r="O33" t="str">
            <v>19</v>
          </cell>
          <cell r="P33" t="str">
            <v>0</v>
          </cell>
          <cell r="Q33" t="str">
            <v>15</v>
          </cell>
          <cell r="R33" t="str">
            <v>LINEARE</v>
          </cell>
          <cell r="S33" t="str">
            <v>999999</v>
          </cell>
          <cell r="T33" t="str">
            <v>888888</v>
          </cell>
          <cell r="U33" t="str">
            <v>888888</v>
          </cell>
          <cell r="V33" t="str">
            <v>-888888</v>
          </cell>
          <cell r="W33" t="str">
            <v>-888888</v>
          </cell>
          <cell r="X33" t="str">
            <v>-999999</v>
          </cell>
          <cell r="Y33" t="str">
            <v>0</v>
          </cell>
          <cell r="Z33" t="str">
            <v>MEDIA</v>
          </cell>
          <cell r="AA33" t="str">
            <v>10</v>
          </cell>
          <cell r="AB33" t="str">
            <v>0</v>
          </cell>
          <cell r="AC33" t="str">
            <v>NO</v>
          </cell>
          <cell r="AD33" t="str">
            <v>NO</v>
          </cell>
          <cell r="AE33" t="str">
            <v>not used</v>
          </cell>
          <cell r="AF33" t="str">
            <v>A000001</v>
          </cell>
        </row>
        <row r="34">
          <cell r="A34" t="str">
            <v>SHARED</v>
          </cell>
          <cell r="B34" t="str">
            <v>74</v>
          </cell>
          <cell r="C34" t="str">
            <v>A_000001</v>
          </cell>
          <cell r="D34" t="str">
            <v>0000040000</v>
          </cell>
          <cell r="E34" t="str">
            <v>3</v>
          </cell>
          <cell r="F34" t="str">
            <v>A_000007_004</v>
          </cell>
          <cell r="G34" t="str">
            <v>(Dis.CESENA) (CAMPO POZZI) POZZO 7 : FASE 1</v>
          </cell>
          <cell r="H34" t="str">
            <v>A</v>
          </cell>
          <cell r="I34" t="str">
            <v>0</v>
          </cell>
          <cell r="J34" t="str">
            <v>1999</v>
          </cell>
          <cell r="K34" t="str">
            <v>0</v>
          </cell>
          <cell r="L34" t="str">
            <v>400</v>
          </cell>
          <cell r="M34" t="str">
            <v>10</v>
          </cell>
          <cell r="N34" t="str">
            <v>0</v>
          </cell>
          <cell r="O34" t="str">
            <v>19</v>
          </cell>
          <cell r="P34" t="str">
            <v>0</v>
          </cell>
          <cell r="Q34" t="str">
            <v>15</v>
          </cell>
          <cell r="R34" t="str">
            <v>LINEARE</v>
          </cell>
          <cell r="S34" t="str">
            <v>999999</v>
          </cell>
          <cell r="T34" t="str">
            <v>888888</v>
          </cell>
          <cell r="U34" t="str">
            <v>888888</v>
          </cell>
          <cell r="V34" t="str">
            <v>-888888</v>
          </cell>
          <cell r="W34" t="str">
            <v>-888888</v>
          </cell>
          <cell r="X34" t="str">
            <v>-999999</v>
          </cell>
          <cell r="Y34" t="str">
            <v>0</v>
          </cell>
          <cell r="Z34" t="str">
            <v>MEDIA</v>
          </cell>
          <cell r="AA34" t="str">
            <v>10</v>
          </cell>
          <cell r="AB34" t="str">
            <v>0</v>
          </cell>
          <cell r="AC34" t="str">
            <v>NO</v>
          </cell>
          <cell r="AD34" t="str">
            <v>NO</v>
          </cell>
          <cell r="AE34" t="str">
            <v>not used</v>
          </cell>
          <cell r="AF34" t="str">
            <v>A000001</v>
          </cell>
        </row>
        <row r="35">
          <cell r="A35" t="str">
            <v>SHARED</v>
          </cell>
          <cell r="B35" t="str">
            <v>78</v>
          </cell>
          <cell r="C35" t="str">
            <v>A_000001</v>
          </cell>
          <cell r="D35" t="str">
            <v>0000010000</v>
          </cell>
          <cell r="E35" t="str">
            <v>0</v>
          </cell>
          <cell r="F35" t="str">
            <v>A_000007_005</v>
          </cell>
          <cell r="G35" t="str">
            <v>(Dis.CESENA) (CAMPO POZZI) POZZO 7 : FASE 2</v>
          </cell>
          <cell r="H35" t="str">
            <v>A</v>
          </cell>
          <cell r="I35" t="str">
            <v>0</v>
          </cell>
          <cell r="J35" t="str">
            <v>1999</v>
          </cell>
          <cell r="K35" t="str">
            <v>0</v>
          </cell>
          <cell r="L35" t="str">
            <v>400</v>
          </cell>
          <cell r="M35" t="str">
            <v>10</v>
          </cell>
          <cell r="N35" t="str">
            <v>0</v>
          </cell>
          <cell r="O35" t="str">
            <v>19</v>
          </cell>
          <cell r="P35" t="str">
            <v>0</v>
          </cell>
          <cell r="Q35" t="str">
            <v>15</v>
          </cell>
          <cell r="R35" t="str">
            <v>LINEARE</v>
          </cell>
          <cell r="S35" t="str">
            <v>999999</v>
          </cell>
          <cell r="T35" t="str">
            <v>888888</v>
          </cell>
          <cell r="U35" t="str">
            <v>888888</v>
          </cell>
          <cell r="V35" t="str">
            <v>-888888</v>
          </cell>
          <cell r="W35" t="str">
            <v>-888888</v>
          </cell>
          <cell r="X35" t="str">
            <v>-999999</v>
          </cell>
          <cell r="Y35" t="str">
            <v>0</v>
          </cell>
          <cell r="Z35" t="str">
            <v>MEDIA</v>
          </cell>
          <cell r="AA35" t="str">
            <v>10</v>
          </cell>
          <cell r="AB35" t="str">
            <v>0</v>
          </cell>
          <cell r="AC35" t="str">
            <v>NO</v>
          </cell>
          <cell r="AD35" t="str">
            <v>NO</v>
          </cell>
          <cell r="AE35" t="str">
            <v>not used</v>
          </cell>
          <cell r="AF35" t="str">
            <v>A000001</v>
          </cell>
          <cell r="AP35" t="str">
            <v>0</v>
          </cell>
        </row>
        <row r="36">
          <cell r="A36" t="str">
            <v>SHARED</v>
          </cell>
          <cell r="B36" t="str">
            <v>78</v>
          </cell>
          <cell r="C36" t="str">
            <v>A_000001</v>
          </cell>
          <cell r="D36" t="str">
            <v>0000020000</v>
          </cell>
          <cell r="E36" t="str">
            <v>1</v>
          </cell>
          <cell r="F36" t="str">
            <v>A_000007_006</v>
          </cell>
          <cell r="G36" t="str">
            <v>(Dis.CESENA) (CAMPO POZZI) POZZO 7 : FASE 3</v>
          </cell>
          <cell r="H36" t="str">
            <v>A</v>
          </cell>
          <cell r="I36" t="str">
            <v>0</v>
          </cell>
          <cell r="J36" t="str">
            <v>1999</v>
          </cell>
          <cell r="K36" t="str">
            <v>0</v>
          </cell>
          <cell r="L36" t="str">
            <v>400</v>
          </cell>
          <cell r="M36" t="str">
            <v>10</v>
          </cell>
          <cell r="N36" t="str">
            <v>0</v>
          </cell>
          <cell r="O36" t="str">
            <v>19</v>
          </cell>
          <cell r="P36" t="str">
            <v>0</v>
          </cell>
          <cell r="Q36" t="str">
            <v>15</v>
          </cell>
          <cell r="R36" t="str">
            <v>LINEARE</v>
          </cell>
          <cell r="S36" t="str">
            <v>999999</v>
          </cell>
          <cell r="T36" t="str">
            <v>888888</v>
          </cell>
          <cell r="U36" t="str">
            <v>888888</v>
          </cell>
          <cell r="V36" t="str">
            <v>-888888</v>
          </cell>
          <cell r="W36" t="str">
            <v>-888888</v>
          </cell>
          <cell r="X36" t="str">
            <v>-999999</v>
          </cell>
          <cell r="Y36" t="str">
            <v>0</v>
          </cell>
          <cell r="Z36" t="str">
            <v>MEDIA</v>
          </cell>
          <cell r="AA36" t="str">
            <v>10</v>
          </cell>
          <cell r="AB36" t="str">
            <v>0</v>
          </cell>
          <cell r="AC36" t="str">
            <v>NO</v>
          </cell>
          <cell r="AD36" t="str">
            <v>NO</v>
          </cell>
          <cell r="AE36" t="str">
            <v>not used</v>
          </cell>
          <cell r="AF36" t="str">
            <v>A000001</v>
          </cell>
          <cell r="AP36" t="str">
            <v>0</v>
          </cell>
        </row>
        <row r="37">
          <cell r="A37" t="str">
            <v>SHARED</v>
          </cell>
          <cell r="B37" t="str">
            <v>82</v>
          </cell>
          <cell r="C37" t="str">
            <v>A_000001</v>
          </cell>
          <cell r="D37" t="str">
            <v>0000010000</v>
          </cell>
          <cell r="E37" t="str">
            <v>0</v>
          </cell>
          <cell r="F37" t="str">
            <v>A_000008_001</v>
          </cell>
          <cell r="G37" t="str">
            <v>(Dis.CESENA) (CAMPO POZZI) POZZO 8 : PORTATA ISTANTANEA</v>
          </cell>
          <cell r="H37" t="str">
            <v>l/s</v>
          </cell>
          <cell r="I37" t="str">
            <v>0</v>
          </cell>
          <cell r="J37" t="str">
            <v>1999</v>
          </cell>
          <cell r="K37" t="str">
            <v>0</v>
          </cell>
          <cell r="L37" t="str">
            <v>80</v>
          </cell>
          <cell r="M37" t="str">
            <v>0</v>
          </cell>
          <cell r="N37" t="str">
            <v>0</v>
          </cell>
          <cell r="O37" t="str">
            <v>19</v>
          </cell>
          <cell r="P37" t="str">
            <v>0</v>
          </cell>
          <cell r="Q37" t="str">
            <v>15</v>
          </cell>
          <cell r="R37" t="str">
            <v>LINEARE</v>
          </cell>
          <cell r="S37" t="str">
            <v>999999</v>
          </cell>
          <cell r="T37" t="str">
            <v>888888</v>
          </cell>
          <cell r="U37" t="str">
            <v>888888</v>
          </cell>
          <cell r="V37" t="str">
            <v>-888888</v>
          </cell>
          <cell r="W37" t="str">
            <v>-888888</v>
          </cell>
          <cell r="X37" t="str">
            <v>-999999</v>
          </cell>
          <cell r="Y37" t="str">
            <v>0</v>
          </cell>
          <cell r="Z37" t="str">
            <v>MEDIA</v>
          </cell>
          <cell r="AA37" t="str">
            <v>10</v>
          </cell>
          <cell r="AB37" t="str">
            <v>0</v>
          </cell>
          <cell r="AC37" t="str">
            <v>NO</v>
          </cell>
          <cell r="AD37" t="str">
            <v>NO</v>
          </cell>
          <cell r="AE37" t="str">
            <v>not used</v>
          </cell>
          <cell r="AF37" t="str">
            <v>A000001</v>
          </cell>
        </row>
        <row r="38">
          <cell r="A38" t="str">
            <v>SHARED</v>
          </cell>
          <cell r="B38" t="str">
            <v>82</v>
          </cell>
          <cell r="C38" t="str">
            <v>A_000001</v>
          </cell>
          <cell r="D38" t="str">
            <v>0000020000</v>
          </cell>
          <cell r="E38" t="str">
            <v>1</v>
          </cell>
          <cell r="F38" t="str">
            <v>A_000008_002</v>
          </cell>
          <cell r="G38" t="str">
            <v>(Dis.CESENA) (CAMPO POZZI) POZZO 8 : LIVELLO</v>
          </cell>
          <cell r="H38" t="str">
            <v>m</v>
          </cell>
          <cell r="I38" t="str">
            <v>0</v>
          </cell>
          <cell r="J38" t="str">
            <v>1999</v>
          </cell>
          <cell r="K38" t="str">
            <v>0</v>
          </cell>
          <cell r="L38" t="str">
            <v>30</v>
          </cell>
          <cell r="M38" t="str">
            <v>0</v>
          </cell>
          <cell r="N38" t="str">
            <v>0</v>
          </cell>
          <cell r="O38" t="str">
            <v>19</v>
          </cell>
          <cell r="P38" t="str">
            <v>0</v>
          </cell>
          <cell r="Q38" t="str">
            <v>15</v>
          </cell>
          <cell r="R38" t="str">
            <v>LINEARE</v>
          </cell>
          <cell r="S38" t="str">
            <v>999999</v>
          </cell>
          <cell r="T38" t="str">
            <v>888888</v>
          </cell>
          <cell r="U38" t="str">
            <v>888888</v>
          </cell>
          <cell r="V38" t="str">
            <v>-888888</v>
          </cell>
          <cell r="W38" t="str">
            <v>-888888</v>
          </cell>
          <cell r="X38" t="str">
            <v>-999999</v>
          </cell>
          <cell r="Y38" t="str">
            <v>0</v>
          </cell>
          <cell r="Z38" t="str">
            <v>MEDIA</v>
          </cell>
          <cell r="AA38" t="str">
            <v>10</v>
          </cell>
          <cell r="AB38" t="str">
            <v>0</v>
          </cell>
          <cell r="AC38" t="str">
            <v>NO</v>
          </cell>
          <cell r="AE38" t="str">
            <v>not used</v>
          </cell>
          <cell r="AF38" t="str">
            <v>A000001</v>
          </cell>
        </row>
        <row r="39">
          <cell r="A39" t="str">
            <v>SHARED</v>
          </cell>
          <cell r="B39" t="str">
            <v>82</v>
          </cell>
          <cell r="C39" t="str">
            <v>A_000001</v>
          </cell>
          <cell r="D39" t="str">
            <v>0000030000</v>
          </cell>
          <cell r="E39" t="str">
            <v>2</v>
          </cell>
          <cell r="F39" t="str">
            <v>A_000008_003</v>
          </cell>
          <cell r="G39" t="str">
            <v>(Dis.CESENA) (CAMPO POZZI) POZZO 8 : PRESSIONE</v>
          </cell>
          <cell r="H39" t="str">
            <v>bar</v>
          </cell>
          <cell r="I39" t="str">
            <v>0</v>
          </cell>
          <cell r="J39" t="str">
            <v>1999</v>
          </cell>
          <cell r="K39" t="str">
            <v>0</v>
          </cell>
          <cell r="L39" t="str">
            <v>16</v>
          </cell>
          <cell r="M39" t="str">
            <v>1</v>
          </cell>
          <cell r="N39" t="str">
            <v>0</v>
          </cell>
          <cell r="O39" t="str">
            <v>19</v>
          </cell>
          <cell r="P39" t="str">
            <v>0</v>
          </cell>
          <cell r="Q39" t="str">
            <v>15</v>
          </cell>
          <cell r="R39" t="str">
            <v>LINEARE</v>
          </cell>
          <cell r="S39" t="str">
            <v>999999</v>
          </cell>
          <cell r="T39" t="str">
            <v>888888</v>
          </cell>
          <cell r="U39" t="str">
            <v>888888</v>
          </cell>
          <cell r="V39" t="str">
            <v>-888888</v>
          </cell>
          <cell r="W39" t="str">
            <v>-888888</v>
          </cell>
          <cell r="X39" t="str">
            <v>-999999</v>
          </cell>
          <cell r="Y39" t="str">
            <v>0</v>
          </cell>
          <cell r="Z39" t="str">
            <v>MEDIA</v>
          </cell>
          <cell r="AA39" t="str">
            <v>10</v>
          </cell>
          <cell r="AB39" t="str">
            <v>0</v>
          </cell>
          <cell r="AC39" t="str">
            <v>NO</v>
          </cell>
          <cell r="AD39" t="str">
            <v>NO</v>
          </cell>
          <cell r="AE39" t="str">
            <v>not used</v>
          </cell>
          <cell r="AF39" t="str">
            <v>A000001</v>
          </cell>
        </row>
        <row r="40">
          <cell r="A40" t="str">
            <v>SHARED</v>
          </cell>
          <cell r="B40" t="str">
            <v>82</v>
          </cell>
          <cell r="C40" t="str">
            <v>A_000001</v>
          </cell>
          <cell r="D40" t="str">
            <v>0000040000</v>
          </cell>
          <cell r="E40" t="str">
            <v>3</v>
          </cell>
          <cell r="F40" t="str">
            <v>A_000008_004</v>
          </cell>
          <cell r="G40" t="str">
            <v>(Dis.CESENA) (CAMPO POZZI) POZZO 8 : FASE 1</v>
          </cell>
          <cell r="H40" t="str">
            <v>A</v>
          </cell>
          <cell r="I40" t="str">
            <v>0</v>
          </cell>
          <cell r="J40" t="str">
            <v>1999</v>
          </cell>
          <cell r="K40" t="str">
            <v>0</v>
          </cell>
          <cell r="L40" t="str">
            <v>250</v>
          </cell>
          <cell r="M40" t="str">
            <v>10</v>
          </cell>
          <cell r="N40" t="str">
            <v>0</v>
          </cell>
          <cell r="O40" t="str">
            <v>19</v>
          </cell>
          <cell r="P40" t="str">
            <v>0</v>
          </cell>
          <cell r="Q40" t="str">
            <v>15</v>
          </cell>
          <cell r="R40" t="str">
            <v>LINEARE</v>
          </cell>
          <cell r="S40" t="str">
            <v>999999</v>
          </cell>
          <cell r="T40" t="str">
            <v>888888</v>
          </cell>
          <cell r="U40" t="str">
            <v>888888</v>
          </cell>
          <cell r="V40" t="str">
            <v>-888888</v>
          </cell>
          <cell r="W40" t="str">
            <v>-888888</v>
          </cell>
          <cell r="X40" t="str">
            <v>-999999</v>
          </cell>
          <cell r="Y40" t="str">
            <v>0</v>
          </cell>
          <cell r="Z40" t="str">
            <v>MEDIA</v>
          </cell>
          <cell r="AA40" t="str">
            <v>10</v>
          </cell>
          <cell r="AB40" t="str">
            <v>0</v>
          </cell>
          <cell r="AC40" t="str">
            <v>NO</v>
          </cell>
          <cell r="AD40" t="str">
            <v>NO</v>
          </cell>
          <cell r="AE40" t="str">
            <v>not used</v>
          </cell>
          <cell r="AF40" t="str">
            <v>A000001</v>
          </cell>
        </row>
        <row r="41">
          <cell r="A41" t="str">
            <v>SHARED</v>
          </cell>
          <cell r="B41" t="str">
            <v>86</v>
          </cell>
          <cell r="C41" t="str">
            <v>A_000001</v>
          </cell>
          <cell r="D41" t="str">
            <v>0000010000</v>
          </cell>
          <cell r="E41" t="str">
            <v>0</v>
          </cell>
          <cell r="F41" t="str">
            <v>A_000008_005</v>
          </cell>
          <cell r="G41" t="str">
            <v>(Dis.CESENA) (CAMPO POZZI) POZZO 8 : FASE 2</v>
          </cell>
          <cell r="H41" t="str">
            <v>A</v>
          </cell>
          <cell r="I41" t="str">
            <v>0</v>
          </cell>
          <cell r="J41" t="str">
            <v>1999</v>
          </cell>
          <cell r="K41" t="str">
            <v>0</v>
          </cell>
          <cell r="L41" t="str">
            <v>250</v>
          </cell>
          <cell r="M41" t="str">
            <v>10</v>
          </cell>
          <cell r="N41" t="str">
            <v>0</v>
          </cell>
          <cell r="O41" t="str">
            <v>19</v>
          </cell>
          <cell r="P41" t="str">
            <v>0</v>
          </cell>
          <cell r="Q41" t="str">
            <v>15</v>
          </cell>
          <cell r="R41" t="str">
            <v>LINEARE</v>
          </cell>
          <cell r="S41" t="str">
            <v>999999</v>
          </cell>
          <cell r="T41" t="str">
            <v>888888</v>
          </cell>
          <cell r="U41" t="str">
            <v>888888</v>
          </cell>
          <cell r="V41" t="str">
            <v>-888888</v>
          </cell>
          <cell r="W41" t="str">
            <v>-888888</v>
          </cell>
          <cell r="X41" t="str">
            <v>-999999</v>
          </cell>
          <cell r="Y41" t="str">
            <v>0</v>
          </cell>
          <cell r="Z41" t="str">
            <v>MEDIA</v>
          </cell>
          <cell r="AA41" t="str">
            <v>10</v>
          </cell>
          <cell r="AB41" t="str">
            <v>0</v>
          </cell>
          <cell r="AC41" t="str">
            <v>NO</v>
          </cell>
          <cell r="AD41" t="str">
            <v>NO</v>
          </cell>
          <cell r="AE41" t="str">
            <v>not used</v>
          </cell>
          <cell r="AF41" t="str">
            <v>A000001</v>
          </cell>
          <cell r="AP41" t="str">
            <v>0</v>
          </cell>
        </row>
        <row r="42">
          <cell r="A42" t="str">
            <v>SHARED</v>
          </cell>
          <cell r="B42" t="str">
            <v>86</v>
          </cell>
          <cell r="C42" t="str">
            <v>A_000001</v>
          </cell>
          <cell r="D42" t="str">
            <v>0000020000</v>
          </cell>
          <cell r="E42" t="str">
            <v>1</v>
          </cell>
          <cell r="F42" t="str">
            <v>A_000008_006</v>
          </cell>
          <cell r="G42" t="str">
            <v>(Dis.CESENA) (CAMPO POZZI) POZZO 8 : FASE 3</v>
          </cell>
          <cell r="H42" t="str">
            <v>A</v>
          </cell>
          <cell r="I42" t="str">
            <v>0</v>
          </cell>
          <cell r="J42" t="str">
            <v>1999</v>
          </cell>
          <cell r="K42" t="str">
            <v>0</v>
          </cell>
          <cell r="L42" t="str">
            <v>250</v>
          </cell>
          <cell r="M42" t="str">
            <v>10</v>
          </cell>
          <cell r="N42" t="str">
            <v>0</v>
          </cell>
          <cell r="O42" t="str">
            <v>19</v>
          </cell>
          <cell r="P42" t="str">
            <v>0</v>
          </cell>
          <cell r="Q42" t="str">
            <v>15</v>
          </cell>
          <cell r="R42" t="str">
            <v>LINEARE</v>
          </cell>
          <cell r="S42" t="str">
            <v>999999</v>
          </cell>
          <cell r="T42" t="str">
            <v>888888</v>
          </cell>
          <cell r="U42" t="str">
            <v>888888</v>
          </cell>
          <cell r="V42" t="str">
            <v>-888888</v>
          </cell>
          <cell r="W42" t="str">
            <v>-888888</v>
          </cell>
          <cell r="X42" t="str">
            <v>-999999</v>
          </cell>
          <cell r="Y42" t="str">
            <v>0</v>
          </cell>
          <cell r="Z42" t="str">
            <v>MEDIA</v>
          </cell>
          <cell r="AA42" t="str">
            <v>10</v>
          </cell>
          <cell r="AB42" t="str">
            <v>0</v>
          </cell>
          <cell r="AC42" t="str">
            <v>NO</v>
          </cell>
          <cell r="AD42" t="str">
            <v>NO</v>
          </cell>
          <cell r="AE42" t="str">
            <v>not used</v>
          </cell>
          <cell r="AF42" t="str">
            <v>A000001</v>
          </cell>
          <cell r="AP42" t="str">
            <v>0</v>
          </cell>
        </row>
        <row r="43">
          <cell r="A43" t="str">
            <v>SHARED</v>
          </cell>
          <cell r="B43" t="str">
            <v>8</v>
          </cell>
          <cell r="C43" t="str">
            <v>A_000020</v>
          </cell>
          <cell r="D43" t="str">
            <v>0000010000</v>
          </cell>
          <cell r="E43" t="str">
            <v>0</v>
          </cell>
          <cell r="F43" t="str">
            <v>A_000020_001</v>
          </cell>
          <cell r="G43" t="str">
            <v>(Dis.CESENA) (CAPPUCCINI) PROTEZIONE CATODICA</v>
          </cell>
          <cell r="H43" t="str">
            <v>V</v>
          </cell>
          <cell r="I43" t="str">
            <v>819</v>
          </cell>
          <cell r="J43" t="str">
            <v>4095</v>
          </cell>
          <cell r="K43" t="str">
            <v>-5</v>
          </cell>
          <cell r="L43" t="str">
            <v>2</v>
          </cell>
          <cell r="M43" t="str">
            <v>1</v>
          </cell>
          <cell r="N43" t="str">
            <v>0</v>
          </cell>
          <cell r="O43" t="str">
            <v>238</v>
          </cell>
          <cell r="P43" t="str">
            <v>0</v>
          </cell>
          <cell r="Q43" t="str">
            <v>15</v>
          </cell>
          <cell r="R43" t="str">
            <v>LINEARE</v>
          </cell>
          <cell r="S43" t="str">
            <v>2</v>
          </cell>
          <cell r="T43" t="str">
            <v>-1</v>
          </cell>
          <cell r="U43" t="str">
            <v>-1</v>
          </cell>
          <cell r="V43" t="str">
            <v>-4</v>
          </cell>
          <cell r="W43" t="str">
            <v>-4</v>
          </cell>
          <cell r="X43" t="str">
            <v>-5</v>
          </cell>
          <cell r="Y43" t="str">
            <v>0</v>
          </cell>
          <cell r="Z43" t="str">
            <v>MEDIA</v>
          </cell>
          <cell r="AA43" t="str">
            <v>10</v>
          </cell>
          <cell r="AB43" t="str">
            <v>0</v>
          </cell>
          <cell r="AC43" t="str">
            <v>NO</v>
          </cell>
          <cell r="AD43" t="str">
            <v>SI_HighLow</v>
          </cell>
          <cell r="AE43" t="str">
            <v>not used</v>
          </cell>
          <cell r="AF43" t="str">
            <v>A000020</v>
          </cell>
          <cell r="AP43" t="str">
            <v>0</v>
          </cell>
        </row>
        <row r="44">
          <cell r="A44" t="str">
            <v>SHARED</v>
          </cell>
          <cell r="B44" t="str">
            <v>4</v>
          </cell>
          <cell r="C44" t="str">
            <v>A_000020</v>
          </cell>
          <cell r="D44" t="str">
            <v>0000010000</v>
          </cell>
          <cell r="E44" t="str">
            <v>0</v>
          </cell>
          <cell r="F44" t="str">
            <v>A_000020_002</v>
          </cell>
          <cell r="G44" t="str">
            <v>(Dis.CESENA) (CAPPUCCINI) LIVELLO VASCA</v>
          </cell>
          <cell r="H44" t="str">
            <v>m</v>
          </cell>
          <cell r="I44" t="str">
            <v>819</v>
          </cell>
          <cell r="J44" t="str">
            <v>4095</v>
          </cell>
          <cell r="K44" t="str">
            <v>0</v>
          </cell>
          <cell r="L44" t="str">
            <v>5.5</v>
          </cell>
          <cell r="M44" t="str">
            <v>0</v>
          </cell>
          <cell r="N44" t="str">
            <v>0</v>
          </cell>
          <cell r="O44" t="str">
            <v>238</v>
          </cell>
          <cell r="P44" t="str">
            <v>0</v>
          </cell>
          <cell r="Q44" t="str">
            <v>15</v>
          </cell>
          <cell r="R44" t="str">
            <v>LINEARE</v>
          </cell>
          <cell r="S44" t="str">
            <v>5.2</v>
          </cell>
          <cell r="T44" t="str">
            <v>4.8</v>
          </cell>
          <cell r="U44" t="str">
            <v>4.8</v>
          </cell>
          <cell r="V44" t="str">
            <v>2.2</v>
          </cell>
          <cell r="W44" t="str">
            <v>2.2</v>
          </cell>
          <cell r="X44" t="str">
            <v>1.8</v>
          </cell>
          <cell r="Y44" t="str">
            <v>0</v>
          </cell>
          <cell r="Z44" t="str">
            <v>MEDIA</v>
          </cell>
          <cell r="AA44" t="str">
            <v>10</v>
          </cell>
          <cell r="AB44" t="str">
            <v>0</v>
          </cell>
          <cell r="AC44" t="str">
            <v>NO</v>
          </cell>
          <cell r="AD44" t="str">
            <v>NO</v>
          </cell>
          <cell r="AE44" t="str">
            <v>not used</v>
          </cell>
          <cell r="AF44" t="str">
            <v>A000020</v>
          </cell>
          <cell r="AP44" t="str">
            <v>0</v>
          </cell>
        </row>
        <row r="45">
          <cell r="A45" t="str">
            <v>SHARED</v>
          </cell>
          <cell r="B45" t="str">
            <v>4</v>
          </cell>
          <cell r="C45" t="str">
            <v>A_000020</v>
          </cell>
          <cell r="D45" t="str">
            <v>0000020000</v>
          </cell>
          <cell r="E45" t="str">
            <v>1</v>
          </cell>
          <cell r="F45" t="str">
            <v>A_000020_003</v>
          </cell>
          <cell r="G45" t="str">
            <v>(Dis.CESENA) (CAPPUCCINI) CONCENTRAZIONE BIOSSIDO</v>
          </cell>
          <cell r="H45" t="str">
            <v>ppm</v>
          </cell>
          <cell r="I45" t="str">
            <v>819</v>
          </cell>
          <cell r="J45" t="str">
            <v>4095</v>
          </cell>
          <cell r="K45" t="str">
            <v>0</v>
          </cell>
          <cell r="L45" t="str">
            <v>2</v>
          </cell>
          <cell r="M45" t="str">
            <v>0</v>
          </cell>
          <cell r="N45" t="str">
            <v>0</v>
          </cell>
          <cell r="O45" t="str">
            <v>238</v>
          </cell>
          <cell r="P45" t="str">
            <v>0</v>
          </cell>
          <cell r="Q45" t="str">
            <v>15</v>
          </cell>
          <cell r="R45" t="str">
            <v>LINEARE</v>
          </cell>
          <cell r="S45" t="str">
            <v>.3</v>
          </cell>
          <cell r="T45" t="str">
            <v>.25</v>
          </cell>
          <cell r="U45" t="str">
            <v>.25</v>
          </cell>
          <cell r="V45" t="str">
            <v>.08</v>
          </cell>
          <cell r="W45" t="str">
            <v>.08</v>
          </cell>
          <cell r="X45" t="str">
            <v>.05</v>
          </cell>
          <cell r="Y45" t="str">
            <v>0</v>
          </cell>
          <cell r="Z45" t="str">
            <v>MEDIA</v>
          </cell>
          <cell r="AA45" t="str">
            <v>10</v>
          </cell>
          <cell r="AB45" t="str">
            <v>0</v>
          </cell>
          <cell r="AC45" t="str">
            <v>NO</v>
          </cell>
          <cell r="AD45" t="str">
            <v>NO</v>
          </cell>
          <cell r="AE45" t="str">
            <v>not used</v>
          </cell>
          <cell r="AF45" t="str">
            <v>A000020</v>
          </cell>
          <cell r="AP45" t="str">
            <v>0</v>
          </cell>
        </row>
        <row r="46">
          <cell r="A46" t="str">
            <v>SHARED</v>
          </cell>
          <cell r="B46" t="str">
            <v>4</v>
          </cell>
          <cell r="C46" t="str">
            <v>A_000020</v>
          </cell>
          <cell r="D46" t="str">
            <v>0000030000</v>
          </cell>
          <cell r="E46" t="str">
            <v>2</v>
          </cell>
          <cell r="F46" t="str">
            <v>A_000020_004</v>
          </cell>
          <cell r="G46" t="str">
            <v>(Dis.CESENA) (CAPPUCCINI) FASE 1 POMPA 1</v>
          </cell>
          <cell r="H46" t="str">
            <v>A</v>
          </cell>
          <cell r="I46" t="str">
            <v>819</v>
          </cell>
          <cell r="J46" t="str">
            <v>4095</v>
          </cell>
          <cell r="K46" t="str">
            <v>0</v>
          </cell>
          <cell r="L46" t="str">
            <v>150</v>
          </cell>
          <cell r="M46" t="str">
            <v>10</v>
          </cell>
          <cell r="N46" t="str">
            <v>0</v>
          </cell>
          <cell r="O46" t="str">
            <v>238</v>
          </cell>
          <cell r="P46" t="str">
            <v>0</v>
          </cell>
          <cell r="Q46" t="str">
            <v>15</v>
          </cell>
          <cell r="R46" t="str">
            <v>LINEARE</v>
          </cell>
          <cell r="S46" t="str">
            <v>55</v>
          </cell>
          <cell r="T46" t="str">
            <v>50</v>
          </cell>
          <cell r="U46" t="str">
            <v>50</v>
          </cell>
          <cell r="V46" t="str">
            <v>-988</v>
          </cell>
          <cell r="W46" t="str">
            <v>-988</v>
          </cell>
          <cell r="X46" t="str">
            <v>-989</v>
          </cell>
          <cell r="Y46" t="str">
            <v>0</v>
          </cell>
          <cell r="Z46" t="str">
            <v>MEDIA</v>
          </cell>
          <cell r="AA46" t="str">
            <v>10</v>
          </cell>
          <cell r="AB46" t="str">
            <v>0</v>
          </cell>
          <cell r="AC46" t="str">
            <v>NO</v>
          </cell>
          <cell r="AD46" t="str">
            <v>NO</v>
          </cell>
          <cell r="AE46" t="str">
            <v>not used</v>
          </cell>
          <cell r="AF46" t="str">
            <v>A000020</v>
          </cell>
          <cell r="AP46" t="str">
            <v>0</v>
          </cell>
        </row>
        <row r="47">
          <cell r="A47" t="str">
            <v>SHARED</v>
          </cell>
          <cell r="B47" t="str">
            <v>4</v>
          </cell>
          <cell r="C47" t="str">
            <v>A_000020</v>
          </cell>
          <cell r="D47" t="str">
            <v>0000040000</v>
          </cell>
          <cell r="E47" t="str">
            <v>3</v>
          </cell>
          <cell r="F47" t="str">
            <v>A_000020_007</v>
          </cell>
          <cell r="G47" t="str">
            <v>(Dis.CESENA) (CAPPUCCINI) FASE 1 POMPA 2</v>
          </cell>
          <cell r="H47" t="str">
            <v>A</v>
          </cell>
          <cell r="I47" t="str">
            <v>819</v>
          </cell>
          <cell r="J47" t="str">
            <v>4095</v>
          </cell>
          <cell r="K47" t="str">
            <v>0</v>
          </cell>
          <cell r="L47" t="str">
            <v>150</v>
          </cell>
          <cell r="M47" t="str">
            <v>10</v>
          </cell>
          <cell r="N47" t="str">
            <v>0</v>
          </cell>
          <cell r="O47" t="str">
            <v>238</v>
          </cell>
          <cell r="P47" t="str">
            <v>0</v>
          </cell>
          <cell r="Q47" t="str">
            <v>15</v>
          </cell>
          <cell r="R47" t="str">
            <v>LINEARE</v>
          </cell>
          <cell r="S47" t="str">
            <v>55</v>
          </cell>
          <cell r="T47" t="str">
            <v>50</v>
          </cell>
          <cell r="U47" t="str">
            <v>50</v>
          </cell>
          <cell r="V47" t="str">
            <v>-988</v>
          </cell>
          <cell r="W47" t="str">
            <v>-988</v>
          </cell>
          <cell r="X47" t="str">
            <v>-989</v>
          </cell>
          <cell r="Y47" t="str">
            <v>0</v>
          </cell>
          <cell r="Z47" t="str">
            <v>MEDIA</v>
          </cell>
          <cell r="AA47" t="str">
            <v>10</v>
          </cell>
          <cell r="AB47" t="str">
            <v>0</v>
          </cell>
          <cell r="AC47" t="str">
            <v>NO</v>
          </cell>
          <cell r="AD47" t="str">
            <v>NO</v>
          </cell>
          <cell r="AE47" t="str">
            <v>not used</v>
          </cell>
          <cell r="AF47" t="str">
            <v>A000020</v>
          </cell>
          <cell r="AP47" t="str">
            <v>0</v>
          </cell>
        </row>
        <row r="48">
          <cell r="A48" t="str">
            <v>SHARED</v>
          </cell>
          <cell r="B48" t="str">
            <v>12</v>
          </cell>
          <cell r="C48" t="str">
            <v>A_000020</v>
          </cell>
          <cell r="D48" t="str">
            <v>0000010000</v>
          </cell>
          <cell r="E48" t="str">
            <v>0</v>
          </cell>
          <cell r="F48" t="str">
            <v>A_000020_010</v>
          </cell>
          <cell r="G48" t="str">
            <v>(Dis.CESENA) (CAPPUCCINI) PORTATA DA ROMAGNA ACQUE</v>
          </cell>
          <cell r="H48" t="str">
            <v>l/s</v>
          </cell>
          <cell r="I48" t="str">
            <v>819</v>
          </cell>
          <cell r="J48" t="str">
            <v>4095</v>
          </cell>
          <cell r="K48" t="str">
            <v>0</v>
          </cell>
          <cell r="L48" t="str">
            <v>600</v>
          </cell>
          <cell r="M48" t="str">
            <v>0</v>
          </cell>
          <cell r="N48" t="str">
            <v>0</v>
          </cell>
          <cell r="O48" t="str">
            <v>238</v>
          </cell>
          <cell r="P48" t="str">
            <v>0</v>
          </cell>
          <cell r="Q48" t="str">
            <v>15</v>
          </cell>
          <cell r="R48" t="str">
            <v>LINEARE</v>
          </cell>
          <cell r="S48" t="str">
            <v>300</v>
          </cell>
          <cell r="T48" t="str">
            <v>290</v>
          </cell>
          <cell r="U48" t="str">
            <v>290</v>
          </cell>
          <cell r="V48" t="str">
            <v>0</v>
          </cell>
          <cell r="W48" t="str">
            <v>0</v>
          </cell>
          <cell r="X48" t="str">
            <v>-10</v>
          </cell>
          <cell r="Y48" t="str">
            <v>0</v>
          </cell>
          <cell r="Z48" t="str">
            <v>MEDIA</v>
          </cell>
          <cell r="AA48" t="str">
            <v>10</v>
          </cell>
          <cell r="AB48" t="str">
            <v>0</v>
          </cell>
          <cell r="AC48" t="str">
            <v>NO</v>
          </cell>
          <cell r="AD48" t="str">
            <v>NO</v>
          </cell>
          <cell r="AE48" t="str">
            <v>not used</v>
          </cell>
          <cell r="AF48" t="str">
            <v>A000020</v>
          </cell>
          <cell r="AP48" t="str">
            <v>0</v>
          </cell>
        </row>
        <row r="49">
          <cell r="A49" t="str">
            <v>SHARED</v>
          </cell>
          <cell r="B49" t="str">
            <v>12</v>
          </cell>
          <cell r="C49" t="str">
            <v>A_000020</v>
          </cell>
          <cell r="D49" t="str">
            <v>0000020000</v>
          </cell>
          <cell r="E49" t="str">
            <v>1</v>
          </cell>
          <cell r="F49" t="str">
            <v>A_000020_011</v>
          </cell>
          <cell r="G49" t="str">
            <v>(Dis.CESENA) (CAPPUCCINI) PORTATA DA CAMPO POZZI</v>
          </cell>
          <cell r="H49" t="str">
            <v>l/s</v>
          </cell>
          <cell r="I49" t="str">
            <v>819</v>
          </cell>
          <cell r="J49" t="str">
            <v>4095</v>
          </cell>
          <cell r="K49" t="str">
            <v>0</v>
          </cell>
          <cell r="L49" t="str">
            <v>300</v>
          </cell>
          <cell r="M49" t="str">
            <v>1</v>
          </cell>
          <cell r="N49" t="str">
            <v>0</v>
          </cell>
          <cell r="O49" t="str">
            <v>238</v>
          </cell>
          <cell r="P49" t="str">
            <v>0</v>
          </cell>
          <cell r="Q49" t="str">
            <v>15</v>
          </cell>
          <cell r="R49" t="str">
            <v>LINEARE</v>
          </cell>
          <cell r="S49" t="str">
            <v>999999</v>
          </cell>
          <cell r="T49" t="str">
            <v>888888</v>
          </cell>
          <cell r="U49" t="str">
            <v>888888</v>
          </cell>
          <cell r="V49" t="str">
            <v>-888888</v>
          </cell>
          <cell r="W49" t="str">
            <v>-888888</v>
          </cell>
          <cell r="X49" t="str">
            <v>-999999</v>
          </cell>
          <cell r="Y49" t="str">
            <v>0</v>
          </cell>
          <cell r="Z49" t="str">
            <v>MEDIA</v>
          </cell>
          <cell r="AA49" t="str">
            <v>10</v>
          </cell>
          <cell r="AB49" t="str">
            <v>0</v>
          </cell>
          <cell r="AC49" t="str">
            <v>NO</v>
          </cell>
          <cell r="AD49" t="str">
            <v>NO</v>
          </cell>
          <cell r="AE49" t="str">
            <v>not used</v>
          </cell>
          <cell r="AF49" t="str">
            <v>A000020</v>
          </cell>
          <cell r="AP49" t="str">
            <v>0</v>
          </cell>
        </row>
        <row r="50">
          <cell r="A50" t="str">
            <v>SHARED</v>
          </cell>
          <cell r="B50" t="str">
            <v>12</v>
          </cell>
          <cell r="C50" t="str">
            <v>A_000020</v>
          </cell>
          <cell r="D50" t="str">
            <v>0000030000</v>
          </cell>
          <cell r="E50" t="str">
            <v>2</v>
          </cell>
          <cell r="F50" t="str">
            <v>A_000020_012</v>
          </cell>
          <cell r="G50" t="str">
            <v>(Dis.CESENA) (CAPPUCCINI) PORTATA SAN DEMETRIO</v>
          </cell>
          <cell r="H50" t="str">
            <v>m3/h</v>
          </cell>
          <cell r="I50" t="str">
            <v>819</v>
          </cell>
          <cell r="J50" t="str">
            <v>4095</v>
          </cell>
          <cell r="K50" t="str">
            <v>0</v>
          </cell>
          <cell r="L50" t="str">
            <v>60</v>
          </cell>
          <cell r="M50" t="str">
            <v>1</v>
          </cell>
          <cell r="N50" t="str">
            <v>0</v>
          </cell>
          <cell r="O50" t="str">
            <v>238</v>
          </cell>
          <cell r="P50" t="str">
            <v>0</v>
          </cell>
          <cell r="Q50" t="str">
            <v>15</v>
          </cell>
          <cell r="R50" t="str">
            <v>LINEARE</v>
          </cell>
          <cell r="S50" t="str">
            <v>40</v>
          </cell>
          <cell r="T50" t="str">
            <v>33</v>
          </cell>
          <cell r="U50" t="str">
            <v>33</v>
          </cell>
          <cell r="V50" t="str">
            <v>-10</v>
          </cell>
          <cell r="W50" t="str">
            <v>-10</v>
          </cell>
          <cell r="X50" t="str">
            <v>-20</v>
          </cell>
          <cell r="Y50" t="str">
            <v>0</v>
          </cell>
          <cell r="Z50" t="str">
            <v>MEDIA</v>
          </cell>
          <cell r="AA50" t="str">
            <v>10</v>
          </cell>
          <cell r="AB50" t="str">
            <v>0</v>
          </cell>
          <cell r="AC50" t="str">
            <v>NO</v>
          </cell>
          <cell r="AD50" t="str">
            <v>NO</v>
          </cell>
          <cell r="AE50" t="str">
            <v>not used</v>
          </cell>
          <cell r="AF50" t="str">
            <v>A000020</v>
          </cell>
          <cell r="AP50" t="str">
            <v>0</v>
          </cell>
        </row>
        <row r="51">
          <cell r="A51" t="str">
            <v>SHARED</v>
          </cell>
          <cell r="B51" t="str">
            <v>12</v>
          </cell>
          <cell r="C51" t="str">
            <v>A_000020</v>
          </cell>
          <cell r="D51" t="str">
            <v>0000040000</v>
          </cell>
          <cell r="E51" t="str">
            <v>3</v>
          </cell>
          <cell r="F51" t="str">
            <v>A_000020_013</v>
          </cell>
          <cell r="G51" t="str">
            <v>(Dis.CESENA) (CAPPUCCINI) LIVELLO VASCA ROCCA</v>
          </cell>
          <cell r="H51" t="str">
            <v>m</v>
          </cell>
          <cell r="I51" t="str">
            <v>819</v>
          </cell>
          <cell r="J51" t="str">
            <v>4095</v>
          </cell>
          <cell r="K51" t="str">
            <v>0</v>
          </cell>
          <cell r="L51" t="str">
            <v>5</v>
          </cell>
          <cell r="M51" t="str">
            <v>0</v>
          </cell>
          <cell r="N51" t="str">
            <v>0</v>
          </cell>
          <cell r="O51" t="str">
            <v>238</v>
          </cell>
          <cell r="P51" t="str">
            <v>0</v>
          </cell>
          <cell r="Q51" t="str">
            <v>15</v>
          </cell>
          <cell r="R51" t="str">
            <v>LINEARE</v>
          </cell>
          <cell r="S51" t="str">
            <v>4</v>
          </cell>
          <cell r="T51" t="str">
            <v>3.5</v>
          </cell>
          <cell r="U51" t="str">
            <v>3.5</v>
          </cell>
          <cell r="V51" t="str">
            <v>1.5</v>
          </cell>
          <cell r="W51" t="str">
            <v>1.7</v>
          </cell>
          <cell r="X51" t="str">
            <v>1.3</v>
          </cell>
          <cell r="Y51" t="str">
            <v>0</v>
          </cell>
          <cell r="Z51" t="str">
            <v>MEDIA</v>
          </cell>
          <cell r="AA51" t="str">
            <v>10</v>
          </cell>
          <cell r="AB51" t="str">
            <v>0</v>
          </cell>
          <cell r="AC51" t="str">
            <v>NO</v>
          </cell>
          <cell r="AE51" t="str">
            <v>not used</v>
          </cell>
          <cell r="AF51" t="str">
            <v>A000020</v>
          </cell>
          <cell r="AP51" t="str">
            <v>0</v>
          </cell>
        </row>
        <row r="52">
          <cell r="A52" t="str">
            <v>SHARED</v>
          </cell>
          <cell r="B52" t="str">
            <v>50</v>
          </cell>
          <cell r="C52" t="str">
            <v>A_000020</v>
          </cell>
          <cell r="D52" t="str">
            <v>0000010000</v>
          </cell>
          <cell r="E52" t="str">
            <v>0</v>
          </cell>
          <cell r="F52" t="str">
            <v>A_000021_001</v>
          </cell>
          <cell r="G52" t="str">
            <v>(Dis.CESENA) (S.DEMETRIO) LIVELLO VASCA</v>
          </cell>
          <cell r="H52" t="str">
            <v>m</v>
          </cell>
          <cell r="I52" t="str">
            <v>0</v>
          </cell>
          <cell r="J52" t="str">
            <v>1999</v>
          </cell>
          <cell r="K52" t="str">
            <v>0</v>
          </cell>
          <cell r="L52" t="str">
            <v>6</v>
          </cell>
          <cell r="M52" t="str">
            <v>1</v>
          </cell>
          <cell r="N52" t="str">
            <v>0</v>
          </cell>
          <cell r="O52" t="str">
            <v>19</v>
          </cell>
          <cell r="P52" t="str">
            <v>0</v>
          </cell>
          <cell r="Q52" t="str">
            <v>15</v>
          </cell>
          <cell r="R52" t="str">
            <v>LINEARE</v>
          </cell>
          <cell r="S52" t="str">
            <v>3</v>
          </cell>
          <cell r="T52" t="str">
            <v>2.8</v>
          </cell>
          <cell r="U52" t="str">
            <v>2.8</v>
          </cell>
          <cell r="V52" t="str">
            <v>1</v>
          </cell>
          <cell r="W52" t="str">
            <v>1</v>
          </cell>
          <cell r="X52" t="str">
            <v>0.7</v>
          </cell>
          <cell r="Y52" t="str">
            <v>0</v>
          </cell>
          <cell r="Z52" t="str">
            <v>MEDIA</v>
          </cell>
          <cell r="AA52" t="str">
            <v>10</v>
          </cell>
          <cell r="AB52" t="str">
            <v>0</v>
          </cell>
          <cell r="AC52" t="str">
            <v>NO</v>
          </cell>
          <cell r="AD52" t="str">
            <v>NO</v>
          </cell>
          <cell r="AE52" t="str">
            <v>not used</v>
          </cell>
          <cell r="AF52" t="str">
            <v>A000021</v>
          </cell>
        </row>
        <row r="53">
          <cell r="A53" t="str">
            <v>SHARED</v>
          </cell>
          <cell r="B53" t="str">
            <v>50</v>
          </cell>
          <cell r="C53" t="str">
            <v>A_000020</v>
          </cell>
          <cell r="D53" t="str">
            <v>0000020000</v>
          </cell>
          <cell r="E53" t="str">
            <v>1</v>
          </cell>
          <cell r="F53" t="str">
            <v>A_000021_002</v>
          </cell>
          <cell r="G53" t="str">
            <v>(Dis.CESENA) (S.DEMETRIO) FASE 1 POMPA1</v>
          </cell>
          <cell r="H53" t="str">
            <v>A</v>
          </cell>
          <cell r="I53" t="str">
            <v>0</v>
          </cell>
          <cell r="J53" t="str">
            <v>1999</v>
          </cell>
          <cell r="K53" t="str">
            <v>0</v>
          </cell>
          <cell r="L53" t="str">
            <v>150</v>
          </cell>
          <cell r="M53" t="str">
            <v>10</v>
          </cell>
          <cell r="N53" t="str">
            <v>0</v>
          </cell>
          <cell r="O53" t="str">
            <v>19</v>
          </cell>
          <cell r="P53" t="str">
            <v>0</v>
          </cell>
          <cell r="Q53" t="str">
            <v>15</v>
          </cell>
          <cell r="R53" t="str">
            <v>LINEARE</v>
          </cell>
          <cell r="S53" t="str">
            <v>999999</v>
          </cell>
          <cell r="T53" t="str">
            <v>888888</v>
          </cell>
          <cell r="U53" t="str">
            <v>888888</v>
          </cell>
          <cell r="V53" t="str">
            <v>-888888</v>
          </cell>
          <cell r="W53" t="str">
            <v>-888888</v>
          </cell>
          <cell r="X53" t="str">
            <v>-999999</v>
          </cell>
          <cell r="Y53" t="str">
            <v>0</v>
          </cell>
          <cell r="Z53" t="str">
            <v>MEDIA</v>
          </cell>
          <cell r="AA53" t="str">
            <v>10</v>
          </cell>
          <cell r="AB53" t="str">
            <v>0</v>
          </cell>
          <cell r="AC53" t="str">
            <v>NO</v>
          </cell>
          <cell r="AD53" t="str">
            <v>NO</v>
          </cell>
          <cell r="AE53" t="str">
            <v>not used</v>
          </cell>
          <cell r="AF53" t="str">
            <v>A000021</v>
          </cell>
        </row>
        <row r="54">
          <cell r="A54" t="str">
            <v>SHARED</v>
          </cell>
          <cell r="B54" t="str">
            <v>50</v>
          </cell>
          <cell r="C54" t="str">
            <v>A_000020</v>
          </cell>
          <cell r="D54" t="str">
            <v>0000030000</v>
          </cell>
          <cell r="E54" t="str">
            <v>2</v>
          </cell>
          <cell r="F54" t="str">
            <v>A_000021_003</v>
          </cell>
          <cell r="G54" t="str">
            <v>(Dis.CESENA) (S.DEMETRIO) FASE 1 POMPA 2</v>
          </cell>
          <cell r="H54" t="str">
            <v>A</v>
          </cell>
          <cell r="I54" t="str">
            <v>0</v>
          </cell>
          <cell r="J54" t="str">
            <v>1999</v>
          </cell>
          <cell r="K54" t="str">
            <v>0</v>
          </cell>
          <cell r="L54" t="str">
            <v>150</v>
          </cell>
          <cell r="M54" t="str">
            <v>10</v>
          </cell>
          <cell r="N54" t="str">
            <v>0</v>
          </cell>
          <cell r="O54" t="str">
            <v>19</v>
          </cell>
          <cell r="P54" t="str">
            <v>0</v>
          </cell>
          <cell r="Q54" t="str">
            <v>15</v>
          </cell>
          <cell r="R54" t="str">
            <v>LINEARE</v>
          </cell>
          <cell r="S54" t="str">
            <v>999999</v>
          </cell>
          <cell r="T54" t="str">
            <v>888888</v>
          </cell>
          <cell r="U54" t="str">
            <v>888888</v>
          </cell>
          <cell r="V54" t="str">
            <v>-888888</v>
          </cell>
          <cell r="W54" t="str">
            <v>-888888</v>
          </cell>
          <cell r="X54" t="str">
            <v>-999999</v>
          </cell>
          <cell r="Y54" t="str">
            <v>0</v>
          </cell>
          <cell r="Z54" t="str">
            <v>MEDIA</v>
          </cell>
          <cell r="AA54" t="str">
            <v>10</v>
          </cell>
          <cell r="AB54" t="str">
            <v>0</v>
          </cell>
          <cell r="AC54" t="str">
            <v>NO</v>
          </cell>
          <cell r="AD54" t="str">
            <v>NO</v>
          </cell>
          <cell r="AE54" t="str">
            <v>not used</v>
          </cell>
          <cell r="AF54" t="str">
            <v>A000021</v>
          </cell>
        </row>
        <row r="55">
          <cell r="A55" t="str">
            <v>SHARED</v>
          </cell>
          <cell r="B55" t="str">
            <v>50</v>
          </cell>
          <cell r="C55" t="str">
            <v>A_000020</v>
          </cell>
          <cell r="D55" t="str">
            <v>0000040000</v>
          </cell>
          <cell r="E55" t="str">
            <v>3</v>
          </cell>
          <cell r="F55" t="str">
            <v>A_000021_004</v>
          </cell>
          <cell r="G55" t="str">
            <v>(Dis.CESENA) (S.DEMETRIO) PORTATA X MONTEREALE</v>
          </cell>
          <cell r="H55" t="str">
            <v>m3/h</v>
          </cell>
          <cell r="I55" t="str">
            <v>0</v>
          </cell>
          <cell r="J55" t="str">
            <v>1999</v>
          </cell>
          <cell r="K55" t="str">
            <v>0</v>
          </cell>
          <cell r="L55" t="str">
            <v>250</v>
          </cell>
          <cell r="M55" t="str">
            <v>1</v>
          </cell>
          <cell r="N55" t="str">
            <v>0</v>
          </cell>
          <cell r="O55" t="str">
            <v>19</v>
          </cell>
          <cell r="P55" t="str">
            <v>0</v>
          </cell>
          <cell r="Q55" t="str">
            <v>15</v>
          </cell>
          <cell r="R55" t="str">
            <v>LINEARE</v>
          </cell>
          <cell r="S55" t="str">
            <v>999999</v>
          </cell>
          <cell r="T55" t="str">
            <v>888888</v>
          </cell>
          <cell r="U55" t="str">
            <v>888888</v>
          </cell>
          <cell r="V55" t="str">
            <v>-888888</v>
          </cell>
          <cell r="W55" t="str">
            <v>-888888</v>
          </cell>
          <cell r="X55" t="str">
            <v>-999999</v>
          </cell>
          <cell r="Y55" t="str">
            <v>0</v>
          </cell>
          <cell r="Z55" t="str">
            <v>MEDIA</v>
          </cell>
          <cell r="AA55" t="str">
            <v>10</v>
          </cell>
          <cell r="AB55" t="str">
            <v>0</v>
          </cell>
          <cell r="AC55" t="str">
            <v>NO</v>
          </cell>
          <cell r="AD55" t="str">
            <v>NO</v>
          </cell>
          <cell r="AE55" t="str">
            <v>not used</v>
          </cell>
          <cell r="AF55" t="str">
            <v>A000021</v>
          </cell>
        </row>
        <row r="56">
          <cell r="A56" t="str">
            <v>SHARED</v>
          </cell>
          <cell r="B56" t="str">
            <v>54</v>
          </cell>
          <cell r="C56" t="str">
            <v>A_000020</v>
          </cell>
          <cell r="D56" t="str">
            <v>0000010000</v>
          </cell>
          <cell r="E56" t="str">
            <v>0</v>
          </cell>
          <cell r="F56" t="str">
            <v>A_000022_001</v>
          </cell>
          <cell r="G56" t="str">
            <v>(Dis.CESENA) (MONTEREALE) FASE 1 POMPA1</v>
          </cell>
          <cell r="H56" t="str">
            <v>A</v>
          </cell>
          <cell r="I56" t="str">
            <v>0</v>
          </cell>
          <cell r="J56" t="str">
            <v>1999</v>
          </cell>
          <cell r="K56" t="str">
            <v>0</v>
          </cell>
          <cell r="L56" t="str">
            <v>60</v>
          </cell>
          <cell r="M56" t="str">
            <v>10</v>
          </cell>
          <cell r="N56" t="str">
            <v>0</v>
          </cell>
          <cell r="O56" t="str">
            <v>19</v>
          </cell>
          <cell r="P56" t="str">
            <v>0</v>
          </cell>
          <cell r="Q56" t="str">
            <v>15</v>
          </cell>
          <cell r="R56" t="str">
            <v>LINEARE</v>
          </cell>
          <cell r="S56" t="str">
            <v>999999</v>
          </cell>
          <cell r="T56" t="str">
            <v>888888</v>
          </cell>
          <cell r="U56" t="str">
            <v>888888</v>
          </cell>
          <cell r="V56" t="str">
            <v>-888888</v>
          </cell>
          <cell r="W56" t="str">
            <v>-888888</v>
          </cell>
          <cell r="X56" t="str">
            <v>-999999</v>
          </cell>
          <cell r="Y56" t="str">
            <v>0</v>
          </cell>
          <cell r="Z56" t="str">
            <v>MEDIA</v>
          </cell>
          <cell r="AA56" t="str">
            <v>10</v>
          </cell>
          <cell r="AB56" t="str">
            <v>0</v>
          </cell>
          <cell r="AC56" t="str">
            <v>NO</v>
          </cell>
          <cell r="AD56" t="str">
            <v>NO</v>
          </cell>
          <cell r="AE56" t="str">
            <v>not used</v>
          </cell>
          <cell r="AF56" t="str">
            <v>A000022</v>
          </cell>
          <cell r="AP56" t="str">
            <v>0</v>
          </cell>
        </row>
        <row r="57">
          <cell r="A57" t="str">
            <v>SHARED</v>
          </cell>
          <cell r="B57" t="str">
            <v>54</v>
          </cell>
          <cell r="C57" t="str">
            <v>A_000020</v>
          </cell>
          <cell r="D57" t="str">
            <v>0000020000</v>
          </cell>
          <cell r="E57" t="str">
            <v>1</v>
          </cell>
          <cell r="F57" t="str">
            <v>A_000022_002</v>
          </cell>
          <cell r="G57" t="str">
            <v>(Dis.CESENA) (MONTEREALE) FASE 1 POMPA 2</v>
          </cell>
          <cell r="H57" t="str">
            <v>A</v>
          </cell>
          <cell r="I57" t="str">
            <v>0</v>
          </cell>
          <cell r="J57" t="str">
            <v>1999</v>
          </cell>
          <cell r="K57" t="str">
            <v>0</v>
          </cell>
          <cell r="L57" t="str">
            <v>60</v>
          </cell>
          <cell r="M57" t="str">
            <v>10</v>
          </cell>
          <cell r="N57" t="str">
            <v>0</v>
          </cell>
          <cell r="O57" t="str">
            <v>19</v>
          </cell>
          <cell r="P57" t="str">
            <v>0</v>
          </cell>
          <cell r="Q57" t="str">
            <v>15</v>
          </cell>
          <cell r="R57" t="str">
            <v>LINEARE</v>
          </cell>
          <cell r="S57" t="str">
            <v>999999</v>
          </cell>
          <cell r="T57" t="str">
            <v>888888</v>
          </cell>
          <cell r="U57" t="str">
            <v>888888</v>
          </cell>
          <cell r="V57" t="str">
            <v>-888888</v>
          </cell>
          <cell r="W57" t="str">
            <v>-888888</v>
          </cell>
          <cell r="X57" t="str">
            <v>-999999</v>
          </cell>
          <cell r="Y57" t="str">
            <v>0</v>
          </cell>
          <cell r="Z57" t="str">
            <v>MEDIA</v>
          </cell>
          <cell r="AA57" t="str">
            <v>10</v>
          </cell>
          <cell r="AB57" t="str">
            <v>0</v>
          </cell>
          <cell r="AC57" t="str">
            <v>NO</v>
          </cell>
          <cell r="AD57" t="str">
            <v>NO</v>
          </cell>
          <cell r="AE57" t="str">
            <v>not used</v>
          </cell>
          <cell r="AF57" t="str">
            <v>A000022</v>
          </cell>
          <cell r="AP57" t="str">
            <v>0</v>
          </cell>
        </row>
        <row r="58">
          <cell r="A58" t="str">
            <v>SHARED</v>
          </cell>
          <cell r="B58" t="str">
            <v>54</v>
          </cell>
          <cell r="C58" t="str">
            <v>A_000020</v>
          </cell>
          <cell r="D58" t="str">
            <v>0000030000</v>
          </cell>
          <cell r="E58" t="str">
            <v>2</v>
          </cell>
          <cell r="F58" t="str">
            <v>A_000022_003</v>
          </cell>
          <cell r="G58" t="str">
            <v>(Dis.CESENA) (MONTEREALE) PORTATA X MONTE D.VACCHE</v>
          </cell>
          <cell r="H58" t="str">
            <v>m3/h</v>
          </cell>
          <cell r="I58" t="str">
            <v>0</v>
          </cell>
          <cell r="J58" t="str">
            <v>1999</v>
          </cell>
          <cell r="K58" t="str">
            <v>0</v>
          </cell>
          <cell r="L58" t="str">
            <v>25</v>
          </cell>
          <cell r="M58" t="str">
            <v>1</v>
          </cell>
          <cell r="N58" t="str">
            <v>0</v>
          </cell>
          <cell r="O58" t="str">
            <v>19</v>
          </cell>
          <cell r="P58" t="str">
            <v>0</v>
          </cell>
          <cell r="Q58" t="str">
            <v>15</v>
          </cell>
          <cell r="R58" t="str">
            <v>LINEARE</v>
          </cell>
          <cell r="S58" t="str">
            <v>999999</v>
          </cell>
          <cell r="T58" t="str">
            <v>888888</v>
          </cell>
          <cell r="U58" t="str">
            <v>888888</v>
          </cell>
          <cell r="V58" t="str">
            <v>-888888</v>
          </cell>
          <cell r="W58" t="str">
            <v>-888888</v>
          </cell>
          <cell r="X58" t="str">
            <v>-999999</v>
          </cell>
          <cell r="Y58" t="str">
            <v>0</v>
          </cell>
          <cell r="Z58" t="str">
            <v>MEDIA</v>
          </cell>
          <cell r="AA58" t="str">
            <v>10</v>
          </cell>
          <cell r="AB58" t="str">
            <v>0</v>
          </cell>
          <cell r="AC58" t="str">
            <v>NO</v>
          </cell>
          <cell r="AD58" t="str">
            <v>NO</v>
          </cell>
          <cell r="AE58" t="str">
            <v>not used</v>
          </cell>
          <cell r="AF58" t="str">
            <v>A000022</v>
          </cell>
          <cell r="AP58" t="str">
            <v>0</v>
          </cell>
        </row>
        <row r="59">
          <cell r="A59" t="str">
            <v>SHARED</v>
          </cell>
          <cell r="B59" t="str">
            <v>54</v>
          </cell>
          <cell r="C59" t="str">
            <v>A_000020</v>
          </cell>
          <cell r="D59" t="str">
            <v>0000040000</v>
          </cell>
          <cell r="E59" t="str">
            <v>3</v>
          </cell>
          <cell r="F59" t="str">
            <v>A_000022_004</v>
          </cell>
          <cell r="G59" t="str">
            <v>(Dis.CESENA) (MONTEREALE) LIVELLO VASCA</v>
          </cell>
          <cell r="H59" t="str">
            <v>m</v>
          </cell>
          <cell r="I59" t="str">
            <v>0</v>
          </cell>
          <cell r="J59" t="str">
            <v>1999</v>
          </cell>
          <cell r="K59" t="str">
            <v>0</v>
          </cell>
          <cell r="L59" t="str">
            <v>6</v>
          </cell>
          <cell r="M59" t="str">
            <v>1</v>
          </cell>
          <cell r="N59" t="str">
            <v>0</v>
          </cell>
          <cell r="O59" t="str">
            <v>19</v>
          </cell>
          <cell r="P59" t="str">
            <v>0</v>
          </cell>
          <cell r="Q59" t="str">
            <v>15</v>
          </cell>
          <cell r="R59" t="str">
            <v>LINEARE</v>
          </cell>
          <cell r="S59" t="str">
            <v>3</v>
          </cell>
          <cell r="T59" t="str">
            <v>2.8</v>
          </cell>
          <cell r="U59" t="str">
            <v>2.8</v>
          </cell>
          <cell r="V59" t="str">
            <v>1</v>
          </cell>
          <cell r="W59" t="str">
            <v>1</v>
          </cell>
          <cell r="X59" t="str">
            <v>0.7</v>
          </cell>
          <cell r="Y59" t="str">
            <v>0</v>
          </cell>
          <cell r="Z59" t="str">
            <v>MEDIA</v>
          </cell>
          <cell r="AA59" t="str">
            <v>10</v>
          </cell>
          <cell r="AB59" t="str">
            <v>0</v>
          </cell>
          <cell r="AC59" t="str">
            <v>NO</v>
          </cell>
          <cell r="AD59" t="str">
            <v>NO</v>
          </cell>
          <cell r="AE59" t="str">
            <v>not used</v>
          </cell>
          <cell r="AF59" t="str">
            <v>A000022</v>
          </cell>
          <cell r="AP59" t="str">
            <v>0</v>
          </cell>
        </row>
        <row r="60">
          <cell r="A60" t="str">
            <v>SHARED</v>
          </cell>
          <cell r="B60" t="str">
            <v>58</v>
          </cell>
          <cell r="C60" t="str">
            <v>A_000020</v>
          </cell>
          <cell r="D60" t="str">
            <v>0000010000</v>
          </cell>
          <cell r="E60" t="str">
            <v>0</v>
          </cell>
          <cell r="F60" t="str">
            <v>A_000022_005</v>
          </cell>
          <cell r="G60" t="str">
            <v>(Dis.CESENA) (MONTEREALE) LIVELLO VASCA MONTE DELLE VACCHE</v>
          </cell>
          <cell r="H60" t="str">
            <v>m</v>
          </cell>
          <cell r="I60" t="str">
            <v>0</v>
          </cell>
          <cell r="J60" t="str">
            <v>1999</v>
          </cell>
          <cell r="K60" t="str">
            <v>0</v>
          </cell>
          <cell r="L60" t="str">
            <v>6</v>
          </cell>
          <cell r="M60" t="str">
            <v>0</v>
          </cell>
          <cell r="N60" t="str">
            <v>0</v>
          </cell>
          <cell r="O60" t="str">
            <v>19</v>
          </cell>
          <cell r="P60" t="str">
            <v>0</v>
          </cell>
          <cell r="Q60" t="str">
            <v>15</v>
          </cell>
          <cell r="R60" t="str">
            <v>LINEARE</v>
          </cell>
          <cell r="S60" t="str">
            <v>3.6</v>
          </cell>
          <cell r="T60" t="str">
            <v>3.5</v>
          </cell>
          <cell r="U60" t="str">
            <v>3.5</v>
          </cell>
          <cell r="V60" t="str">
            <v>.7</v>
          </cell>
          <cell r="W60" t="str">
            <v>.7</v>
          </cell>
          <cell r="X60" t="str">
            <v>.5</v>
          </cell>
          <cell r="Y60" t="str">
            <v>0</v>
          </cell>
          <cell r="Z60" t="str">
            <v>MEDIA</v>
          </cell>
          <cell r="AA60" t="str">
            <v>10</v>
          </cell>
          <cell r="AB60" t="str">
            <v>0</v>
          </cell>
          <cell r="AC60" t="str">
            <v>NO</v>
          </cell>
          <cell r="AD60" t="str">
            <v>NO</v>
          </cell>
          <cell r="AE60" t="str">
            <v>not used</v>
          </cell>
          <cell r="AF60" t="str">
            <v>A000022</v>
          </cell>
        </row>
        <row r="61">
          <cell r="A61" t="str">
            <v>SHARED</v>
          </cell>
          <cell r="B61" t="str">
            <v>59</v>
          </cell>
          <cell r="C61" t="str">
            <v>A_000039</v>
          </cell>
          <cell r="D61" t="str">
            <v>0000010000</v>
          </cell>
          <cell r="E61" t="str">
            <v>-</v>
          </cell>
          <cell r="F61" t="str">
            <v>A_000023_001</v>
          </cell>
          <cell r="G61" t="str">
            <v>(Dis.CESENA) (MONTECODRUZZO ) LIVELLO VASCA</v>
          </cell>
          <cell r="H61" t="str">
            <v>m</v>
          </cell>
          <cell r="I61" t="str">
            <v>0</v>
          </cell>
          <cell r="J61" t="str">
            <v>1999</v>
          </cell>
          <cell r="K61" t="str">
            <v>0</v>
          </cell>
          <cell r="L61" t="str">
            <v>6</v>
          </cell>
          <cell r="M61" t="str">
            <v>1</v>
          </cell>
          <cell r="N61" t="str">
            <v>0</v>
          </cell>
          <cell r="O61" t="str">
            <v>19</v>
          </cell>
          <cell r="P61" t="str">
            <v>0</v>
          </cell>
          <cell r="Q61" t="str">
            <v>15</v>
          </cell>
          <cell r="R61" t="str">
            <v>LINEARE</v>
          </cell>
          <cell r="S61" t="str">
            <v>999999</v>
          </cell>
          <cell r="T61" t="str">
            <v>888888</v>
          </cell>
          <cell r="U61" t="str">
            <v>888888</v>
          </cell>
          <cell r="V61" t="str">
            <v>-888888</v>
          </cell>
          <cell r="W61" t="str">
            <v>-888888</v>
          </cell>
          <cell r="X61" t="str">
            <v>-999999</v>
          </cell>
          <cell r="Y61" t="str">
            <v>0</v>
          </cell>
          <cell r="Z61" t="str">
            <v>MEDIA</v>
          </cell>
          <cell r="AA61" t="str">
            <v>10</v>
          </cell>
          <cell r="AB61" t="str">
            <v>0</v>
          </cell>
          <cell r="AC61" t="str">
            <v>NO</v>
          </cell>
          <cell r="AD61" t="str">
            <v>SI_HighLow</v>
          </cell>
          <cell r="AE61" t="str">
            <v>not used</v>
          </cell>
          <cell r="AF61" t="str">
            <v>A000023</v>
          </cell>
        </row>
        <row r="62">
          <cell r="A62" t="str">
            <v>SHARED</v>
          </cell>
          <cell r="B62" t="str">
            <v>59</v>
          </cell>
          <cell r="C62" t="str">
            <v>A_000039</v>
          </cell>
          <cell r="D62" t="str">
            <v>0000020000</v>
          </cell>
          <cell r="E62" t="str">
            <v>1</v>
          </cell>
          <cell r="F62" t="str">
            <v>A_000023_002</v>
          </cell>
          <cell r="G62" t="str">
            <v>(Dis.CESENA) (MONTECODRUZZO ) PRESSIONE</v>
          </cell>
          <cell r="H62" t="str">
            <v>bar</v>
          </cell>
          <cell r="I62" t="str">
            <v>0</v>
          </cell>
          <cell r="J62" t="str">
            <v>1999</v>
          </cell>
          <cell r="K62" t="str">
            <v>0</v>
          </cell>
          <cell r="L62" t="str">
            <v>16</v>
          </cell>
          <cell r="M62" t="str">
            <v>1</v>
          </cell>
          <cell r="N62" t="str">
            <v>0</v>
          </cell>
          <cell r="O62" t="str">
            <v>19</v>
          </cell>
          <cell r="P62" t="str">
            <v>0</v>
          </cell>
          <cell r="Q62" t="str">
            <v>15</v>
          </cell>
          <cell r="R62" t="str">
            <v>LINEARE</v>
          </cell>
          <cell r="S62" t="str">
            <v>999999</v>
          </cell>
          <cell r="T62" t="str">
            <v>888888</v>
          </cell>
          <cell r="U62" t="str">
            <v>888888</v>
          </cell>
          <cell r="V62" t="str">
            <v>-888888</v>
          </cell>
          <cell r="W62" t="str">
            <v>-888888</v>
          </cell>
          <cell r="X62" t="str">
            <v>-999999</v>
          </cell>
          <cell r="Y62" t="str">
            <v>0</v>
          </cell>
          <cell r="Z62" t="str">
            <v>MEDIA</v>
          </cell>
          <cell r="AA62" t="str">
            <v>10</v>
          </cell>
          <cell r="AB62" t="str">
            <v>0</v>
          </cell>
          <cell r="AC62" t="str">
            <v>NO</v>
          </cell>
          <cell r="AD62" t="str">
            <v>SI_HighLow</v>
          </cell>
          <cell r="AE62" t="str">
            <v>not used</v>
          </cell>
          <cell r="AF62" t="str">
            <v>A000023</v>
          </cell>
        </row>
        <row r="63">
          <cell r="A63" t="str">
            <v>SHARED</v>
          </cell>
          <cell r="B63" t="str">
            <v>4</v>
          </cell>
          <cell r="C63" t="str">
            <v>A_000025</v>
          </cell>
          <cell r="D63" t="str">
            <v>0000010000</v>
          </cell>
          <cell r="E63" t="str">
            <v>0</v>
          </cell>
          <cell r="F63" t="str">
            <v>A_000025_001</v>
          </cell>
          <cell r="G63" t="str">
            <v>(Dis.CESENA) (PADERNO 1) LIVELLO VASCA</v>
          </cell>
          <cell r="H63" t="str">
            <v>m</v>
          </cell>
          <cell r="I63" t="str">
            <v>819</v>
          </cell>
          <cell r="J63" t="str">
            <v>4095</v>
          </cell>
          <cell r="K63" t="str">
            <v>0</v>
          </cell>
          <cell r="L63" t="str">
            <v>2</v>
          </cell>
          <cell r="M63" t="str">
            <v>0</v>
          </cell>
          <cell r="N63" t="str">
            <v>0</v>
          </cell>
          <cell r="O63" t="str">
            <v>32</v>
          </cell>
          <cell r="P63" t="str">
            <v>0</v>
          </cell>
          <cell r="Q63" t="str">
            <v>15</v>
          </cell>
          <cell r="R63" t="str">
            <v>LINEARE</v>
          </cell>
          <cell r="S63" t="str">
            <v>1.85</v>
          </cell>
          <cell r="T63" t="str">
            <v>1.8</v>
          </cell>
          <cell r="U63" t="str">
            <v>1.8</v>
          </cell>
          <cell r="V63" t="str">
            <v>1</v>
          </cell>
          <cell r="W63" t="str">
            <v>1</v>
          </cell>
          <cell r="X63" t="str">
            <v>.5</v>
          </cell>
          <cell r="Y63" t="str">
            <v>0</v>
          </cell>
          <cell r="Z63" t="str">
            <v>MEDIA</v>
          </cell>
          <cell r="AA63" t="str">
            <v>10</v>
          </cell>
          <cell r="AB63" t="str">
            <v>0</v>
          </cell>
          <cell r="AC63" t="str">
            <v>NO</v>
          </cell>
          <cell r="AE63" t="str">
            <v>not used</v>
          </cell>
          <cell r="AF63" t="str">
            <v>A000025</v>
          </cell>
        </row>
        <row r="64">
          <cell r="A64" t="str">
            <v>SHARED</v>
          </cell>
          <cell r="B64" t="str">
            <v>4</v>
          </cell>
          <cell r="C64" t="str">
            <v>A_000025</v>
          </cell>
          <cell r="D64" t="str">
            <v>0000020000</v>
          </cell>
          <cell r="E64" t="str">
            <v>1</v>
          </cell>
          <cell r="F64" t="str">
            <v>A_000025_002</v>
          </cell>
          <cell r="G64" t="str">
            <v>(Dis.CESENA) (PADERNO 1) P INGRESSO CLAYTON</v>
          </cell>
          <cell r="H64" t="str">
            <v>bar</v>
          </cell>
          <cell r="I64" t="str">
            <v>819</v>
          </cell>
          <cell r="J64" t="str">
            <v>4095</v>
          </cell>
          <cell r="K64" t="str">
            <v>0</v>
          </cell>
          <cell r="L64" t="str">
            <v>16</v>
          </cell>
          <cell r="M64" t="str">
            <v>0</v>
          </cell>
          <cell r="N64" t="str">
            <v>0</v>
          </cell>
          <cell r="O64" t="str">
            <v>32</v>
          </cell>
          <cell r="P64" t="str">
            <v>0</v>
          </cell>
          <cell r="Q64" t="str">
            <v>15</v>
          </cell>
          <cell r="R64" t="str">
            <v>LINEARE</v>
          </cell>
          <cell r="S64" t="str">
            <v>12</v>
          </cell>
          <cell r="T64" t="str">
            <v>11</v>
          </cell>
          <cell r="U64" t="str">
            <v>11</v>
          </cell>
          <cell r="V64" t="str">
            <v>1.3</v>
          </cell>
          <cell r="W64" t="str">
            <v>1.3</v>
          </cell>
          <cell r="X64" t="str">
            <v>1.2</v>
          </cell>
          <cell r="Y64" t="str">
            <v>0</v>
          </cell>
          <cell r="Z64" t="str">
            <v>MEDIA</v>
          </cell>
          <cell r="AA64" t="str">
            <v>10</v>
          </cell>
          <cell r="AB64" t="str">
            <v>0</v>
          </cell>
          <cell r="AC64" t="str">
            <v>NO</v>
          </cell>
          <cell r="AD64" t="str">
            <v>NO</v>
          </cell>
          <cell r="AE64" t="str">
            <v>not used</v>
          </cell>
          <cell r="AF64" t="str">
            <v>A000025</v>
          </cell>
        </row>
        <row r="65">
          <cell r="A65" t="str">
            <v>SHARED</v>
          </cell>
          <cell r="B65" t="str">
            <v>4</v>
          </cell>
          <cell r="C65" t="str">
            <v>A_000025</v>
          </cell>
          <cell r="D65" t="str">
            <v>0000030000</v>
          </cell>
          <cell r="E65" t="str">
            <v>2</v>
          </cell>
          <cell r="F65" t="str">
            <v>A_000025_003</v>
          </cell>
          <cell r="G65" t="str">
            <v>(Dis.CESENA) (PADERNO 1) PORTATA X PADERNO 2</v>
          </cell>
          <cell r="H65" t="str">
            <v>m3/h</v>
          </cell>
          <cell r="I65" t="str">
            <v>819</v>
          </cell>
          <cell r="J65" t="str">
            <v>4095</v>
          </cell>
          <cell r="K65" t="str">
            <v>0</v>
          </cell>
          <cell r="L65" t="str">
            <v>25</v>
          </cell>
          <cell r="M65" t="str">
            <v>1</v>
          </cell>
          <cell r="N65" t="str">
            <v>0</v>
          </cell>
          <cell r="O65" t="str">
            <v>32</v>
          </cell>
          <cell r="P65" t="str">
            <v>0</v>
          </cell>
          <cell r="Q65" t="str">
            <v>15</v>
          </cell>
          <cell r="R65" t="str">
            <v>LINEARE</v>
          </cell>
          <cell r="S65" t="str">
            <v>15</v>
          </cell>
          <cell r="T65" t="str">
            <v>14</v>
          </cell>
          <cell r="U65" t="str">
            <v>14</v>
          </cell>
          <cell r="V65" t="str">
            <v>-10</v>
          </cell>
          <cell r="W65" t="str">
            <v>-10</v>
          </cell>
          <cell r="X65" t="str">
            <v>-20</v>
          </cell>
          <cell r="Y65" t="str">
            <v>0</v>
          </cell>
          <cell r="Z65" t="str">
            <v>MEDIA</v>
          </cell>
          <cell r="AA65" t="str">
            <v>10</v>
          </cell>
          <cell r="AB65" t="str">
            <v>0</v>
          </cell>
          <cell r="AC65" t="str">
            <v>NO</v>
          </cell>
          <cell r="AD65" t="str">
            <v>NO</v>
          </cell>
          <cell r="AE65" t="str">
            <v>not used</v>
          </cell>
          <cell r="AF65" t="str">
            <v>A000025</v>
          </cell>
        </row>
        <row r="66">
          <cell r="A66" t="str">
            <v>SHARED</v>
          </cell>
          <cell r="B66" t="str">
            <v>4</v>
          </cell>
          <cell r="C66" t="str">
            <v>A_000025</v>
          </cell>
          <cell r="D66" t="str">
            <v>0000040000</v>
          </cell>
          <cell r="E66" t="str">
            <v>3</v>
          </cell>
          <cell r="F66" t="str">
            <v>A_000025_004</v>
          </cell>
          <cell r="G66" t="str">
            <v>(Dis.CESENA) (PADERNO 1) FASE 1 POMPA 1</v>
          </cell>
          <cell r="H66" t="str">
            <v>A</v>
          </cell>
          <cell r="I66" t="str">
            <v>819</v>
          </cell>
          <cell r="J66" t="str">
            <v>4095</v>
          </cell>
          <cell r="K66" t="str">
            <v>0</v>
          </cell>
          <cell r="L66" t="str">
            <v>60</v>
          </cell>
          <cell r="M66" t="str">
            <v>10</v>
          </cell>
          <cell r="N66" t="str">
            <v>0</v>
          </cell>
          <cell r="O66" t="str">
            <v>32</v>
          </cell>
          <cell r="P66" t="str">
            <v>0</v>
          </cell>
          <cell r="Q66" t="str">
            <v>15</v>
          </cell>
          <cell r="R66" t="str">
            <v>LINEARE</v>
          </cell>
          <cell r="S66" t="str">
            <v>20</v>
          </cell>
          <cell r="T66" t="str">
            <v>17</v>
          </cell>
          <cell r="U66" t="str">
            <v>17</v>
          </cell>
          <cell r="V66" t="str">
            <v>-10</v>
          </cell>
          <cell r="W66" t="str">
            <v>-10</v>
          </cell>
          <cell r="X66" t="str">
            <v>-20</v>
          </cell>
          <cell r="Y66" t="str">
            <v>0</v>
          </cell>
          <cell r="Z66" t="str">
            <v>MEDIA</v>
          </cell>
          <cell r="AA66" t="str">
            <v>10</v>
          </cell>
          <cell r="AB66" t="str">
            <v>0</v>
          </cell>
          <cell r="AC66" t="str">
            <v>NO</v>
          </cell>
          <cell r="AD66" t="str">
            <v>NO</v>
          </cell>
          <cell r="AE66" t="str">
            <v>not used</v>
          </cell>
          <cell r="AF66" t="str">
            <v>A000025</v>
          </cell>
        </row>
        <row r="67">
          <cell r="A67" t="str">
            <v>SHARED</v>
          </cell>
          <cell r="B67" t="str">
            <v>8</v>
          </cell>
          <cell r="C67" t="str">
            <v>A_000025</v>
          </cell>
          <cell r="D67" t="str">
            <v>0000010000</v>
          </cell>
          <cell r="E67" t="str">
            <v>0</v>
          </cell>
          <cell r="F67" t="str">
            <v>A_000025_005</v>
          </cell>
          <cell r="G67" t="str">
            <v>(Dis.CESENA) (PADERNO 1) FASE 2 POMPA 1</v>
          </cell>
          <cell r="H67" t="str">
            <v>A</v>
          </cell>
          <cell r="I67" t="str">
            <v>819</v>
          </cell>
          <cell r="J67" t="str">
            <v>4095</v>
          </cell>
          <cell r="K67" t="str">
            <v>0</v>
          </cell>
          <cell r="L67" t="str">
            <v>60</v>
          </cell>
          <cell r="M67" t="str">
            <v>10</v>
          </cell>
          <cell r="N67" t="str">
            <v>0</v>
          </cell>
          <cell r="O67" t="str">
            <v>32</v>
          </cell>
          <cell r="P67" t="str">
            <v>0</v>
          </cell>
          <cell r="Q67" t="str">
            <v>15</v>
          </cell>
          <cell r="R67" t="str">
            <v>LINEARE</v>
          </cell>
          <cell r="S67" t="str">
            <v>18</v>
          </cell>
          <cell r="T67" t="str">
            <v>17</v>
          </cell>
          <cell r="U67" t="str">
            <v>17</v>
          </cell>
          <cell r="V67" t="str">
            <v>-10</v>
          </cell>
          <cell r="W67" t="str">
            <v>-10</v>
          </cell>
          <cell r="X67" t="str">
            <v>-20</v>
          </cell>
          <cell r="Y67" t="str">
            <v>0</v>
          </cell>
          <cell r="Z67" t="str">
            <v>MEDIA</v>
          </cell>
          <cell r="AA67" t="str">
            <v>10</v>
          </cell>
          <cell r="AB67" t="str">
            <v>0</v>
          </cell>
          <cell r="AC67" t="str">
            <v>NO</v>
          </cell>
          <cell r="AD67" t="str">
            <v>NO</v>
          </cell>
          <cell r="AE67" t="str">
            <v>not used</v>
          </cell>
          <cell r="AF67" t="str">
            <v>A000025</v>
          </cell>
        </row>
        <row r="68">
          <cell r="A68" t="str">
            <v>SHARED</v>
          </cell>
          <cell r="B68" t="str">
            <v>8</v>
          </cell>
          <cell r="C68" t="str">
            <v>A_000025</v>
          </cell>
          <cell r="D68" t="str">
            <v>0000020000</v>
          </cell>
          <cell r="E68" t="str">
            <v>1</v>
          </cell>
          <cell r="F68" t="str">
            <v>A_000025_006</v>
          </cell>
          <cell r="G68" t="str">
            <v>(Dis.CESENA) (PADERNO 1) FASE 3 POMPA 1</v>
          </cell>
          <cell r="H68" t="str">
            <v>A</v>
          </cell>
          <cell r="I68" t="str">
            <v>819</v>
          </cell>
          <cell r="J68" t="str">
            <v>4095</v>
          </cell>
          <cell r="K68" t="str">
            <v>0</v>
          </cell>
          <cell r="L68" t="str">
            <v>60</v>
          </cell>
          <cell r="M68" t="str">
            <v>10</v>
          </cell>
          <cell r="N68" t="str">
            <v>0</v>
          </cell>
          <cell r="O68" t="str">
            <v>32</v>
          </cell>
          <cell r="P68" t="str">
            <v>0</v>
          </cell>
          <cell r="Q68" t="str">
            <v>15</v>
          </cell>
          <cell r="R68" t="str">
            <v>LINEARE</v>
          </cell>
          <cell r="S68" t="str">
            <v>18</v>
          </cell>
          <cell r="T68" t="str">
            <v>17</v>
          </cell>
          <cell r="U68" t="str">
            <v>17</v>
          </cell>
          <cell r="V68" t="str">
            <v>-10</v>
          </cell>
          <cell r="W68" t="str">
            <v>-10</v>
          </cell>
          <cell r="X68" t="str">
            <v>-20</v>
          </cell>
          <cell r="Y68" t="str">
            <v>0</v>
          </cell>
          <cell r="Z68" t="str">
            <v>MEDIA</v>
          </cell>
          <cell r="AA68" t="str">
            <v>10</v>
          </cell>
          <cell r="AB68" t="str">
            <v>0</v>
          </cell>
          <cell r="AC68" t="str">
            <v>NO</v>
          </cell>
          <cell r="AD68" t="str">
            <v>NO</v>
          </cell>
          <cell r="AE68" t="str">
            <v>not used</v>
          </cell>
          <cell r="AF68" t="str">
            <v>A000025</v>
          </cell>
        </row>
        <row r="69">
          <cell r="A69" t="str">
            <v>SHARED</v>
          </cell>
          <cell r="B69" t="str">
            <v>8</v>
          </cell>
          <cell r="C69" t="str">
            <v>A_000025</v>
          </cell>
          <cell r="D69" t="str">
            <v>0000030000</v>
          </cell>
          <cell r="E69" t="str">
            <v>2</v>
          </cell>
          <cell r="F69" t="str">
            <v>A_000025_007</v>
          </cell>
          <cell r="G69" t="str">
            <v>(Dis.CESENA) (PADERNO 1) FASE 1 POMPA 2</v>
          </cell>
          <cell r="H69" t="str">
            <v>A</v>
          </cell>
          <cell r="I69" t="str">
            <v>819</v>
          </cell>
          <cell r="J69" t="str">
            <v>4095</v>
          </cell>
          <cell r="K69" t="str">
            <v>0</v>
          </cell>
          <cell r="L69" t="str">
            <v>60</v>
          </cell>
          <cell r="M69" t="str">
            <v>10</v>
          </cell>
          <cell r="N69" t="str">
            <v>0</v>
          </cell>
          <cell r="O69" t="str">
            <v>32</v>
          </cell>
          <cell r="P69" t="str">
            <v>0</v>
          </cell>
          <cell r="Q69" t="str">
            <v>15</v>
          </cell>
          <cell r="R69" t="str">
            <v>LINEARE</v>
          </cell>
          <cell r="S69" t="str">
            <v>18</v>
          </cell>
          <cell r="T69" t="str">
            <v>17</v>
          </cell>
          <cell r="U69" t="str">
            <v>17</v>
          </cell>
          <cell r="V69" t="str">
            <v>-10</v>
          </cell>
          <cell r="W69" t="str">
            <v>-10</v>
          </cell>
          <cell r="X69" t="str">
            <v>-20</v>
          </cell>
          <cell r="Y69" t="str">
            <v>0</v>
          </cell>
          <cell r="Z69" t="str">
            <v>MEDIA</v>
          </cell>
          <cell r="AA69" t="str">
            <v>10</v>
          </cell>
          <cell r="AB69" t="str">
            <v>0</v>
          </cell>
          <cell r="AC69" t="str">
            <v>NO</v>
          </cell>
          <cell r="AD69" t="str">
            <v>NO</v>
          </cell>
          <cell r="AE69" t="str">
            <v>not used</v>
          </cell>
          <cell r="AF69" t="str">
            <v>A000025</v>
          </cell>
        </row>
        <row r="70">
          <cell r="A70" t="str">
            <v>SHARED</v>
          </cell>
          <cell r="B70" t="str">
            <v>8</v>
          </cell>
          <cell r="C70" t="str">
            <v>A_000025</v>
          </cell>
          <cell r="D70" t="str">
            <v>0000040000</v>
          </cell>
          <cell r="E70" t="str">
            <v>3</v>
          </cell>
          <cell r="F70" t="str">
            <v>A_000025_008</v>
          </cell>
          <cell r="G70" t="str">
            <v>(Dis.CESENA) (PADERNO 1) FASE 2 POMPA 2</v>
          </cell>
          <cell r="H70" t="str">
            <v>A</v>
          </cell>
          <cell r="I70" t="str">
            <v>819</v>
          </cell>
          <cell r="J70" t="str">
            <v>4095</v>
          </cell>
          <cell r="K70" t="str">
            <v>0</v>
          </cell>
          <cell r="L70" t="str">
            <v>60</v>
          </cell>
          <cell r="M70" t="str">
            <v>10</v>
          </cell>
          <cell r="N70" t="str">
            <v>0</v>
          </cell>
          <cell r="O70" t="str">
            <v>32</v>
          </cell>
          <cell r="P70" t="str">
            <v>0</v>
          </cell>
          <cell r="Q70" t="str">
            <v>15</v>
          </cell>
          <cell r="R70" t="str">
            <v>LINEARE</v>
          </cell>
          <cell r="S70" t="str">
            <v>18</v>
          </cell>
          <cell r="T70" t="str">
            <v>17</v>
          </cell>
          <cell r="U70" t="str">
            <v>17</v>
          </cell>
          <cell r="V70" t="str">
            <v>-10</v>
          </cell>
          <cell r="W70" t="str">
            <v>-10</v>
          </cell>
          <cell r="X70" t="str">
            <v>-20</v>
          </cell>
          <cell r="Y70" t="str">
            <v>0</v>
          </cell>
          <cell r="Z70" t="str">
            <v>MEDIA</v>
          </cell>
          <cell r="AA70" t="str">
            <v>10</v>
          </cell>
          <cell r="AB70" t="str">
            <v>0</v>
          </cell>
          <cell r="AC70" t="str">
            <v>NO</v>
          </cell>
          <cell r="AD70" t="str">
            <v>NO</v>
          </cell>
          <cell r="AE70" t="str">
            <v>not used</v>
          </cell>
          <cell r="AF70" t="str">
            <v>A000025</v>
          </cell>
        </row>
        <row r="71">
          <cell r="A71" t="str">
            <v>SHARED</v>
          </cell>
          <cell r="B71" t="str">
            <v>12</v>
          </cell>
          <cell r="C71" t="str">
            <v>A_000025</v>
          </cell>
          <cell r="D71" t="str">
            <v>0000010000</v>
          </cell>
          <cell r="E71" t="str">
            <v>0</v>
          </cell>
          <cell r="F71" t="str">
            <v>A_000025_009</v>
          </cell>
          <cell r="G71" t="str">
            <v>(Dis.CESENA) (PADERNO 1) FASE 3 POMPA 2</v>
          </cell>
          <cell r="H71" t="str">
            <v>A</v>
          </cell>
          <cell r="I71" t="str">
            <v>819</v>
          </cell>
          <cell r="J71" t="str">
            <v>4095</v>
          </cell>
          <cell r="K71" t="str">
            <v>0</v>
          </cell>
          <cell r="L71" t="str">
            <v>60</v>
          </cell>
          <cell r="M71" t="str">
            <v>10</v>
          </cell>
          <cell r="N71" t="str">
            <v>0</v>
          </cell>
          <cell r="O71" t="str">
            <v>32</v>
          </cell>
          <cell r="P71" t="str">
            <v>0</v>
          </cell>
          <cell r="Q71" t="str">
            <v>15</v>
          </cell>
          <cell r="R71" t="str">
            <v>LINEARE</v>
          </cell>
          <cell r="S71" t="str">
            <v>18</v>
          </cell>
          <cell r="T71" t="str">
            <v>17</v>
          </cell>
          <cell r="U71" t="str">
            <v>17</v>
          </cell>
          <cell r="V71" t="str">
            <v>-10</v>
          </cell>
          <cell r="W71" t="str">
            <v>-10</v>
          </cell>
          <cell r="X71" t="str">
            <v>-20</v>
          </cell>
          <cell r="Y71" t="str">
            <v>0</v>
          </cell>
          <cell r="Z71" t="str">
            <v>MEDIA</v>
          </cell>
          <cell r="AA71" t="str">
            <v>10</v>
          </cell>
          <cell r="AB71" t="str">
            <v>0</v>
          </cell>
          <cell r="AC71" t="str">
            <v>NO</v>
          </cell>
          <cell r="AD71" t="str">
            <v>NO</v>
          </cell>
          <cell r="AE71" t="str">
            <v>not used</v>
          </cell>
          <cell r="AF71" t="str">
            <v>A000025</v>
          </cell>
        </row>
        <row r="72">
          <cell r="A72" t="str">
            <v>SHARED</v>
          </cell>
          <cell r="B72" t="str">
            <v>16</v>
          </cell>
          <cell r="C72" t="str">
            <v>A_000025</v>
          </cell>
          <cell r="D72" t="str">
            <v>0000010000</v>
          </cell>
          <cell r="E72" t="str">
            <v>3</v>
          </cell>
          <cell r="F72" t="str">
            <v>A_000025_010</v>
          </cell>
          <cell r="G72" t="str">
            <v>(Dis.CESENA) (PADERNO 1) LIVELLO VASCA PADERNO 2</v>
          </cell>
          <cell r="H72" t="str">
            <v>m</v>
          </cell>
          <cell r="I72" t="str">
            <v>819</v>
          </cell>
          <cell r="J72" t="str">
            <v>4095</v>
          </cell>
          <cell r="K72" t="str">
            <v>0</v>
          </cell>
          <cell r="L72" t="str">
            <v>6</v>
          </cell>
          <cell r="M72" t="str">
            <v>0</v>
          </cell>
          <cell r="N72" t="str">
            <v>0</v>
          </cell>
          <cell r="O72" t="str">
            <v>32</v>
          </cell>
          <cell r="P72" t="str">
            <v>0</v>
          </cell>
          <cell r="Q72" t="str">
            <v>15</v>
          </cell>
          <cell r="R72" t="str">
            <v>LINEARE</v>
          </cell>
          <cell r="S72" t="str">
            <v>2</v>
          </cell>
          <cell r="T72" t="str">
            <v>1.9</v>
          </cell>
          <cell r="U72" t="str">
            <v>1.9</v>
          </cell>
          <cell r="V72" t="str">
            <v>1</v>
          </cell>
          <cell r="W72" t="str">
            <v>1</v>
          </cell>
          <cell r="X72" t="str">
            <v>.7</v>
          </cell>
          <cell r="Y72" t="str">
            <v>0</v>
          </cell>
          <cell r="Z72" t="str">
            <v>MEDIA</v>
          </cell>
          <cell r="AA72" t="str">
            <v>10</v>
          </cell>
          <cell r="AB72" t="str">
            <v>0</v>
          </cell>
          <cell r="AC72" t="str">
            <v>NO</v>
          </cell>
          <cell r="AD72" t="str">
            <v>NO</v>
          </cell>
          <cell r="AE72" t="str">
            <v>not used</v>
          </cell>
          <cell r="AF72" t="str">
            <v>A000025</v>
          </cell>
          <cell r="AP72" t="str">
            <v>0</v>
          </cell>
        </row>
        <row r="73">
          <cell r="A73" t="str">
            <v>SHARED</v>
          </cell>
          <cell r="B73" t="str">
            <v>16</v>
          </cell>
          <cell r="C73" t="str">
            <v>A_000025</v>
          </cell>
          <cell r="D73" t="str">
            <v>0000020000</v>
          </cell>
          <cell r="E73" t="str">
            <v>1</v>
          </cell>
          <cell r="F73" t="str">
            <v>A_000025_011</v>
          </cell>
          <cell r="G73" t="str">
            <v>(Dis.CESENA) (PADERNO 1) P AUTOCLAVE PADERNO 2</v>
          </cell>
          <cell r="H73" t="str">
            <v>bar</v>
          </cell>
          <cell r="I73" t="str">
            <v>819</v>
          </cell>
          <cell r="J73" t="str">
            <v>4095</v>
          </cell>
          <cell r="K73" t="str">
            <v>0</v>
          </cell>
          <cell r="L73" t="str">
            <v>16</v>
          </cell>
          <cell r="M73" t="str">
            <v>0</v>
          </cell>
          <cell r="N73" t="str">
            <v>0</v>
          </cell>
          <cell r="O73" t="str">
            <v>32</v>
          </cell>
          <cell r="P73" t="str">
            <v>0</v>
          </cell>
          <cell r="Q73" t="str">
            <v>15</v>
          </cell>
          <cell r="R73" t="str">
            <v>LINEARE</v>
          </cell>
          <cell r="S73" t="str">
            <v>8</v>
          </cell>
          <cell r="T73" t="str">
            <v>6</v>
          </cell>
          <cell r="U73" t="str">
            <v>6</v>
          </cell>
          <cell r="V73" t="str">
            <v>1.5</v>
          </cell>
          <cell r="W73" t="str">
            <v>1.5</v>
          </cell>
          <cell r="X73" t="str">
            <v>1</v>
          </cell>
          <cell r="Y73" t="str">
            <v>0</v>
          </cell>
          <cell r="Z73" t="str">
            <v>MEDIA</v>
          </cell>
          <cell r="AA73" t="str">
            <v>10</v>
          </cell>
          <cell r="AB73" t="str">
            <v>0</v>
          </cell>
          <cell r="AC73" t="str">
            <v>NO</v>
          </cell>
          <cell r="AD73" t="str">
            <v>NO</v>
          </cell>
          <cell r="AE73" t="str">
            <v>not used</v>
          </cell>
          <cell r="AF73" t="str">
            <v>A000025</v>
          </cell>
          <cell r="AP73" t="str">
            <v>0</v>
          </cell>
        </row>
        <row r="74">
          <cell r="A74" t="str">
            <v>SHARED</v>
          </cell>
          <cell r="B74" t="str">
            <v>4</v>
          </cell>
          <cell r="C74" t="str">
            <v>A_000027</v>
          </cell>
          <cell r="D74" t="str">
            <v>0000010000</v>
          </cell>
          <cell r="E74" t="str">
            <v>0</v>
          </cell>
          <cell r="F74" t="str">
            <v>A_000027_001</v>
          </cell>
          <cell r="G74" t="str">
            <v>(Dis.CESENA) (TESSELLO 1) LIVELLO VASCA</v>
          </cell>
          <cell r="H74" t="str">
            <v>m</v>
          </cell>
          <cell r="I74" t="str">
            <v>819</v>
          </cell>
          <cell r="J74" t="str">
            <v>4095</v>
          </cell>
          <cell r="K74" t="str">
            <v>0</v>
          </cell>
          <cell r="L74" t="str">
            <v>2</v>
          </cell>
          <cell r="M74" t="str">
            <v>1</v>
          </cell>
          <cell r="N74" t="str">
            <v>0</v>
          </cell>
          <cell r="O74" t="str">
            <v>32</v>
          </cell>
          <cell r="P74" t="str">
            <v>0</v>
          </cell>
          <cell r="Q74" t="str">
            <v>15</v>
          </cell>
          <cell r="R74" t="str">
            <v>LINEARE</v>
          </cell>
          <cell r="S74" t="str">
            <v>1.9</v>
          </cell>
          <cell r="T74" t="str">
            <v>1.8</v>
          </cell>
          <cell r="U74" t="str">
            <v>1.8</v>
          </cell>
          <cell r="V74" t="str">
            <v>1</v>
          </cell>
          <cell r="W74" t="str">
            <v>1</v>
          </cell>
          <cell r="X74" t="str">
            <v>0.5</v>
          </cell>
          <cell r="Y74" t="str">
            <v>0</v>
          </cell>
          <cell r="Z74" t="str">
            <v>MEDIA</v>
          </cell>
          <cell r="AA74" t="str">
            <v>10</v>
          </cell>
          <cell r="AB74" t="str">
            <v>0</v>
          </cell>
          <cell r="AC74" t="str">
            <v>NO</v>
          </cell>
          <cell r="AD74" t="str">
            <v>NO</v>
          </cell>
          <cell r="AE74" t="str">
            <v>not used</v>
          </cell>
          <cell r="AF74" t="str">
            <v>A000027</v>
          </cell>
        </row>
        <row r="75">
          <cell r="A75" t="str">
            <v>SHARED</v>
          </cell>
          <cell r="B75" t="str">
            <v>4</v>
          </cell>
          <cell r="C75" t="str">
            <v>A_000027</v>
          </cell>
          <cell r="D75" t="str">
            <v>0000020000</v>
          </cell>
          <cell r="E75" t="str">
            <v>1</v>
          </cell>
          <cell r="F75" t="str">
            <v>A_000027_002</v>
          </cell>
          <cell r="G75" t="str">
            <v>(Dis.CESENA) (TESSELLO 1) P INGRESSO CLAYTON</v>
          </cell>
          <cell r="H75" t="str">
            <v>bar</v>
          </cell>
          <cell r="I75" t="str">
            <v>819</v>
          </cell>
          <cell r="J75" t="str">
            <v>4095</v>
          </cell>
          <cell r="K75" t="str">
            <v>0</v>
          </cell>
          <cell r="L75" t="str">
            <v>16</v>
          </cell>
          <cell r="M75" t="str">
            <v>1</v>
          </cell>
          <cell r="N75" t="str">
            <v>0</v>
          </cell>
          <cell r="O75" t="str">
            <v>32</v>
          </cell>
          <cell r="P75" t="str">
            <v>0</v>
          </cell>
          <cell r="Q75" t="str">
            <v>15</v>
          </cell>
          <cell r="R75" t="str">
            <v>LINEARE</v>
          </cell>
          <cell r="S75" t="str">
            <v>12</v>
          </cell>
          <cell r="T75" t="str">
            <v>10</v>
          </cell>
          <cell r="U75" t="str">
            <v>10</v>
          </cell>
          <cell r="V75" t="str">
            <v>3</v>
          </cell>
          <cell r="W75" t="str">
            <v>3</v>
          </cell>
          <cell r="X75" t="str">
            <v>2</v>
          </cell>
          <cell r="Y75" t="str">
            <v>0</v>
          </cell>
          <cell r="Z75" t="str">
            <v>MEDIA</v>
          </cell>
          <cell r="AA75" t="str">
            <v>10</v>
          </cell>
          <cell r="AB75" t="str">
            <v>0</v>
          </cell>
          <cell r="AC75" t="str">
            <v>NO</v>
          </cell>
          <cell r="AD75" t="str">
            <v>NO</v>
          </cell>
          <cell r="AE75" t="str">
            <v>not used</v>
          </cell>
          <cell r="AF75" t="str">
            <v>A000027</v>
          </cell>
        </row>
        <row r="76">
          <cell r="A76" t="str">
            <v>SHARED</v>
          </cell>
          <cell r="B76" t="str">
            <v>4</v>
          </cell>
          <cell r="C76" t="str">
            <v>A_000027</v>
          </cell>
          <cell r="D76" t="str">
            <v>0000030000</v>
          </cell>
          <cell r="E76" t="str">
            <v>2</v>
          </cell>
          <cell r="F76" t="str">
            <v>A_000027_003</v>
          </cell>
          <cell r="G76" t="str">
            <v>(Dis.CESENA) (TESSELLO 1) PORTATA X TESSELLO 2</v>
          </cell>
          <cell r="H76" t="str">
            <v>m3/h</v>
          </cell>
          <cell r="I76" t="str">
            <v>819</v>
          </cell>
          <cell r="J76" t="str">
            <v>4095</v>
          </cell>
          <cell r="K76" t="str">
            <v>0</v>
          </cell>
          <cell r="L76" t="str">
            <v>25</v>
          </cell>
          <cell r="M76" t="str">
            <v>1</v>
          </cell>
          <cell r="N76" t="str">
            <v>0</v>
          </cell>
          <cell r="O76" t="str">
            <v>32</v>
          </cell>
          <cell r="P76" t="str">
            <v>0</v>
          </cell>
          <cell r="Q76" t="str">
            <v>15</v>
          </cell>
          <cell r="R76" t="str">
            <v>LINEARE</v>
          </cell>
          <cell r="S76" t="str">
            <v>15</v>
          </cell>
          <cell r="T76" t="str">
            <v>13</v>
          </cell>
          <cell r="U76" t="str">
            <v>13</v>
          </cell>
          <cell r="V76" t="str">
            <v>-10</v>
          </cell>
          <cell r="W76" t="str">
            <v>-10</v>
          </cell>
          <cell r="X76" t="str">
            <v>-11</v>
          </cell>
          <cell r="Y76" t="str">
            <v>0</v>
          </cell>
          <cell r="Z76" t="str">
            <v>MEDIA</v>
          </cell>
          <cell r="AA76" t="str">
            <v>10</v>
          </cell>
          <cell r="AB76" t="str">
            <v>0</v>
          </cell>
          <cell r="AC76" t="str">
            <v>NO</v>
          </cell>
          <cell r="AD76" t="str">
            <v>NO</v>
          </cell>
          <cell r="AE76" t="str">
            <v>not used</v>
          </cell>
          <cell r="AF76" t="str">
            <v>A000027</v>
          </cell>
        </row>
        <row r="77">
          <cell r="A77" t="str">
            <v>SHARED</v>
          </cell>
          <cell r="B77" t="str">
            <v>4</v>
          </cell>
          <cell r="C77" t="str">
            <v>A_000027</v>
          </cell>
          <cell r="D77" t="str">
            <v>0000040000</v>
          </cell>
          <cell r="E77" t="str">
            <v>3</v>
          </cell>
          <cell r="F77" t="str">
            <v>A_000027_004</v>
          </cell>
          <cell r="G77" t="str">
            <v>(Dis.CESENA) (TESSELLO 1) FASE 1 POMPA 1</v>
          </cell>
          <cell r="H77" t="str">
            <v>A</v>
          </cell>
          <cell r="I77" t="str">
            <v>819</v>
          </cell>
          <cell r="J77" t="str">
            <v>4095</v>
          </cell>
          <cell r="K77" t="str">
            <v>0</v>
          </cell>
          <cell r="L77" t="str">
            <v>150</v>
          </cell>
          <cell r="M77" t="str">
            <v>10</v>
          </cell>
          <cell r="N77" t="str">
            <v>0</v>
          </cell>
          <cell r="O77" t="str">
            <v>32</v>
          </cell>
          <cell r="P77" t="str">
            <v>0</v>
          </cell>
          <cell r="Q77" t="str">
            <v>15</v>
          </cell>
          <cell r="R77" t="str">
            <v>LINEARE</v>
          </cell>
          <cell r="S77" t="str">
            <v>30</v>
          </cell>
          <cell r="T77" t="str">
            <v>25</v>
          </cell>
          <cell r="U77" t="str">
            <v>25</v>
          </cell>
          <cell r="V77" t="str">
            <v>-10</v>
          </cell>
          <cell r="W77" t="str">
            <v>-10</v>
          </cell>
          <cell r="X77" t="str">
            <v>-20</v>
          </cell>
          <cell r="Y77" t="str">
            <v>0</v>
          </cell>
          <cell r="Z77" t="str">
            <v>MEDIA</v>
          </cell>
          <cell r="AA77" t="str">
            <v>10</v>
          </cell>
          <cell r="AB77" t="str">
            <v>0</v>
          </cell>
          <cell r="AC77" t="str">
            <v>NO</v>
          </cell>
          <cell r="AD77" t="str">
            <v>NO</v>
          </cell>
          <cell r="AE77" t="str">
            <v>not used</v>
          </cell>
          <cell r="AF77" t="str">
            <v>A000027</v>
          </cell>
        </row>
        <row r="78">
          <cell r="A78" t="str">
            <v>SHARED</v>
          </cell>
          <cell r="B78" t="str">
            <v>8</v>
          </cell>
          <cell r="C78" t="str">
            <v>A_000027</v>
          </cell>
          <cell r="D78" t="str">
            <v>0000010000</v>
          </cell>
          <cell r="E78" t="str">
            <v>0</v>
          </cell>
          <cell r="F78" t="str">
            <v>A_000027_005</v>
          </cell>
          <cell r="G78" t="str">
            <v>(Dis.CESENA) (TESSELLO 1) FASE 2 POMPA 1</v>
          </cell>
          <cell r="H78" t="str">
            <v>A</v>
          </cell>
          <cell r="I78" t="str">
            <v>819</v>
          </cell>
          <cell r="J78" t="str">
            <v>4095</v>
          </cell>
          <cell r="K78" t="str">
            <v>0</v>
          </cell>
          <cell r="L78" t="str">
            <v>150</v>
          </cell>
          <cell r="M78" t="str">
            <v>10</v>
          </cell>
          <cell r="N78" t="str">
            <v>0</v>
          </cell>
          <cell r="O78" t="str">
            <v>32</v>
          </cell>
          <cell r="P78" t="str">
            <v>0</v>
          </cell>
          <cell r="Q78" t="str">
            <v>15</v>
          </cell>
          <cell r="R78" t="str">
            <v>LINEARE</v>
          </cell>
          <cell r="S78" t="str">
            <v>30</v>
          </cell>
          <cell r="T78" t="str">
            <v>25</v>
          </cell>
          <cell r="U78" t="str">
            <v>25</v>
          </cell>
          <cell r="V78" t="str">
            <v>-10</v>
          </cell>
          <cell r="W78" t="str">
            <v>-10</v>
          </cell>
          <cell r="X78" t="str">
            <v>-20</v>
          </cell>
          <cell r="Y78" t="str">
            <v>0</v>
          </cell>
          <cell r="Z78" t="str">
            <v>MEDIA</v>
          </cell>
          <cell r="AA78" t="str">
            <v>10</v>
          </cell>
          <cell r="AB78" t="str">
            <v>0</v>
          </cell>
          <cell r="AC78" t="str">
            <v>NO</v>
          </cell>
          <cell r="AD78" t="str">
            <v>NO</v>
          </cell>
          <cell r="AE78" t="str">
            <v>not used</v>
          </cell>
          <cell r="AF78" t="str">
            <v>A000027</v>
          </cell>
        </row>
        <row r="79">
          <cell r="A79" t="str">
            <v>SHARED</v>
          </cell>
          <cell r="B79" t="str">
            <v>8</v>
          </cell>
          <cell r="C79" t="str">
            <v>A_000027</v>
          </cell>
          <cell r="D79" t="str">
            <v>0000020000</v>
          </cell>
          <cell r="E79" t="str">
            <v>1</v>
          </cell>
          <cell r="F79" t="str">
            <v>A_000027_006</v>
          </cell>
          <cell r="G79" t="str">
            <v>(Dis.CESENA) (TESSELLO 1) FASE 3 POMPA 1</v>
          </cell>
          <cell r="H79" t="str">
            <v>A</v>
          </cell>
          <cell r="I79" t="str">
            <v>819</v>
          </cell>
          <cell r="J79" t="str">
            <v>4095</v>
          </cell>
          <cell r="K79" t="str">
            <v>0</v>
          </cell>
          <cell r="L79" t="str">
            <v>150</v>
          </cell>
          <cell r="M79" t="str">
            <v>10</v>
          </cell>
          <cell r="N79" t="str">
            <v>0</v>
          </cell>
          <cell r="O79" t="str">
            <v>32</v>
          </cell>
          <cell r="P79" t="str">
            <v>0</v>
          </cell>
          <cell r="Q79" t="str">
            <v>15</v>
          </cell>
          <cell r="R79" t="str">
            <v>LINEARE</v>
          </cell>
          <cell r="S79" t="str">
            <v>30</v>
          </cell>
          <cell r="T79" t="str">
            <v>25</v>
          </cell>
          <cell r="U79" t="str">
            <v>25</v>
          </cell>
          <cell r="V79" t="str">
            <v>-10</v>
          </cell>
          <cell r="W79" t="str">
            <v>-10</v>
          </cell>
          <cell r="X79" t="str">
            <v>-20</v>
          </cell>
          <cell r="Y79" t="str">
            <v>0</v>
          </cell>
          <cell r="Z79" t="str">
            <v>MEDIA</v>
          </cell>
          <cell r="AA79" t="str">
            <v>10</v>
          </cell>
          <cell r="AB79" t="str">
            <v>0</v>
          </cell>
          <cell r="AC79" t="str">
            <v>NO</v>
          </cell>
          <cell r="AD79" t="str">
            <v>NO</v>
          </cell>
          <cell r="AE79" t="str">
            <v>not used</v>
          </cell>
          <cell r="AF79" t="str">
            <v>A000027</v>
          </cell>
        </row>
        <row r="80">
          <cell r="A80" t="str">
            <v>SHARED</v>
          </cell>
          <cell r="B80" t="str">
            <v>8</v>
          </cell>
          <cell r="C80" t="str">
            <v>A_000027</v>
          </cell>
          <cell r="D80" t="str">
            <v>0000030000</v>
          </cell>
          <cell r="E80" t="str">
            <v>2</v>
          </cell>
          <cell r="F80" t="str">
            <v>A_000027_007</v>
          </cell>
          <cell r="G80" t="str">
            <v>(Dis.CESENA) (TESSELLO 1) FASE 1 POMPA 2</v>
          </cell>
          <cell r="H80" t="str">
            <v>A</v>
          </cell>
          <cell r="I80" t="str">
            <v>819</v>
          </cell>
          <cell r="J80" t="str">
            <v>4095</v>
          </cell>
          <cell r="K80" t="str">
            <v>0</v>
          </cell>
          <cell r="L80" t="str">
            <v>150</v>
          </cell>
          <cell r="M80" t="str">
            <v>10</v>
          </cell>
          <cell r="N80" t="str">
            <v>0</v>
          </cell>
          <cell r="O80" t="str">
            <v>32</v>
          </cell>
          <cell r="P80" t="str">
            <v>0</v>
          </cell>
          <cell r="Q80" t="str">
            <v>15</v>
          </cell>
          <cell r="R80" t="str">
            <v>LINEARE</v>
          </cell>
          <cell r="S80" t="str">
            <v>30</v>
          </cell>
          <cell r="T80" t="str">
            <v>25</v>
          </cell>
          <cell r="U80" t="str">
            <v>25</v>
          </cell>
          <cell r="V80" t="str">
            <v>-10</v>
          </cell>
          <cell r="W80" t="str">
            <v>-10</v>
          </cell>
          <cell r="X80" t="str">
            <v>-20</v>
          </cell>
          <cell r="Y80" t="str">
            <v>0</v>
          </cell>
          <cell r="Z80" t="str">
            <v>MEDIA</v>
          </cell>
          <cell r="AA80" t="str">
            <v>10</v>
          </cell>
          <cell r="AB80" t="str">
            <v>0</v>
          </cell>
          <cell r="AC80" t="str">
            <v>NO</v>
          </cell>
          <cell r="AD80" t="str">
            <v>NO</v>
          </cell>
          <cell r="AE80" t="str">
            <v>not used</v>
          </cell>
          <cell r="AF80" t="str">
            <v>A000027</v>
          </cell>
        </row>
        <row r="81">
          <cell r="A81" t="str">
            <v>SHARED</v>
          </cell>
          <cell r="B81" t="str">
            <v>8</v>
          </cell>
          <cell r="C81" t="str">
            <v>A_000027</v>
          </cell>
          <cell r="D81" t="str">
            <v>0000040000</v>
          </cell>
          <cell r="E81" t="str">
            <v>3</v>
          </cell>
          <cell r="F81" t="str">
            <v>A_000027_008</v>
          </cell>
          <cell r="G81" t="str">
            <v>(Dis.CESENA) (TESSELLO 1) FASE 2 POMPA 2</v>
          </cell>
          <cell r="H81" t="str">
            <v>A</v>
          </cell>
          <cell r="I81" t="str">
            <v>819</v>
          </cell>
          <cell r="J81" t="str">
            <v>4095</v>
          </cell>
          <cell r="K81" t="str">
            <v>0</v>
          </cell>
          <cell r="L81" t="str">
            <v>150</v>
          </cell>
          <cell r="M81" t="str">
            <v>10</v>
          </cell>
          <cell r="N81" t="str">
            <v>0</v>
          </cell>
          <cell r="O81" t="str">
            <v>32</v>
          </cell>
          <cell r="P81" t="str">
            <v>0</v>
          </cell>
          <cell r="Q81" t="str">
            <v>15</v>
          </cell>
          <cell r="R81" t="str">
            <v>LINEARE</v>
          </cell>
          <cell r="S81" t="str">
            <v>30</v>
          </cell>
          <cell r="T81" t="str">
            <v>25</v>
          </cell>
          <cell r="U81" t="str">
            <v>25</v>
          </cell>
          <cell r="V81" t="str">
            <v>-10</v>
          </cell>
          <cell r="W81" t="str">
            <v>-10</v>
          </cell>
          <cell r="X81" t="str">
            <v>-20</v>
          </cell>
          <cell r="Y81" t="str">
            <v>0</v>
          </cell>
          <cell r="Z81" t="str">
            <v>MEDIA</v>
          </cell>
          <cell r="AA81" t="str">
            <v>10</v>
          </cell>
          <cell r="AB81" t="str">
            <v>0</v>
          </cell>
          <cell r="AC81" t="str">
            <v>NO</v>
          </cell>
          <cell r="AD81" t="str">
            <v>NO</v>
          </cell>
          <cell r="AE81" t="str">
            <v>not used</v>
          </cell>
          <cell r="AF81" t="str">
            <v>A000027</v>
          </cell>
        </row>
        <row r="82">
          <cell r="A82" t="str">
            <v>SHARED</v>
          </cell>
          <cell r="B82" t="str">
            <v>12</v>
          </cell>
          <cell r="C82" t="str">
            <v>A_000027</v>
          </cell>
          <cell r="D82" t="str">
            <v>0000010000</v>
          </cell>
          <cell r="E82" t="str">
            <v>0</v>
          </cell>
          <cell r="F82" t="str">
            <v>A_000027_009</v>
          </cell>
          <cell r="G82" t="str">
            <v>(Dis.CESENA) (TESSELLO 1) FASE 3 POMPA 2</v>
          </cell>
          <cell r="H82" t="str">
            <v>A</v>
          </cell>
          <cell r="I82" t="str">
            <v>819</v>
          </cell>
          <cell r="J82" t="str">
            <v>4095</v>
          </cell>
          <cell r="K82" t="str">
            <v>0</v>
          </cell>
          <cell r="L82" t="str">
            <v>100</v>
          </cell>
          <cell r="M82" t="str">
            <v>10</v>
          </cell>
          <cell r="N82" t="str">
            <v>0</v>
          </cell>
          <cell r="O82" t="str">
            <v>32</v>
          </cell>
          <cell r="P82" t="str">
            <v>0</v>
          </cell>
          <cell r="Q82" t="str">
            <v>15</v>
          </cell>
          <cell r="R82" t="str">
            <v>LINEARE</v>
          </cell>
          <cell r="S82" t="str">
            <v>30</v>
          </cell>
          <cell r="T82" t="str">
            <v>25</v>
          </cell>
          <cell r="U82" t="str">
            <v>25</v>
          </cell>
          <cell r="V82" t="str">
            <v>-10</v>
          </cell>
          <cell r="W82" t="str">
            <v>-10</v>
          </cell>
          <cell r="X82" t="str">
            <v>-20</v>
          </cell>
          <cell r="Y82" t="str">
            <v>0</v>
          </cell>
          <cell r="Z82" t="str">
            <v>MEDIA</v>
          </cell>
          <cell r="AA82" t="str">
            <v>10</v>
          </cell>
          <cell r="AB82" t="str">
            <v>0</v>
          </cell>
          <cell r="AC82" t="str">
            <v>NO</v>
          </cell>
          <cell r="AD82" t="str">
            <v>NO</v>
          </cell>
          <cell r="AE82" t="str">
            <v>not used</v>
          </cell>
          <cell r="AF82" t="str">
            <v>A000027</v>
          </cell>
        </row>
        <row r="83">
          <cell r="A83" t="str">
            <v>SHARED</v>
          </cell>
          <cell r="B83" t="str">
            <v>54</v>
          </cell>
          <cell r="C83" t="str">
            <v>A_000027</v>
          </cell>
          <cell r="D83" t="str">
            <v>0000010000</v>
          </cell>
          <cell r="E83" t="str">
            <v>0</v>
          </cell>
          <cell r="F83" t="str">
            <v>A_000028_001</v>
          </cell>
          <cell r="G83" t="str">
            <v>(Dis.CESENA) (TESSELLO 2) FASE 1 POMPA 1</v>
          </cell>
          <cell r="H83" t="str">
            <v>A</v>
          </cell>
          <cell r="I83" t="str">
            <v>0</v>
          </cell>
          <cell r="J83" t="str">
            <v>1999</v>
          </cell>
          <cell r="K83" t="str">
            <v>0</v>
          </cell>
          <cell r="L83" t="str">
            <v>60</v>
          </cell>
          <cell r="M83" t="str">
            <v>10</v>
          </cell>
          <cell r="N83" t="str">
            <v>0</v>
          </cell>
          <cell r="O83" t="str">
            <v>19</v>
          </cell>
          <cell r="P83" t="str">
            <v>0</v>
          </cell>
          <cell r="Q83" t="str">
            <v>15</v>
          </cell>
          <cell r="R83" t="str">
            <v>LINEARE</v>
          </cell>
          <cell r="S83" t="str">
            <v>25</v>
          </cell>
          <cell r="T83" t="str">
            <v>24</v>
          </cell>
          <cell r="U83" t="str">
            <v>24</v>
          </cell>
          <cell r="V83" t="str">
            <v>-10</v>
          </cell>
          <cell r="W83" t="str">
            <v>-10</v>
          </cell>
          <cell r="X83" t="str">
            <v>-20</v>
          </cell>
          <cell r="Y83" t="str">
            <v>0</v>
          </cell>
          <cell r="Z83" t="str">
            <v>MEDIA</v>
          </cell>
          <cell r="AA83" t="str">
            <v>10</v>
          </cell>
          <cell r="AB83" t="str">
            <v>0</v>
          </cell>
          <cell r="AC83" t="str">
            <v>NO</v>
          </cell>
          <cell r="AD83" t="str">
            <v>NO</v>
          </cell>
          <cell r="AE83" t="str">
            <v>not used</v>
          </cell>
          <cell r="AF83" t="str">
            <v>A000028</v>
          </cell>
        </row>
        <row r="84">
          <cell r="A84" t="str">
            <v>SHARED</v>
          </cell>
          <cell r="B84" t="str">
            <v>54</v>
          </cell>
          <cell r="C84" t="str">
            <v>A_000027</v>
          </cell>
          <cell r="D84" t="str">
            <v>0000020000</v>
          </cell>
          <cell r="E84" t="str">
            <v>1</v>
          </cell>
          <cell r="F84" t="str">
            <v>A_000028_002</v>
          </cell>
          <cell r="G84" t="str">
            <v>(Dis.CESENA) (TESSELLO 2) FASE 1 POMPA 2</v>
          </cell>
          <cell r="H84" t="str">
            <v>A</v>
          </cell>
          <cell r="I84" t="str">
            <v>0</v>
          </cell>
          <cell r="J84" t="str">
            <v>1999</v>
          </cell>
          <cell r="K84" t="str">
            <v>0</v>
          </cell>
          <cell r="L84" t="str">
            <v>60</v>
          </cell>
          <cell r="M84" t="str">
            <v>10</v>
          </cell>
          <cell r="N84" t="str">
            <v>0</v>
          </cell>
          <cell r="O84" t="str">
            <v>19</v>
          </cell>
          <cell r="P84" t="str">
            <v>0</v>
          </cell>
          <cell r="Q84" t="str">
            <v>15</v>
          </cell>
          <cell r="R84" t="str">
            <v>LINEARE</v>
          </cell>
          <cell r="S84" t="str">
            <v>25</v>
          </cell>
          <cell r="T84" t="str">
            <v>24</v>
          </cell>
          <cell r="U84" t="str">
            <v>24</v>
          </cell>
          <cell r="V84" t="str">
            <v>-10</v>
          </cell>
          <cell r="W84" t="str">
            <v>-10</v>
          </cell>
          <cell r="X84" t="str">
            <v>-20</v>
          </cell>
          <cell r="Y84" t="str">
            <v>0</v>
          </cell>
          <cell r="Z84" t="str">
            <v>MEDIA</v>
          </cell>
          <cell r="AA84" t="str">
            <v>10</v>
          </cell>
          <cell r="AB84" t="str">
            <v>0</v>
          </cell>
          <cell r="AC84" t="str">
            <v>NO</v>
          </cell>
          <cell r="AD84" t="str">
            <v>NO</v>
          </cell>
          <cell r="AE84" t="str">
            <v>not used</v>
          </cell>
          <cell r="AF84" t="str">
            <v>A000028</v>
          </cell>
        </row>
        <row r="85">
          <cell r="A85" t="str">
            <v>SHARED</v>
          </cell>
          <cell r="B85" t="str">
            <v>54</v>
          </cell>
          <cell r="C85" t="str">
            <v>A_000027</v>
          </cell>
          <cell r="D85" t="str">
            <v>0000030000</v>
          </cell>
          <cell r="E85" t="str">
            <v>2</v>
          </cell>
          <cell r="F85" t="str">
            <v>A_000028_003</v>
          </cell>
          <cell r="G85" t="str">
            <v>(Dis.CESENA) (TESSELLO 2) PORTATA X LUOGORARO</v>
          </cell>
          <cell r="H85" t="str">
            <v>m3/h</v>
          </cell>
          <cell r="I85" t="str">
            <v>0</v>
          </cell>
          <cell r="J85" t="str">
            <v>1999</v>
          </cell>
          <cell r="K85" t="str">
            <v>0</v>
          </cell>
          <cell r="L85" t="str">
            <v>50</v>
          </cell>
          <cell r="M85" t="str">
            <v>1</v>
          </cell>
          <cell r="N85" t="str">
            <v>0</v>
          </cell>
          <cell r="O85" t="str">
            <v>19</v>
          </cell>
          <cell r="P85" t="str">
            <v>0</v>
          </cell>
          <cell r="Q85" t="str">
            <v>15</v>
          </cell>
          <cell r="R85" t="str">
            <v>LINEARE</v>
          </cell>
          <cell r="S85" t="str">
            <v>20</v>
          </cell>
          <cell r="T85" t="str">
            <v>15</v>
          </cell>
          <cell r="U85" t="str">
            <v>15</v>
          </cell>
          <cell r="V85" t="str">
            <v>-10</v>
          </cell>
          <cell r="W85" t="str">
            <v>-10</v>
          </cell>
          <cell r="X85" t="str">
            <v>-20</v>
          </cell>
          <cell r="Y85" t="str">
            <v>0</v>
          </cell>
          <cell r="Z85" t="str">
            <v>MEDIA</v>
          </cell>
          <cell r="AA85" t="str">
            <v>10</v>
          </cell>
          <cell r="AB85" t="str">
            <v>0</v>
          </cell>
          <cell r="AC85" t="str">
            <v>NO</v>
          </cell>
          <cell r="AD85" t="str">
            <v>NO</v>
          </cell>
          <cell r="AE85" t="str">
            <v>not used</v>
          </cell>
          <cell r="AF85" t="str">
            <v>A000028</v>
          </cell>
        </row>
        <row r="86">
          <cell r="A86" t="str">
            <v>SHARED</v>
          </cell>
          <cell r="B86" t="str">
            <v>54</v>
          </cell>
          <cell r="C86" t="str">
            <v>A_000027</v>
          </cell>
          <cell r="D86" t="str">
            <v>0000040000</v>
          </cell>
          <cell r="E86" t="str">
            <v>3</v>
          </cell>
          <cell r="F86" t="str">
            <v>A_000028_004</v>
          </cell>
          <cell r="G86" t="str">
            <v>(Dis.CESENA) (TESSELLO 2) LIVELLO VASCA</v>
          </cell>
          <cell r="H86" t="str">
            <v>m</v>
          </cell>
          <cell r="I86" t="str">
            <v>0</v>
          </cell>
          <cell r="J86" t="str">
            <v>1999</v>
          </cell>
          <cell r="K86" t="str">
            <v>0</v>
          </cell>
          <cell r="L86" t="str">
            <v>6</v>
          </cell>
          <cell r="M86" t="str">
            <v>1</v>
          </cell>
          <cell r="N86" t="str">
            <v>0</v>
          </cell>
          <cell r="O86" t="str">
            <v>19</v>
          </cell>
          <cell r="P86" t="str">
            <v>0</v>
          </cell>
          <cell r="Q86" t="str">
            <v>15</v>
          </cell>
          <cell r="R86" t="str">
            <v>LINEARE</v>
          </cell>
          <cell r="S86" t="str">
            <v>2.1</v>
          </cell>
          <cell r="T86" t="str">
            <v>1.9</v>
          </cell>
          <cell r="U86" t="str">
            <v>1.9</v>
          </cell>
          <cell r="V86" t="str">
            <v>1</v>
          </cell>
          <cell r="W86" t="str">
            <v>1</v>
          </cell>
          <cell r="X86" t="str">
            <v>0.5</v>
          </cell>
          <cell r="Y86" t="str">
            <v>0</v>
          </cell>
          <cell r="Z86" t="str">
            <v>MEDIA</v>
          </cell>
          <cell r="AA86" t="str">
            <v>10</v>
          </cell>
          <cell r="AB86" t="str">
            <v>0</v>
          </cell>
          <cell r="AC86" t="str">
            <v>NO</v>
          </cell>
          <cell r="AD86" t="str">
            <v>NO</v>
          </cell>
          <cell r="AE86" t="str">
            <v>not used</v>
          </cell>
          <cell r="AF86" t="str">
            <v>A000028</v>
          </cell>
        </row>
        <row r="87">
          <cell r="A87" t="str">
            <v>SHARED</v>
          </cell>
          <cell r="B87" t="str">
            <v>58</v>
          </cell>
          <cell r="C87" t="str">
            <v>A_000027</v>
          </cell>
          <cell r="D87" t="str">
            <v>0000010000</v>
          </cell>
          <cell r="E87" t="str">
            <v>0</v>
          </cell>
          <cell r="F87" t="str">
            <v>A_000028_005</v>
          </cell>
          <cell r="G87" t="str">
            <v>(Dis.CESENA) (LUOGORARO) LIVELLO VASCA</v>
          </cell>
          <cell r="H87" t="str">
            <v>m</v>
          </cell>
          <cell r="I87" t="str">
            <v>0</v>
          </cell>
          <cell r="J87" t="str">
            <v>1999</v>
          </cell>
          <cell r="K87" t="str">
            <v>0</v>
          </cell>
          <cell r="L87" t="str">
            <v>6</v>
          </cell>
          <cell r="M87" t="str">
            <v>1</v>
          </cell>
          <cell r="N87" t="str">
            <v>0</v>
          </cell>
          <cell r="O87" t="str">
            <v>19</v>
          </cell>
          <cell r="P87" t="str">
            <v>0</v>
          </cell>
          <cell r="Q87" t="str">
            <v>15</v>
          </cell>
          <cell r="R87" t="str">
            <v>LINEARE</v>
          </cell>
          <cell r="S87" t="str">
            <v>2.1</v>
          </cell>
          <cell r="T87" t="str">
            <v>1.9</v>
          </cell>
          <cell r="U87" t="str">
            <v>1.9</v>
          </cell>
          <cell r="V87" t="str">
            <v>1</v>
          </cell>
          <cell r="W87" t="str">
            <v>1</v>
          </cell>
          <cell r="X87" t="str">
            <v>0.3</v>
          </cell>
          <cell r="Y87" t="str">
            <v>0</v>
          </cell>
          <cell r="Z87" t="str">
            <v>MEDIA</v>
          </cell>
          <cell r="AA87" t="str">
            <v>10</v>
          </cell>
          <cell r="AB87" t="str">
            <v>0</v>
          </cell>
          <cell r="AC87" t="str">
            <v>NO</v>
          </cell>
          <cell r="AD87" t="str">
            <v>NO</v>
          </cell>
          <cell r="AE87" t="str">
            <v>not used</v>
          </cell>
          <cell r="AF87" t="str">
            <v>A000028</v>
          </cell>
        </row>
        <row r="88">
          <cell r="A88" t="str">
            <v>SHARED</v>
          </cell>
          <cell r="B88" t="str">
            <v>1</v>
          </cell>
          <cell r="C88" t="str">
            <v>A_000029</v>
          </cell>
          <cell r="D88" t="str">
            <v>0000010000</v>
          </cell>
          <cell r="E88" t="str">
            <v>-</v>
          </cell>
          <cell r="F88" t="str">
            <v>A_000029_001</v>
          </cell>
          <cell r="G88" t="str">
            <v>(Dis.CESENA) (TREBBO) LIVELLO VASCA</v>
          </cell>
          <cell r="H88" t="str">
            <v>m</v>
          </cell>
          <cell r="I88" t="str">
            <v>820</v>
          </cell>
          <cell r="J88" t="str">
            <v>4095</v>
          </cell>
          <cell r="K88" t="str">
            <v>0</v>
          </cell>
          <cell r="L88" t="str">
            <v>6</v>
          </cell>
          <cell r="M88" t="str">
            <v>0</v>
          </cell>
          <cell r="N88" t="str">
            <v>0</v>
          </cell>
          <cell r="O88" t="str">
            <v>32</v>
          </cell>
          <cell r="P88" t="str">
            <v>0</v>
          </cell>
          <cell r="Q88" t="str">
            <v>15</v>
          </cell>
          <cell r="R88" t="str">
            <v>LINEARE</v>
          </cell>
          <cell r="S88" t="str">
            <v>1.5</v>
          </cell>
          <cell r="T88" t="str">
            <v>1.45</v>
          </cell>
          <cell r="U88" t="str">
            <v>1.45</v>
          </cell>
          <cell r="V88" t="str">
            <v>.5</v>
          </cell>
          <cell r="W88" t="str">
            <v>.5</v>
          </cell>
          <cell r="X88" t="str">
            <v>.3</v>
          </cell>
          <cell r="Y88" t="str">
            <v>0</v>
          </cell>
          <cell r="Z88" t="str">
            <v>MEDIA</v>
          </cell>
          <cell r="AA88" t="str">
            <v>10</v>
          </cell>
          <cell r="AB88" t="str">
            <v>0</v>
          </cell>
          <cell r="AC88" t="str">
            <v>NO</v>
          </cell>
          <cell r="AD88" t="str">
            <v>SI_HighLow</v>
          </cell>
          <cell r="AE88" t="str">
            <v>not used</v>
          </cell>
          <cell r="AF88" t="str">
            <v>A000029</v>
          </cell>
          <cell r="AP88" t="str">
            <v>0</v>
          </cell>
        </row>
        <row r="89">
          <cell r="A89" t="str">
            <v>SHARED</v>
          </cell>
          <cell r="B89" t="str">
            <v>1</v>
          </cell>
          <cell r="C89" t="str">
            <v>A_000029</v>
          </cell>
          <cell r="D89" t="str">
            <v>0000020000</v>
          </cell>
          <cell r="E89" t="str">
            <v>2</v>
          </cell>
          <cell r="F89" t="str">
            <v>A_000029_003</v>
          </cell>
          <cell r="G89" t="str">
            <v>(Dis.CESENA) (TREBBO) PORTATA X ROVERSANO</v>
          </cell>
          <cell r="H89" t="str">
            <v>mc/h</v>
          </cell>
          <cell r="I89" t="str">
            <v>820</v>
          </cell>
          <cell r="J89" t="str">
            <v>4095</v>
          </cell>
          <cell r="K89" t="str">
            <v>0</v>
          </cell>
          <cell r="L89" t="str">
            <v>6</v>
          </cell>
          <cell r="M89" t="str">
            <v>0</v>
          </cell>
          <cell r="N89" t="str">
            <v>0</v>
          </cell>
          <cell r="O89" t="str">
            <v>32</v>
          </cell>
          <cell r="P89" t="str">
            <v>0</v>
          </cell>
          <cell r="Q89" t="str">
            <v>15</v>
          </cell>
          <cell r="R89" t="str">
            <v>LINEARE</v>
          </cell>
          <cell r="S89" t="str">
            <v>999999</v>
          </cell>
          <cell r="T89" t="str">
            <v>888888</v>
          </cell>
          <cell r="U89" t="str">
            <v>888888</v>
          </cell>
          <cell r="V89" t="str">
            <v>-888888</v>
          </cell>
          <cell r="W89" t="str">
            <v>-888888</v>
          </cell>
          <cell r="X89" t="str">
            <v>-999999</v>
          </cell>
          <cell r="Y89" t="str">
            <v>0</v>
          </cell>
          <cell r="Z89" t="str">
            <v>MEDIA</v>
          </cell>
          <cell r="AA89" t="str">
            <v>10</v>
          </cell>
          <cell r="AB89" t="str">
            <v>0</v>
          </cell>
          <cell r="AC89" t="str">
            <v>NO</v>
          </cell>
          <cell r="AD89" t="str">
            <v>NO</v>
          </cell>
          <cell r="AE89" t="str">
            <v>not used</v>
          </cell>
          <cell r="AF89" t="str">
            <v>A000029</v>
          </cell>
        </row>
        <row r="90">
          <cell r="A90" t="str">
            <v>SHARED</v>
          </cell>
          <cell r="B90" t="str">
            <v>1</v>
          </cell>
          <cell r="C90" t="str">
            <v>A_000029</v>
          </cell>
          <cell r="D90" t="str">
            <v>0000030000</v>
          </cell>
          <cell r="E90" t="str">
            <v>3</v>
          </cell>
          <cell r="F90" t="str">
            <v>A_000029_004</v>
          </cell>
          <cell r="G90" t="str">
            <v>(Dis.CESENA) (TREBBO) FASE1 POMPA 1</v>
          </cell>
          <cell r="H90" t="str">
            <v>A</v>
          </cell>
          <cell r="I90" t="str">
            <v>820</v>
          </cell>
          <cell r="J90" t="str">
            <v>4095</v>
          </cell>
          <cell r="K90" t="str">
            <v>0</v>
          </cell>
          <cell r="L90" t="str">
            <v>60</v>
          </cell>
          <cell r="M90" t="str">
            <v>0</v>
          </cell>
          <cell r="N90" t="str">
            <v>0</v>
          </cell>
          <cell r="O90" t="str">
            <v>32</v>
          </cell>
          <cell r="P90" t="str">
            <v>0</v>
          </cell>
          <cell r="Q90" t="str">
            <v>15</v>
          </cell>
          <cell r="R90" t="str">
            <v>LINEARE</v>
          </cell>
          <cell r="S90" t="str">
            <v>999999</v>
          </cell>
          <cell r="T90" t="str">
            <v>888888</v>
          </cell>
          <cell r="U90" t="str">
            <v>888888</v>
          </cell>
          <cell r="V90" t="str">
            <v>-888888</v>
          </cell>
          <cell r="W90" t="str">
            <v>-888888</v>
          </cell>
          <cell r="X90" t="str">
            <v>-999999</v>
          </cell>
          <cell r="Y90" t="str">
            <v>0</v>
          </cell>
          <cell r="Z90" t="str">
            <v>MEDIA</v>
          </cell>
          <cell r="AA90" t="str">
            <v>10</v>
          </cell>
          <cell r="AB90" t="str">
            <v>0</v>
          </cell>
          <cell r="AC90" t="str">
            <v>NO</v>
          </cell>
          <cell r="AD90" t="str">
            <v>NO</v>
          </cell>
          <cell r="AE90" t="str">
            <v>not used</v>
          </cell>
          <cell r="AF90" t="str">
            <v>A000029</v>
          </cell>
        </row>
        <row r="91">
          <cell r="A91" t="str">
            <v>SHARED</v>
          </cell>
          <cell r="B91" t="str">
            <v>1</v>
          </cell>
          <cell r="C91" t="str">
            <v>A_000029</v>
          </cell>
          <cell r="D91" t="str">
            <v>0000040000</v>
          </cell>
          <cell r="E91" t="str">
            <v>4</v>
          </cell>
          <cell r="F91" t="str">
            <v>A_000029_005</v>
          </cell>
          <cell r="G91" t="str">
            <v>(Dis.CESENA) (TREBBO) FASE1 POMPA 2</v>
          </cell>
          <cell r="H91" t="str">
            <v>A</v>
          </cell>
          <cell r="I91" t="str">
            <v>820</v>
          </cell>
          <cell r="J91" t="str">
            <v>4095</v>
          </cell>
          <cell r="K91" t="str">
            <v>0</v>
          </cell>
          <cell r="L91" t="str">
            <v>60</v>
          </cell>
          <cell r="M91" t="str">
            <v>0</v>
          </cell>
          <cell r="N91" t="str">
            <v>0</v>
          </cell>
          <cell r="O91" t="str">
            <v>32</v>
          </cell>
          <cell r="P91" t="str">
            <v>0</v>
          </cell>
          <cell r="Q91" t="str">
            <v>15</v>
          </cell>
          <cell r="R91" t="str">
            <v>LINEARE</v>
          </cell>
          <cell r="S91" t="str">
            <v>999999</v>
          </cell>
          <cell r="T91" t="str">
            <v>888888</v>
          </cell>
          <cell r="U91" t="str">
            <v>888888</v>
          </cell>
          <cell r="V91" t="str">
            <v>-888888</v>
          </cell>
          <cell r="W91" t="str">
            <v>-888888</v>
          </cell>
          <cell r="X91" t="str">
            <v>-999999</v>
          </cell>
          <cell r="Y91" t="str">
            <v>0</v>
          </cell>
          <cell r="Z91" t="str">
            <v>MEDIA</v>
          </cell>
          <cell r="AA91" t="str">
            <v>10</v>
          </cell>
          <cell r="AB91" t="str">
            <v>0</v>
          </cell>
          <cell r="AC91" t="str">
            <v>NO</v>
          </cell>
          <cell r="AD91" t="str">
            <v>NO</v>
          </cell>
          <cell r="AE91" t="str">
            <v>not used</v>
          </cell>
          <cell r="AF91" t="str">
            <v>A000029</v>
          </cell>
        </row>
        <row r="92">
          <cell r="A92" t="str">
            <v>SHARED</v>
          </cell>
          <cell r="B92" t="str">
            <v>1</v>
          </cell>
          <cell r="C92" t="str">
            <v>A_000029</v>
          </cell>
          <cell r="D92" t="str">
            <v>0000050000</v>
          </cell>
          <cell r="E92" t="str">
            <v>5</v>
          </cell>
          <cell r="F92" t="str">
            <v>A_000029_006</v>
          </cell>
          <cell r="G92" t="str">
            <v>(Dis.CESENA) (TREBBO) PRESSIONE IN ENTRATA</v>
          </cell>
          <cell r="H92" t="str">
            <v>bar</v>
          </cell>
          <cell r="I92" t="str">
            <v>820</v>
          </cell>
          <cell r="J92" t="str">
            <v>4095</v>
          </cell>
          <cell r="K92" t="str">
            <v>0</v>
          </cell>
          <cell r="L92" t="str">
            <v>16</v>
          </cell>
          <cell r="M92" t="str">
            <v>1</v>
          </cell>
          <cell r="N92" t="str">
            <v>0</v>
          </cell>
          <cell r="O92" t="str">
            <v>32</v>
          </cell>
          <cell r="P92" t="str">
            <v>0</v>
          </cell>
          <cell r="Q92" t="str">
            <v>15</v>
          </cell>
          <cell r="R92" t="str">
            <v>LINEARE</v>
          </cell>
          <cell r="S92" t="str">
            <v>999999</v>
          </cell>
          <cell r="T92" t="str">
            <v>888888</v>
          </cell>
          <cell r="U92" t="str">
            <v>888888</v>
          </cell>
          <cell r="V92" t="str">
            <v>-888888</v>
          </cell>
          <cell r="W92" t="str">
            <v>-888888</v>
          </cell>
          <cell r="X92" t="str">
            <v>-999999</v>
          </cell>
          <cell r="Y92" t="str">
            <v>0</v>
          </cell>
          <cell r="Z92" t="str">
            <v>MEDIA</v>
          </cell>
          <cell r="AA92" t="str">
            <v>10</v>
          </cell>
          <cell r="AB92" t="str">
            <v>0</v>
          </cell>
          <cell r="AC92" t="str">
            <v>NO</v>
          </cell>
          <cell r="AD92" t="str">
            <v>SI_HighLow</v>
          </cell>
          <cell r="AE92" t="str">
            <v>not used</v>
          </cell>
          <cell r="AF92" t="str">
            <v>A000029</v>
          </cell>
        </row>
        <row r="93">
          <cell r="A93" t="str">
            <v>SHARED</v>
          </cell>
          <cell r="B93" t="str">
            <v>1</v>
          </cell>
          <cell r="C93" t="str">
            <v>A_000029</v>
          </cell>
          <cell r="D93" t="str">
            <v>0000060000</v>
          </cell>
          <cell r="E93" t="str">
            <v>6</v>
          </cell>
          <cell r="F93" t="str">
            <v>A_000029_007</v>
          </cell>
          <cell r="G93" t="str">
            <v>(Dis.CESENA) (TREBBO) CONCENTRAZIONE CLORO LIBERO</v>
          </cell>
          <cell r="H93" t="str">
            <v>ppm</v>
          </cell>
          <cell r="I93" t="str">
            <v>820</v>
          </cell>
          <cell r="J93" t="str">
            <v>4095</v>
          </cell>
          <cell r="K93" t="str">
            <v>0</v>
          </cell>
          <cell r="L93" t="str">
            <v>2</v>
          </cell>
          <cell r="M93" t="str">
            <v>0</v>
          </cell>
          <cell r="N93" t="str">
            <v>0</v>
          </cell>
          <cell r="O93" t="str">
            <v>32</v>
          </cell>
          <cell r="P93" t="str">
            <v>0</v>
          </cell>
          <cell r="Q93" t="str">
            <v>15</v>
          </cell>
          <cell r="R93" t="str">
            <v>LINEARE</v>
          </cell>
          <cell r="S93" t="str">
            <v>999999</v>
          </cell>
          <cell r="T93" t="str">
            <v>888888</v>
          </cell>
          <cell r="U93" t="str">
            <v>888888</v>
          </cell>
          <cell r="V93" t="str">
            <v>-888888</v>
          </cell>
          <cell r="W93" t="str">
            <v>-888888</v>
          </cell>
          <cell r="X93" t="str">
            <v>-999999</v>
          </cell>
          <cell r="Y93" t="str">
            <v>0</v>
          </cell>
          <cell r="Z93" t="str">
            <v>MEDIA</v>
          </cell>
          <cell r="AA93" t="str">
            <v>10</v>
          </cell>
          <cell r="AB93" t="str">
            <v>0</v>
          </cell>
          <cell r="AC93" t="str">
            <v>NO</v>
          </cell>
          <cell r="AD93" t="str">
            <v>NO</v>
          </cell>
          <cell r="AE93" t="str">
            <v>not used</v>
          </cell>
          <cell r="AF93" t="str">
            <v>A000029</v>
          </cell>
        </row>
        <row r="94">
          <cell r="A94" t="str">
            <v>SHARED</v>
          </cell>
          <cell r="B94" t="str">
            <v>34</v>
          </cell>
          <cell r="C94" t="str">
            <v>A_000034</v>
          </cell>
          <cell r="D94" t="str">
            <v>0000010000</v>
          </cell>
          <cell r="E94" t="str">
            <v>1</v>
          </cell>
          <cell r="F94" t="str">
            <v>A_000030_001</v>
          </cell>
          <cell r="G94" t="str">
            <v>(Dis.CESENA) (GALLO) LIVELLO SERBATOIO</v>
          </cell>
          <cell r="H94" t="str">
            <v>m</v>
          </cell>
          <cell r="I94" t="str">
            <v>0</v>
          </cell>
          <cell r="J94" t="str">
            <v>1999</v>
          </cell>
          <cell r="K94" t="str">
            <v>0</v>
          </cell>
          <cell r="L94" t="str">
            <v>3.2</v>
          </cell>
          <cell r="M94" t="str">
            <v>1</v>
          </cell>
          <cell r="N94" t="str">
            <v>0</v>
          </cell>
          <cell r="O94" t="str">
            <v>19</v>
          </cell>
          <cell r="P94" t="str">
            <v>0</v>
          </cell>
          <cell r="Q94" t="str">
            <v>15</v>
          </cell>
          <cell r="R94" t="str">
            <v>LINEARE</v>
          </cell>
          <cell r="S94" t="str">
            <v>3</v>
          </cell>
          <cell r="T94" t="str">
            <v>2.8</v>
          </cell>
          <cell r="U94" t="str">
            <v>2.8</v>
          </cell>
          <cell r="V94" t="str">
            <v>2</v>
          </cell>
          <cell r="W94" t="str">
            <v>2</v>
          </cell>
          <cell r="X94" t="str">
            <v>1.5</v>
          </cell>
          <cell r="Y94" t="str">
            <v>0</v>
          </cell>
          <cell r="Z94" t="str">
            <v>MEDIA</v>
          </cell>
          <cell r="AA94" t="str">
            <v>10</v>
          </cell>
          <cell r="AB94" t="str">
            <v>0</v>
          </cell>
          <cell r="AC94" t="str">
            <v>NO</v>
          </cell>
          <cell r="AD94" t="str">
            <v>NO</v>
          </cell>
          <cell r="AE94" t="str">
            <v>not used</v>
          </cell>
          <cell r="AF94" t="str">
            <v>A000030</v>
          </cell>
        </row>
        <row r="95">
          <cell r="A95" t="str">
            <v>SHARED</v>
          </cell>
          <cell r="B95" t="str">
            <v>34</v>
          </cell>
          <cell r="C95" t="str">
            <v>A_000034</v>
          </cell>
          <cell r="D95" t="str">
            <v>0000020000</v>
          </cell>
          <cell r="E95" t="str">
            <v>2</v>
          </cell>
          <cell r="F95" t="str">
            <v>A_000030_002</v>
          </cell>
          <cell r="G95" t="str">
            <v>(Dis.CESENA) (GALLO) PRESSIONE INGRESSO CLAYTON</v>
          </cell>
          <cell r="H95" t="str">
            <v>bar</v>
          </cell>
          <cell r="I95" t="str">
            <v>0</v>
          </cell>
          <cell r="J95" t="str">
            <v>1999</v>
          </cell>
          <cell r="K95" t="str">
            <v>0</v>
          </cell>
          <cell r="L95" t="str">
            <v>16</v>
          </cell>
          <cell r="M95" t="str">
            <v>1</v>
          </cell>
          <cell r="N95" t="str">
            <v>0</v>
          </cell>
          <cell r="O95" t="str">
            <v>19</v>
          </cell>
          <cell r="P95" t="str">
            <v>0</v>
          </cell>
          <cell r="Q95" t="str">
            <v>15</v>
          </cell>
          <cell r="R95" t="str">
            <v>LINEARE</v>
          </cell>
          <cell r="S95" t="str">
            <v>11.5</v>
          </cell>
          <cell r="T95" t="str">
            <v>10</v>
          </cell>
          <cell r="U95" t="str">
            <v>10</v>
          </cell>
          <cell r="V95" t="str">
            <v>2</v>
          </cell>
          <cell r="W95" t="str">
            <v>2</v>
          </cell>
          <cell r="X95" t="str">
            <v>1</v>
          </cell>
          <cell r="Y95" t="str">
            <v>0</v>
          </cell>
          <cell r="Z95" t="str">
            <v>MEDIA</v>
          </cell>
          <cell r="AA95" t="str">
            <v>10</v>
          </cell>
          <cell r="AB95" t="str">
            <v>0</v>
          </cell>
          <cell r="AC95" t="str">
            <v>NO</v>
          </cell>
          <cell r="AD95" t="str">
            <v>NO</v>
          </cell>
          <cell r="AE95" t="str">
            <v>not used</v>
          </cell>
          <cell r="AF95" t="str">
            <v>A000030</v>
          </cell>
        </row>
        <row r="96">
          <cell r="A96" t="str">
            <v>SHARED</v>
          </cell>
          <cell r="B96" t="str">
            <v>34</v>
          </cell>
          <cell r="C96" t="str">
            <v>A_000034</v>
          </cell>
          <cell r="D96" t="str">
            <v>0000030000</v>
          </cell>
          <cell r="E96" t="str">
            <v>3</v>
          </cell>
          <cell r="F96" t="str">
            <v>A_000030_003</v>
          </cell>
          <cell r="G96" t="str">
            <v>(Dis.CESENA) (GALLO) PORTATA PER BORELLO</v>
          </cell>
          <cell r="H96" t="str">
            <v>m3/h</v>
          </cell>
          <cell r="I96" t="str">
            <v>0</v>
          </cell>
          <cell r="J96" t="str">
            <v>1999</v>
          </cell>
          <cell r="K96" t="str">
            <v>0</v>
          </cell>
          <cell r="L96" t="str">
            <v>25</v>
          </cell>
          <cell r="M96" t="str">
            <v>1</v>
          </cell>
          <cell r="N96" t="str">
            <v>0</v>
          </cell>
          <cell r="O96" t="str">
            <v>19</v>
          </cell>
          <cell r="P96" t="str">
            <v>0</v>
          </cell>
          <cell r="Q96" t="str">
            <v>15</v>
          </cell>
          <cell r="R96" t="str">
            <v>LINEARE</v>
          </cell>
          <cell r="S96" t="str">
            <v>999999</v>
          </cell>
          <cell r="T96" t="str">
            <v>888888</v>
          </cell>
          <cell r="U96" t="str">
            <v>888888</v>
          </cell>
          <cell r="V96" t="str">
            <v>-888888</v>
          </cell>
          <cell r="W96" t="str">
            <v>-888888</v>
          </cell>
          <cell r="X96" t="str">
            <v>-999999</v>
          </cell>
          <cell r="Y96" t="str">
            <v>0</v>
          </cell>
          <cell r="Z96" t="str">
            <v>MEDIA</v>
          </cell>
          <cell r="AA96" t="str">
            <v>10</v>
          </cell>
          <cell r="AB96" t="str">
            <v>0</v>
          </cell>
          <cell r="AC96" t="str">
            <v>NO</v>
          </cell>
          <cell r="AD96" t="str">
            <v>NO</v>
          </cell>
          <cell r="AE96" t="str">
            <v>not used</v>
          </cell>
          <cell r="AF96" t="str">
            <v>A000030</v>
          </cell>
        </row>
        <row r="97">
          <cell r="A97" t="str">
            <v>SHARED</v>
          </cell>
          <cell r="B97" t="str">
            <v>34</v>
          </cell>
          <cell r="C97" t="str">
            <v>A_000034</v>
          </cell>
          <cell r="D97" t="str">
            <v>0000040000</v>
          </cell>
          <cell r="E97" t="str">
            <v>4</v>
          </cell>
          <cell r="F97" t="str">
            <v>A_000030_004</v>
          </cell>
          <cell r="G97" t="str">
            <v>(Dis.CESENA) (GALLO) PORTATA PER FORMIGNANO 1</v>
          </cell>
          <cell r="H97" t="str">
            <v>m3/h</v>
          </cell>
          <cell r="I97" t="str">
            <v>0</v>
          </cell>
          <cell r="J97" t="str">
            <v>1999</v>
          </cell>
          <cell r="K97" t="str">
            <v>0</v>
          </cell>
          <cell r="L97" t="str">
            <v>120</v>
          </cell>
          <cell r="M97" t="str">
            <v>1</v>
          </cell>
          <cell r="N97" t="str">
            <v>0</v>
          </cell>
          <cell r="O97" t="str">
            <v>19</v>
          </cell>
          <cell r="P97" t="str">
            <v>0</v>
          </cell>
          <cell r="Q97" t="str">
            <v>15</v>
          </cell>
          <cell r="R97" t="str">
            <v>LINEARE</v>
          </cell>
          <cell r="S97" t="str">
            <v>999999</v>
          </cell>
          <cell r="T97" t="str">
            <v>888888</v>
          </cell>
          <cell r="U97" t="str">
            <v>888888</v>
          </cell>
          <cell r="V97" t="str">
            <v>-888888</v>
          </cell>
          <cell r="W97" t="str">
            <v>-888888</v>
          </cell>
          <cell r="X97" t="str">
            <v>-999999</v>
          </cell>
          <cell r="Y97" t="str">
            <v>0</v>
          </cell>
          <cell r="Z97" t="str">
            <v>MEDIA</v>
          </cell>
          <cell r="AA97" t="str">
            <v>10</v>
          </cell>
          <cell r="AB97" t="str">
            <v>0</v>
          </cell>
          <cell r="AC97" t="str">
            <v>NO</v>
          </cell>
          <cell r="AD97" t="str">
            <v>NO</v>
          </cell>
          <cell r="AE97" t="str">
            <v>not used</v>
          </cell>
          <cell r="AF97" t="str">
            <v>A000030</v>
          </cell>
        </row>
        <row r="98">
          <cell r="A98" t="str">
            <v>SHARED</v>
          </cell>
          <cell r="B98" t="str">
            <v>34</v>
          </cell>
          <cell r="C98" t="str">
            <v>A_000034</v>
          </cell>
          <cell r="D98" t="str">
            <v>0000050000</v>
          </cell>
          <cell r="E98" t="str">
            <v>5</v>
          </cell>
          <cell r="F98" t="str">
            <v>A_000030_005</v>
          </cell>
          <cell r="G98" t="str">
            <v>(Dis.CESENA) (GALLO) FASE POMPA 1</v>
          </cell>
          <cell r="H98" t="str">
            <v>A</v>
          </cell>
          <cell r="I98" t="str">
            <v>0</v>
          </cell>
          <cell r="J98" t="str">
            <v>1999</v>
          </cell>
          <cell r="K98" t="str">
            <v>0</v>
          </cell>
          <cell r="L98" t="str">
            <v>60</v>
          </cell>
          <cell r="M98" t="str">
            <v>10</v>
          </cell>
          <cell r="N98" t="str">
            <v>0</v>
          </cell>
          <cell r="O98" t="str">
            <v>19</v>
          </cell>
          <cell r="P98" t="str">
            <v>0</v>
          </cell>
          <cell r="Q98" t="str">
            <v>15</v>
          </cell>
          <cell r="R98" t="str">
            <v>LINEARE</v>
          </cell>
          <cell r="S98" t="str">
            <v>35</v>
          </cell>
          <cell r="T98" t="str">
            <v>33</v>
          </cell>
          <cell r="U98" t="str">
            <v>33</v>
          </cell>
          <cell r="V98" t="str">
            <v>-998</v>
          </cell>
          <cell r="W98" t="str">
            <v>-998</v>
          </cell>
          <cell r="X98" t="str">
            <v>-999</v>
          </cell>
          <cell r="Y98" t="str">
            <v>0</v>
          </cell>
          <cell r="Z98" t="str">
            <v>MEDIA</v>
          </cell>
          <cell r="AA98" t="str">
            <v>10</v>
          </cell>
          <cell r="AB98" t="str">
            <v>0</v>
          </cell>
          <cell r="AC98" t="str">
            <v>NO</v>
          </cell>
          <cell r="AD98" t="str">
            <v>NO</v>
          </cell>
          <cell r="AE98" t="str">
            <v>not used</v>
          </cell>
          <cell r="AF98" t="str">
            <v>A000030</v>
          </cell>
        </row>
        <row r="99">
          <cell r="A99" t="str">
            <v>SHARED</v>
          </cell>
          <cell r="B99" t="str">
            <v>34</v>
          </cell>
          <cell r="C99" t="str">
            <v>A_000034</v>
          </cell>
          <cell r="D99" t="str">
            <v>0000060000</v>
          </cell>
          <cell r="E99" t="str">
            <v>6</v>
          </cell>
          <cell r="F99" t="str">
            <v>A_000030_006</v>
          </cell>
          <cell r="G99" t="str">
            <v>(Dis.CESENA) (GALLO) FASE POMPA 2</v>
          </cell>
          <cell r="H99" t="str">
            <v>A</v>
          </cell>
          <cell r="I99" t="str">
            <v>0</v>
          </cell>
          <cell r="J99" t="str">
            <v>1999</v>
          </cell>
          <cell r="K99" t="str">
            <v>0</v>
          </cell>
          <cell r="L99" t="str">
            <v>60</v>
          </cell>
          <cell r="M99" t="str">
            <v>10</v>
          </cell>
          <cell r="N99" t="str">
            <v>0</v>
          </cell>
          <cell r="O99" t="str">
            <v>19</v>
          </cell>
          <cell r="P99" t="str">
            <v>0</v>
          </cell>
          <cell r="Q99" t="str">
            <v>15</v>
          </cell>
          <cell r="R99" t="str">
            <v>LINEARE</v>
          </cell>
          <cell r="S99" t="str">
            <v>35</v>
          </cell>
          <cell r="T99" t="str">
            <v>33</v>
          </cell>
          <cell r="U99" t="str">
            <v>33</v>
          </cell>
          <cell r="V99" t="str">
            <v>-998</v>
          </cell>
          <cell r="W99" t="str">
            <v>-998</v>
          </cell>
          <cell r="X99" t="str">
            <v>-999</v>
          </cell>
          <cell r="Y99" t="str">
            <v>0</v>
          </cell>
          <cell r="Z99" t="str">
            <v>MEDIA</v>
          </cell>
          <cell r="AA99" t="str">
            <v>10</v>
          </cell>
          <cell r="AB99" t="str">
            <v>0</v>
          </cell>
          <cell r="AC99" t="str">
            <v>NO</v>
          </cell>
          <cell r="AD99" t="str">
            <v>NO</v>
          </cell>
          <cell r="AE99" t="str">
            <v>not used</v>
          </cell>
          <cell r="AF99" t="str">
            <v>A000030</v>
          </cell>
        </row>
        <row r="100">
          <cell r="A100" t="str">
            <v>SHARED</v>
          </cell>
          <cell r="B100" t="str">
            <v>35</v>
          </cell>
          <cell r="C100" t="str">
            <v>A_000034</v>
          </cell>
          <cell r="D100" t="str">
            <v>0000010000</v>
          </cell>
          <cell r="E100" t="str">
            <v>1</v>
          </cell>
          <cell r="F100" t="str">
            <v>A_000032_001</v>
          </cell>
          <cell r="G100" t="str">
            <v>(Dis.CESENA) (FORMIGNANO 1) LIVELLO SERBATOIO</v>
          </cell>
          <cell r="H100" t="str">
            <v>m</v>
          </cell>
          <cell r="I100" t="str">
            <v>0</v>
          </cell>
          <cell r="J100" t="str">
            <v>1999</v>
          </cell>
          <cell r="K100" t="str">
            <v>0</v>
          </cell>
          <cell r="L100" t="str">
            <v>6</v>
          </cell>
          <cell r="M100" t="str">
            <v>1</v>
          </cell>
          <cell r="N100" t="str">
            <v>0</v>
          </cell>
          <cell r="O100" t="str">
            <v>19</v>
          </cell>
          <cell r="P100" t="str">
            <v>0</v>
          </cell>
          <cell r="Q100" t="str">
            <v>15</v>
          </cell>
          <cell r="R100" t="str">
            <v>LINEARE</v>
          </cell>
          <cell r="S100" t="str">
            <v>2</v>
          </cell>
          <cell r="T100" t="str">
            <v>1.8</v>
          </cell>
          <cell r="U100" t="str">
            <v>1.8</v>
          </cell>
          <cell r="V100" t="str">
            <v>1.2</v>
          </cell>
          <cell r="W100" t="str">
            <v>1.2</v>
          </cell>
          <cell r="X100" t="str">
            <v>1</v>
          </cell>
          <cell r="Y100" t="str">
            <v>0</v>
          </cell>
          <cell r="Z100" t="str">
            <v>MEDIA</v>
          </cell>
          <cell r="AA100" t="str">
            <v>10</v>
          </cell>
          <cell r="AB100" t="str">
            <v>0</v>
          </cell>
          <cell r="AC100" t="str">
            <v>NO</v>
          </cell>
          <cell r="AD100" t="str">
            <v>NO</v>
          </cell>
          <cell r="AE100" t="str">
            <v>not used</v>
          </cell>
          <cell r="AF100" t="str">
            <v>A000032</v>
          </cell>
        </row>
        <row r="101">
          <cell r="A101" t="str">
            <v>SHARED</v>
          </cell>
          <cell r="B101" t="str">
            <v>35</v>
          </cell>
          <cell r="C101" t="str">
            <v>A_000034</v>
          </cell>
          <cell r="D101" t="str">
            <v>0000020000</v>
          </cell>
          <cell r="E101" t="str">
            <v>2</v>
          </cell>
          <cell r="F101" t="str">
            <v>A_000032_002</v>
          </cell>
          <cell r="G101" t="str">
            <v>(Dis.CESENA) (FORMIGNANO 1) PORTATA</v>
          </cell>
          <cell r="H101" t="str">
            <v>m3/h</v>
          </cell>
          <cell r="I101" t="str">
            <v>0</v>
          </cell>
          <cell r="J101" t="str">
            <v>1999</v>
          </cell>
          <cell r="K101" t="str">
            <v>0</v>
          </cell>
          <cell r="L101" t="str">
            <v>20</v>
          </cell>
          <cell r="M101" t="str">
            <v>1</v>
          </cell>
          <cell r="N101" t="str">
            <v>0</v>
          </cell>
          <cell r="O101" t="str">
            <v>19</v>
          </cell>
          <cell r="P101" t="str">
            <v>0</v>
          </cell>
          <cell r="Q101" t="str">
            <v>15</v>
          </cell>
          <cell r="R101" t="str">
            <v>LINEARE</v>
          </cell>
          <cell r="S101" t="str">
            <v>999999</v>
          </cell>
          <cell r="T101" t="str">
            <v>888888</v>
          </cell>
          <cell r="U101" t="str">
            <v>888888</v>
          </cell>
          <cell r="V101" t="str">
            <v>-888888</v>
          </cell>
          <cell r="W101" t="str">
            <v>-888888</v>
          </cell>
          <cell r="X101" t="str">
            <v>-999999</v>
          </cell>
          <cell r="Y101" t="str">
            <v>0</v>
          </cell>
          <cell r="Z101" t="str">
            <v>MEDIA</v>
          </cell>
          <cell r="AA101" t="str">
            <v>10</v>
          </cell>
          <cell r="AB101" t="str">
            <v>0</v>
          </cell>
          <cell r="AC101" t="str">
            <v>NO</v>
          </cell>
          <cell r="AD101" t="str">
            <v>NO</v>
          </cell>
          <cell r="AE101" t="str">
            <v>not used</v>
          </cell>
          <cell r="AF101" t="str">
            <v>A000032</v>
          </cell>
        </row>
        <row r="102">
          <cell r="A102" t="str">
            <v>SHARED</v>
          </cell>
          <cell r="B102" t="str">
            <v>35</v>
          </cell>
          <cell r="C102" t="str">
            <v>A_000034</v>
          </cell>
          <cell r="D102" t="str">
            <v>0000030000</v>
          </cell>
          <cell r="E102" t="str">
            <v>3</v>
          </cell>
          <cell r="F102" t="str">
            <v>A_000032_003</v>
          </cell>
          <cell r="G102" t="str">
            <v>(Dis.CESENA) (FORMIGNANO 1) FASE POMPA 1</v>
          </cell>
          <cell r="H102" t="str">
            <v>A</v>
          </cell>
          <cell r="I102" t="str">
            <v>0</v>
          </cell>
          <cell r="J102" t="str">
            <v>1999</v>
          </cell>
          <cell r="K102" t="str">
            <v>0</v>
          </cell>
          <cell r="L102" t="str">
            <v>60</v>
          </cell>
          <cell r="M102" t="str">
            <v>10</v>
          </cell>
          <cell r="N102" t="str">
            <v>0</v>
          </cell>
          <cell r="O102" t="str">
            <v>19</v>
          </cell>
          <cell r="P102" t="str">
            <v>0</v>
          </cell>
          <cell r="Q102" t="str">
            <v>15</v>
          </cell>
          <cell r="R102" t="str">
            <v>LINEARE</v>
          </cell>
          <cell r="S102" t="str">
            <v>35</v>
          </cell>
          <cell r="T102" t="str">
            <v>33</v>
          </cell>
          <cell r="U102" t="str">
            <v>33</v>
          </cell>
          <cell r="V102" t="str">
            <v>-998</v>
          </cell>
          <cell r="W102" t="str">
            <v>-998</v>
          </cell>
          <cell r="X102" t="str">
            <v>-999</v>
          </cell>
          <cell r="Y102" t="str">
            <v>0</v>
          </cell>
          <cell r="Z102" t="str">
            <v>MEDIA</v>
          </cell>
          <cell r="AA102" t="str">
            <v>10</v>
          </cell>
          <cell r="AB102" t="str">
            <v>0</v>
          </cell>
          <cell r="AC102" t="str">
            <v>NO</v>
          </cell>
          <cell r="AD102" t="str">
            <v>NO</v>
          </cell>
          <cell r="AE102" t="str">
            <v>not used</v>
          </cell>
          <cell r="AF102" t="str">
            <v>A000032</v>
          </cell>
        </row>
        <row r="103">
          <cell r="A103" t="str">
            <v>SHARED</v>
          </cell>
          <cell r="B103" t="str">
            <v>35</v>
          </cell>
          <cell r="C103" t="str">
            <v>A_000034</v>
          </cell>
          <cell r="D103" t="str">
            <v>0000040000</v>
          </cell>
          <cell r="E103" t="str">
            <v>4</v>
          </cell>
          <cell r="F103" t="str">
            <v>A_000032_004</v>
          </cell>
          <cell r="G103" t="str">
            <v>(Dis.CESENA) (FORMIGNANO 1) FASE POMPA 2</v>
          </cell>
          <cell r="H103" t="str">
            <v>A</v>
          </cell>
          <cell r="I103" t="str">
            <v>0</v>
          </cell>
          <cell r="J103" t="str">
            <v>1999</v>
          </cell>
          <cell r="K103" t="str">
            <v>0</v>
          </cell>
          <cell r="L103" t="str">
            <v>60</v>
          </cell>
          <cell r="M103" t="str">
            <v>10</v>
          </cell>
          <cell r="N103" t="str">
            <v>0</v>
          </cell>
          <cell r="O103" t="str">
            <v>19</v>
          </cell>
          <cell r="P103" t="str">
            <v>0</v>
          </cell>
          <cell r="Q103" t="str">
            <v>15</v>
          </cell>
          <cell r="R103" t="str">
            <v>LINEARE</v>
          </cell>
          <cell r="S103" t="str">
            <v>35</v>
          </cell>
          <cell r="T103" t="str">
            <v>33</v>
          </cell>
          <cell r="U103" t="str">
            <v>33</v>
          </cell>
          <cell r="V103" t="str">
            <v>-998</v>
          </cell>
          <cell r="W103" t="str">
            <v>-998</v>
          </cell>
          <cell r="X103" t="str">
            <v>-999</v>
          </cell>
          <cell r="Y103" t="str">
            <v>0</v>
          </cell>
          <cell r="Z103" t="str">
            <v>MEDIA</v>
          </cell>
          <cell r="AA103" t="str">
            <v>10</v>
          </cell>
          <cell r="AB103" t="str">
            <v>0</v>
          </cell>
          <cell r="AC103" t="str">
            <v>NO</v>
          </cell>
          <cell r="AD103" t="str">
            <v>NO</v>
          </cell>
          <cell r="AE103" t="str">
            <v>not used</v>
          </cell>
          <cell r="AF103" t="str">
            <v>A000032</v>
          </cell>
        </row>
        <row r="104">
          <cell r="A104" t="str">
            <v>SHARED</v>
          </cell>
          <cell r="B104" t="str">
            <v>35</v>
          </cell>
          <cell r="C104" t="str">
            <v>A_000034</v>
          </cell>
          <cell r="D104" t="str">
            <v>0000050000</v>
          </cell>
          <cell r="E104" t="str">
            <v>5</v>
          </cell>
          <cell r="F104" t="str">
            <v>A_000032_005</v>
          </cell>
          <cell r="G104" t="str">
            <v>(Dis.CESENA) (FORMIGNANO 2 ) LIVELLO SERBATOIO</v>
          </cell>
          <cell r="H104" t="str">
            <v>m</v>
          </cell>
          <cell r="I104" t="str">
            <v>0</v>
          </cell>
          <cell r="J104" t="str">
            <v>1999</v>
          </cell>
          <cell r="K104" t="str">
            <v>0</v>
          </cell>
          <cell r="L104" t="str">
            <v>6</v>
          </cell>
          <cell r="M104" t="str">
            <v>0</v>
          </cell>
          <cell r="N104" t="str">
            <v>0</v>
          </cell>
          <cell r="O104" t="str">
            <v>19</v>
          </cell>
          <cell r="P104" t="str">
            <v>0</v>
          </cell>
          <cell r="Q104" t="str">
            <v>15</v>
          </cell>
          <cell r="R104" t="str">
            <v>LINEARE</v>
          </cell>
          <cell r="S104" t="str">
            <v>2.3</v>
          </cell>
          <cell r="T104" t="str">
            <v>2.2</v>
          </cell>
          <cell r="U104" t="str">
            <v>2.2</v>
          </cell>
          <cell r="V104" t="str">
            <v>.75</v>
          </cell>
          <cell r="W104" t="str">
            <v>.75</v>
          </cell>
          <cell r="X104" t="str">
            <v>.4</v>
          </cell>
          <cell r="Y104" t="str">
            <v>0</v>
          </cell>
          <cell r="Z104" t="str">
            <v>MEDIA</v>
          </cell>
          <cell r="AA104" t="str">
            <v>10</v>
          </cell>
          <cell r="AB104" t="str">
            <v>0</v>
          </cell>
          <cell r="AC104" t="str">
            <v>NO</v>
          </cell>
          <cell r="AE104" t="str">
            <v>not used</v>
          </cell>
          <cell r="AF104" t="str">
            <v>A000032</v>
          </cell>
        </row>
        <row r="105">
          <cell r="A105" t="str">
            <v>SHARED</v>
          </cell>
          <cell r="B105" t="str">
            <v>35</v>
          </cell>
          <cell r="C105" t="str">
            <v>A_000034</v>
          </cell>
          <cell r="D105" t="str">
            <v>0000060000</v>
          </cell>
          <cell r="E105" t="str">
            <v>6</v>
          </cell>
          <cell r="F105" t="str">
            <v>A_000032_006</v>
          </cell>
          <cell r="G105" t="str">
            <v>(Dis.CESENA) (FORMIGNANO 2 ) PRESSIONE AUTOCLAVE</v>
          </cell>
          <cell r="H105" t="str">
            <v>bar</v>
          </cell>
          <cell r="I105" t="str">
            <v>0</v>
          </cell>
          <cell r="J105" t="str">
            <v>1999</v>
          </cell>
          <cell r="K105" t="str">
            <v>0</v>
          </cell>
          <cell r="L105" t="str">
            <v>10</v>
          </cell>
          <cell r="M105" t="str">
            <v>1</v>
          </cell>
          <cell r="N105" t="str">
            <v>0</v>
          </cell>
          <cell r="O105" t="str">
            <v>19</v>
          </cell>
          <cell r="P105" t="str">
            <v>0</v>
          </cell>
          <cell r="Q105" t="str">
            <v>15</v>
          </cell>
          <cell r="R105" t="str">
            <v>LINEARE</v>
          </cell>
          <cell r="S105" t="str">
            <v>2.9</v>
          </cell>
          <cell r="T105" t="str">
            <v>2.7</v>
          </cell>
          <cell r="U105" t="str">
            <v>2.7</v>
          </cell>
          <cell r="V105" t="str">
            <v>1</v>
          </cell>
          <cell r="W105" t="str">
            <v>1</v>
          </cell>
          <cell r="X105" t="str">
            <v>0.8</v>
          </cell>
          <cell r="Y105" t="str">
            <v>0</v>
          </cell>
          <cell r="Z105" t="str">
            <v>MEDIA</v>
          </cell>
          <cell r="AA105" t="str">
            <v>10</v>
          </cell>
          <cell r="AB105" t="str">
            <v>0</v>
          </cell>
          <cell r="AC105" t="str">
            <v>NO</v>
          </cell>
          <cell r="AD105" t="str">
            <v>NO</v>
          </cell>
          <cell r="AE105" t="str">
            <v>not used</v>
          </cell>
          <cell r="AF105" t="str">
            <v>A000032</v>
          </cell>
        </row>
        <row r="106">
          <cell r="A106" t="str">
            <v>SHARED</v>
          </cell>
          <cell r="B106" t="str">
            <v>0</v>
          </cell>
          <cell r="C106" t="str">
            <v>A_000034</v>
          </cell>
          <cell r="D106" t="str">
            <v>0000010000</v>
          </cell>
          <cell r="E106" t="str">
            <v>0</v>
          </cell>
          <cell r="F106" t="str">
            <v>A_000034_001</v>
          </cell>
          <cell r="G106" t="str">
            <v>(Dis.CESENA) (BORELLO) PROTEZIONE CATODICA</v>
          </cell>
          <cell r="H106" t="str">
            <v>V</v>
          </cell>
          <cell r="I106" t="str">
            <v>38726</v>
          </cell>
          <cell r="J106" t="str">
            <v>62556</v>
          </cell>
          <cell r="K106" t="str">
            <v>-5</v>
          </cell>
          <cell r="L106" t="str">
            <v>2</v>
          </cell>
          <cell r="M106" t="str">
            <v>1</v>
          </cell>
          <cell r="N106" t="str">
            <v>0</v>
          </cell>
          <cell r="O106" t="str">
            <v>238</v>
          </cell>
          <cell r="P106" t="str">
            <v>0</v>
          </cell>
          <cell r="Q106" t="str">
            <v>15</v>
          </cell>
          <cell r="R106" t="str">
            <v>LINEARE</v>
          </cell>
          <cell r="S106" t="str">
            <v>2</v>
          </cell>
          <cell r="T106" t="str">
            <v>-1</v>
          </cell>
          <cell r="U106" t="str">
            <v>-1</v>
          </cell>
          <cell r="V106" t="str">
            <v>-4</v>
          </cell>
          <cell r="W106" t="str">
            <v>-4</v>
          </cell>
          <cell r="X106" t="str">
            <v>-5</v>
          </cell>
          <cell r="Y106" t="str">
            <v>0</v>
          </cell>
          <cell r="Z106" t="str">
            <v>MEDIA</v>
          </cell>
          <cell r="AA106" t="str">
            <v>10</v>
          </cell>
          <cell r="AB106" t="str">
            <v>0</v>
          </cell>
          <cell r="AC106" t="str">
            <v>NO</v>
          </cell>
          <cell r="AD106" t="str">
            <v>SI_HighLow</v>
          </cell>
          <cell r="AE106" t="str">
            <v>not used</v>
          </cell>
          <cell r="AF106" t="str">
            <v>A000034</v>
          </cell>
        </row>
        <row r="107">
          <cell r="A107" t="str">
            <v>SHARED</v>
          </cell>
          <cell r="B107" t="str">
            <v>0</v>
          </cell>
          <cell r="C107" t="str">
            <v>A_000034</v>
          </cell>
          <cell r="D107" t="str">
            <v>0000020000</v>
          </cell>
          <cell r="E107" t="str">
            <v>1</v>
          </cell>
          <cell r="F107" t="str">
            <v>A_000034_002</v>
          </cell>
          <cell r="G107" t="str">
            <v>(Dis.CESENA) (BORELLO) LIVELLO SERBATOIO</v>
          </cell>
          <cell r="H107" t="str">
            <v>m</v>
          </cell>
          <cell r="I107" t="str">
            <v>38726</v>
          </cell>
          <cell r="J107" t="str">
            <v>62556</v>
          </cell>
          <cell r="K107" t="str">
            <v>0</v>
          </cell>
          <cell r="L107" t="str">
            <v>6</v>
          </cell>
          <cell r="M107" t="str">
            <v>0</v>
          </cell>
          <cell r="N107" t="str">
            <v>0</v>
          </cell>
          <cell r="O107" t="str">
            <v>238</v>
          </cell>
          <cell r="P107" t="str">
            <v>0</v>
          </cell>
          <cell r="Q107" t="str">
            <v>15</v>
          </cell>
          <cell r="R107" t="str">
            <v>LINEARE</v>
          </cell>
          <cell r="S107" t="str">
            <v>2.7</v>
          </cell>
          <cell r="T107" t="str">
            <v>2.5</v>
          </cell>
          <cell r="U107" t="str">
            <v>2.5</v>
          </cell>
          <cell r="V107" t="str">
            <v>1.4</v>
          </cell>
          <cell r="W107" t="str">
            <v>1.4</v>
          </cell>
          <cell r="X107" t="str">
            <v>1.2</v>
          </cell>
          <cell r="Y107" t="str">
            <v>0</v>
          </cell>
          <cell r="Z107" t="str">
            <v>MEDIA</v>
          </cell>
          <cell r="AA107" t="str">
            <v>10</v>
          </cell>
          <cell r="AB107" t="str">
            <v>0</v>
          </cell>
          <cell r="AC107" t="str">
            <v>NO</v>
          </cell>
          <cell r="AD107" t="str">
            <v>NO</v>
          </cell>
          <cell r="AE107" t="str">
            <v>not used</v>
          </cell>
          <cell r="AF107" t="str">
            <v>A000034</v>
          </cell>
        </row>
        <row r="108">
          <cell r="A108" t="str">
            <v>SHARED</v>
          </cell>
          <cell r="B108" t="str">
            <v>0</v>
          </cell>
          <cell r="C108" t="str">
            <v>A_000034</v>
          </cell>
          <cell r="D108" t="str">
            <v>0000030000</v>
          </cell>
          <cell r="E108" t="str">
            <v>2</v>
          </cell>
          <cell r="F108" t="str">
            <v>A_000034_003</v>
          </cell>
          <cell r="G108" t="str">
            <v>(Dis.CESENA) (BORELLO) FASE 1 POMPA 1</v>
          </cell>
          <cell r="H108" t="str">
            <v>A</v>
          </cell>
          <cell r="I108" t="str">
            <v>38726</v>
          </cell>
          <cell r="J108" t="str">
            <v>62556</v>
          </cell>
          <cell r="K108" t="str">
            <v>0</v>
          </cell>
          <cell r="L108" t="str">
            <v>60</v>
          </cell>
          <cell r="M108" t="str">
            <v>10</v>
          </cell>
          <cell r="N108" t="str">
            <v>0</v>
          </cell>
          <cell r="O108" t="str">
            <v>238</v>
          </cell>
          <cell r="P108" t="str">
            <v>0</v>
          </cell>
          <cell r="Q108" t="str">
            <v>15</v>
          </cell>
          <cell r="R108" t="str">
            <v>LINEARE</v>
          </cell>
          <cell r="S108" t="str">
            <v>35</v>
          </cell>
          <cell r="T108" t="str">
            <v>33</v>
          </cell>
          <cell r="U108" t="str">
            <v>33</v>
          </cell>
          <cell r="V108" t="str">
            <v>-998</v>
          </cell>
          <cell r="W108" t="str">
            <v>-998</v>
          </cell>
          <cell r="X108" t="str">
            <v>-999</v>
          </cell>
          <cell r="Y108" t="str">
            <v>0</v>
          </cell>
          <cell r="Z108" t="str">
            <v>MEDIA</v>
          </cell>
          <cell r="AA108" t="str">
            <v>10</v>
          </cell>
          <cell r="AB108" t="str">
            <v>0</v>
          </cell>
          <cell r="AC108" t="str">
            <v>NO</v>
          </cell>
          <cell r="AD108" t="str">
            <v>NO</v>
          </cell>
          <cell r="AE108" t="str">
            <v>not used</v>
          </cell>
          <cell r="AF108" t="str">
            <v>A000034</v>
          </cell>
        </row>
        <row r="109">
          <cell r="A109" t="str">
            <v>SHARED</v>
          </cell>
          <cell r="B109" t="str">
            <v>0</v>
          </cell>
          <cell r="C109" t="str">
            <v>A_000034</v>
          </cell>
          <cell r="D109" t="str">
            <v>0000040000</v>
          </cell>
          <cell r="E109" t="str">
            <v>3</v>
          </cell>
          <cell r="F109" t="str">
            <v>A_000034_004</v>
          </cell>
          <cell r="G109" t="str">
            <v>(Dis.CESENA) (BORELLO) FASE 2 POMPA 1</v>
          </cell>
          <cell r="H109" t="str">
            <v>A</v>
          </cell>
          <cell r="I109" t="str">
            <v>38726</v>
          </cell>
          <cell r="J109" t="str">
            <v>62556</v>
          </cell>
          <cell r="K109" t="str">
            <v>0</v>
          </cell>
          <cell r="L109" t="str">
            <v>60</v>
          </cell>
          <cell r="M109" t="str">
            <v>10</v>
          </cell>
          <cell r="N109" t="str">
            <v>0</v>
          </cell>
          <cell r="O109" t="str">
            <v>238</v>
          </cell>
          <cell r="P109" t="str">
            <v>0</v>
          </cell>
          <cell r="Q109" t="str">
            <v>15</v>
          </cell>
          <cell r="R109" t="str">
            <v>LINEARE</v>
          </cell>
          <cell r="S109" t="str">
            <v>35</v>
          </cell>
          <cell r="T109" t="str">
            <v>33</v>
          </cell>
          <cell r="U109" t="str">
            <v>33</v>
          </cell>
          <cell r="V109" t="str">
            <v>-998</v>
          </cell>
          <cell r="W109" t="str">
            <v>-998</v>
          </cell>
          <cell r="X109" t="str">
            <v>-999</v>
          </cell>
          <cell r="Y109" t="str">
            <v>0</v>
          </cell>
          <cell r="Z109" t="str">
            <v>MEDIA</v>
          </cell>
          <cell r="AA109" t="str">
            <v>10</v>
          </cell>
          <cell r="AB109" t="str">
            <v>0</v>
          </cell>
          <cell r="AC109" t="str">
            <v>NO</v>
          </cell>
          <cell r="AD109" t="str">
            <v>NO</v>
          </cell>
          <cell r="AE109" t="str">
            <v>not used</v>
          </cell>
          <cell r="AF109" t="str">
            <v>A000034</v>
          </cell>
        </row>
        <row r="110">
          <cell r="A110" t="str">
            <v>SHARED</v>
          </cell>
          <cell r="B110" t="str">
            <v>0</v>
          </cell>
          <cell r="C110" t="str">
            <v>A_000034</v>
          </cell>
          <cell r="D110" t="str">
            <v>0000050000</v>
          </cell>
          <cell r="E110" t="str">
            <v>4</v>
          </cell>
          <cell r="F110" t="str">
            <v>A_000034_005</v>
          </cell>
          <cell r="G110" t="str">
            <v>(Dis.CESENA) (BORELLO) FASE 3 POMPA 1</v>
          </cell>
          <cell r="H110" t="str">
            <v>A</v>
          </cell>
          <cell r="I110" t="str">
            <v>38726</v>
          </cell>
          <cell r="J110" t="str">
            <v>62556</v>
          </cell>
          <cell r="K110" t="str">
            <v>0</v>
          </cell>
          <cell r="L110" t="str">
            <v>60</v>
          </cell>
          <cell r="M110" t="str">
            <v>10</v>
          </cell>
          <cell r="N110" t="str">
            <v>0</v>
          </cell>
          <cell r="O110" t="str">
            <v>238</v>
          </cell>
          <cell r="P110" t="str">
            <v>0</v>
          </cell>
          <cell r="Q110" t="str">
            <v>15</v>
          </cell>
          <cell r="R110" t="str">
            <v>LINEARE</v>
          </cell>
          <cell r="S110" t="str">
            <v>35</v>
          </cell>
          <cell r="T110" t="str">
            <v>33</v>
          </cell>
          <cell r="U110" t="str">
            <v>33</v>
          </cell>
          <cell r="V110" t="str">
            <v>-998</v>
          </cell>
          <cell r="W110" t="str">
            <v>-998</v>
          </cell>
          <cell r="X110" t="str">
            <v>-999</v>
          </cell>
          <cell r="Y110" t="str">
            <v>0</v>
          </cell>
          <cell r="Z110" t="str">
            <v>MEDIA</v>
          </cell>
          <cell r="AA110" t="str">
            <v>10</v>
          </cell>
          <cell r="AB110" t="str">
            <v>0</v>
          </cell>
          <cell r="AC110" t="str">
            <v>NO</v>
          </cell>
          <cell r="AD110" t="str">
            <v>NO</v>
          </cell>
          <cell r="AE110" t="str">
            <v>not used</v>
          </cell>
          <cell r="AF110" t="str">
            <v>A000034</v>
          </cell>
        </row>
        <row r="111">
          <cell r="A111" t="str">
            <v>SHARED</v>
          </cell>
          <cell r="B111" t="str">
            <v>0</v>
          </cell>
          <cell r="C111" t="str">
            <v>A_000034</v>
          </cell>
          <cell r="D111" t="str">
            <v>0000060000</v>
          </cell>
          <cell r="E111" t="str">
            <v>5</v>
          </cell>
          <cell r="F111" t="str">
            <v>A_000034_006</v>
          </cell>
          <cell r="G111" t="str">
            <v>(Dis.CESENA) (BORELLO) FASE 1 POMPA 2</v>
          </cell>
          <cell r="H111" t="str">
            <v>A</v>
          </cell>
          <cell r="I111" t="str">
            <v>38726</v>
          </cell>
          <cell r="J111" t="str">
            <v>62556</v>
          </cell>
          <cell r="K111" t="str">
            <v>0</v>
          </cell>
          <cell r="L111" t="str">
            <v>60</v>
          </cell>
          <cell r="M111" t="str">
            <v>10</v>
          </cell>
          <cell r="N111" t="str">
            <v>0</v>
          </cell>
          <cell r="O111" t="str">
            <v>238</v>
          </cell>
          <cell r="P111" t="str">
            <v>0</v>
          </cell>
          <cell r="Q111" t="str">
            <v>15</v>
          </cell>
          <cell r="R111" t="str">
            <v>LINEARE</v>
          </cell>
          <cell r="S111" t="str">
            <v>35</v>
          </cell>
          <cell r="T111" t="str">
            <v>33</v>
          </cell>
          <cell r="U111" t="str">
            <v>33</v>
          </cell>
          <cell r="V111" t="str">
            <v>-998</v>
          </cell>
          <cell r="W111" t="str">
            <v>-998</v>
          </cell>
          <cell r="X111" t="str">
            <v>-999</v>
          </cell>
          <cell r="Y111" t="str">
            <v>0</v>
          </cell>
          <cell r="Z111" t="str">
            <v>MEDIA</v>
          </cell>
          <cell r="AA111" t="str">
            <v>10</v>
          </cell>
          <cell r="AB111" t="str">
            <v>0</v>
          </cell>
          <cell r="AC111" t="str">
            <v>NO</v>
          </cell>
          <cell r="AD111" t="str">
            <v>NO</v>
          </cell>
          <cell r="AE111" t="str">
            <v>not used</v>
          </cell>
          <cell r="AF111" t="str">
            <v>A000034</v>
          </cell>
        </row>
        <row r="112">
          <cell r="A112" t="str">
            <v>SHARED</v>
          </cell>
          <cell r="B112" t="str">
            <v>0</v>
          </cell>
          <cell r="C112" t="str">
            <v>A_000034</v>
          </cell>
          <cell r="D112" t="str">
            <v>0000070000</v>
          </cell>
          <cell r="E112" t="str">
            <v>6</v>
          </cell>
          <cell r="F112" t="str">
            <v>A_000034_007</v>
          </cell>
          <cell r="G112" t="str">
            <v>(Dis.CESENA) (BORELLO) FASE 2 POMPA 2</v>
          </cell>
          <cell r="H112" t="str">
            <v>A</v>
          </cell>
          <cell r="I112" t="str">
            <v>38726</v>
          </cell>
          <cell r="J112" t="str">
            <v>62556</v>
          </cell>
          <cell r="K112" t="str">
            <v>0</v>
          </cell>
          <cell r="L112" t="str">
            <v>60</v>
          </cell>
          <cell r="M112" t="str">
            <v>10</v>
          </cell>
          <cell r="N112" t="str">
            <v>0</v>
          </cell>
          <cell r="O112" t="str">
            <v>238</v>
          </cell>
          <cell r="P112" t="str">
            <v>0</v>
          </cell>
          <cell r="Q112" t="str">
            <v>15</v>
          </cell>
          <cell r="R112" t="str">
            <v>LINEARE</v>
          </cell>
          <cell r="S112" t="str">
            <v>35</v>
          </cell>
          <cell r="T112" t="str">
            <v>33</v>
          </cell>
          <cell r="U112" t="str">
            <v>33</v>
          </cell>
          <cell r="V112" t="str">
            <v>-998</v>
          </cell>
          <cell r="W112" t="str">
            <v>-998</v>
          </cell>
          <cell r="X112" t="str">
            <v>-999</v>
          </cell>
          <cell r="Y112" t="str">
            <v>0</v>
          </cell>
          <cell r="Z112" t="str">
            <v>MEDIA</v>
          </cell>
          <cell r="AA112" t="str">
            <v>10</v>
          </cell>
          <cell r="AB112" t="str">
            <v>0</v>
          </cell>
          <cell r="AC112" t="str">
            <v>NO</v>
          </cell>
          <cell r="AD112" t="str">
            <v>NO</v>
          </cell>
          <cell r="AE112" t="str">
            <v>not used</v>
          </cell>
          <cell r="AF112" t="str">
            <v>A000034</v>
          </cell>
        </row>
        <row r="113">
          <cell r="A113" t="str">
            <v>SHARED</v>
          </cell>
          <cell r="B113" t="str">
            <v>0</v>
          </cell>
          <cell r="C113" t="str">
            <v>A_000034</v>
          </cell>
          <cell r="D113" t="str">
            <v>0000080000</v>
          </cell>
          <cell r="E113" t="str">
            <v>7</v>
          </cell>
          <cell r="F113" t="str">
            <v>A_000034_008</v>
          </cell>
          <cell r="G113" t="str">
            <v>(Dis.CESENA) (BORELLO) FASE 3 POMPA 2</v>
          </cell>
          <cell r="H113" t="str">
            <v>A</v>
          </cell>
          <cell r="I113" t="str">
            <v>38726</v>
          </cell>
          <cell r="J113" t="str">
            <v>62556</v>
          </cell>
          <cell r="K113" t="str">
            <v>0</v>
          </cell>
          <cell r="L113" t="str">
            <v>60</v>
          </cell>
          <cell r="M113" t="str">
            <v>10</v>
          </cell>
          <cell r="N113" t="str">
            <v>0</v>
          </cell>
          <cell r="O113" t="str">
            <v>238</v>
          </cell>
          <cell r="P113" t="str">
            <v>0</v>
          </cell>
          <cell r="Q113" t="str">
            <v>15</v>
          </cell>
          <cell r="R113" t="str">
            <v>LINEARE</v>
          </cell>
          <cell r="S113" t="str">
            <v>35</v>
          </cell>
          <cell r="T113" t="str">
            <v>33</v>
          </cell>
          <cell r="U113" t="str">
            <v>33</v>
          </cell>
          <cell r="V113" t="str">
            <v>-998</v>
          </cell>
          <cell r="W113" t="str">
            <v>-998</v>
          </cell>
          <cell r="X113" t="str">
            <v>-999</v>
          </cell>
          <cell r="Y113" t="str">
            <v>0</v>
          </cell>
          <cell r="Z113" t="str">
            <v>MEDIA</v>
          </cell>
          <cell r="AA113" t="str">
            <v>10</v>
          </cell>
          <cell r="AB113" t="str">
            <v>0</v>
          </cell>
          <cell r="AC113" t="str">
            <v>NO</v>
          </cell>
          <cell r="AD113" t="str">
            <v>NO</v>
          </cell>
          <cell r="AE113" t="str">
            <v>not used</v>
          </cell>
          <cell r="AF113" t="str">
            <v>A000034</v>
          </cell>
        </row>
        <row r="114">
          <cell r="A114" t="str">
            <v>SHARED</v>
          </cell>
          <cell r="B114" t="str">
            <v>1</v>
          </cell>
          <cell r="C114" t="str">
            <v>A_000034</v>
          </cell>
          <cell r="D114" t="str">
            <v>0000010000</v>
          </cell>
          <cell r="E114" t="str">
            <v>0</v>
          </cell>
          <cell r="F114" t="str">
            <v>A_000034_009</v>
          </cell>
          <cell r="G114" t="str">
            <v>(Dis.CESENA) (BORELLO) PORTATA ISTANTANEA</v>
          </cell>
          <cell r="H114" t="str">
            <v>m3/h</v>
          </cell>
          <cell r="I114" t="str">
            <v>38726</v>
          </cell>
          <cell r="J114" t="str">
            <v>62556</v>
          </cell>
          <cell r="K114" t="str">
            <v>0</v>
          </cell>
          <cell r="L114" t="str">
            <v>50</v>
          </cell>
          <cell r="M114" t="str">
            <v>1</v>
          </cell>
          <cell r="N114" t="str">
            <v>0</v>
          </cell>
          <cell r="O114" t="str">
            <v>238</v>
          </cell>
          <cell r="P114" t="str">
            <v>0</v>
          </cell>
          <cell r="Q114" t="str">
            <v>15</v>
          </cell>
          <cell r="R114" t="str">
            <v>LINEARE</v>
          </cell>
          <cell r="S114" t="str">
            <v>38</v>
          </cell>
          <cell r="T114" t="str">
            <v>35</v>
          </cell>
          <cell r="U114" t="str">
            <v>35</v>
          </cell>
          <cell r="V114" t="str">
            <v>-998</v>
          </cell>
          <cell r="W114" t="str">
            <v>-998</v>
          </cell>
          <cell r="X114" t="str">
            <v>-999</v>
          </cell>
          <cell r="Y114" t="str">
            <v>0</v>
          </cell>
          <cell r="Z114" t="str">
            <v>MEDIA</v>
          </cell>
          <cell r="AA114" t="str">
            <v>10</v>
          </cell>
          <cell r="AB114" t="str">
            <v>0</v>
          </cell>
          <cell r="AC114" t="str">
            <v>NO</v>
          </cell>
          <cell r="AD114" t="str">
            <v>NO</v>
          </cell>
          <cell r="AE114" t="str">
            <v>not used</v>
          </cell>
          <cell r="AF114" t="str">
            <v>A000034</v>
          </cell>
        </row>
        <row r="115">
          <cell r="A115" t="str">
            <v>SHARED</v>
          </cell>
          <cell r="B115" t="str">
            <v>1</v>
          </cell>
          <cell r="C115" t="str">
            <v>A_000034</v>
          </cell>
          <cell r="D115" t="str">
            <v>0000020000</v>
          </cell>
          <cell r="E115" t="str">
            <v>0</v>
          </cell>
          <cell r="F115" t="str">
            <v>A_000034_010</v>
          </cell>
          <cell r="G115" t="str">
            <v>(Dis.CESENA) (BORELLO) CLORO RESIDUO</v>
          </cell>
          <cell r="H115" t="str">
            <v>ppm</v>
          </cell>
          <cell r="I115" t="str">
            <v>38726</v>
          </cell>
          <cell r="J115" t="str">
            <v>62556</v>
          </cell>
          <cell r="K115" t="str">
            <v>0</v>
          </cell>
          <cell r="L115" t="str">
            <v>2</v>
          </cell>
          <cell r="M115" t="str">
            <v>1</v>
          </cell>
          <cell r="N115" t="str">
            <v>0</v>
          </cell>
          <cell r="O115" t="str">
            <v>238</v>
          </cell>
          <cell r="P115" t="str">
            <v>0</v>
          </cell>
          <cell r="Q115" t="str">
            <v>15</v>
          </cell>
          <cell r="R115" t="str">
            <v>LINEARE</v>
          </cell>
          <cell r="S115" t="str">
            <v>38</v>
          </cell>
          <cell r="T115" t="str">
            <v>35</v>
          </cell>
          <cell r="U115" t="str">
            <v>35</v>
          </cell>
          <cell r="V115" t="str">
            <v>-998</v>
          </cell>
          <cell r="W115" t="str">
            <v>-998</v>
          </cell>
          <cell r="X115" t="str">
            <v>-999</v>
          </cell>
          <cell r="Y115" t="str">
            <v>0</v>
          </cell>
          <cell r="Z115" t="str">
            <v>MEDIA</v>
          </cell>
          <cell r="AA115" t="str">
            <v>10</v>
          </cell>
          <cell r="AB115" t="str">
            <v>0</v>
          </cell>
          <cell r="AC115" t="str">
            <v>NO</v>
          </cell>
          <cell r="AD115" t="str">
            <v>NO</v>
          </cell>
          <cell r="AE115" t="str">
            <v>not used</v>
          </cell>
          <cell r="AF115" t="str">
            <v>A000034</v>
          </cell>
        </row>
        <row r="116">
          <cell r="A116" t="str">
            <v>SHARED</v>
          </cell>
          <cell r="B116" t="str">
            <v>32</v>
          </cell>
          <cell r="C116" t="str">
            <v>A_000034</v>
          </cell>
          <cell r="D116" t="str">
            <v>0000010000</v>
          </cell>
          <cell r="E116" t="str">
            <v>0</v>
          </cell>
          <cell r="F116" t="str">
            <v>A_000035_001</v>
          </cell>
          <cell r="G116" t="str">
            <v>(Dis.CESENA) (LUZZENA 1) LIVELLO SERBATOIO</v>
          </cell>
          <cell r="H116" t="str">
            <v>m</v>
          </cell>
          <cell r="I116" t="str">
            <v>0</v>
          </cell>
          <cell r="J116" t="str">
            <v>1999</v>
          </cell>
          <cell r="K116" t="str">
            <v>0</v>
          </cell>
          <cell r="L116" t="str">
            <v>5</v>
          </cell>
          <cell r="M116" t="str">
            <v>1</v>
          </cell>
          <cell r="N116" t="str">
            <v>0</v>
          </cell>
          <cell r="O116" t="str">
            <v>19</v>
          </cell>
          <cell r="P116" t="str">
            <v>0</v>
          </cell>
          <cell r="Q116" t="str">
            <v>15</v>
          </cell>
          <cell r="R116" t="str">
            <v>LINEARE</v>
          </cell>
          <cell r="S116" t="str">
            <v>2.6</v>
          </cell>
          <cell r="T116" t="str">
            <v>2.4</v>
          </cell>
          <cell r="U116" t="str">
            <v>2.4</v>
          </cell>
          <cell r="V116" t="str">
            <v>0.8</v>
          </cell>
          <cell r="W116" t="str">
            <v>0.8</v>
          </cell>
          <cell r="X116" t="str">
            <v>0.7</v>
          </cell>
          <cell r="Y116" t="str">
            <v>0</v>
          </cell>
          <cell r="Z116" t="str">
            <v>MEDIA</v>
          </cell>
          <cell r="AA116" t="str">
            <v>10</v>
          </cell>
          <cell r="AB116" t="str">
            <v>0</v>
          </cell>
          <cell r="AC116" t="str">
            <v>NO</v>
          </cell>
          <cell r="AD116" t="str">
            <v>NO</v>
          </cell>
          <cell r="AE116" t="str">
            <v>not used</v>
          </cell>
          <cell r="AF116" t="str">
            <v>A000035</v>
          </cell>
        </row>
        <row r="117">
          <cell r="A117" t="str">
            <v>SHARED</v>
          </cell>
          <cell r="B117" t="str">
            <v>32</v>
          </cell>
          <cell r="C117" t="str">
            <v>A_000034</v>
          </cell>
          <cell r="D117" t="str">
            <v>0000020000</v>
          </cell>
          <cell r="E117" t="str">
            <v>1</v>
          </cell>
          <cell r="F117" t="str">
            <v>A_000035_002</v>
          </cell>
          <cell r="G117" t="str">
            <v>(Dis.CESENA) (LUZZENA 1) PORTATA PER LUZZENA 2</v>
          </cell>
          <cell r="H117" t="str">
            <v>m3/h</v>
          </cell>
          <cell r="I117" t="str">
            <v>0</v>
          </cell>
          <cell r="J117" t="str">
            <v>1999</v>
          </cell>
          <cell r="K117" t="str">
            <v>0</v>
          </cell>
          <cell r="L117" t="str">
            <v>30</v>
          </cell>
          <cell r="M117" t="str">
            <v>1</v>
          </cell>
          <cell r="N117" t="str">
            <v>0</v>
          </cell>
          <cell r="O117" t="str">
            <v>19</v>
          </cell>
          <cell r="P117" t="str">
            <v>0</v>
          </cell>
          <cell r="Q117" t="str">
            <v>15</v>
          </cell>
          <cell r="R117" t="str">
            <v>LINEARE</v>
          </cell>
          <cell r="S117" t="str">
            <v>999999</v>
          </cell>
          <cell r="T117" t="str">
            <v>888888</v>
          </cell>
          <cell r="U117" t="str">
            <v>888888</v>
          </cell>
          <cell r="V117" t="str">
            <v>-888888</v>
          </cell>
          <cell r="W117" t="str">
            <v>-888888</v>
          </cell>
          <cell r="X117" t="str">
            <v>-999999</v>
          </cell>
          <cell r="Y117" t="str">
            <v>0</v>
          </cell>
          <cell r="Z117" t="str">
            <v>MEDIA</v>
          </cell>
          <cell r="AA117" t="str">
            <v>10</v>
          </cell>
          <cell r="AB117" t="str">
            <v>0</v>
          </cell>
          <cell r="AC117" t="str">
            <v>NO</v>
          </cell>
          <cell r="AD117" t="str">
            <v>NO</v>
          </cell>
          <cell r="AE117" t="str">
            <v>not used</v>
          </cell>
          <cell r="AF117" t="str">
            <v>A000035</v>
          </cell>
        </row>
        <row r="118">
          <cell r="A118" t="str">
            <v>SHARED</v>
          </cell>
          <cell r="B118" t="str">
            <v>32</v>
          </cell>
          <cell r="C118" t="str">
            <v>A_000034</v>
          </cell>
          <cell r="D118" t="str">
            <v>0000030000</v>
          </cell>
          <cell r="E118" t="str">
            <v>2</v>
          </cell>
          <cell r="F118" t="str">
            <v>A_000035_003</v>
          </cell>
          <cell r="G118" t="str">
            <v>(Dis.CESENA) (LUZZENA 1) FASE POMPA 1</v>
          </cell>
          <cell r="H118" t="str">
            <v>A</v>
          </cell>
          <cell r="I118" t="str">
            <v>0</v>
          </cell>
          <cell r="J118" t="str">
            <v>1999</v>
          </cell>
          <cell r="K118" t="str">
            <v>0</v>
          </cell>
          <cell r="L118" t="str">
            <v>60</v>
          </cell>
          <cell r="M118" t="str">
            <v>10</v>
          </cell>
          <cell r="N118" t="str">
            <v>0</v>
          </cell>
          <cell r="O118" t="str">
            <v>19</v>
          </cell>
          <cell r="P118" t="str">
            <v>0</v>
          </cell>
          <cell r="Q118" t="str">
            <v>15</v>
          </cell>
          <cell r="R118" t="str">
            <v>LINEARE</v>
          </cell>
          <cell r="S118" t="str">
            <v>35</v>
          </cell>
          <cell r="T118" t="str">
            <v>33</v>
          </cell>
          <cell r="U118" t="str">
            <v>33</v>
          </cell>
          <cell r="V118" t="str">
            <v>-998</v>
          </cell>
          <cell r="W118" t="str">
            <v>-998</v>
          </cell>
          <cell r="X118" t="str">
            <v>-999</v>
          </cell>
          <cell r="Y118" t="str">
            <v>0</v>
          </cell>
          <cell r="Z118" t="str">
            <v>MEDIA</v>
          </cell>
          <cell r="AA118" t="str">
            <v>10</v>
          </cell>
          <cell r="AB118" t="str">
            <v>0</v>
          </cell>
          <cell r="AC118" t="str">
            <v>NO</v>
          </cell>
          <cell r="AD118" t="str">
            <v>NO</v>
          </cell>
          <cell r="AE118" t="str">
            <v>not used</v>
          </cell>
          <cell r="AF118" t="str">
            <v>A000035</v>
          </cell>
        </row>
        <row r="119">
          <cell r="A119" t="str">
            <v>SHARED</v>
          </cell>
          <cell r="B119" t="str">
            <v>32</v>
          </cell>
          <cell r="C119" t="str">
            <v>A_000034</v>
          </cell>
          <cell r="D119" t="str">
            <v>0000040000</v>
          </cell>
          <cell r="E119" t="str">
            <v>3</v>
          </cell>
          <cell r="F119" t="str">
            <v>A_000035_004</v>
          </cell>
          <cell r="G119" t="str">
            <v>(Dis.CESENA) (LUZZENA 1) FASE POMPA 2</v>
          </cell>
          <cell r="H119" t="str">
            <v>A</v>
          </cell>
          <cell r="I119" t="str">
            <v>0</v>
          </cell>
          <cell r="J119" t="str">
            <v>1999</v>
          </cell>
          <cell r="K119" t="str">
            <v>0</v>
          </cell>
          <cell r="L119" t="str">
            <v>60</v>
          </cell>
          <cell r="M119" t="str">
            <v>10</v>
          </cell>
          <cell r="N119" t="str">
            <v>0</v>
          </cell>
          <cell r="O119" t="str">
            <v>19</v>
          </cell>
          <cell r="P119" t="str">
            <v>0</v>
          </cell>
          <cell r="Q119" t="str">
            <v>15</v>
          </cell>
          <cell r="R119" t="str">
            <v>LINEARE</v>
          </cell>
          <cell r="S119" t="str">
            <v>35</v>
          </cell>
          <cell r="T119" t="str">
            <v>33</v>
          </cell>
          <cell r="U119" t="str">
            <v>33</v>
          </cell>
          <cell r="V119" t="str">
            <v>-998</v>
          </cell>
          <cell r="W119" t="str">
            <v>-998</v>
          </cell>
          <cell r="X119" t="str">
            <v>-999</v>
          </cell>
          <cell r="Y119" t="str">
            <v>0</v>
          </cell>
          <cell r="Z119" t="str">
            <v>MEDIA</v>
          </cell>
          <cell r="AA119" t="str">
            <v>10</v>
          </cell>
          <cell r="AB119" t="str">
            <v>0</v>
          </cell>
          <cell r="AC119" t="str">
            <v>NO</v>
          </cell>
          <cell r="AD119" t="str">
            <v>NO</v>
          </cell>
          <cell r="AE119" t="str">
            <v>not used</v>
          </cell>
          <cell r="AF119" t="str">
            <v>A000035</v>
          </cell>
        </row>
        <row r="120">
          <cell r="A120" t="str">
            <v>SHARED</v>
          </cell>
          <cell r="B120" t="str">
            <v>32</v>
          </cell>
          <cell r="C120" t="str">
            <v>A_000034</v>
          </cell>
          <cell r="D120" t="str">
            <v>0000050000</v>
          </cell>
          <cell r="E120" t="str">
            <v>4</v>
          </cell>
          <cell r="F120" t="str">
            <v>A_000036_001</v>
          </cell>
          <cell r="G120" t="str">
            <v>(Dis.CESENA) (LUZZENA 2) LIVELLO SERBATOIO LUZZENA 2</v>
          </cell>
          <cell r="H120" t="str">
            <v>m</v>
          </cell>
          <cell r="I120" t="str">
            <v>0</v>
          </cell>
          <cell r="J120" t="str">
            <v>1999</v>
          </cell>
          <cell r="K120" t="str">
            <v>0</v>
          </cell>
          <cell r="L120" t="str">
            <v>5</v>
          </cell>
          <cell r="M120" t="str">
            <v>0</v>
          </cell>
          <cell r="N120" t="str">
            <v>0</v>
          </cell>
          <cell r="O120" t="str">
            <v>19</v>
          </cell>
          <cell r="P120" t="str">
            <v>0</v>
          </cell>
          <cell r="Q120" t="str">
            <v>15</v>
          </cell>
          <cell r="R120" t="str">
            <v>LINEARE</v>
          </cell>
          <cell r="S120" t="str">
            <v>2.5</v>
          </cell>
          <cell r="T120" t="str">
            <v>2.3</v>
          </cell>
          <cell r="U120" t="str">
            <v>2.3</v>
          </cell>
          <cell r="V120" t="str">
            <v>1.6</v>
          </cell>
          <cell r="W120" t="str">
            <v>1.6</v>
          </cell>
          <cell r="X120" t="str">
            <v>1</v>
          </cell>
          <cell r="Y120" t="str">
            <v>0</v>
          </cell>
          <cell r="Z120" t="str">
            <v>MEDIA</v>
          </cell>
          <cell r="AA120" t="str">
            <v>10</v>
          </cell>
          <cell r="AB120" t="str">
            <v>0</v>
          </cell>
          <cell r="AC120" t="str">
            <v>NO</v>
          </cell>
          <cell r="AE120" t="str">
            <v>not used</v>
          </cell>
          <cell r="AF120" t="str">
            <v>A000036</v>
          </cell>
        </row>
        <row r="121">
          <cell r="A121" t="str">
            <v>SHARED</v>
          </cell>
          <cell r="B121" t="str">
            <v>32</v>
          </cell>
          <cell r="C121" t="str">
            <v>A_000034</v>
          </cell>
          <cell r="D121" t="str">
            <v>0000060000</v>
          </cell>
          <cell r="E121" t="str">
            <v>5</v>
          </cell>
          <cell r="F121" t="str">
            <v>A_000036_002</v>
          </cell>
          <cell r="G121" t="str">
            <v>(Dis.CESENA) (LUZZENA 2) LIVELLO SERBATOIO MONTECAVALLO</v>
          </cell>
          <cell r="H121" t="str">
            <v>m</v>
          </cell>
          <cell r="I121" t="str">
            <v>0</v>
          </cell>
          <cell r="J121" t="str">
            <v>1999</v>
          </cell>
          <cell r="K121" t="str">
            <v>0</v>
          </cell>
          <cell r="L121" t="str">
            <v>10</v>
          </cell>
          <cell r="M121" t="str">
            <v>0</v>
          </cell>
          <cell r="N121" t="str">
            <v>0</v>
          </cell>
          <cell r="O121" t="str">
            <v>19</v>
          </cell>
          <cell r="P121" t="str">
            <v>0</v>
          </cell>
          <cell r="Q121" t="str">
            <v>15</v>
          </cell>
          <cell r="R121" t="str">
            <v>LINEARE</v>
          </cell>
          <cell r="S121" t="str">
            <v>1.95</v>
          </cell>
          <cell r="T121" t="str">
            <v>1.85</v>
          </cell>
          <cell r="U121" t="str">
            <v>1.85</v>
          </cell>
          <cell r="V121" t="str">
            <v>.7</v>
          </cell>
          <cell r="W121" t="str">
            <v>.7</v>
          </cell>
          <cell r="X121" t="str">
            <v>.6</v>
          </cell>
          <cell r="Y121" t="str">
            <v>0</v>
          </cell>
          <cell r="Z121" t="str">
            <v>MEDIA</v>
          </cell>
          <cell r="AA121" t="str">
            <v>10</v>
          </cell>
          <cell r="AB121" t="str">
            <v>0</v>
          </cell>
          <cell r="AC121" t="str">
            <v>NO</v>
          </cell>
          <cell r="AE121" t="str">
            <v>not used</v>
          </cell>
          <cell r="AF121" t="str">
            <v>A000036</v>
          </cell>
        </row>
        <row r="122">
          <cell r="A122" t="str">
            <v>SHARED</v>
          </cell>
          <cell r="B122" t="str">
            <v>32</v>
          </cell>
          <cell r="C122" t="str">
            <v>A_000034</v>
          </cell>
          <cell r="D122" t="str">
            <v>0000070000</v>
          </cell>
          <cell r="E122" t="str">
            <v>6</v>
          </cell>
          <cell r="F122" t="str">
            <v>A_000036_003</v>
          </cell>
          <cell r="G122" t="str">
            <v>(Dis.CESENA) (LUZZENA 2) PORTATA PER MONTECAVALLO</v>
          </cell>
          <cell r="H122" t="str">
            <v>m3/h</v>
          </cell>
          <cell r="I122" t="str">
            <v>0</v>
          </cell>
          <cell r="J122" t="str">
            <v>1999</v>
          </cell>
          <cell r="K122" t="str">
            <v>0</v>
          </cell>
          <cell r="L122" t="str">
            <v>20</v>
          </cell>
          <cell r="M122" t="str">
            <v>1</v>
          </cell>
          <cell r="N122" t="str">
            <v>0</v>
          </cell>
          <cell r="O122" t="str">
            <v>19</v>
          </cell>
          <cell r="P122" t="str">
            <v>0</v>
          </cell>
          <cell r="Q122" t="str">
            <v>15</v>
          </cell>
          <cell r="R122" t="str">
            <v>LINEARE</v>
          </cell>
          <cell r="S122" t="str">
            <v>999999</v>
          </cell>
          <cell r="T122" t="str">
            <v>888888</v>
          </cell>
          <cell r="U122" t="str">
            <v>888888</v>
          </cell>
          <cell r="V122" t="str">
            <v>-888888</v>
          </cell>
          <cell r="W122" t="str">
            <v>-888888</v>
          </cell>
          <cell r="X122" t="str">
            <v>-999999</v>
          </cell>
          <cell r="Y122" t="str">
            <v>0</v>
          </cell>
          <cell r="Z122" t="str">
            <v>MEDIA</v>
          </cell>
          <cell r="AA122" t="str">
            <v>10</v>
          </cell>
          <cell r="AB122" t="str">
            <v>0</v>
          </cell>
          <cell r="AC122" t="str">
            <v>NO</v>
          </cell>
          <cell r="AD122" t="str">
            <v>NO</v>
          </cell>
          <cell r="AE122" t="str">
            <v>not used</v>
          </cell>
          <cell r="AF122" t="str">
            <v>A000036</v>
          </cell>
        </row>
        <row r="123">
          <cell r="A123" t="str">
            <v>SHARED</v>
          </cell>
          <cell r="B123" t="str">
            <v>32</v>
          </cell>
          <cell r="C123" t="str">
            <v>A_000034</v>
          </cell>
          <cell r="D123" t="str">
            <v>0000080000</v>
          </cell>
          <cell r="E123" t="str">
            <v>7</v>
          </cell>
          <cell r="F123" t="str">
            <v>A_000036_004</v>
          </cell>
          <cell r="G123" t="str">
            <v>(Dis.CESENA) (LUZZENA 2) FASE POMPA 1</v>
          </cell>
          <cell r="H123" t="str">
            <v>A</v>
          </cell>
          <cell r="I123" t="str">
            <v>0</v>
          </cell>
          <cell r="J123" t="str">
            <v>1999</v>
          </cell>
          <cell r="K123" t="str">
            <v>0</v>
          </cell>
          <cell r="L123" t="str">
            <v>60</v>
          </cell>
          <cell r="M123" t="str">
            <v>10</v>
          </cell>
          <cell r="N123" t="str">
            <v>0</v>
          </cell>
          <cell r="O123" t="str">
            <v>19</v>
          </cell>
          <cell r="P123" t="str">
            <v>0</v>
          </cell>
          <cell r="Q123" t="str">
            <v>15</v>
          </cell>
          <cell r="R123" t="str">
            <v>LINEARE</v>
          </cell>
          <cell r="S123" t="str">
            <v>35</v>
          </cell>
          <cell r="T123" t="str">
            <v>33</v>
          </cell>
          <cell r="U123" t="str">
            <v>33</v>
          </cell>
          <cell r="V123" t="str">
            <v>-998</v>
          </cell>
          <cell r="W123" t="str">
            <v>-998</v>
          </cell>
          <cell r="X123" t="str">
            <v>-999</v>
          </cell>
          <cell r="Y123" t="str">
            <v>0</v>
          </cell>
          <cell r="Z123" t="str">
            <v>MEDIA</v>
          </cell>
          <cell r="AA123" t="str">
            <v>10</v>
          </cell>
          <cell r="AB123" t="str">
            <v>0</v>
          </cell>
          <cell r="AC123" t="str">
            <v>NO</v>
          </cell>
          <cell r="AD123" t="str">
            <v>NO</v>
          </cell>
          <cell r="AE123" t="str">
            <v>not used</v>
          </cell>
          <cell r="AF123" t="str">
            <v>A000036</v>
          </cell>
        </row>
        <row r="124">
          <cell r="A124" t="str">
            <v>SHARED</v>
          </cell>
          <cell r="B124" t="str">
            <v>33</v>
          </cell>
          <cell r="C124" t="str">
            <v>A_000034</v>
          </cell>
          <cell r="D124" t="str">
            <v>0000010000</v>
          </cell>
          <cell r="E124" t="str">
            <v>0</v>
          </cell>
          <cell r="F124" t="str">
            <v>A_000036_005</v>
          </cell>
          <cell r="G124" t="str">
            <v>(Dis.CESENA) (LUZZENA 2) FASE POMPA 2</v>
          </cell>
          <cell r="H124" t="str">
            <v>A</v>
          </cell>
          <cell r="I124" t="str">
            <v>0</v>
          </cell>
          <cell r="J124" t="str">
            <v>1999</v>
          </cell>
          <cell r="K124" t="str">
            <v>0</v>
          </cell>
          <cell r="L124" t="str">
            <v>60</v>
          </cell>
          <cell r="M124" t="str">
            <v>10</v>
          </cell>
          <cell r="N124" t="str">
            <v>0</v>
          </cell>
          <cell r="O124" t="str">
            <v>19</v>
          </cell>
          <cell r="P124" t="str">
            <v>0</v>
          </cell>
          <cell r="Q124" t="str">
            <v>15</v>
          </cell>
          <cell r="R124" t="str">
            <v>LINEARE</v>
          </cell>
          <cell r="S124" t="str">
            <v>35</v>
          </cell>
          <cell r="T124" t="str">
            <v>33</v>
          </cell>
          <cell r="U124" t="str">
            <v>33</v>
          </cell>
          <cell r="V124" t="str">
            <v>-998</v>
          </cell>
          <cell r="W124" t="str">
            <v>-998</v>
          </cell>
          <cell r="X124" t="str">
            <v>-999</v>
          </cell>
          <cell r="Y124" t="str">
            <v>0</v>
          </cell>
          <cell r="Z124" t="str">
            <v>MEDIA</v>
          </cell>
          <cell r="AA124" t="str">
            <v>10</v>
          </cell>
          <cell r="AB124" t="str">
            <v>0</v>
          </cell>
          <cell r="AC124" t="str">
            <v>NO</v>
          </cell>
          <cell r="AD124" t="str">
            <v>NO</v>
          </cell>
          <cell r="AE124" t="str">
            <v>not used</v>
          </cell>
          <cell r="AF124" t="str">
            <v>A000036</v>
          </cell>
        </row>
        <row r="125">
          <cell r="A125" t="str">
            <v>SHARED</v>
          </cell>
          <cell r="B125" t="str">
            <v>0</v>
          </cell>
          <cell r="C125" t="str">
            <v>A_000037</v>
          </cell>
          <cell r="D125" t="str">
            <v>0000010000</v>
          </cell>
          <cell r="E125" t="str">
            <v>0</v>
          </cell>
          <cell r="F125" t="str">
            <v>A_000037_001</v>
          </cell>
          <cell r="G125" t="str">
            <v>(Dis.CESENA) (RIO ROSE) LIVELLO VASCA</v>
          </cell>
          <cell r="H125" t="str">
            <v>m</v>
          </cell>
          <cell r="I125" t="str">
            <v>38726</v>
          </cell>
          <cell r="J125" t="str">
            <v>62556</v>
          </cell>
          <cell r="K125" t="str">
            <v>0</v>
          </cell>
          <cell r="L125" t="str">
            <v>6</v>
          </cell>
          <cell r="M125" t="str">
            <v>0</v>
          </cell>
          <cell r="N125" t="str">
            <v>0</v>
          </cell>
          <cell r="O125" t="str">
            <v>238</v>
          </cell>
          <cell r="P125" t="str">
            <v>0</v>
          </cell>
          <cell r="Q125" t="str">
            <v>15</v>
          </cell>
          <cell r="R125" t="str">
            <v>LINEARE</v>
          </cell>
          <cell r="S125" t="str">
            <v>1.8</v>
          </cell>
          <cell r="T125" t="str">
            <v>1.75</v>
          </cell>
          <cell r="U125" t="str">
            <v>1.75</v>
          </cell>
          <cell r="V125" t="str">
            <v>1</v>
          </cell>
          <cell r="W125" t="str">
            <v>.2</v>
          </cell>
          <cell r="X125" t="str">
            <v>.15</v>
          </cell>
          <cell r="Y125" t="str">
            <v>0</v>
          </cell>
          <cell r="Z125" t="str">
            <v>MEDIA</v>
          </cell>
          <cell r="AA125" t="str">
            <v>10</v>
          </cell>
          <cell r="AB125" t="str">
            <v>0</v>
          </cell>
          <cell r="AC125" t="str">
            <v>NO</v>
          </cell>
          <cell r="AE125" t="str">
            <v>not used</v>
          </cell>
          <cell r="AF125" t="str">
            <v>A000037</v>
          </cell>
        </row>
        <row r="126">
          <cell r="A126" t="str">
            <v>SHARED</v>
          </cell>
          <cell r="B126" t="str">
            <v>0</v>
          </cell>
          <cell r="C126" t="str">
            <v>A_000037</v>
          </cell>
          <cell r="D126" t="str">
            <v>0000020000</v>
          </cell>
          <cell r="E126" t="str">
            <v>1</v>
          </cell>
          <cell r="F126" t="str">
            <v>A_000037_002</v>
          </cell>
          <cell r="G126" t="str">
            <v>(Dis.CESENA) (RIO ROSE) PRESSIONE INGRESSO</v>
          </cell>
          <cell r="H126" t="str">
            <v>bar</v>
          </cell>
          <cell r="I126" t="str">
            <v>38726</v>
          </cell>
          <cell r="J126" t="str">
            <v>62556</v>
          </cell>
          <cell r="K126" t="str">
            <v>0</v>
          </cell>
          <cell r="L126" t="str">
            <v>10</v>
          </cell>
          <cell r="M126" t="str">
            <v>1</v>
          </cell>
          <cell r="N126" t="str">
            <v>0</v>
          </cell>
          <cell r="O126" t="str">
            <v>238</v>
          </cell>
          <cell r="P126" t="str">
            <v>0</v>
          </cell>
          <cell r="Q126" t="str">
            <v>15</v>
          </cell>
          <cell r="R126" t="str">
            <v>LINEARE</v>
          </cell>
          <cell r="S126" t="str">
            <v>4</v>
          </cell>
          <cell r="T126" t="str">
            <v>3.5</v>
          </cell>
          <cell r="U126" t="str">
            <v>3.5</v>
          </cell>
          <cell r="V126" t="str">
            <v>1.1</v>
          </cell>
          <cell r="W126" t="str">
            <v>1.1</v>
          </cell>
          <cell r="X126" t="str">
            <v>0.8</v>
          </cell>
          <cell r="Y126" t="str">
            <v>0</v>
          </cell>
          <cell r="Z126" t="str">
            <v>MEDIA</v>
          </cell>
          <cell r="AA126" t="str">
            <v>10</v>
          </cell>
          <cell r="AB126" t="str">
            <v>0</v>
          </cell>
          <cell r="AC126" t="str">
            <v>NO</v>
          </cell>
          <cell r="AD126" t="str">
            <v>NO</v>
          </cell>
          <cell r="AE126" t="str">
            <v>not used</v>
          </cell>
          <cell r="AF126" t="str">
            <v>A000037</v>
          </cell>
        </row>
        <row r="127">
          <cell r="A127" t="str">
            <v>SHARED</v>
          </cell>
          <cell r="B127" t="str">
            <v>0</v>
          </cell>
          <cell r="C127" t="str">
            <v>A_000037</v>
          </cell>
          <cell r="D127" t="str">
            <v>0000030000</v>
          </cell>
          <cell r="E127" t="str">
            <v>2</v>
          </cell>
          <cell r="F127" t="str">
            <v>A_000037_003</v>
          </cell>
          <cell r="G127" t="str">
            <v>(Dis.CESENA) (RIO ROSE) PORTATA X CASALBONO 1</v>
          </cell>
          <cell r="H127" t="str">
            <v>m3/h</v>
          </cell>
          <cell r="I127" t="str">
            <v>38726</v>
          </cell>
          <cell r="J127" t="str">
            <v>62556</v>
          </cell>
          <cell r="K127" t="str">
            <v>0</v>
          </cell>
          <cell r="L127" t="str">
            <v>30</v>
          </cell>
          <cell r="M127" t="str">
            <v>0</v>
          </cell>
          <cell r="N127" t="str">
            <v>0</v>
          </cell>
          <cell r="O127" t="str">
            <v>238</v>
          </cell>
          <cell r="P127" t="str">
            <v>0</v>
          </cell>
          <cell r="Q127" t="str">
            <v>15</v>
          </cell>
          <cell r="R127" t="str">
            <v>LINEARE</v>
          </cell>
          <cell r="S127" t="str">
            <v>30</v>
          </cell>
          <cell r="T127" t="str">
            <v>24</v>
          </cell>
          <cell r="U127" t="str">
            <v>24</v>
          </cell>
          <cell r="V127" t="str">
            <v>-10</v>
          </cell>
          <cell r="W127" t="str">
            <v>-10</v>
          </cell>
          <cell r="X127" t="str">
            <v>-20</v>
          </cell>
          <cell r="Y127" t="str">
            <v>0</v>
          </cell>
          <cell r="Z127" t="str">
            <v>MEDIA</v>
          </cell>
          <cell r="AA127" t="str">
            <v>10</v>
          </cell>
          <cell r="AB127" t="str">
            <v>0</v>
          </cell>
          <cell r="AC127" t="str">
            <v>NO</v>
          </cell>
          <cell r="AD127" t="str">
            <v>NO</v>
          </cell>
          <cell r="AE127" t="str">
            <v>not used</v>
          </cell>
          <cell r="AF127" t="str">
            <v>A000037</v>
          </cell>
        </row>
        <row r="128">
          <cell r="A128" t="str">
            <v>SHARED</v>
          </cell>
          <cell r="B128" t="str">
            <v>0</v>
          </cell>
          <cell r="C128" t="str">
            <v>A_000037</v>
          </cell>
          <cell r="D128" t="str">
            <v>0000040000</v>
          </cell>
          <cell r="E128" t="str">
            <v>3</v>
          </cell>
          <cell r="F128" t="str">
            <v>A_000037_004</v>
          </cell>
          <cell r="G128" t="str">
            <v>(Dis.CESENA) (RIO ROSE) FASE 1 POMPA 1</v>
          </cell>
          <cell r="H128" t="str">
            <v>A</v>
          </cell>
          <cell r="I128" t="str">
            <v>38726</v>
          </cell>
          <cell r="J128" t="str">
            <v>62556</v>
          </cell>
          <cell r="K128" t="str">
            <v>0</v>
          </cell>
          <cell r="L128" t="str">
            <v>60</v>
          </cell>
          <cell r="M128" t="str">
            <v>0</v>
          </cell>
          <cell r="N128" t="str">
            <v>0</v>
          </cell>
          <cell r="O128" t="str">
            <v>238</v>
          </cell>
          <cell r="P128" t="str">
            <v>0</v>
          </cell>
          <cell r="Q128" t="str">
            <v>15</v>
          </cell>
          <cell r="R128" t="str">
            <v>LINEARE</v>
          </cell>
          <cell r="S128" t="str">
            <v>30</v>
          </cell>
          <cell r="T128" t="str">
            <v>28</v>
          </cell>
          <cell r="U128" t="str">
            <v>28</v>
          </cell>
          <cell r="V128" t="str">
            <v>-10</v>
          </cell>
          <cell r="W128" t="str">
            <v>-10</v>
          </cell>
          <cell r="X128" t="str">
            <v>-20</v>
          </cell>
          <cell r="Y128" t="str">
            <v>0</v>
          </cell>
          <cell r="Z128" t="str">
            <v>MEDIA</v>
          </cell>
          <cell r="AA128" t="str">
            <v>10</v>
          </cell>
          <cell r="AB128" t="str">
            <v>0</v>
          </cell>
          <cell r="AC128" t="str">
            <v>NO</v>
          </cell>
          <cell r="AE128" t="str">
            <v>not used</v>
          </cell>
          <cell r="AF128" t="str">
            <v>A000037</v>
          </cell>
        </row>
        <row r="129">
          <cell r="A129" t="str">
            <v>SHARED</v>
          </cell>
          <cell r="B129" t="str">
            <v>0</v>
          </cell>
          <cell r="C129" t="str">
            <v>A_000037</v>
          </cell>
          <cell r="D129" t="str">
            <v>0000050000</v>
          </cell>
          <cell r="E129" t="str">
            <v>4</v>
          </cell>
          <cell r="F129" t="str">
            <v>A_000037_005</v>
          </cell>
          <cell r="G129" t="str">
            <v>(Dis.CESENA) (RIO ROSE) FASE 2 POMPA 1</v>
          </cell>
          <cell r="H129" t="str">
            <v>A</v>
          </cell>
          <cell r="I129" t="str">
            <v>38726</v>
          </cell>
          <cell r="J129" t="str">
            <v>62556</v>
          </cell>
          <cell r="K129" t="str">
            <v>0</v>
          </cell>
          <cell r="L129" t="str">
            <v>60</v>
          </cell>
          <cell r="M129" t="str">
            <v>0</v>
          </cell>
          <cell r="N129" t="str">
            <v>0</v>
          </cell>
          <cell r="O129" t="str">
            <v>238</v>
          </cell>
          <cell r="P129" t="str">
            <v>0</v>
          </cell>
          <cell r="Q129" t="str">
            <v>15</v>
          </cell>
          <cell r="R129" t="str">
            <v>LINEARE</v>
          </cell>
          <cell r="S129" t="str">
            <v>30</v>
          </cell>
          <cell r="T129" t="str">
            <v>28</v>
          </cell>
          <cell r="U129" t="str">
            <v>28</v>
          </cell>
          <cell r="V129" t="str">
            <v>-10</v>
          </cell>
          <cell r="W129" t="str">
            <v>-10</v>
          </cell>
          <cell r="X129" t="str">
            <v>-20</v>
          </cell>
          <cell r="Y129" t="str">
            <v>0</v>
          </cell>
          <cell r="Z129" t="str">
            <v>MEDIA</v>
          </cell>
          <cell r="AA129" t="str">
            <v>10</v>
          </cell>
          <cell r="AB129" t="str">
            <v>0</v>
          </cell>
          <cell r="AC129" t="str">
            <v>NO</v>
          </cell>
          <cell r="AE129" t="str">
            <v>not used</v>
          </cell>
          <cell r="AF129" t="str">
            <v>A000037</v>
          </cell>
        </row>
        <row r="130">
          <cell r="A130" t="str">
            <v>SHARED</v>
          </cell>
          <cell r="B130" t="str">
            <v>0</v>
          </cell>
          <cell r="C130" t="str">
            <v>A_000037</v>
          </cell>
          <cell r="D130" t="str">
            <v>0000060000</v>
          </cell>
          <cell r="E130" t="str">
            <v>5</v>
          </cell>
          <cell r="F130" t="str">
            <v>A_000037_006</v>
          </cell>
          <cell r="G130" t="str">
            <v>(Dis.CESENA) (RIO ROSE) FASE 3 POMPA 1</v>
          </cell>
          <cell r="H130" t="str">
            <v>A</v>
          </cell>
          <cell r="I130" t="str">
            <v>38726</v>
          </cell>
          <cell r="J130" t="str">
            <v>62556</v>
          </cell>
          <cell r="K130" t="str">
            <v>0</v>
          </cell>
          <cell r="L130" t="str">
            <v>60</v>
          </cell>
          <cell r="M130" t="str">
            <v>0</v>
          </cell>
          <cell r="N130" t="str">
            <v>0</v>
          </cell>
          <cell r="O130" t="str">
            <v>238</v>
          </cell>
          <cell r="P130" t="str">
            <v>0</v>
          </cell>
          <cell r="Q130" t="str">
            <v>15</v>
          </cell>
          <cell r="R130" t="str">
            <v>LINEARE</v>
          </cell>
          <cell r="S130" t="str">
            <v>30</v>
          </cell>
          <cell r="T130" t="str">
            <v>28</v>
          </cell>
          <cell r="U130" t="str">
            <v>28</v>
          </cell>
          <cell r="V130" t="str">
            <v>-10</v>
          </cell>
          <cell r="W130" t="str">
            <v>-10</v>
          </cell>
          <cell r="X130" t="str">
            <v>-20</v>
          </cell>
          <cell r="Y130" t="str">
            <v>0</v>
          </cell>
          <cell r="Z130" t="str">
            <v>MEDIA</v>
          </cell>
          <cell r="AA130" t="str">
            <v>10</v>
          </cell>
          <cell r="AB130" t="str">
            <v>0</v>
          </cell>
          <cell r="AC130" t="str">
            <v>NO</v>
          </cell>
          <cell r="AE130" t="str">
            <v>not used</v>
          </cell>
          <cell r="AF130" t="str">
            <v>A000037</v>
          </cell>
        </row>
        <row r="131">
          <cell r="A131" t="str">
            <v>SHARED</v>
          </cell>
          <cell r="B131" t="str">
            <v>0</v>
          </cell>
          <cell r="C131" t="str">
            <v>A_000037</v>
          </cell>
          <cell r="D131" t="str">
            <v>0000070000</v>
          </cell>
          <cell r="E131" t="str">
            <v>6</v>
          </cell>
          <cell r="F131" t="str">
            <v>A_000037_007</v>
          </cell>
          <cell r="G131" t="str">
            <v>(Dis.CESENA) (RIO ROSE) FASE 1 POMPA 2</v>
          </cell>
          <cell r="H131" t="str">
            <v>A</v>
          </cell>
          <cell r="I131" t="str">
            <v>38726</v>
          </cell>
          <cell r="J131" t="str">
            <v>62556</v>
          </cell>
          <cell r="K131" t="str">
            <v>0</v>
          </cell>
          <cell r="L131" t="str">
            <v>60</v>
          </cell>
          <cell r="M131" t="str">
            <v>0</v>
          </cell>
          <cell r="N131" t="str">
            <v>0</v>
          </cell>
          <cell r="O131" t="str">
            <v>238</v>
          </cell>
          <cell r="P131" t="str">
            <v>0</v>
          </cell>
          <cell r="Q131" t="str">
            <v>15</v>
          </cell>
          <cell r="R131" t="str">
            <v>LINEARE</v>
          </cell>
          <cell r="S131" t="str">
            <v>30</v>
          </cell>
          <cell r="T131" t="str">
            <v>28</v>
          </cell>
          <cell r="U131" t="str">
            <v>28</v>
          </cell>
          <cell r="V131" t="str">
            <v>-10</v>
          </cell>
          <cell r="W131" t="str">
            <v>-10</v>
          </cell>
          <cell r="X131" t="str">
            <v>-20</v>
          </cell>
          <cell r="Y131" t="str">
            <v>0</v>
          </cell>
          <cell r="Z131" t="str">
            <v>MEDIA</v>
          </cell>
          <cell r="AA131" t="str">
            <v>10</v>
          </cell>
          <cell r="AB131" t="str">
            <v>0</v>
          </cell>
          <cell r="AC131" t="str">
            <v>NO</v>
          </cell>
          <cell r="AE131" t="str">
            <v>not used</v>
          </cell>
          <cell r="AF131" t="str">
            <v>A000037</v>
          </cell>
        </row>
        <row r="132">
          <cell r="A132" t="str">
            <v>SHARED</v>
          </cell>
          <cell r="B132" t="str">
            <v>0</v>
          </cell>
          <cell r="C132" t="str">
            <v>A_000037</v>
          </cell>
          <cell r="D132" t="str">
            <v>0000080000</v>
          </cell>
          <cell r="E132" t="str">
            <v>7</v>
          </cell>
          <cell r="F132" t="str">
            <v>A_000037_008</v>
          </cell>
          <cell r="G132" t="str">
            <v>(Dis.CESENA) (RIO ROSE) FASE 2 POMPA 2</v>
          </cell>
          <cell r="H132" t="str">
            <v>A</v>
          </cell>
          <cell r="I132" t="str">
            <v>38726</v>
          </cell>
          <cell r="J132" t="str">
            <v>62556</v>
          </cell>
          <cell r="K132" t="str">
            <v>0</v>
          </cell>
          <cell r="L132" t="str">
            <v>60</v>
          </cell>
          <cell r="M132" t="str">
            <v>0</v>
          </cell>
          <cell r="N132" t="str">
            <v>0</v>
          </cell>
          <cell r="O132" t="str">
            <v>238</v>
          </cell>
          <cell r="P132" t="str">
            <v>0</v>
          </cell>
          <cell r="Q132" t="str">
            <v>15</v>
          </cell>
          <cell r="R132" t="str">
            <v>LINEARE</v>
          </cell>
          <cell r="S132" t="str">
            <v>30</v>
          </cell>
          <cell r="T132" t="str">
            <v>28</v>
          </cell>
          <cell r="U132" t="str">
            <v>28</v>
          </cell>
          <cell r="V132" t="str">
            <v>-10</v>
          </cell>
          <cell r="W132" t="str">
            <v>-10</v>
          </cell>
          <cell r="X132" t="str">
            <v>-20</v>
          </cell>
          <cell r="Y132" t="str">
            <v>0</v>
          </cell>
          <cell r="Z132" t="str">
            <v>MEDIA</v>
          </cell>
          <cell r="AA132" t="str">
            <v>10</v>
          </cell>
          <cell r="AB132" t="str">
            <v>0</v>
          </cell>
          <cell r="AC132" t="str">
            <v>NO</v>
          </cell>
          <cell r="AE132" t="str">
            <v>not used</v>
          </cell>
          <cell r="AF132" t="str">
            <v>A000037</v>
          </cell>
        </row>
        <row r="133">
          <cell r="A133" t="str">
            <v>SHARED</v>
          </cell>
          <cell r="B133" t="str">
            <v>1</v>
          </cell>
          <cell r="C133" t="str">
            <v>A_000037</v>
          </cell>
          <cell r="D133" t="str">
            <v>0000010000</v>
          </cell>
          <cell r="E133" t="str">
            <v>0</v>
          </cell>
          <cell r="F133" t="str">
            <v>A_000037_009</v>
          </cell>
          <cell r="G133" t="str">
            <v>(Dis.CESENA) (RIO ROSE) FASE 3 POMPA 2</v>
          </cell>
          <cell r="H133" t="str">
            <v>A</v>
          </cell>
          <cell r="I133" t="str">
            <v>38726</v>
          </cell>
          <cell r="J133" t="str">
            <v>62556</v>
          </cell>
          <cell r="K133" t="str">
            <v>0</v>
          </cell>
          <cell r="L133" t="str">
            <v>60</v>
          </cell>
          <cell r="M133" t="str">
            <v>0</v>
          </cell>
          <cell r="N133" t="str">
            <v>0</v>
          </cell>
          <cell r="O133" t="str">
            <v>238</v>
          </cell>
          <cell r="P133" t="str">
            <v>0</v>
          </cell>
          <cell r="Q133" t="str">
            <v>15</v>
          </cell>
          <cell r="R133" t="str">
            <v>LINEARE</v>
          </cell>
          <cell r="S133" t="str">
            <v>30</v>
          </cell>
          <cell r="T133" t="str">
            <v>28</v>
          </cell>
          <cell r="U133" t="str">
            <v>28</v>
          </cell>
          <cell r="V133" t="str">
            <v>-10</v>
          </cell>
          <cell r="W133" t="str">
            <v>-10</v>
          </cell>
          <cell r="X133" t="str">
            <v>-20</v>
          </cell>
          <cell r="Y133" t="str">
            <v>0</v>
          </cell>
          <cell r="Z133" t="str">
            <v>MEDIA</v>
          </cell>
          <cell r="AA133" t="str">
            <v>10</v>
          </cell>
          <cell r="AB133" t="str">
            <v>0</v>
          </cell>
          <cell r="AC133" t="str">
            <v>NO</v>
          </cell>
          <cell r="AE133" t="str">
            <v>not used</v>
          </cell>
          <cell r="AF133" t="str">
            <v>A000037</v>
          </cell>
        </row>
        <row r="134">
          <cell r="A134" t="str">
            <v>SHARED</v>
          </cell>
          <cell r="B134" t="str">
            <v>32</v>
          </cell>
          <cell r="C134" t="str">
            <v>A_000037</v>
          </cell>
          <cell r="D134" t="str">
            <v>0000010000</v>
          </cell>
          <cell r="E134" t="str">
            <v>0</v>
          </cell>
          <cell r="F134" t="str">
            <v>A_000038_001</v>
          </cell>
          <cell r="G134" t="str">
            <v>(Dis.CESENA) (CASALBONO) LIVELLO VASCA</v>
          </cell>
          <cell r="H134" t="str">
            <v>m</v>
          </cell>
          <cell r="I134" t="str">
            <v>0</v>
          </cell>
          <cell r="J134" t="str">
            <v>1999</v>
          </cell>
          <cell r="K134" t="str">
            <v>0</v>
          </cell>
          <cell r="L134" t="str">
            <v>6</v>
          </cell>
          <cell r="M134" t="str">
            <v>1</v>
          </cell>
          <cell r="N134" t="str">
            <v>0</v>
          </cell>
          <cell r="O134" t="str">
            <v>19</v>
          </cell>
          <cell r="P134" t="str">
            <v>0</v>
          </cell>
          <cell r="Q134" t="str">
            <v>15</v>
          </cell>
          <cell r="R134" t="str">
            <v>LINEARE</v>
          </cell>
          <cell r="S134" t="str">
            <v>2.8</v>
          </cell>
          <cell r="T134" t="str">
            <v>2.7</v>
          </cell>
          <cell r="U134" t="str">
            <v>2.7</v>
          </cell>
          <cell r="V134" t="str">
            <v>1.5</v>
          </cell>
          <cell r="W134" t="str">
            <v>1.5</v>
          </cell>
          <cell r="X134" t="str">
            <v>1</v>
          </cell>
          <cell r="Y134" t="str">
            <v>0</v>
          </cell>
          <cell r="Z134" t="str">
            <v>MEDIA</v>
          </cell>
          <cell r="AA134" t="str">
            <v>10</v>
          </cell>
          <cell r="AB134" t="str">
            <v>0</v>
          </cell>
          <cell r="AC134" t="str">
            <v>NO</v>
          </cell>
          <cell r="AD134" t="str">
            <v>NO</v>
          </cell>
          <cell r="AE134" t="str">
            <v>not used</v>
          </cell>
          <cell r="AF134" t="str">
            <v>A000038</v>
          </cell>
        </row>
        <row r="135">
          <cell r="A135" t="str">
            <v>SHARED</v>
          </cell>
          <cell r="B135" t="str">
            <v>32</v>
          </cell>
          <cell r="C135" t="str">
            <v>A_000037</v>
          </cell>
          <cell r="D135" t="str">
            <v>0000020000</v>
          </cell>
          <cell r="E135" t="str">
            <v>1</v>
          </cell>
          <cell r="F135" t="str">
            <v>A_000038_002</v>
          </cell>
          <cell r="G135" t="str">
            <v>(Dis.CESENA) (CASALBONO) PORTATA X S.ROMANO</v>
          </cell>
          <cell r="H135" t="str">
            <v>m3/h</v>
          </cell>
          <cell r="I135" t="str">
            <v>0</v>
          </cell>
          <cell r="J135" t="str">
            <v>1999</v>
          </cell>
          <cell r="K135" t="str">
            <v>0</v>
          </cell>
          <cell r="L135" t="str">
            <v>20</v>
          </cell>
          <cell r="M135" t="str">
            <v>1</v>
          </cell>
          <cell r="N135" t="str">
            <v>0</v>
          </cell>
          <cell r="O135" t="str">
            <v>19</v>
          </cell>
          <cell r="P135" t="str">
            <v>0</v>
          </cell>
          <cell r="Q135" t="str">
            <v>15</v>
          </cell>
          <cell r="R135" t="str">
            <v>LINEARE</v>
          </cell>
          <cell r="S135" t="str">
            <v>18</v>
          </cell>
          <cell r="T135" t="str">
            <v>14</v>
          </cell>
          <cell r="U135" t="str">
            <v>14</v>
          </cell>
          <cell r="V135" t="str">
            <v>-10</v>
          </cell>
          <cell r="W135" t="str">
            <v>-10</v>
          </cell>
          <cell r="X135" t="str">
            <v>-20</v>
          </cell>
          <cell r="Y135" t="str">
            <v>0</v>
          </cell>
          <cell r="Z135" t="str">
            <v>MEDIA</v>
          </cell>
          <cell r="AA135" t="str">
            <v>10</v>
          </cell>
          <cell r="AB135" t="str">
            <v>0</v>
          </cell>
          <cell r="AC135" t="str">
            <v>NO</v>
          </cell>
          <cell r="AD135" t="str">
            <v>NO</v>
          </cell>
          <cell r="AE135" t="str">
            <v>not used</v>
          </cell>
          <cell r="AF135" t="str">
            <v>A000038</v>
          </cell>
        </row>
        <row r="136">
          <cell r="A136" t="str">
            <v>SHARED</v>
          </cell>
          <cell r="B136" t="str">
            <v>32</v>
          </cell>
          <cell r="C136" t="str">
            <v>A_000037</v>
          </cell>
          <cell r="D136" t="str">
            <v>0000030000</v>
          </cell>
          <cell r="E136" t="str">
            <v>2</v>
          </cell>
          <cell r="F136" t="str">
            <v>A_000038_003</v>
          </cell>
          <cell r="G136" t="str">
            <v>(Dis.CESENA) (CASALBONO) FASE POMPA 1</v>
          </cell>
          <cell r="H136" t="str">
            <v>A</v>
          </cell>
          <cell r="I136" t="str">
            <v>0</v>
          </cell>
          <cell r="J136" t="str">
            <v>1999</v>
          </cell>
          <cell r="K136" t="str">
            <v>0</v>
          </cell>
          <cell r="L136" t="str">
            <v>60</v>
          </cell>
          <cell r="M136" t="str">
            <v>10</v>
          </cell>
          <cell r="N136" t="str">
            <v>0</v>
          </cell>
          <cell r="O136" t="str">
            <v>19</v>
          </cell>
          <cell r="P136" t="str">
            <v>0</v>
          </cell>
          <cell r="Q136" t="str">
            <v>15</v>
          </cell>
          <cell r="R136" t="str">
            <v>LINEARE</v>
          </cell>
          <cell r="S136" t="str">
            <v>20</v>
          </cell>
          <cell r="T136" t="str">
            <v>18</v>
          </cell>
          <cell r="U136" t="str">
            <v>18</v>
          </cell>
          <cell r="V136" t="str">
            <v>-10</v>
          </cell>
          <cell r="W136" t="str">
            <v>-10</v>
          </cell>
          <cell r="X136" t="str">
            <v>-20</v>
          </cell>
          <cell r="Y136" t="str">
            <v>0</v>
          </cell>
          <cell r="Z136" t="str">
            <v>MEDIA</v>
          </cell>
          <cell r="AA136" t="str">
            <v>10</v>
          </cell>
          <cell r="AB136" t="str">
            <v>0</v>
          </cell>
          <cell r="AC136" t="str">
            <v>NO</v>
          </cell>
          <cell r="AD136" t="str">
            <v>NO</v>
          </cell>
          <cell r="AE136" t="str">
            <v>not used</v>
          </cell>
          <cell r="AF136" t="str">
            <v>A000038</v>
          </cell>
        </row>
        <row r="137">
          <cell r="A137" t="str">
            <v>SHARED</v>
          </cell>
          <cell r="B137" t="str">
            <v>32</v>
          </cell>
          <cell r="C137" t="str">
            <v>A_000037</v>
          </cell>
          <cell r="D137" t="str">
            <v>0000040000</v>
          </cell>
          <cell r="E137" t="str">
            <v>3</v>
          </cell>
          <cell r="F137" t="str">
            <v>A_000038_004</v>
          </cell>
          <cell r="G137" t="str">
            <v>(Dis.CESENA) (CASALBONO) FASE POMPA 2</v>
          </cell>
          <cell r="H137" t="str">
            <v>A</v>
          </cell>
          <cell r="I137" t="str">
            <v>0</v>
          </cell>
          <cell r="J137" t="str">
            <v>1999</v>
          </cell>
          <cell r="K137" t="str">
            <v>0</v>
          </cell>
          <cell r="L137" t="str">
            <v>60</v>
          </cell>
          <cell r="M137" t="str">
            <v>10</v>
          </cell>
          <cell r="N137" t="str">
            <v>0</v>
          </cell>
          <cell r="O137" t="str">
            <v>19</v>
          </cell>
          <cell r="P137" t="str">
            <v>0</v>
          </cell>
          <cell r="Q137" t="str">
            <v>15</v>
          </cell>
          <cell r="R137" t="str">
            <v>LINEARE</v>
          </cell>
          <cell r="S137" t="str">
            <v>20</v>
          </cell>
          <cell r="T137" t="str">
            <v>18</v>
          </cell>
          <cell r="U137" t="str">
            <v>18</v>
          </cell>
          <cell r="V137" t="str">
            <v>-10</v>
          </cell>
          <cell r="W137" t="str">
            <v>-10</v>
          </cell>
          <cell r="X137" t="str">
            <v>-20</v>
          </cell>
          <cell r="Y137" t="str">
            <v>0</v>
          </cell>
          <cell r="Z137" t="str">
            <v>MEDIA</v>
          </cell>
          <cell r="AA137" t="str">
            <v>10</v>
          </cell>
          <cell r="AB137" t="str">
            <v>0</v>
          </cell>
          <cell r="AC137" t="str">
            <v>NO</v>
          </cell>
          <cell r="AD137" t="str">
            <v>NO</v>
          </cell>
          <cell r="AE137" t="str">
            <v>not used</v>
          </cell>
          <cell r="AF137" t="str">
            <v>A000038</v>
          </cell>
        </row>
        <row r="138">
          <cell r="A138" t="str">
            <v>SHARED</v>
          </cell>
          <cell r="B138" t="str">
            <v>32</v>
          </cell>
          <cell r="C138" t="str">
            <v>A_000037</v>
          </cell>
          <cell r="D138" t="str">
            <v>0000050000</v>
          </cell>
          <cell r="E138" t="str">
            <v>4</v>
          </cell>
          <cell r="F138" t="str">
            <v>A_000038_005</v>
          </cell>
          <cell r="G138" t="str">
            <v>(Dis.CESENA) (CASALBONO) LIVELLO VASCA CASALBONO 2</v>
          </cell>
          <cell r="H138" t="str">
            <v>m</v>
          </cell>
          <cell r="I138" t="str">
            <v>0</v>
          </cell>
          <cell r="J138" t="str">
            <v>1999</v>
          </cell>
          <cell r="K138" t="str">
            <v>0</v>
          </cell>
          <cell r="L138" t="str">
            <v>6</v>
          </cell>
          <cell r="M138" t="str">
            <v>1</v>
          </cell>
          <cell r="N138" t="str">
            <v>0</v>
          </cell>
          <cell r="O138" t="str">
            <v>19</v>
          </cell>
          <cell r="P138" t="str">
            <v>0</v>
          </cell>
          <cell r="Q138" t="str">
            <v>15</v>
          </cell>
          <cell r="R138" t="str">
            <v>LINEARE</v>
          </cell>
          <cell r="S138" t="str">
            <v>3.0</v>
          </cell>
          <cell r="T138" t="str">
            <v>2.8</v>
          </cell>
          <cell r="U138" t="str">
            <v>2.8</v>
          </cell>
          <cell r="V138" t="str">
            <v>1.5</v>
          </cell>
          <cell r="W138" t="str">
            <v>1.5</v>
          </cell>
          <cell r="X138" t="str">
            <v>1.0</v>
          </cell>
          <cell r="Y138" t="str">
            <v>0</v>
          </cell>
          <cell r="Z138" t="str">
            <v>MEDIA</v>
          </cell>
          <cell r="AA138" t="str">
            <v>10</v>
          </cell>
          <cell r="AB138" t="str">
            <v>0</v>
          </cell>
          <cell r="AC138" t="str">
            <v>NO</v>
          </cell>
          <cell r="AD138" t="str">
            <v>NO</v>
          </cell>
          <cell r="AE138" t="str">
            <v>not used</v>
          </cell>
          <cell r="AF138" t="str">
            <v>A000038</v>
          </cell>
        </row>
        <row r="139">
          <cell r="A139" t="str">
            <v>SHARED</v>
          </cell>
          <cell r="B139" t="str">
            <v>5</v>
          </cell>
          <cell r="C139" t="str">
            <v>A_000039</v>
          </cell>
          <cell r="D139" t="str">
            <v>0000010000</v>
          </cell>
          <cell r="E139" t="str">
            <v>0</v>
          </cell>
          <cell r="F139" t="str">
            <v>A_000039_001</v>
          </cell>
          <cell r="G139" t="str">
            <v>(Dis.CESENA) (BORELLO) LIVELLO VASCA DRENAGGIO</v>
          </cell>
          <cell r="H139" t="str">
            <v>m</v>
          </cell>
          <cell r="I139" t="str">
            <v>819</v>
          </cell>
          <cell r="J139" t="str">
            <v>4095</v>
          </cell>
          <cell r="K139" t="str">
            <v>0</v>
          </cell>
          <cell r="L139" t="str">
            <v>6</v>
          </cell>
          <cell r="M139" t="str">
            <v>1</v>
          </cell>
          <cell r="N139" t="str">
            <v>0</v>
          </cell>
          <cell r="O139" t="str">
            <v>32</v>
          </cell>
          <cell r="P139" t="str">
            <v>0</v>
          </cell>
          <cell r="Q139" t="str">
            <v>15</v>
          </cell>
          <cell r="R139" t="str">
            <v>LINEARE</v>
          </cell>
          <cell r="S139" t="str">
            <v>999999</v>
          </cell>
          <cell r="T139" t="str">
            <v>888888</v>
          </cell>
          <cell r="U139" t="str">
            <v>888888</v>
          </cell>
          <cell r="V139" t="str">
            <v>-888888</v>
          </cell>
          <cell r="W139" t="str">
            <v>-888888</v>
          </cell>
          <cell r="X139" t="str">
            <v>-999999</v>
          </cell>
          <cell r="Y139" t="str">
            <v>0</v>
          </cell>
          <cell r="Z139" t="str">
            <v>MEDIA</v>
          </cell>
          <cell r="AA139" t="str">
            <v>10</v>
          </cell>
          <cell r="AB139" t="str">
            <v>0</v>
          </cell>
          <cell r="AC139" t="str">
            <v>NO</v>
          </cell>
          <cell r="AD139" t="str">
            <v>SI_HighLow</v>
          </cell>
          <cell r="AE139" t="str">
            <v>not used</v>
          </cell>
          <cell r="AF139" t="str">
            <v>A000039</v>
          </cell>
          <cell r="AP139" t="str">
            <v>0</v>
          </cell>
        </row>
        <row r="140">
          <cell r="A140" t="str">
            <v>SHARED</v>
          </cell>
          <cell r="B140" t="str">
            <v>5</v>
          </cell>
          <cell r="C140" t="str">
            <v>A_000039</v>
          </cell>
          <cell r="D140" t="str">
            <v>0000020000</v>
          </cell>
          <cell r="E140" t="str">
            <v>1</v>
          </cell>
          <cell r="F140" t="str">
            <v>A_000039_002</v>
          </cell>
          <cell r="G140" t="str">
            <v>(Dis.CESENA) (BORELLO) LIVELLO VASCA</v>
          </cell>
          <cell r="H140" t="str">
            <v>m</v>
          </cell>
          <cell r="I140" t="str">
            <v>819</v>
          </cell>
          <cell r="J140" t="str">
            <v>4095</v>
          </cell>
          <cell r="K140" t="str">
            <v>0</v>
          </cell>
          <cell r="L140" t="str">
            <v>6</v>
          </cell>
          <cell r="M140" t="str">
            <v>0</v>
          </cell>
          <cell r="N140" t="str">
            <v>0</v>
          </cell>
          <cell r="O140" t="str">
            <v>32</v>
          </cell>
          <cell r="P140" t="str">
            <v>0</v>
          </cell>
          <cell r="Q140" t="str">
            <v>15</v>
          </cell>
          <cell r="R140" t="str">
            <v>LINEARE</v>
          </cell>
          <cell r="S140" t="str">
            <v>5.4</v>
          </cell>
          <cell r="T140" t="str">
            <v>5.2</v>
          </cell>
          <cell r="U140" t="str">
            <v>5.2</v>
          </cell>
          <cell r="V140" t="str">
            <v>3.2</v>
          </cell>
          <cell r="W140" t="str">
            <v>3.2</v>
          </cell>
          <cell r="X140" t="str">
            <v>3</v>
          </cell>
          <cell r="Y140" t="str">
            <v>0</v>
          </cell>
          <cell r="Z140" t="str">
            <v>MEDIA</v>
          </cell>
          <cell r="AA140" t="str">
            <v>10</v>
          </cell>
          <cell r="AB140" t="str">
            <v>0</v>
          </cell>
          <cell r="AC140" t="str">
            <v>NO</v>
          </cell>
          <cell r="AD140" t="str">
            <v>SI_HighLow</v>
          </cell>
          <cell r="AE140" t="str">
            <v>not used</v>
          </cell>
          <cell r="AF140" t="str">
            <v>A000039</v>
          </cell>
          <cell r="AP140" t="str">
            <v>0</v>
          </cell>
        </row>
        <row r="141">
          <cell r="A141" t="str">
            <v>SHARED</v>
          </cell>
          <cell r="B141" t="str">
            <v>5</v>
          </cell>
          <cell r="C141" t="str">
            <v>A_000039</v>
          </cell>
          <cell r="D141" t="str">
            <v>0000030000</v>
          </cell>
          <cell r="E141" t="str">
            <v>2</v>
          </cell>
          <cell r="F141" t="str">
            <v>A_000039_003</v>
          </cell>
          <cell r="G141" t="str">
            <v>(Dis.CESENA) (BORELLO) X MONTEVECCHIO1 : PORTATA</v>
          </cell>
          <cell r="H141" t="str">
            <v>mc/h</v>
          </cell>
          <cell r="I141" t="str">
            <v>819</v>
          </cell>
          <cell r="J141" t="str">
            <v>4095</v>
          </cell>
          <cell r="K141" t="str">
            <v>0</v>
          </cell>
          <cell r="L141" t="str">
            <v>100</v>
          </cell>
          <cell r="M141" t="str">
            <v>1</v>
          </cell>
          <cell r="N141" t="str">
            <v>0</v>
          </cell>
          <cell r="O141" t="str">
            <v>32</v>
          </cell>
          <cell r="P141" t="str">
            <v>0</v>
          </cell>
          <cell r="Q141" t="str">
            <v>15</v>
          </cell>
          <cell r="R141" t="str">
            <v>LINEARE</v>
          </cell>
          <cell r="S141" t="str">
            <v>999999</v>
          </cell>
          <cell r="T141" t="str">
            <v>888888</v>
          </cell>
          <cell r="U141" t="str">
            <v>888888</v>
          </cell>
          <cell r="V141" t="str">
            <v>-888888</v>
          </cell>
          <cell r="W141" t="str">
            <v>-888888</v>
          </cell>
          <cell r="X141" t="str">
            <v>-999999</v>
          </cell>
          <cell r="Y141" t="str">
            <v>0</v>
          </cell>
          <cell r="Z141" t="str">
            <v>MEDIA</v>
          </cell>
          <cell r="AA141" t="str">
            <v>10</v>
          </cell>
          <cell r="AB141" t="str">
            <v>0</v>
          </cell>
          <cell r="AC141" t="str">
            <v>NO</v>
          </cell>
          <cell r="AD141" t="str">
            <v>SI_HighLow</v>
          </cell>
          <cell r="AE141" t="str">
            <v>not used</v>
          </cell>
          <cell r="AF141" t="str">
            <v>A000039</v>
          </cell>
        </row>
        <row r="142">
          <cell r="A142" t="str">
            <v>SHARED</v>
          </cell>
          <cell r="B142" t="str">
            <v>5</v>
          </cell>
          <cell r="C142" t="str">
            <v>A_000039</v>
          </cell>
          <cell r="D142" t="str">
            <v>0000040000</v>
          </cell>
          <cell r="E142" t="str">
            <v>3</v>
          </cell>
          <cell r="F142" t="str">
            <v>A_000039_004</v>
          </cell>
          <cell r="G142" t="str">
            <v>(Dis.CESENA) (BORELLO) FASE1 POMPA 1</v>
          </cell>
          <cell r="H142" t="str">
            <v>A</v>
          </cell>
          <cell r="I142" t="str">
            <v>819</v>
          </cell>
          <cell r="J142" t="str">
            <v>4095</v>
          </cell>
          <cell r="K142" t="str">
            <v>0</v>
          </cell>
          <cell r="L142" t="str">
            <v>100</v>
          </cell>
          <cell r="M142" t="str">
            <v>10</v>
          </cell>
          <cell r="N142" t="str">
            <v>0</v>
          </cell>
          <cell r="O142" t="str">
            <v>32</v>
          </cell>
          <cell r="P142" t="str">
            <v>0</v>
          </cell>
          <cell r="Q142" t="str">
            <v>15</v>
          </cell>
          <cell r="R142" t="str">
            <v>LINEARE</v>
          </cell>
          <cell r="S142" t="str">
            <v>999999</v>
          </cell>
          <cell r="T142" t="str">
            <v>888888</v>
          </cell>
          <cell r="U142" t="str">
            <v>888888</v>
          </cell>
          <cell r="V142" t="str">
            <v>-888888</v>
          </cell>
          <cell r="W142" t="str">
            <v>-888888</v>
          </cell>
          <cell r="X142" t="str">
            <v>-999999</v>
          </cell>
          <cell r="Y142" t="str">
            <v>0</v>
          </cell>
          <cell r="Z142" t="str">
            <v>MEDIA</v>
          </cell>
          <cell r="AA142" t="str">
            <v>10</v>
          </cell>
          <cell r="AB142" t="str">
            <v>0</v>
          </cell>
          <cell r="AC142" t="str">
            <v>NO</v>
          </cell>
          <cell r="AD142" t="str">
            <v>SI_HighLow</v>
          </cell>
          <cell r="AE142" t="str">
            <v>not used</v>
          </cell>
          <cell r="AF142" t="str">
            <v>A000039</v>
          </cell>
        </row>
        <row r="143">
          <cell r="A143" t="str">
            <v>SHARED</v>
          </cell>
          <cell r="B143" t="str">
            <v>9</v>
          </cell>
          <cell r="C143" t="str">
            <v>A_000039</v>
          </cell>
          <cell r="D143" t="str">
            <v>0000010000</v>
          </cell>
          <cell r="E143" t="str">
            <v>0</v>
          </cell>
          <cell r="F143" t="str">
            <v>A_000039_005</v>
          </cell>
          <cell r="G143" t="str">
            <v>(Dis.CESENA) (BORELLO) FASE1 POMPA 2</v>
          </cell>
          <cell r="H143" t="str">
            <v>A</v>
          </cell>
          <cell r="I143" t="str">
            <v>819</v>
          </cell>
          <cell r="J143" t="str">
            <v>4095</v>
          </cell>
          <cell r="K143" t="str">
            <v>0</v>
          </cell>
          <cell r="L143" t="str">
            <v>100</v>
          </cell>
          <cell r="M143" t="str">
            <v>10</v>
          </cell>
          <cell r="N143" t="str">
            <v>0</v>
          </cell>
          <cell r="O143" t="str">
            <v>32</v>
          </cell>
          <cell r="P143" t="str">
            <v>0</v>
          </cell>
          <cell r="Q143" t="str">
            <v>15</v>
          </cell>
          <cell r="R143" t="str">
            <v>LINEARE</v>
          </cell>
          <cell r="S143" t="str">
            <v>999999</v>
          </cell>
          <cell r="T143" t="str">
            <v>888888</v>
          </cell>
          <cell r="U143" t="str">
            <v>888888</v>
          </cell>
          <cell r="V143" t="str">
            <v>-888888</v>
          </cell>
          <cell r="W143" t="str">
            <v>-888888</v>
          </cell>
          <cell r="X143" t="str">
            <v>-999999</v>
          </cell>
          <cell r="Y143" t="str">
            <v>0</v>
          </cell>
          <cell r="Z143" t="str">
            <v>MEDIA</v>
          </cell>
          <cell r="AA143" t="str">
            <v>10</v>
          </cell>
          <cell r="AB143" t="str">
            <v>0</v>
          </cell>
          <cell r="AC143" t="str">
            <v>NO</v>
          </cell>
          <cell r="AD143" t="str">
            <v>SI_HighLow</v>
          </cell>
          <cell r="AE143" t="str">
            <v>not used</v>
          </cell>
          <cell r="AF143" t="str">
            <v>A000039</v>
          </cell>
          <cell r="AP143" t="str">
            <v>0</v>
          </cell>
        </row>
        <row r="144">
          <cell r="A144" t="str">
            <v>SHARED</v>
          </cell>
          <cell r="B144" t="str">
            <v>9</v>
          </cell>
          <cell r="C144" t="str">
            <v>A_000039</v>
          </cell>
          <cell r="D144" t="str">
            <v>0000050000</v>
          </cell>
          <cell r="E144" t="str">
            <v>3</v>
          </cell>
          <cell r="F144" t="str">
            <v>A_000039_006</v>
          </cell>
          <cell r="G144" t="str">
            <v>(Dis.CESENA) (BORELLO) FASE1 POMPA 1  DRENAGGIO</v>
          </cell>
          <cell r="H144" t="str">
            <v>A</v>
          </cell>
          <cell r="I144" t="str">
            <v>819</v>
          </cell>
          <cell r="J144" t="str">
            <v>4095</v>
          </cell>
          <cell r="K144" t="str">
            <v>0</v>
          </cell>
          <cell r="L144" t="str">
            <v>100</v>
          </cell>
          <cell r="M144" t="str">
            <v>10</v>
          </cell>
          <cell r="N144" t="str">
            <v>0</v>
          </cell>
          <cell r="O144" t="str">
            <v>32</v>
          </cell>
          <cell r="P144" t="str">
            <v>0</v>
          </cell>
          <cell r="Q144" t="str">
            <v>15</v>
          </cell>
          <cell r="R144" t="str">
            <v>LINEARE</v>
          </cell>
          <cell r="S144" t="str">
            <v>999999</v>
          </cell>
          <cell r="T144" t="str">
            <v>888888</v>
          </cell>
          <cell r="U144" t="str">
            <v>888888</v>
          </cell>
          <cell r="V144" t="str">
            <v>-888888</v>
          </cell>
          <cell r="W144" t="str">
            <v>-888888</v>
          </cell>
          <cell r="X144" t="str">
            <v>-999999</v>
          </cell>
          <cell r="Y144" t="str">
            <v>0</v>
          </cell>
          <cell r="Z144" t="str">
            <v>MEDIA</v>
          </cell>
          <cell r="AA144" t="str">
            <v>10</v>
          </cell>
          <cell r="AB144" t="str">
            <v>0</v>
          </cell>
          <cell r="AC144" t="str">
            <v>NO</v>
          </cell>
          <cell r="AD144" t="str">
            <v>SI_HighLow</v>
          </cell>
          <cell r="AE144" t="str">
            <v>not used</v>
          </cell>
          <cell r="AF144" t="str">
            <v>A000039</v>
          </cell>
          <cell r="AP144" t="str">
            <v>0</v>
          </cell>
        </row>
        <row r="145">
          <cell r="A145" t="str">
            <v>SHARED</v>
          </cell>
          <cell r="B145" t="str">
            <v>9</v>
          </cell>
          <cell r="C145" t="str">
            <v>A_000039</v>
          </cell>
          <cell r="D145" t="str">
            <v>0000070000</v>
          </cell>
          <cell r="E145" t="str">
            <v>4</v>
          </cell>
          <cell r="F145" t="str">
            <v>A_000039_007</v>
          </cell>
          <cell r="G145" t="str">
            <v>(Dis.CESENA) (BORELLO) FASE1 POMPA 2  DRENAGGIO</v>
          </cell>
          <cell r="H145" t="str">
            <v>A</v>
          </cell>
          <cell r="I145" t="str">
            <v>819</v>
          </cell>
          <cell r="J145" t="str">
            <v>4095</v>
          </cell>
          <cell r="K145" t="str">
            <v>0</v>
          </cell>
          <cell r="L145" t="str">
            <v>100</v>
          </cell>
          <cell r="M145" t="str">
            <v>10</v>
          </cell>
          <cell r="N145" t="str">
            <v>0</v>
          </cell>
          <cell r="O145" t="str">
            <v>32</v>
          </cell>
          <cell r="P145" t="str">
            <v>0</v>
          </cell>
          <cell r="Q145" t="str">
            <v>15</v>
          </cell>
          <cell r="R145" t="str">
            <v>LINEARE</v>
          </cell>
          <cell r="S145" t="str">
            <v>999999</v>
          </cell>
          <cell r="T145" t="str">
            <v>888888</v>
          </cell>
          <cell r="U145" t="str">
            <v>888888</v>
          </cell>
          <cell r="V145" t="str">
            <v>-888888</v>
          </cell>
          <cell r="W145" t="str">
            <v>-888888</v>
          </cell>
          <cell r="X145" t="str">
            <v>-999999</v>
          </cell>
          <cell r="Y145" t="str">
            <v>0</v>
          </cell>
          <cell r="Z145" t="str">
            <v>MEDIA</v>
          </cell>
          <cell r="AA145" t="str">
            <v>10</v>
          </cell>
          <cell r="AB145" t="str">
            <v>0</v>
          </cell>
          <cell r="AC145" t="str">
            <v>NO</v>
          </cell>
          <cell r="AD145" t="str">
            <v>SI_HighLow</v>
          </cell>
          <cell r="AE145" t="str">
            <v>not used</v>
          </cell>
          <cell r="AF145" t="str">
            <v>A000039</v>
          </cell>
          <cell r="AP145" t="str">
            <v>0</v>
          </cell>
        </row>
        <row r="146">
          <cell r="A146" t="str">
            <v>SHARED</v>
          </cell>
          <cell r="B146" t="str">
            <v>9</v>
          </cell>
          <cell r="C146" t="str">
            <v>A_000039</v>
          </cell>
          <cell r="D146" t="str">
            <v>0000060000</v>
          </cell>
          <cell r="E146" t="str">
            <v>5</v>
          </cell>
          <cell r="F146" t="str">
            <v>A_000039_008</v>
          </cell>
          <cell r="G146" t="str">
            <v>(Dis.CESENA) (BORELLO) PORTATA FILTRAZIONE</v>
          </cell>
          <cell r="H146" t="str">
            <v>m3/h</v>
          </cell>
          <cell r="I146" t="str">
            <v>819</v>
          </cell>
          <cell r="J146" t="str">
            <v>4095</v>
          </cell>
          <cell r="K146" t="str">
            <v>0</v>
          </cell>
          <cell r="L146" t="str">
            <v>100</v>
          </cell>
          <cell r="M146" t="str">
            <v>1</v>
          </cell>
          <cell r="N146" t="str">
            <v>0</v>
          </cell>
          <cell r="O146" t="str">
            <v>32</v>
          </cell>
          <cell r="P146" t="str">
            <v>0</v>
          </cell>
          <cell r="Q146" t="str">
            <v>15</v>
          </cell>
          <cell r="R146" t="str">
            <v>LINEARE</v>
          </cell>
          <cell r="S146" t="str">
            <v>999999</v>
          </cell>
          <cell r="T146" t="str">
            <v>888888</v>
          </cell>
          <cell r="U146" t="str">
            <v>888888</v>
          </cell>
          <cell r="V146" t="str">
            <v>-888888</v>
          </cell>
          <cell r="W146" t="str">
            <v>-888888</v>
          </cell>
          <cell r="X146" t="str">
            <v>-999999</v>
          </cell>
          <cell r="Y146" t="str">
            <v>0</v>
          </cell>
          <cell r="Z146" t="str">
            <v>MEDIA</v>
          </cell>
          <cell r="AA146" t="str">
            <v>10</v>
          </cell>
          <cell r="AB146" t="str">
            <v>0</v>
          </cell>
          <cell r="AC146" t="str">
            <v>NO</v>
          </cell>
          <cell r="AD146" t="str">
            <v>SI_HighLow</v>
          </cell>
          <cell r="AE146" t="str">
            <v>not used</v>
          </cell>
          <cell r="AF146" t="str">
            <v>A000039</v>
          </cell>
          <cell r="AP146" t="str">
            <v>0</v>
          </cell>
        </row>
        <row r="147">
          <cell r="A147" t="str">
            <v>SHARED</v>
          </cell>
          <cell r="B147" t="str">
            <v>9</v>
          </cell>
          <cell r="C147" t="str">
            <v>A_000039</v>
          </cell>
          <cell r="D147" t="str">
            <v>0000030000</v>
          </cell>
          <cell r="E147" t="str">
            <v>1</v>
          </cell>
          <cell r="F147" t="str">
            <v>A_000039_009</v>
          </cell>
          <cell r="G147" t="str">
            <v>(Dis.CESENA) (BORELLO) PORTATA DA ROMAGNA ACQUE</v>
          </cell>
          <cell r="H147" t="str">
            <v>m3/h</v>
          </cell>
          <cell r="I147" t="str">
            <v>819</v>
          </cell>
          <cell r="J147" t="str">
            <v>4095</v>
          </cell>
          <cell r="K147" t="str">
            <v>0</v>
          </cell>
          <cell r="L147" t="str">
            <v>100</v>
          </cell>
          <cell r="M147" t="str">
            <v>1</v>
          </cell>
          <cell r="N147" t="str">
            <v>0</v>
          </cell>
          <cell r="O147" t="str">
            <v>32</v>
          </cell>
          <cell r="P147" t="str">
            <v>0</v>
          </cell>
          <cell r="Q147" t="str">
            <v>15</v>
          </cell>
          <cell r="R147" t="str">
            <v>LINEARE</v>
          </cell>
          <cell r="S147" t="str">
            <v>999999</v>
          </cell>
          <cell r="T147" t="str">
            <v>888888</v>
          </cell>
          <cell r="U147" t="str">
            <v>888888</v>
          </cell>
          <cell r="V147" t="str">
            <v>-888888</v>
          </cell>
          <cell r="W147" t="str">
            <v>-888888</v>
          </cell>
          <cell r="X147" t="str">
            <v>-999999</v>
          </cell>
          <cell r="Y147" t="str">
            <v>0</v>
          </cell>
          <cell r="Z147" t="str">
            <v>MEDIA</v>
          </cell>
          <cell r="AA147" t="str">
            <v>10</v>
          </cell>
          <cell r="AB147" t="str">
            <v>0</v>
          </cell>
          <cell r="AC147" t="str">
            <v>NO</v>
          </cell>
          <cell r="AD147" t="str">
            <v>SI_HighLow</v>
          </cell>
          <cell r="AE147" t="str">
            <v>not used</v>
          </cell>
          <cell r="AF147" t="str">
            <v>A000039</v>
          </cell>
          <cell r="AP147" t="str">
            <v>0</v>
          </cell>
        </row>
        <row r="148">
          <cell r="A148" t="str">
            <v>SHARED</v>
          </cell>
          <cell r="B148" t="str">
            <v>9</v>
          </cell>
          <cell r="C148" t="str">
            <v>A_000039</v>
          </cell>
          <cell r="D148" t="str">
            <v>0000040000</v>
          </cell>
          <cell r="E148" t="str">
            <v>2</v>
          </cell>
          <cell r="F148" t="str">
            <v>A_000039_010</v>
          </cell>
          <cell r="G148" t="str">
            <v>(Dis.CESENA) (BORELLO) CONCENTRAZIONE CLORO LIBERA</v>
          </cell>
          <cell r="H148" t="str">
            <v>ppm</v>
          </cell>
          <cell r="I148" t="str">
            <v>819</v>
          </cell>
          <cell r="J148" t="str">
            <v>4095</v>
          </cell>
          <cell r="K148" t="str">
            <v>0</v>
          </cell>
          <cell r="L148" t="str">
            <v>1</v>
          </cell>
          <cell r="M148" t="str">
            <v>0</v>
          </cell>
          <cell r="N148" t="str">
            <v>0</v>
          </cell>
          <cell r="O148" t="str">
            <v>32</v>
          </cell>
          <cell r="P148" t="str">
            <v>0</v>
          </cell>
          <cell r="Q148" t="str">
            <v>15</v>
          </cell>
          <cell r="R148" t="str">
            <v>LINEARE</v>
          </cell>
          <cell r="S148" t="str">
            <v>999999</v>
          </cell>
          <cell r="T148" t="str">
            <v>888888</v>
          </cell>
          <cell r="U148" t="str">
            <v>888888</v>
          </cell>
          <cell r="V148" t="str">
            <v>-888888</v>
          </cell>
          <cell r="W148" t="str">
            <v>-888888</v>
          </cell>
          <cell r="X148" t="str">
            <v>-999999</v>
          </cell>
          <cell r="Y148" t="str">
            <v>0</v>
          </cell>
          <cell r="Z148" t="str">
            <v>MEDIA</v>
          </cell>
          <cell r="AA148" t="str">
            <v>10</v>
          </cell>
          <cell r="AB148" t="str">
            <v>0</v>
          </cell>
          <cell r="AC148" t="str">
            <v>NO</v>
          </cell>
          <cell r="AD148" t="str">
            <v>NO</v>
          </cell>
          <cell r="AE148" t="str">
            <v>not used</v>
          </cell>
          <cell r="AF148" t="str">
            <v>A000039</v>
          </cell>
          <cell r="AP148" t="str">
            <v>0</v>
          </cell>
        </row>
        <row r="149">
          <cell r="A149" t="str">
            <v>SHARED</v>
          </cell>
          <cell r="B149" t="str">
            <v>51</v>
          </cell>
          <cell r="C149" t="str">
            <v>A_000039</v>
          </cell>
          <cell r="D149" t="str">
            <v>0000010000</v>
          </cell>
          <cell r="E149" t="str">
            <v>0</v>
          </cell>
          <cell r="F149" t="str">
            <v>A_000041_001</v>
          </cell>
          <cell r="G149" t="str">
            <v>(Dis.CESENA) (MONTEVECCHIO1) LIVELLO VASCA</v>
          </cell>
          <cell r="H149" t="str">
            <v>m</v>
          </cell>
          <cell r="I149" t="str">
            <v>0</v>
          </cell>
          <cell r="J149" t="str">
            <v>1999</v>
          </cell>
          <cell r="K149" t="str">
            <v>0</v>
          </cell>
          <cell r="L149" t="str">
            <v>6</v>
          </cell>
          <cell r="M149" t="str">
            <v>1</v>
          </cell>
          <cell r="N149" t="str">
            <v>0</v>
          </cell>
          <cell r="O149" t="str">
            <v>19</v>
          </cell>
          <cell r="P149" t="str">
            <v>0</v>
          </cell>
          <cell r="Q149" t="str">
            <v>15</v>
          </cell>
          <cell r="R149" t="str">
            <v>LINEARE</v>
          </cell>
          <cell r="S149" t="str">
            <v>999999</v>
          </cell>
          <cell r="T149" t="str">
            <v>888888</v>
          </cell>
          <cell r="U149" t="str">
            <v>888888</v>
          </cell>
          <cell r="V149" t="str">
            <v>-888888</v>
          </cell>
          <cell r="W149" t="str">
            <v>-888888</v>
          </cell>
          <cell r="X149" t="str">
            <v>-999999</v>
          </cell>
          <cell r="Y149" t="str">
            <v>0</v>
          </cell>
          <cell r="Z149" t="str">
            <v>MEDIA</v>
          </cell>
          <cell r="AA149" t="str">
            <v>10</v>
          </cell>
          <cell r="AB149" t="str">
            <v>0</v>
          </cell>
          <cell r="AC149" t="str">
            <v>NO</v>
          </cell>
          <cell r="AD149" t="str">
            <v>SI_HighLow</v>
          </cell>
          <cell r="AE149" t="str">
            <v>not used</v>
          </cell>
          <cell r="AF149" t="str">
            <v>A000041</v>
          </cell>
          <cell r="AP149" t="str">
            <v>0</v>
          </cell>
        </row>
        <row r="150">
          <cell r="A150" t="str">
            <v>SHARED</v>
          </cell>
          <cell r="B150" t="str">
            <v>51</v>
          </cell>
          <cell r="C150" t="str">
            <v>A_000039</v>
          </cell>
          <cell r="D150" t="str">
            <v>0000020000</v>
          </cell>
          <cell r="E150" t="str">
            <v>1</v>
          </cell>
          <cell r="F150" t="str">
            <v>A_000041_002</v>
          </cell>
          <cell r="G150" t="str">
            <v>(Dis.CESENA) (MONTEVECCHIO1) X M.FARNETO : PORTATA</v>
          </cell>
          <cell r="H150" t="str">
            <v>mc/h</v>
          </cell>
          <cell r="I150" t="str">
            <v>0</v>
          </cell>
          <cell r="J150" t="str">
            <v>1999</v>
          </cell>
          <cell r="K150" t="str">
            <v>0</v>
          </cell>
          <cell r="L150" t="str">
            <v>100</v>
          </cell>
          <cell r="M150" t="str">
            <v>1</v>
          </cell>
          <cell r="N150" t="str">
            <v>0</v>
          </cell>
          <cell r="O150" t="str">
            <v>19</v>
          </cell>
          <cell r="P150" t="str">
            <v>0</v>
          </cell>
          <cell r="Q150" t="str">
            <v>15</v>
          </cell>
          <cell r="R150" t="str">
            <v>LINEARE</v>
          </cell>
          <cell r="S150" t="str">
            <v>999999</v>
          </cell>
          <cell r="T150" t="str">
            <v>888888</v>
          </cell>
          <cell r="U150" t="str">
            <v>888888</v>
          </cell>
          <cell r="V150" t="str">
            <v>-888888</v>
          </cell>
          <cell r="W150" t="str">
            <v>-888888</v>
          </cell>
          <cell r="X150" t="str">
            <v>-999999</v>
          </cell>
          <cell r="Y150" t="str">
            <v>0</v>
          </cell>
          <cell r="Z150" t="str">
            <v>MEDIA</v>
          </cell>
          <cell r="AA150" t="str">
            <v>10</v>
          </cell>
          <cell r="AB150" t="str">
            <v>0</v>
          </cell>
          <cell r="AC150" t="str">
            <v>NO</v>
          </cell>
          <cell r="AD150" t="str">
            <v>SI_HighLow</v>
          </cell>
          <cell r="AE150" t="str">
            <v>not used</v>
          </cell>
          <cell r="AF150" t="str">
            <v>A000041</v>
          </cell>
        </row>
        <row r="151">
          <cell r="A151" t="str">
            <v>SHARED</v>
          </cell>
          <cell r="B151" t="str">
            <v>51</v>
          </cell>
          <cell r="C151" t="str">
            <v>A_000039</v>
          </cell>
          <cell r="D151" t="str">
            <v>0000030000</v>
          </cell>
          <cell r="E151" t="str">
            <v>2</v>
          </cell>
          <cell r="F151" t="str">
            <v>A_000041_003</v>
          </cell>
          <cell r="G151" t="str">
            <v>(Dis.CESENA) (MONTEVECCHIO1) FASE1 POMPA 1</v>
          </cell>
          <cell r="H151" t="str">
            <v>A</v>
          </cell>
          <cell r="I151" t="str">
            <v>0</v>
          </cell>
          <cell r="J151" t="str">
            <v>1999</v>
          </cell>
          <cell r="K151" t="str">
            <v>0</v>
          </cell>
          <cell r="L151" t="str">
            <v>100</v>
          </cell>
          <cell r="M151" t="str">
            <v>10</v>
          </cell>
          <cell r="N151" t="str">
            <v>0</v>
          </cell>
          <cell r="O151" t="str">
            <v>19</v>
          </cell>
          <cell r="P151" t="str">
            <v>0</v>
          </cell>
          <cell r="Q151" t="str">
            <v>15</v>
          </cell>
          <cell r="R151" t="str">
            <v>LINEARE</v>
          </cell>
          <cell r="S151" t="str">
            <v>999999</v>
          </cell>
          <cell r="T151" t="str">
            <v>888888</v>
          </cell>
          <cell r="U151" t="str">
            <v>888888</v>
          </cell>
          <cell r="V151" t="str">
            <v>-888888</v>
          </cell>
          <cell r="W151" t="str">
            <v>-888888</v>
          </cell>
          <cell r="X151" t="str">
            <v>-999999</v>
          </cell>
          <cell r="Y151" t="str">
            <v>0</v>
          </cell>
          <cell r="Z151" t="str">
            <v>MEDIA</v>
          </cell>
          <cell r="AA151" t="str">
            <v>10</v>
          </cell>
          <cell r="AB151" t="str">
            <v>0</v>
          </cell>
          <cell r="AC151" t="str">
            <v>NO</v>
          </cell>
          <cell r="AD151" t="str">
            <v>SI_HighLow</v>
          </cell>
          <cell r="AE151" t="str">
            <v>not used</v>
          </cell>
          <cell r="AF151" t="str">
            <v>A000041</v>
          </cell>
        </row>
        <row r="152">
          <cell r="A152" t="str">
            <v>SHARED</v>
          </cell>
          <cell r="B152" t="str">
            <v>51</v>
          </cell>
          <cell r="C152" t="str">
            <v>A_000039</v>
          </cell>
          <cell r="D152" t="str">
            <v>0000040000</v>
          </cell>
          <cell r="E152" t="str">
            <v>3</v>
          </cell>
          <cell r="F152" t="str">
            <v>A_000041_004</v>
          </cell>
          <cell r="G152" t="str">
            <v>(Dis.CESENA) (MONTEVECCHIO1) FASE2 POMPA 2</v>
          </cell>
          <cell r="H152" t="str">
            <v>A</v>
          </cell>
          <cell r="I152" t="str">
            <v>0</v>
          </cell>
          <cell r="J152" t="str">
            <v>1999</v>
          </cell>
          <cell r="K152" t="str">
            <v>0</v>
          </cell>
          <cell r="L152" t="str">
            <v>100</v>
          </cell>
          <cell r="M152" t="str">
            <v>10</v>
          </cell>
          <cell r="N152" t="str">
            <v>0</v>
          </cell>
          <cell r="O152" t="str">
            <v>19</v>
          </cell>
          <cell r="P152" t="str">
            <v>0</v>
          </cell>
          <cell r="Q152" t="str">
            <v>15</v>
          </cell>
          <cell r="R152" t="str">
            <v>LINEARE</v>
          </cell>
          <cell r="S152" t="str">
            <v>999999</v>
          </cell>
          <cell r="T152" t="str">
            <v>888888</v>
          </cell>
          <cell r="U152" t="str">
            <v>888888</v>
          </cell>
          <cell r="V152" t="str">
            <v>-888888</v>
          </cell>
          <cell r="W152" t="str">
            <v>-888888</v>
          </cell>
          <cell r="X152" t="str">
            <v>-999999</v>
          </cell>
          <cell r="Y152" t="str">
            <v>0</v>
          </cell>
          <cell r="Z152" t="str">
            <v>MEDIA</v>
          </cell>
          <cell r="AA152" t="str">
            <v>10</v>
          </cell>
          <cell r="AB152" t="str">
            <v>0</v>
          </cell>
          <cell r="AC152" t="str">
            <v>NO</v>
          </cell>
          <cell r="AD152" t="str">
            <v>SI_HighLow</v>
          </cell>
          <cell r="AE152" t="str">
            <v>not used</v>
          </cell>
          <cell r="AF152" t="str">
            <v>A000041</v>
          </cell>
        </row>
        <row r="153">
          <cell r="A153" t="str">
            <v>SHARED</v>
          </cell>
          <cell r="B153" t="str">
            <v>55</v>
          </cell>
          <cell r="C153" t="str">
            <v>A_000039</v>
          </cell>
          <cell r="D153" t="str">
            <v>0000010000</v>
          </cell>
          <cell r="E153" t="str">
            <v>0</v>
          </cell>
          <cell r="F153" t="str">
            <v>A_000042_001</v>
          </cell>
          <cell r="G153" t="str">
            <v>(Dis.CESENA) (MONTEVECCHIO2) LIVELLO VASCA</v>
          </cell>
          <cell r="H153" t="str">
            <v>m</v>
          </cell>
          <cell r="I153" t="str">
            <v>0</v>
          </cell>
          <cell r="J153" t="str">
            <v>1999</v>
          </cell>
          <cell r="K153" t="str">
            <v>0</v>
          </cell>
          <cell r="L153" t="str">
            <v>6</v>
          </cell>
          <cell r="M153" t="str">
            <v>1</v>
          </cell>
          <cell r="N153" t="str">
            <v>0</v>
          </cell>
          <cell r="O153" t="str">
            <v>19</v>
          </cell>
          <cell r="P153" t="str">
            <v>0</v>
          </cell>
          <cell r="Q153" t="str">
            <v>15</v>
          </cell>
          <cell r="R153" t="str">
            <v>LINEARE</v>
          </cell>
          <cell r="S153" t="str">
            <v>999999</v>
          </cell>
          <cell r="T153" t="str">
            <v>888888</v>
          </cell>
          <cell r="U153" t="str">
            <v>888888</v>
          </cell>
          <cell r="V153" t="str">
            <v>-888888</v>
          </cell>
          <cell r="W153" t="str">
            <v>-888888</v>
          </cell>
          <cell r="X153" t="str">
            <v>-999999</v>
          </cell>
          <cell r="Y153" t="str">
            <v>0</v>
          </cell>
          <cell r="Z153" t="str">
            <v>MEDIA</v>
          </cell>
          <cell r="AA153" t="str">
            <v>10</v>
          </cell>
          <cell r="AB153" t="str">
            <v>0</v>
          </cell>
          <cell r="AC153" t="str">
            <v>NO</v>
          </cell>
          <cell r="AD153" t="str">
            <v>SI_HighLow</v>
          </cell>
          <cell r="AE153" t="str">
            <v>not used</v>
          </cell>
          <cell r="AF153" t="str">
            <v>A000042</v>
          </cell>
          <cell r="AP153" t="str">
            <v>0</v>
          </cell>
        </row>
        <row r="154">
          <cell r="A154" t="str">
            <v>SHARED</v>
          </cell>
          <cell r="B154" t="str">
            <v>55</v>
          </cell>
          <cell r="C154" t="str">
            <v>A_000039</v>
          </cell>
          <cell r="D154" t="str">
            <v>0000020000</v>
          </cell>
          <cell r="E154" t="str">
            <v>1</v>
          </cell>
          <cell r="F154" t="str">
            <v>A_000042_002</v>
          </cell>
          <cell r="G154" t="str">
            <v>(Dis.CESENA) (MONTEVECCHIO2) X MONTECODRUZZO : PORTATA</v>
          </cell>
          <cell r="H154" t="str">
            <v>mc/h</v>
          </cell>
          <cell r="I154" t="str">
            <v>0</v>
          </cell>
          <cell r="J154" t="str">
            <v>1999</v>
          </cell>
          <cell r="K154" t="str">
            <v>0</v>
          </cell>
          <cell r="L154" t="str">
            <v>100</v>
          </cell>
          <cell r="M154" t="str">
            <v>1</v>
          </cell>
          <cell r="N154" t="str">
            <v>0</v>
          </cell>
          <cell r="O154" t="str">
            <v>19</v>
          </cell>
          <cell r="P154" t="str">
            <v>0</v>
          </cell>
          <cell r="Q154" t="str">
            <v>15</v>
          </cell>
          <cell r="R154" t="str">
            <v>LINEARE</v>
          </cell>
          <cell r="S154" t="str">
            <v>999999</v>
          </cell>
          <cell r="T154" t="str">
            <v>888888</v>
          </cell>
          <cell r="U154" t="str">
            <v>888888</v>
          </cell>
          <cell r="V154" t="str">
            <v>-888888</v>
          </cell>
          <cell r="W154" t="str">
            <v>-888888</v>
          </cell>
          <cell r="X154" t="str">
            <v>-999999</v>
          </cell>
          <cell r="Y154" t="str">
            <v>0</v>
          </cell>
          <cell r="Z154" t="str">
            <v>MEDIA</v>
          </cell>
          <cell r="AA154" t="str">
            <v>10</v>
          </cell>
          <cell r="AB154" t="str">
            <v>0</v>
          </cell>
          <cell r="AC154" t="str">
            <v>NO</v>
          </cell>
          <cell r="AD154" t="str">
            <v>SI_HighLow</v>
          </cell>
          <cell r="AE154" t="str">
            <v>not used</v>
          </cell>
          <cell r="AF154" t="str">
            <v>A000042</v>
          </cell>
        </row>
        <row r="155">
          <cell r="A155" t="str">
            <v>SHARED</v>
          </cell>
          <cell r="B155" t="str">
            <v>55</v>
          </cell>
          <cell r="C155" t="str">
            <v>A_000039</v>
          </cell>
          <cell r="D155" t="str">
            <v>0000030000</v>
          </cell>
          <cell r="E155" t="str">
            <v>2</v>
          </cell>
          <cell r="F155" t="str">
            <v>A_000042_003</v>
          </cell>
          <cell r="G155" t="str">
            <v>(Dis.CESENA) (MONTEVECCHIO2) FASE1 POMPA 1</v>
          </cell>
          <cell r="H155" t="str">
            <v>A</v>
          </cell>
          <cell r="I155" t="str">
            <v>0</v>
          </cell>
          <cell r="J155" t="str">
            <v>1999</v>
          </cell>
          <cell r="K155" t="str">
            <v>0</v>
          </cell>
          <cell r="L155" t="str">
            <v>100</v>
          </cell>
          <cell r="M155" t="str">
            <v>10</v>
          </cell>
          <cell r="N155" t="str">
            <v>0</v>
          </cell>
          <cell r="O155" t="str">
            <v>19</v>
          </cell>
          <cell r="P155" t="str">
            <v>0</v>
          </cell>
          <cell r="Q155" t="str">
            <v>15</v>
          </cell>
          <cell r="R155" t="str">
            <v>LINEARE</v>
          </cell>
          <cell r="S155" t="str">
            <v>999999</v>
          </cell>
          <cell r="T155" t="str">
            <v>888888</v>
          </cell>
          <cell r="U155" t="str">
            <v>888888</v>
          </cell>
          <cell r="V155" t="str">
            <v>-888888</v>
          </cell>
          <cell r="W155" t="str">
            <v>-888888</v>
          </cell>
          <cell r="X155" t="str">
            <v>-999999</v>
          </cell>
          <cell r="Y155" t="str">
            <v>0</v>
          </cell>
          <cell r="Z155" t="str">
            <v>MEDIA</v>
          </cell>
          <cell r="AA155" t="str">
            <v>10</v>
          </cell>
          <cell r="AB155" t="str">
            <v>0</v>
          </cell>
          <cell r="AC155" t="str">
            <v>NO</v>
          </cell>
          <cell r="AD155" t="str">
            <v>SI_HighLow</v>
          </cell>
          <cell r="AE155" t="str">
            <v>not used</v>
          </cell>
          <cell r="AF155" t="str">
            <v>A000042</v>
          </cell>
        </row>
        <row r="156">
          <cell r="A156" t="str">
            <v>SHARED</v>
          </cell>
          <cell r="B156" t="str">
            <v>55</v>
          </cell>
          <cell r="C156" t="str">
            <v>A_000039</v>
          </cell>
          <cell r="D156" t="str">
            <v>0000040000</v>
          </cell>
          <cell r="E156" t="str">
            <v>3</v>
          </cell>
          <cell r="F156" t="str">
            <v>A_000042_004</v>
          </cell>
          <cell r="G156" t="str">
            <v>(Dis.CESENA) (MONTEVECCHIO2) FASE2 POMPA 2</v>
          </cell>
          <cell r="H156" t="str">
            <v>A</v>
          </cell>
          <cell r="I156" t="str">
            <v>0</v>
          </cell>
          <cell r="J156" t="str">
            <v>1999</v>
          </cell>
          <cell r="K156" t="str">
            <v>0</v>
          </cell>
          <cell r="L156" t="str">
            <v>100</v>
          </cell>
          <cell r="M156" t="str">
            <v>10</v>
          </cell>
          <cell r="N156" t="str">
            <v>0</v>
          </cell>
          <cell r="O156" t="str">
            <v>19</v>
          </cell>
          <cell r="P156" t="str">
            <v>0</v>
          </cell>
          <cell r="Q156" t="str">
            <v>15</v>
          </cell>
          <cell r="R156" t="str">
            <v>LINEARE</v>
          </cell>
          <cell r="S156" t="str">
            <v>999999</v>
          </cell>
          <cell r="T156" t="str">
            <v>888888</v>
          </cell>
          <cell r="U156" t="str">
            <v>888888</v>
          </cell>
          <cell r="V156" t="str">
            <v>-888888</v>
          </cell>
          <cell r="W156" t="str">
            <v>-888888</v>
          </cell>
          <cell r="X156" t="str">
            <v>-999999</v>
          </cell>
          <cell r="Y156" t="str">
            <v>0</v>
          </cell>
          <cell r="Z156" t="str">
            <v>MEDIA</v>
          </cell>
          <cell r="AA156" t="str">
            <v>10</v>
          </cell>
          <cell r="AB156" t="str">
            <v>0</v>
          </cell>
          <cell r="AC156" t="str">
            <v>NO</v>
          </cell>
          <cell r="AD156" t="str">
            <v>SI_HighLow</v>
          </cell>
          <cell r="AE156" t="str">
            <v>not used</v>
          </cell>
          <cell r="AF156" t="str">
            <v>A000042</v>
          </cell>
        </row>
        <row r="157">
          <cell r="A157" t="str">
            <v>SHARED</v>
          </cell>
          <cell r="B157" t="str">
            <v>4</v>
          </cell>
          <cell r="C157" t="str">
            <v>A_000043</v>
          </cell>
          <cell r="D157" t="str">
            <v>0000010000</v>
          </cell>
          <cell r="E157" t="str">
            <v>-</v>
          </cell>
          <cell r="F157" t="str">
            <v>A_000043_001</v>
          </cell>
          <cell r="G157" t="str">
            <v>(Dis.CESENA) (S.TOMASO1) LIVELLO VASCA</v>
          </cell>
          <cell r="H157" t="str">
            <v>m</v>
          </cell>
          <cell r="I157" t="str">
            <v>819</v>
          </cell>
          <cell r="J157" t="str">
            <v>4095</v>
          </cell>
          <cell r="K157" t="str">
            <v>0</v>
          </cell>
          <cell r="L157" t="str">
            <v>2.4</v>
          </cell>
          <cell r="M157" t="str">
            <v>0</v>
          </cell>
          <cell r="N157" t="str">
            <v>0</v>
          </cell>
          <cell r="O157" t="str">
            <v>32</v>
          </cell>
          <cell r="P157" t="str">
            <v>0</v>
          </cell>
          <cell r="Q157" t="str">
            <v>15</v>
          </cell>
          <cell r="R157" t="str">
            <v>LINEARE</v>
          </cell>
          <cell r="S157" t="str">
            <v>2.2</v>
          </cell>
          <cell r="T157" t="str">
            <v>2.15</v>
          </cell>
          <cell r="U157" t="str">
            <v>2.15</v>
          </cell>
          <cell r="V157" t="str">
            <v>1</v>
          </cell>
          <cell r="W157" t="str">
            <v>1</v>
          </cell>
          <cell r="X157" t="str">
            <v>.5</v>
          </cell>
          <cell r="Y157" t="str">
            <v>0</v>
          </cell>
          <cell r="Z157" t="str">
            <v>MEDIA</v>
          </cell>
          <cell r="AA157" t="str">
            <v>10</v>
          </cell>
          <cell r="AB157" t="str">
            <v>0</v>
          </cell>
          <cell r="AC157" t="str">
            <v>NO</v>
          </cell>
          <cell r="AE157" t="str">
            <v>not used</v>
          </cell>
          <cell r="AF157" t="str">
            <v>A000043</v>
          </cell>
        </row>
        <row r="158">
          <cell r="A158" t="str">
            <v>SHARED</v>
          </cell>
          <cell r="B158" t="str">
            <v>4</v>
          </cell>
          <cell r="C158" t="str">
            <v>A_000043</v>
          </cell>
          <cell r="D158" t="str">
            <v>0000020000</v>
          </cell>
          <cell r="E158" t="str">
            <v>1</v>
          </cell>
          <cell r="F158" t="str">
            <v>A_000043_002</v>
          </cell>
          <cell r="G158" t="str">
            <v>(Dis.CESENA) (S.TOMASO1) P INGRESSO CLAYTON</v>
          </cell>
          <cell r="H158" t="str">
            <v>bar</v>
          </cell>
          <cell r="I158" t="str">
            <v>819</v>
          </cell>
          <cell r="J158" t="str">
            <v>4095</v>
          </cell>
          <cell r="K158" t="str">
            <v>0</v>
          </cell>
          <cell r="L158" t="str">
            <v>16</v>
          </cell>
          <cell r="M158" t="str">
            <v>1</v>
          </cell>
          <cell r="N158" t="str">
            <v>0</v>
          </cell>
          <cell r="O158" t="str">
            <v>32</v>
          </cell>
          <cell r="P158" t="str">
            <v>0</v>
          </cell>
          <cell r="Q158" t="str">
            <v>15</v>
          </cell>
          <cell r="R158" t="str">
            <v>LINEARE</v>
          </cell>
          <cell r="S158" t="str">
            <v>999999</v>
          </cell>
          <cell r="T158" t="str">
            <v>888888</v>
          </cell>
          <cell r="U158" t="str">
            <v>888888</v>
          </cell>
          <cell r="V158" t="str">
            <v>-888888</v>
          </cell>
          <cell r="W158" t="str">
            <v>-888888</v>
          </cell>
          <cell r="X158" t="str">
            <v>-999999</v>
          </cell>
          <cell r="Y158" t="str">
            <v>0</v>
          </cell>
          <cell r="Z158" t="str">
            <v>MEDIA</v>
          </cell>
          <cell r="AA158" t="str">
            <v>10</v>
          </cell>
          <cell r="AB158" t="str">
            <v>0</v>
          </cell>
          <cell r="AC158" t="str">
            <v>NO</v>
          </cell>
          <cell r="AD158" t="str">
            <v>SI_HighLow</v>
          </cell>
          <cell r="AE158" t="str">
            <v>not used</v>
          </cell>
          <cell r="AF158" t="str">
            <v>A000043</v>
          </cell>
        </row>
        <row r="159">
          <cell r="A159" t="str">
            <v>SHARED</v>
          </cell>
          <cell r="B159" t="str">
            <v>4</v>
          </cell>
          <cell r="C159" t="str">
            <v>A_000043</v>
          </cell>
          <cell r="D159" t="str">
            <v>0000030000</v>
          </cell>
          <cell r="E159" t="str">
            <v>2</v>
          </cell>
          <cell r="F159" t="str">
            <v>A_000043_003</v>
          </cell>
          <cell r="G159" t="str">
            <v>(Dis.CESENA) (S.TOMASO1) PORTATA X S.TOMASO2</v>
          </cell>
          <cell r="H159" t="str">
            <v>mc/h</v>
          </cell>
          <cell r="I159" t="str">
            <v>819</v>
          </cell>
          <cell r="J159" t="str">
            <v>4095</v>
          </cell>
          <cell r="K159" t="str">
            <v>0</v>
          </cell>
          <cell r="L159" t="str">
            <v>50</v>
          </cell>
          <cell r="M159" t="str">
            <v>1</v>
          </cell>
          <cell r="N159" t="str">
            <v>0</v>
          </cell>
          <cell r="O159" t="str">
            <v>32</v>
          </cell>
          <cell r="P159" t="str">
            <v>0</v>
          </cell>
          <cell r="Q159" t="str">
            <v>15</v>
          </cell>
          <cell r="R159" t="str">
            <v>LINEARE</v>
          </cell>
          <cell r="S159" t="str">
            <v>999999</v>
          </cell>
          <cell r="T159" t="str">
            <v>888888</v>
          </cell>
          <cell r="U159" t="str">
            <v>888888</v>
          </cell>
          <cell r="V159" t="str">
            <v>-888888</v>
          </cell>
          <cell r="W159" t="str">
            <v>-888888</v>
          </cell>
          <cell r="X159" t="str">
            <v>-999999</v>
          </cell>
          <cell r="Y159" t="str">
            <v>0</v>
          </cell>
          <cell r="Z159" t="str">
            <v>MEDIA</v>
          </cell>
          <cell r="AA159" t="str">
            <v>10</v>
          </cell>
          <cell r="AB159" t="str">
            <v>0</v>
          </cell>
          <cell r="AC159" t="str">
            <v>NO</v>
          </cell>
          <cell r="AD159" t="str">
            <v>SI_HighLow</v>
          </cell>
          <cell r="AE159" t="str">
            <v>not used</v>
          </cell>
          <cell r="AF159" t="str">
            <v>A000043</v>
          </cell>
        </row>
        <row r="160">
          <cell r="A160" t="str">
            <v>SHARED</v>
          </cell>
          <cell r="B160" t="str">
            <v>4</v>
          </cell>
          <cell r="C160" t="str">
            <v>A_000043</v>
          </cell>
          <cell r="D160" t="str">
            <v>0000040000</v>
          </cell>
          <cell r="E160" t="str">
            <v>3</v>
          </cell>
          <cell r="F160" t="str">
            <v>A_000043_004</v>
          </cell>
          <cell r="G160" t="str">
            <v>(Dis.CESENA) (S.TOMASO1) FASE 1 POMPA 1</v>
          </cell>
          <cell r="H160" t="str">
            <v>A</v>
          </cell>
          <cell r="I160" t="str">
            <v>819</v>
          </cell>
          <cell r="J160" t="str">
            <v>4095</v>
          </cell>
          <cell r="K160" t="str">
            <v>0</v>
          </cell>
          <cell r="L160" t="str">
            <v>60</v>
          </cell>
          <cell r="M160" t="str">
            <v>10</v>
          </cell>
          <cell r="N160" t="str">
            <v>0</v>
          </cell>
          <cell r="O160" t="str">
            <v>32</v>
          </cell>
          <cell r="P160" t="str">
            <v>0</v>
          </cell>
          <cell r="Q160" t="str">
            <v>15</v>
          </cell>
          <cell r="R160" t="str">
            <v>LINEARE</v>
          </cell>
          <cell r="S160" t="str">
            <v>999999</v>
          </cell>
          <cell r="T160" t="str">
            <v>888888</v>
          </cell>
          <cell r="U160" t="str">
            <v>888888</v>
          </cell>
          <cell r="V160" t="str">
            <v>-888888</v>
          </cell>
          <cell r="W160" t="str">
            <v>-888888</v>
          </cell>
          <cell r="X160" t="str">
            <v>-999999</v>
          </cell>
          <cell r="Y160" t="str">
            <v>0</v>
          </cell>
          <cell r="Z160" t="str">
            <v>MEDIA</v>
          </cell>
          <cell r="AA160" t="str">
            <v>10</v>
          </cell>
          <cell r="AB160" t="str">
            <v>0</v>
          </cell>
          <cell r="AC160" t="str">
            <v>NO</v>
          </cell>
          <cell r="AD160" t="str">
            <v>SI_HighLow</v>
          </cell>
          <cell r="AE160" t="str">
            <v>not used</v>
          </cell>
          <cell r="AF160" t="str">
            <v>A000043</v>
          </cell>
        </row>
        <row r="161">
          <cell r="A161" t="str">
            <v>SHARED</v>
          </cell>
          <cell r="B161" t="str">
            <v>8</v>
          </cell>
          <cell r="C161" t="str">
            <v>A_000043</v>
          </cell>
          <cell r="D161" t="str">
            <v>0000010000</v>
          </cell>
          <cell r="E161" t="str">
            <v>2</v>
          </cell>
          <cell r="F161" t="str">
            <v>A_000043_007</v>
          </cell>
          <cell r="G161" t="str">
            <v>(Dis.CESENA) (S.TOMASO1) FASE 1 POMPA 2</v>
          </cell>
          <cell r="H161" t="str">
            <v>A</v>
          </cell>
          <cell r="I161" t="str">
            <v>819</v>
          </cell>
          <cell r="J161" t="str">
            <v>4095</v>
          </cell>
          <cell r="K161" t="str">
            <v>0</v>
          </cell>
          <cell r="L161" t="str">
            <v>60</v>
          </cell>
          <cell r="M161" t="str">
            <v>10</v>
          </cell>
          <cell r="N161" t="str">
            <v>0</v>
          </cell>
          <cell r="O161" t="str">
            <v>32</v>
          </cell>
          <cell r="P161" t="str">
            <v>0</v>
          </cell>
          <cell r="Q161" t="str">
            <v>15</v>
          </cell>
          <cell r="R161" t="str">
            <v>LINEARE</v>
          </cell>
          <cell r="S161" t="str">
            <v>999999</v>
          </cell>
          <cell r="T161" t="str">
            <v>888888</v>
          </cell>
          <cell r="U161" t="str">
            <v>888888</v>
          </cell>
          <cell r="V161" t="str">
            <v>-888888</v>
          </cell>
          <cell r="W161" t="str">
            <v>-888888</v>
          </cell>
          <cell r="X161" t="str">
            <v>-999999</v>
          </cell>
          <cell r="Y161" t="str">
            <v>0</v>
          </cell>
          <cell r="Z161" t="str">
            <v>MEDIA</v>
          </cell>
          <cell r="AA161" t="str">
            <v>10</v>
          </cell>
          <cell r="AB161" t="str">
            <v>0</v>
          </cell>
          <cell r="AC161" t="str">
            <v>NO</v>
          </cell>
          <cell r="AD161" t="str">
            <v>SI_HighLow</v>
          </cell>
          <cell r="AE161" t="str">
            <v>not used</v>
          </cell>
          <cell r="AF161" t="str">
            <v>A000043</v>
          </cell>
        </row>
        <row r="162">
          <cell r="A162" t="str">
            <v>SHARED</v>
          </cell>
          <cell r="B162" t="str">
            <v>50</v>
          </cell>
          <cell r="C162" t="str">
            <v>A_000043</v>
          </cell>
          <cell r="D162" t="str">
            <v>0000010000</v>
          </cell>
          <cell r="E162" t="str">
            <v>-</v>
          </cell>
          <cell r="F162" t="str">
            <v>A_000044_001</v>
          </cell>
          <cell r="G162" t="str">
            <v>(Dis.CESENA) (S.TOMASO2) LIVELLO VASCA</v>
          </cell>
          <cell r="H162" t="str">
            <v>m</v>
          </cell>
          <cell r="I162" t="str">
            <v>0</v>
          </cell>
          <cell r="J162" t="str">
            <v>1999</v>
          </cell>
          <cell r="K162" t="str">
            <v>0</v>
          </cell>
          <cell r="L162" t="str">
            <v>6</v>
          </cell>
          <cell r="M162" t="str">
            <v>0</v>
          </cell>
          <cell r="N162" t="str">
            <v>0</v>
          </cell>
          <cell r="O162" t="str">
            <v>19</v>
          </cell>
          <cell r="P162" t="str">
            <v>0</v>
          </cell>
          <cell r="Q162" t="str">
            <v>15</v>
          </cell>
          <cell r="R162" t="str">
            <v>LINEARE</v>
          </cell>
          <cell r="S162" t="str">
            <v>2</v>
          </cell>
          <cell r="T162" t="str">
            <v>1.9</v>
          </cell>
          <cell r="U162" t="str">
            <v>1.9</v>
          </cell>
          <cell r="V162" t="str">
            <v>.5</v>
          </cell>
          <cell r="W162" t="str">
            <v>.5</v>
          </cell>
          <cell r="X162" t="str">
            <v>.4</v>
          </cell>
          <cell r="Y162" t="str">
            <v>0</v>
          </cell>
          <cell r="Z162" t="str">
            <v>MEDIA</v>
          </cell>
          <cell r="AA162" t="str">
            <v>10</v>
          </cell>
          <cell r="AB162" t="str">
            <v>0</v>
          </cell>
          <cell r="AC162" t="str">
            <v>NO</v>
          </cell>
          <cell r="AD162" t="str">
            <v>SI_HighLow</v>
          </cell>
          <cell r="AE162" t="str">
            <v>not used</v>
          </cell>
          <cell r="AF162" t="str">
            <v>A000044</v>
          </cell>
          <cell r="AP162" t="str">
            <v>0</v>
          </cell>
        </row>
        <row r="163">
          <cell r="A163" t="str">
            <v>SHARED</v>
          </cell>
          <cell r="B163" t="str">
            <v>50</v>
          </cell>
          <cell r="C163" t="str">
            <v>A_000043</v>
          </cell>
          <cell r="D163" t="str">
            <v>0000020000</v>
          </cell>
          <cell r="E163" t="str">
            <v>1</v>
          </cell>
          <cell r="F163" t="str">
            <v>A_000044_002</v>
          </cell>
          <cell r="G163" t="str">
            <v>(Dis.CESENA) (S.TOMASO2) PORTATA X CARPINETA</v>
          </cell>
          <cell r="H163" t="str">
            <v>mc/h</v>
          </cell>
          <cell r="I163" t="str">
            <v>0</v>
          </cell>
          <cell r="J163" t="str">
            <v>1999</v>
          </cell>
          <cell r="K163" t="str">
            <v>0</v>
          </cell>
          <cell r="L163" t="str">
            <v>25</v>
          </cell>
          <cell r="M163" t="str">
            <v>0</v>
          </cell>
          <cell r="N163" t="str">
            <v>0</v>
          </cell>
          <cell r="O163" t="str">
            <v>19</v>
          </cell>
          <cell r="P163" t="str">
            <v>0</v>
          </cell>
          <cell r="Q163" t="str">
            <v>15</v>
          </cell>
          <cell r="R163" t="str">
            <v>LINEARE</v>
          </cell>
          <cell r="S163" t="str">
            <v>999999</v>
          </cell>
          <cell r="T163" t="str">
            <v>888888</v>
          </cell>
          <cell r="U163" t="str">
            <v>888888</v>
          </cell>
          <cell r="V163" t="str">
            <v>-888888</v>
          </cell>
          <cell r="W163" t="str">
            <v>-888888</v>
          </cell>
          <cell r="X163" t="str">
            <v>-999999</v>
          </cell>
          <cell r="Y163" t="str">
            <v>0</v>
          </cell>
          <cell r="Z163" t="str">
            <v>MEDIA</v>
          </cell>
          <cell r="AA163" t="str">
            <v>10</v>
          </cell>
          <cell r="AB163" t="str">
            <v>0</v>
          </cell>
          <cell r="AC163" t="str">
            <v>NO</v>
          </cell>
          <cell r="AD163" t="str">
            <v>NO</v>
          </cell>
          <cell r="AE163" t="str">
            <v>not used</v>
          </cell>
          <cell r="AF163" t="str">
            <v>A000044</v>
          </cell>
        </row>
        <row r="164">
          <cell r="A164" t="str">
            <v>SHARED</v>
          </cell>
          <cell r="B164" t="str">
            <v>50</v>
          </cell>
          <cell r="C164" t="str">
            <v>A_000043</v>
          </cell>
          <cell r="D164" t="str">
            <v>0000030000</v>
          </cell>
          <cell r="E164" t="str">
            <v>2</v>
          </cell>
          <cell r="F164" t="str">
            <v>A_000044_003</v>
          </cell>
          <cell r="G164" t="str">
            <v>(Dis.CESENA) (S.TOMASO2) FASE 1 POMPA 1</v>
          </cell>
          <cell r="H164" t="str">
            <v>A</v>
          </cell>
          <cell r="I164" t="str">
            <v>0</v>
          </cell>
          <cell r="J164" t="str">
            <v>1999</v>
          </cell>
          <cell r="K164" t="str">
            <v>0</v>
          </cell>
          <cell r="L164" t="str">
            <v>60</v>
          </cell>
          <cell r="M164" t="str">
            <v>10</v>
          </cell>
          <cell r="N164" t="str">
            <v>0</v>
          </cell>
          <cell r="O164" t="str">
            <v>19</v>
          </cell>
          <cell r="P164" t="str">
            <v>0</v>
          </cell>
          <cell r="Q164" t="str">
            <v>15</v>
          </cell>
          <cell r="R164" t="str">
            <v>LINEARE</v>
          </cell>
          <cell r="S164" t="str">
            <v>999999</v>
          </cell>
          <cell r="T164" t="str">
            <v>888888</v>
          </cell>
          <cell r="U164" t="str">
            <v>888888</v>
          </cell>
          <cell r="V164" t="str">
            <v>-888888</v>
          </cell>
          <cell r="W164" t="str">
            <v>-888888</v>
          </cell>
          <cell r="X164" t="str">
            <v>-999999</v>
          </cell>
          <cell r="Y164" t="str">
            <v>0</v>
          </cell>
          <cell r="Z164" t="str">
            <v>MEDIA</v>
          </cell>
          <cell r="AA164" t="str">
            <v>10</v>
          </cell>
          <cell r="AB164" t="str">
            <v>0</v>
          </cell>
          <cell r="AC164" t="str">
            <v>NO</v>
          </cell>
          <cell r="AD164" t="str">
            <v>SI_HighLow</v>
          </cell>
          <cell r="AE164" t="str">
            <v>not used</v>
          </cell>
          <cell r="AF164" t="str">
            <v>A000044</v>
          </cell>
        </row>
        <row r="165">
          <cell r="A165" t="str">
            <v>SHARED</v>
          </cell>
          <cell r="B165" t="str">
            <v>50</v>
          </cell>
          <cell r="C165" t="str">
            <v>A_000043</v>
          </cell>
          <cell r="D165" t="str">
            <v>0000040000</v>
          </cell>
          <cell r="E165" t="str">
            <v>3</v>
          </cell>
          <cell r="F165" t="str">
            <v>A_000044_004</v>
          </cell>
          <cell r="G165" t="str">
            <v>(Dis.CESENA) (S.TOMASO2) FASE 1 POMPA 2</v>
          </cell>
          <cell r="H165" t="str">
            <v>A</v>
          </cell>
          <cell r="I165" t="str">
            <v>0</v>
          </cell>
          <cell r="J165" t="str">
            <v>1999</v>
          </cell>
          <cell r="K165" t="str">
            <v>0</v>
          </cell>
          <cell r="L165" t="str">
            <v>60</v>
          </cell>
          <cell r="M165" t="str">
            <v>10</v>
          </cell>
          <cell r="N165" t="str">
            <v>0</v>
          </cell>
          <cell r="O165" t="str">
            <v>19</v>
          </cell>
          <cell r="P165" t="str">
            <v>0</v>
          </cell>
          <cell r="Q165" t="str">
            <v>15</v>
          </cell>
          <cell r="R165" t="str">
            <v>LINEARE</v>
          </cell>
          <cell r="S165" t="str">
            <v>999999</v>
          </cell>
          <cell r="T165" t="str">
            <v>888888</v>
          </cell>
          <cell r="U165" t="str">
            <v>888888</v>
          </cell>
          <cell r="V165" t="str">
            <v>-888888</v>
          </cell>
          <cell r="W165" t="str">
            <v>-888888</v>
          </cell>
          <cell r="X165" t="str">
            <v>-999999</v>
          </cell>
          <cell r="Y165" t="str">
            <v>0</v>
          </cell>
          <cell r="Z165" t="str">
            <v>MEDIA</v>
          </cell>
          <cell r="AA165" t="str">
            <v>10</v>
          </cell>
          <cell r="AB165" t="str">
            <v>0</v>
          </cell>
          <cell r="AC165" t="str">
            <v>NO</v>
          </cell>
          <cell r="AD165" t="str">
            <v>SI_HighLow</v>
          </cell>
          <cell r="AE165" t="str">
            <v>not used</v>
          </cell>
          <cell r="AF165" t="str">
            <v>A000044</v>
          </cell>
        </row>
        <row r="166">
          <cell r="A166" t="str">
            <v>SHARED</v>
          </cell>
          <cell r="B166" t="str">
            <v>54</v>
          </cell>
          <cell r="C166" t="str">
            <v>A_000047</v>
          </cell>
          <cell r="D166" t="str">
            <v>0000010000</v>
          </cell>
          <cell r="E166" t="str">
            <v>-</v>
          </cell>
          <cell r="F166" t="str">
            <v>A_000045_001</v>
          </cell>
          <cell r="G166" t="str">
            <v>(Dis.CESENA) (MONTIANO X CASALE) PRESSIONE INGRESSO</v>
          </cell>
          <cell r="H166" t="str">
            <v>bar</v>
          </cell>
          <cell r="I166" t="str">
            <v>0</v>
          </cell>
          <cell r="J166" t="str">
            <v>1999</v>
          </cell>
          <cell r="K166" t="str">
            <v>0</v>
          </cell>
          <cell r="L166" t="str">
            <v>16</v>
          </cell>
          <cell r="M166" t="str">
            <v>1</v>
          </cell>
          <cell r="N166" t="str">
            <v>0</v>
          </cell>
          <cell r="O166" t="str">
            <v>19</v>
          </cell>
          <cell r="P166" t="str">
            <v>0</v>
          </cell>
          <cell r="Q166" t="str">
            <v>15</v>
          </cell>
          <cell r="R166" t="str">
            <v>LINEARE</v>
          </cell>
          <cell r="S166" t="str">
            <v>999999</v>
          </cell>
          <cell r="T166" t="str">
            <v>888888</v>
          </cell>
          <cell r="U166" t="str">
            <v>888888</v>
          </cell>
          <cell r="V166" t="str">
            <v>-888888</v>
          </cell>
          <cell r="W166" t="str">
            <v>-888888</v>
          </cell>
          <cell r="X166" t="str">
            <v>-999999</v>
          </cell>
          <cell r="Y166" t="str">
            <v>0</v>
          </cell>
          <cell r="Z166" t="str">
            <v>MEDIA</v>
          </cell>
          <cell r="AA166" t="str">
            <v>10</v>
          </cell>
          <cell r="AB166" t="str">
            <v>0</v>
          </cell>
          <cell r="AC166" t="str">
            <v>NO</v>
          </cell>
          <cell r="AD166" t="str">
            <v>SI_HighLow</v>
          </cell>
          <cell r="AE166" t="str">
            <v>not used</v>
          </cell>
          <cell r="AF166" t="str">
            <v>A000045</v>
          </cell>
        </row>
        <row r="167">
          <cell r="A167" t="str">
            <v>SHARED</v>
          </cell>
          <cell r="B167" t="str">
            <v>54</v>
          </cell>
          <cell r="C167" t="str">
            <v>A_000047</v>
          </cell>
          <cell r="D167" t="str">
            <v>0000020000</v>
          </cell>
          <cell r="E167" t="str">
            <v>1</v>
          </cell>
          <cell r="F167" t="str">
            <v>A_000045_002</v>
          </cell>
          <cell r="G167" t="str">
            <v>(Dis.CESENA) (MONTIANO X CASALE) PORTATA PER CASALE1</v>
          </cell>
          <cell r="H167" t="str">
            <v>mc/h</v>
          </cell>
          <cell r="I167" t="str">
            <v>0</v>
          </cell>
          <cell r="J167" t="str">
            <v>1999</v>
          </cell>
          <cell r="K167" t="str">
            <v>0</v>
          </cell>
          <cell r="L167" t="str">
            <v>30</v>
          </cell>
          <cell r="M167" t="str">
            <v>0</v>
          </cell>
          <cell r="N167" t="str">
            <v>0</v>
          </cell>
          <cell r="O167" t="str">
            <v>19</v>
          </cell>
          <cell r="P167" t="str">
            <v>0</v>
          </cell>
          <cell r="Q167" t="str">
            <v>15</v>
          </cell>
          <cell r="R167" t="str">
            <v>LINEARE</v>
          </cell>
          <cell r="S167" t="str">
            <v>999999</v>
          </cell>
          <cell r="T167" t="str">
            <v>888888</v>
          </cell>
          <cell r="U167" t="str">
            <v>888888</v>
          </cell>
          <cell r="V167" t="str">
            <v>-888888</v>
          </cell>
          <cell r="W167" t="str">
            <v>-888888</v>
          </cell>
          <cell r="X167" t="str">
            <v>-999999</v>
          </cell>
          <cell r="Y167" t="str">
            <v>0</v>
          </cell>
          <cell r="Z167" t="str">
            <v>MEDIA</v>
          </cell>
          <cell r="AA167" t="str">
            <v>10</v>
          </cell>
          <cell r="AB167" t="str">
            <v>0</v>
          </cell>
          <cell r="AC167" t="str">
            <v>NO</v>
          </cell>
          <cell r="AD167" t="str">
            <v>NO</v>
          </cell>
          <cell r="AE167" t="str">
            <v>not used</v>
          </cell>
          <cell r="AF167" t="str">
            <v>A000045</v>
          </cell>
        </row>
        <row r="168">
          <cell r="A168" t="str">
            <v>SHARED</v>
          </cell>
          <cell r="B168" t="str">
            <v>54</v>
          </cell>
          <cell r="C168" t="str">
            <v>A_000047</v>
          </cell>
          <cell r="D168" t="str">
            <v>0000030000</v>
          </cell>
          <cell r="E168" t="str">
            <v>2</v>
          </cell>
          <cell r="F168" t="str">
            <v>A_000045_003</v>
          </cell>
          <cell r="G168" t="str">
            <v>(Dis.CESENA) (MONTIANO X CASALE) FASE 1 POMPA 1</v>
          </cell>
          <cell r="H168" t="str">
            <v>A</v>
          </cell>
          <cell r="I168" t="str">
            <v>0</v>
          </cell>
          <cell r="J168" t="str">
            <v>1999</v>
          </cell>
          <cell r="K168" t="str">
            <v>0</v>
          </cell>
          <cell r="L168" t="str">
            <v>60</v>
          </cell>
          <cell r="M168" t="str">
            <v>10</v>
          </cell>
          <cell r="N168" t="str">
            <v>0</v>
          </cell>
          <cell r="O168" t="str">
            <v>19</v>
          </cell>
          <cell r="P168" t="str">
            <v>0</v>
          </cell>
          <cell r="Q168" t="str">
            <v>15</v>
          </cell>
          <cell r="R168" t="str">
            <v>LINEARE</v>
          </cell>
          <cell r="S168" t="str">
            <v>999999</v>
          </cell>
          <cell r="T168" t="str">
            <v>888888</v>
          </cell>
          <cell r="U168" t="str">
            <v>888888</v>
          </cell>
          <cell r="V168" t="str">
            <v>-888888</v>
          </cell>
          <cell r="W168" t="str">
            <v>-888888</v>
          </cell>
          <cell r="X168" t="str">
            <v>-999999</v>
          </cell>
          <cell r="Y168" t="str">
            <v>0</v>
          </cell>
          <cell r="Z168" t="str">
            <v>MEDIA</v>
          </cell>
          <cell r="AA168" t="str">
            <v>10</v>
          </cell>
          <cell r="AB168" t="str">
            <v>0</v>
          </cell>
          <cell r="AC168" t="str">
            <v>NO</v>
          </cell>
          <cell r="AD168" t="str">
            <v>SI_HighLow</v>
          </cell>
          <cell r="AE168" t="str">
            <v>not used</v>
          </cell>
          <cell r="AF168" t="str">
            <v>A000045</v>
          </cell>
        </row>
        <row r="169">
          <cell r="A169" t="str">
            <v>SHARED</v>
          </cell>
          <cell r="B169" t="str">
            <v>54</v>
          </cell>
          <cell r="C169" t="str">
            <v>A_000047</v>
          </cell>
          <cell r="D169" t="str">
            <v>0000040000</v>
          </cell>
          <cell r="E169" t="str">
            <v>3</v>
          </cell>
          <cell r="F169" t="str">
            <v>A_000045_004</v>
          </cell>
          <cell r="G169" t="str">
            <v>(Dis.CESENA) (MONTIANO X CASALE) FASE 1 POMPA 2</v>
          </cell>
          <cell r="H169" t="str">
            <v>A</v>
          </cell>
          <cell r="I169" t="str">
            <v>0</v>
          </cell>
          <cell r="J169" t="str">
            <v>1999</v>
          </cell>
          <cell r="K169" t="str">
            <v>0</v>
          </cell>
          <cell r="L169" t="str">
            <v>60</v>
          </cell>
          <cell r="M169" t="str">
            <v>10</v>
          </cell>
          <cell r="N169" t="str">
            <v>0</v>
          </cell>
          <cell r="O169" t="str">
            <v>19</v>
          </cell>
          <cell r="P169" t="str">
            <v>0</v>
          </cell>
          <cell r="Q169" t="str">
            <v>15</v>
          </cell>
          <cell r="R169" t="str">
            <v>LINEARE</v>
          </cell>
          <cell r="S169" t="str">
            <v>999999</v>
          </cell>
          <cell r="T169" t="str">
            <v>888888</v>
          </cell>
          <cell r="U169" t="str">
            <v>888888</v>
          </cell>
          <cell r="V169" t="str">
            <v>-888888</v>
          </cell>
          <cell r="W169" t="str">
            <v>-888888</v>
          </cell>
          <cell r="X169" t="str">
            <v>-999999</v>
          </cell>
          <cell r="Y169" t="str">
            <v>0</v>
          </cell>
          <cell r="Z169" t="str">
            <v>MEDIA</v>
          </cell>
          <cell r="AA169" t="str">
            <v>10</v>
          </cell>
          <cell r="AB169" t="str">
            <v>0</v>
          </cell>
          <cell r="AC169" t="str">
            <v>NO</v>
          </cell>
          <cell r="AD169" t="str">
            <v>SI_HighLow</v>
          </cell>
          <cell r="AE169" t="str">
            <v>not used</v>
          </cell>
          <cell r="AF169" t="str">
            <v>A000045</v>
          </cell>
        </row>
        <row r="170">
          <cell r="A170" t="str">
            <v>SHARED</v>
          </cell>
          <cell r="B170" t="str">
            <v>50</v>
          </cell>
          <cell r="C170" t="str">
            <v>A_000047</v>
          </cell>
          <cell r="D170" t="str">
            <v>0000010000</v>
          </cell>
          <cell r="E170" t="str">
            <v>-</v>
          </cell>
          <cell r="F170" t="str">
            <v>A_000046_001</v>
          </cell>
          <cell r="G170" t="str">
            <v>(Dis.CESENA) (CASALE1) LIVELLO VASCA</v>
          </cell>
          <cell r="H170" t="str">
            <v>m</v>
          </cell>
          <cell r="I170" t="str">
            <v>0</v>
          </cell>
          <cell r="J170" t="str">
            <v>1999</v>
          </cell>
          <cell r="K170" t="str">
            <v>0</v>
          </cell>
          <cell r="L170" t="str">
            <v>6</v>
          </cell>
          <cell r="M170" t="str">
            <v>0</v>
          </cell>
          <cell r="N170" t="str">
            <v>0</v>
          </cell>
          <cell r="O170" t="str">
            <v>19</v>
          </cell>
          <cell r="P170" t="str">
            <v>0</v>
          </cell>
          <cell r="Q170" t="str">
            <v>15</v>
          </cell>
          <cell r="R170" t="str">
            <v>LINEARE</v>
          </cell>
          <cell r="S170" t="str">
            <v>2.7</v>
          </cell>
          <cell r="T170" t="str">
            <v>2.6</v>
          </cell>
          <cell r="U170" t="str">
            <v>2.6</v>
          </cell>
          <cell r="V170" t="str">
            <v>1.3</v>
          </cell>
          <cell r="W170" t="str">
            <v>1.3</v>
          </cell>
          <cell r="X170" t="str">
            <v>1</v>
          </cell>
          <cell r="Y170" t="str">
            <v>0</v>
          </cell>
          <cell r="Z170" t="str">
            <v>MEDIA</v>
          </cell>
          <cell r="AA170" t="str">
            <v>10</v>
          </cell>
          <cell r="AB170" t="str">
            <v>0</v>
          </cell>
          <cell r="AC170" t="str">
            <v>NO</v>
          </cell>
          <cell r="AD170" t="str">
            <v>SI_HighLow</v>
          </cell>
          <cell r="AE170" t="str">
            <v>not used</v>
          </cell>
          <cell r="AF170" t="str">
            <v>A000046</v>
          </cell>
          <cell r="AP170" t="str">
            <v>0</v>
          </cell>
        </row>
        <row r="171">
          <cell r="A171" t="str">
            <v>SHARED</v>
          </cell>
          <cell r="B171" t="str">
            <v>50</v>
          </cell>
          <cell r="C171" t="str">
            <v>A_000047</v>
          </cell>
          <cell r="D171" t="str">
            <v>0000020000</v>
          </cell>
          <cell r="E171" t="str">
            <v>1</v>
          </cell>
          <cell r="F171" t="str">
            <v>A_000046_002</v>
          </cell>
          <cell r="G171" t="str">
            <v>(Dis.CESENA) (CASALE1) PORTATA PER CASALE2</v>
          </cell>
          <cell r="H171" t="str">
            <v>mc/h</v>
          </cell>
          <cell r="I171" t="str">
            <v>0</v>
          </cell>
          <cell r="J171" t="str">
            <v>1999</v>
          </cell>
          <cell r="K171" t="str">
            <v>0</v>
          </cell>
          <cell r="L171" t="str">
            <v>60</v>
          </cell>
          <cell r="M171" t="str">
            <v>0</v>
          </cell>
          <cell r="N171" t="str">
            <v>0</v>
          </cell>
          <cell r="O171" t="str">
            <v>19</v>
          </cell>
          <cell r="P171" t="str">
            <v>0</v>
          </cell>
          <cell r="Q171" t="str">
            <v>15</v>
          </cell>
          <cell r="R171" t="str">
            <v>LINEARE</v>
          </cell>
          <cell r="S171" t="str">
            <v>999999</v>
          </cell>
          <cell r="T171" t="str">
            <v>888888</v>
          </cell>
          <cell r="U171" t="str">
            <v>888888</v>
          </cell>
          <cell r="V171" t="str">
            <v>-888888</v>
          </cell>
          <cell r="W171" t="str">
            <v>-888888</v>
          </cell>
          <cell r="X171" t="str">
            <v>-999999</v>
          </cell>
          <cell r="Y171" t="str">
            <v>0</v>
          </cell>
          <cell r="Z171" t="str">
            <v>MEDIA</v>
          </cell>
          <cell r="AA171" t="str">
            <v>10</v>
          </cell>
          <cell r="AB171" t="str">
            <v>0</v>
          </cell>
          <cell r="AC171" t="str">
            <v>NO</v>
          </cell>
          <cell r="AD171" t="str">
            <v>NO</v>
          </cell>
          <cell r="AE171" t="str">
            <v>not used</v>
          </cell>
          <cell r="AF171" t="str">
            <v>A000046</v>
          </cell>
        </row>
        <row r="172">
          <cell r="A172" t="str">
            <v>SHARED</v>
          </cell>
          <cell r="B172" t="str">
            <v>50</v>
          </cell>
          <cell r="C172" t="str">
            <v>A_000047</v>
          </cell>
          <cell r="D172" t="str">
            <v>0000030000</v>
          </cell>
          <cell r="E172" t="str">
            <v>2</v>
          </cell>
          <cell r="F172" t="str">
            <v>A_000046_003</v>
          </cell>
          <cell r="G172" t="str">
            <v>(Dis.CESENA) (CASALE1) FASE 1 POMPA 1</v>
          </cell>
          <cell r="H172" t="str">
            <v>A</v>
          </cell>
          <cell r="I172" t="str">
            <v>0</v>
          </cell>
          <cell r="J172" t="str">
            <v>1999</v>
          </cell>
          <cell r="K172" t="str">
            <v>0</v>
          </cell>
          <cell r="L172" t="str">
            <v>60</v>
          </cell>
          <cell r="M172" t="str">
            <v>10</v>
          </cell>
          <cell r="N172" t="str">
            <v>0</v>
          </cell>
          <cell r="O172" t="str">
            <v>19</v>
          </cell>
          <cell r="P172" t="str">
            <v>0</v>
          </cell>
          <cell r="Q172" t="str">
            <v>15</v>
          </cell>
          <cell r="R172" t="str">
            <v>LINEARE</v>
          </cell>
          <cell r="S172" t="str">
            <v>999999</v>
          </cell>
          <cell r="T172" t="str">
            <v>888888</v>
          </cell>
          <cell r="U172" t="str">
            <v>888888</v>
          </cell>
          <cell r="V172" t="str">
            <v>-888888</v>
          </cell>
          <cell r="W172" t="str">
            <v>-888888</v>
          </cell>
          <cell r="X172" t="str">
            <v>-999999</v>
          </cell>
          <cell r="Y172" t="str">
            <v>0</v>
          </cell>
          <cell r="Z172" t="str">
            <v>MEDIA</v>
          </cell>
          <cell r="AA172" t="str">
            <v>10</v>
          </cell>
          <cell r="AB172" t="str">
            <v>0</v>
          </cell>
          <cell r="AC172" t="str">
            <v>NO</v>
          </cell>
          <cell r="AD172" t="str">
            <v>SI_HighLow</v>
          </cell>
          <cell r="AE172" t="str">
            <v>not used</v>
          </cell>
          <cell r="AF172" t="str">
            <v>A000046</v>
          </cell>
        </row>
        <row r="173">
          <cell r="A173" t="str">
            <v>SHARED</v>
          </cell>
          <cell r="B173" t="str">
            <v>50</v>
          </cell>
          <cell r="C173" t="str">
            <v>A_000047</v>
          </cell>
          <cell r="D173" t="str">
            <v>0000040000</v>
          </cell>
          <cell r="E173" t="str">
            <v>3</v>
          </cell>
          <cell r="F173" t="str">
            <v>A_000046_004</v>
          </cell>
          <cell r="G173" t="str">
            <v>(Dis.CESENA) (CASALE1) FASE 1 POMPA 2</v>
          </cell>
          <cell r="H173" t="str">
            <v>A</v>
          </cell>
          <cell r="I173" t="str">
            <v>0</v>
          </cell>
          <cell r="J173" t="str">
            <v>1999</v>
          </cell>
          <cell r="K173" t="str">
            <v>0</v>
          </cell>
          <cell r="L173" t="str">
            <v>60</v>
          </cell>
          <cell r="M173" t="str">
            <v>10</v>
          </cell>
          <cell r="N173" t="str">
            <v>0</v>
          </cell>
          <cell r="O173" t="str">
            <v>19</v>
          </cell>
          <cell r="P173" t="str">
            <v>0</v>
          </cell>
          <cell r="Q173" t="str">
            <v>15</v>
          </cell>
          <cell r="R173" t="str">
            <v>LINEARE</v>
          </cell>
          <cell r="S173" t="str">
            <v>999999</v>
          </cell>
          <cell r="T173" t="str">
            <v>888888</v>
          </cell>
          <cell r="U173" t="str">
            <v>888888</v>
          </cell>
          <cell r="V173" t="str">
            <v>-888888</v>
          </cell>
          <cell r="W173" t="str">
            <v>-888888</v>
          </cell>
          <cell r="X173" t="str">
            <v>-999999</v>
          </cell>
          <cell r="Y173" t="str">
            <v>0</v>
          </cell>
          <cell r="Z173" t="str">
            <v>MEDIA</v>
          </cell>
          <cell r="AA173" t="str">
            <v>10</v>
          </cell>
          <cell r="AB173" t="str">
            <v>0</v>
          </cell>
          <cell r="AC173" t="str">
            <v>NO</v>
          </cell>
          <cell r="AD173" t="str">
            <v>SI_HighLow</v>
          </cell>
          <cell r="AE173" t="str">
            <v>not used</v>
          </cell>
          <cell r="AF173" t="str">
            <v>A000046</v>
          </cell>
        </row>
        <row r="174">
          <cell r="A174" t="str">
            <v>SHARED</v>
          </cell>
          <cell r="B174" t="str">
            <v>4</v>
          </cell>
          <cell r="C174" t="str">
            <v>A_000047</v>
          </cell>
          <cell r="D174" t="str">
            <v>0000010000</v>
          </cell>
          <cell r="E174" t="str">
            <v>-</v>
          </cell>
          <cell r="F174" t="str">
            <v>A_000047_001</v>
          </cell>
          <cell r="G174" t="str">
            <v>(Dis.CESENA) (CASALE2) LIVELLO VASCA</v>
          </cell>
          <cell r="H174" t="str">
            <v>m</v>
          </cell>
          <cell r="I174" t="str">
            <v>819</v>
          </cell>
          <cell r="J174" t="str">
            <v>4095</v>
          </cell>
          <cell r="K174" t="str">
            <v>0</v>
          </cell>
          <cell r="L174" t="str">
            <v>6</v>
          </cell>
          <cell r="M174" t="str">
            <v>0</v>
          </cell>
          <cell r="N174" t="str">
            <v>0</v>
          </cell>
          <cell r="O174" t="str">
            <v>32</v>
          </cell>
          <cell r="P174" t="str">
            <v>0</v>
          </cell>
          <cell r="Q174" t="str">
            <v>15</v>
          </cell>
          <cell r="R174" t="str">
            <v>LINEARE</v>
          </cell>
          <cell r="S174" t="str">
            <v>2.5</v>
          </cell>
          <cell r="T174" t="str">
            <v>2.4</v>
          </cell>
          <cell r="U174" t="str">
            <v>2.4</v>
          </cell>
          <cell r="V174" t="str">
            <v>1.5</v>
          </cell>
          <cell r="W174" t="str">
            <v>1.5</v>
          </cell>
          <cell r="X174" t="str">
            <v>1</v>
          </cell>
          <cell r="Y174" t="str">
            <v>0</v>
          </cell>
          <cell r="Z174" t="str">
            <v>MEDIA</v>
          </cell>
          <cell r="AA174" t="str">
            <v>10</v>
          </cell>
          <cell r="AB174" t="str">
            <v>0</v>
          </cell>
          <cell r="AC174" t="str">
            <v>NO</v>
          </cell>
          <cell r="AD174" t="str">
            <v>NO</v>
          </cell>
          <cell r="AE174" t="str">
            <v>not used</v>
          </cell>
          <cell r="AF174" t="str">
            <v>A000047</v>
          </cell>
        </row>
        <row r="175">
          <cell r="A175" t="str">
            <v>SHARED</v>
          </cell>
          <cell r="B175" t="str">
            <v>4</v>
          </cell>
          <cell r="C175" t="str">
            <v>A_000047</v>
          </cell>
          <cell r="D175" t="str">
            <v>0000020000</v>
          </cell>
          <cell r="E175" t="str">
            <v>1</v>
          </cell>
          <cell r="F175" t="str">
            <v>A_000047_002</v>
          </cell>
          <cell r="G175" t="str">
            <v>(Dis.CESENA) (CARPINETA) LIVELLO SERBATOIO</v>
          </cell>
          <cell r="H175" t="str">
            <v>m</v>
          </cell>
          <cell r="I175" t="str">
            <v>819</v>
          </cell>
          <cell r="J175" t="str">
            <v>4095</v>
          </cell>
          <cell r="K175" t="str">
            <v>0</v>
          </cell>
          <cell r="L175" t="str">
            <v>6</v>
          </cell>
          <cell r="M175" t="str">
            <v>0</v>
          </cell>
          <cell r="N175" t="str">
            <v>0</v>
          </cell>
          <cell r="O175" t="str">
            <v>32</v>
          </cell>
          <cell r="P175" t="str">
            <v>0</v>
          </cell>
          <cell r="Q175" t="str">
            <v>15</v>
          </cell>
          <cell r="R175" t="str">
            <v>LINEARE</v>
          </cell>
          <cell r="S175" t="str">
            <v>2.8</v>
          </cell>
          <cell r="T175" t="str">
            <v>2.6</v>
          </cell>
          <cell r="U175" t="str">
            <v>2.6</v>
          </cell>
          <cell r="V175" t="str">
            <v>1.3</v>
          </cell>
          <cell r="W175" t="str">
            <v>1</v>
          </cell>
          <cell r="X175" t="str">
            <v>0.8</v>
          </cell>
          <cell r="Y175" t="str">
            <v>0</v>
          </cell>
          <cell r="Z175" t="str">
            <v>MEDIA</v>
          </cell>
          <cell r="AA175" t="str">
            <v>10</v>
          </cell>
          <cell r="AB175" t="str">
            <v>0</v>
          </cell>
          <cell r="AC175" t="str">
            <v>NO</v>
          </cell>
          <cell r="AD175" t="str">
            <v>NO</v>
          </cell>
          <cell r="AE175" t="str">
            <v>not used</v>
          </cell>
          <cell r="AF175" t="str">
            <v>A000047</v>
          </cell>
          <cell r="AP175" t="str">
            <v>0</v>
          </cell>
        </row>
        <row r="176">
          <cell r="A176" t="str">
            <v>SHARED</v>
          </cell>
          <cell r="B176" t="str">
            <v>4</v>
          </cell>
          <cell r="C176" t="str">
            <v>A_000047</v>
          </cell>
          <cell r="D176" t="str">
            <v>0000030000</v>
          </cell>
          <cell r="E176" t="str">
            <v>2</v>
          </cell>
          <cell r="F176" t="str">
            <v>A_000047_003</v>
          </cell>
          <cell r="G176" t="str">
            <v>(Dis.CESENA) (CASALE2) PORTATA X CARPINETA</v>
          </cell>
          <cell r="H176" t="str">
            <v>mc/h</v>
          </cell>
          <cell r="I176" t="str">
            <v>819</v>
          </cell>
          <cell r="J176" t="str">
            <v>4095</v>
          </cell>
          <cell r="K176" t="str">
            <v>0</v>
          </cell>
          <cell r="L176" t="str">
            <v>25</v>
          </cell>
          <cell r="M176" t="str">
            <v>0</v>
          </cell>
          <cell r="N176" t="str">
            <v>0</v>
          </cell>
          <cell r="O176" t="str">
            <v>32</v>
          </cell>
          <cell r="P176" t="str">
            <v>0</v>
          </cell>
          <cell r="Q176" t="str">
            <v>15</v>
          </cell>
          <cell r="R176" t="str">
            <v>LINEARE</v>
          </cell>
          <cell r="S176" t="str">
            <v>999999</v>
          </cell>
          <cell r="T176" t="str">
            <v>888888</v>
          </cell>
          <cell r="U176" t="str">
            <v>888888</v>
          </cell>
          <cell r="V176" t="str">
            <v>-888888</v>
          </cell>
          <cell r="W176" t="str">
            <v>-888888</v>
          </cell>
          <cell r="X176" t="str">
            <v>-999999</v>
          </cell>
          <cell r="Y176" t="str">
            <v>0</v>
          </cell>
          <cell r="Z176" t="str">
            <v>MEDIA</v>
          </cell>
          <cell r="AA176" t="str">
            <v>10</v>
          </cell>
          <cell r="AB176" t="str">
            <v>0</v>
          </cell>
          <cell r="AC176" t="str">
            <v>NO</v>
          </cell>
          <cell r="AD176" t="str">
            <v>NO</v>
          </cell>
          <cell r="AE176" t="str">
            <v>not used</v>
          </cell>
          <cell r="AF176" t="str">
            <v>A000047</v>
          </cell>
        </row>
        <row r="177">
          <cell r="A177" t="str">
            <v>SHARED</v>
          </cell>
          <cell r="B177" t="str">
            <v>4</v>
          </cell>
          <cell r="C177" t="str">
            <v>A_000047</v>
          </cell>
          <cell r="D177" t="str">
            <v>0000040000</v>
          </cell>
          <cell r="E177" t="str">
            <v>3</v>
          </cell>
          <cell r="F177" t="str">
            <v>A_000047_004</v>
          </cell>
          <cell r="G177" t="str">
            <v>(Dis.CESENA) (CASALE2) FASE 1 POMPA 1</v>
          </cell>
          <cell r="H177" t="str">
            <v>A</v>
          </cell>
          <cell r="I177" t="str">
            <v>819</v>
          </cell>
          <cell r="J177" t="str">
            <v>4095</v>
          </cell>
          <cell r="K177" t="str">
            <v>0</v>
          </cell>
          <cell r="L177" t="str">
            <v>60</v>
          </cell>
          <cell r="M177" t="str">
            <v>10</v>
          </cell>
          <cell r="N177" t="str">
            <v>0</v>
          </cell>
          <cell r="O177" t="str">
            <v>32</v>
          </cell>
          <cell r="P177" t="str">
            <v>0</v>
          </cell>
          <cell r="Q177" t="str">
            <v>15</v>
          </cell>
          <cell r="R177" t="str">
            <v>LINEARE</v>
          </cell>
          <cell r="S177" t="str">
            <v>999999</v>
          </cell>
          <cell r="T177" t="str">
            <v>888888</v>
          </cell>
          <cell r="U177" t="str">
            <v>888888</v>
          </cell>
          <cell r="V177" t="str">
            <v>-888888</v>
          </cell>
          <cell r="W177" t="str">
            <v>-888888</v>
          </cell>
          <cell r="X177" t="str">
            <v>-999999</v>
          </cell>
          <cell r="Y177" t="str">
            <v>0</v>
          </cell>
          <cell r="Z177" t="str">
            <v>MEDIA</v>
          </cell>
          <cell r="AA177" t="str">
            <v>10</v>
          </cell>
          <cell r="AB177" t="str">
            <v>0</v>
          </cell>
          <cell r="AC177" t="str">
            <v>NO</v>
          </cell>
          <cell r="AD177" t="str">
            <v>SI_HighLow</v>
          </cell>
          <cell r="AE177" t="str">
            <v>not used</v>
          </cell>
          <cell r="AF177" t="str">
            <v>A000047</v>
          </cell>
        </row>
        <row r="178">
          <cell r="A178" t="str">
            <v>SHARED</v>
          </cell>
          <cell r="B178" t="str">
            <v>8</v>
          </cell>
          <cell r="C178" t="str">
            <v>A_000047</v>
          </cell>
          <cell r="D178" t="str">
            <v>0000010000</v>
          </cell>
          <cell r="E178" t="str">
            <v>-</v>
          </cell>
          <cell r="F178" t="str">
            <v>A_000047_005</v>
          </cell>
          <cell r="G178" t="str">
            <v>(Dis.CESENA) (CASALE2) FASE 1 POMPA 2</v>
          </cell>
          <cell r="H178" t="str">
            <v>A</v>
          </cell>
          <cell r="I178" t="str">
            <v>819</v>
          </cell>
          <cell r="J178" t="str">
            <v>4095</v>
          </cell>
          <cell r="K178" t="str">
            <v>0</v>
          </cell>
          <cell r="L178" t="str">
            <v>60</v>
          </cell>
          <cell r="M178" t="str">
            <v>10</v>
          </cell>
          <cell r="N178" t="str">
            <v>0</v>
          </cell>
          <cell r="O178" t="str">
            <v>32</v>
          </cell>
          <cell r="P178" t="str">
            <v>0</v>
          </cell>
          <cell r="Q178" t="str">
            <v>15</v>
          </cell>
          <cell r="R178" t="str">
            <v>LINEARE</v>
          </cell>
          <cell r="S178" t="str">
            <v>999999</v>
          </cell>
          <cell r="T178" t="str">
            <v>888888</v>
          </cell>
          <cell r="U178" t="str">
            <v>888888</v>
          </cell>
          <cell r="V178" t="str">
            <v>-888888</v>
          </cell>
          <cell r="W178" t="str">
            <v>-888888</v>
          </cell>
          <cell r="X178" t="str">
            <v>-999999</v>
          </cell>
          <cell r="Y178" t="str">
            <v>0</v>
          </cell>
          <cell r="Z178" t="str">
            <v>MEDIA</v>
          </cell>
          <cell r="AA178" t="str">
            <v>10</v>
          </cell>
          <cell r="AB178" t="str">
            <v>0</v>
          </cell>
          <cell r="AC178" t="str">
            <v>NO</v>
          </cell>
          <cell r="AD178" t="str">
            <v>SI_HighLow</v>
          </cell>
          <cell r="AE178" t="str">
            <v>not used</v>
          </cell>
          <cell r="AF178" t="str">
            <v>A000047</v>
          </cell>
        </row>
        <row r="179">
          <cell r="A179" t="str">
            <v>SHARED</v>
          </cell>
          <cell r="B179" t="str">
            <v>0</v>
          </cell>
          <cell r="C179" t="str">
            <v>A_000051</v>
          </cell>
          <cell r="D179" t="str">
            <v>0000010000</v>
          </cell>
          <cell r="E179" t="str">
            <v>-</v>
          </cell>
          <cell r="F179" t="str">
            <v>A_000051_001</v>
          </cell>
          <cell r="G179" t="str">
            <v>(Dis.CESENA) (BUDRIO) LIVELLO VASCA</v>
          </cell>
          <cell r="H179" t="str">
            <v>m</v>
          </cell>
          <cell r="I179" t="str">
            <v>38726</v>
          </cell>
          <cell r="J179" t="str">
            <v>62556</v>
          </cell>
          <cell r="K179" t="str">
            <v>0</v>
          </cell>
          <cell r="L179" t="str">
            <v>6</v>
          </cell>
          <cell r="M179" t="str">
            <v>1</v>
          </cell>
          <cell r="N179" t="str">
            <v>0</v>
          </cell>
          <cell r="O179" t="str">
            <v>32</v>
          </cell>
          <cell r="P179" t="str">
            <v>0</v>
          </cell>
          <cell r="Q179" t="str">
            <v>15</v>
          </cell>
          <cell r="R179" t="str">
            <v>LINEARE</v>
          </cell>
          <cell r="S179" t="str">
            <v>999999</v>
          </cell>
          <cell r="T179" t="str">
            <v>888888</v>
          </cell>
          <cell r="U179" t="str">
            <v>888888</v>
          </cell>
          <cell r="V179" t="str">
            <v>-888888</v>
          </cell>
          <cell r="W179" t="str">
            <v>-888888</v>
          </cell>
          <cell r="X179" t="str">
            <v>-999999</v>
          </cell>
          <cell r="Y179" t="str">
            <v>0</v>
          </cell>
          <cell r="Z179" t="str">
            <v>MEDIA</v>
          </cell>
          <cell r="AA179" t="str">
            <v>10</v>
          </cell>
          <cell r="AB179" t="str">
            <v>0</v>
          </cell>
          <cell r="AC179" t="str">
            <v>NO</v>
          </cell>
          <cell r="AD179" t="str">
            <v>SI_HighLow</v>
          </cell>
          <cell r="AE179" t="str">
            <v>not used</v>
          </cell>
          <cell r="AF179" t="str">
            <v>A000051</v>
          </cell>
          <cell r="AP179" t="str">
            <v>0</v>
          </cell>
        </row>
        <row r="180">
          <cell r="A180" t="str">
            <v>SHARED</v>
          </cell>
          <cell r="B180" t="str">
            <v>0</v>
          </cell>
          <cell r="C180" t="str">
            <v>A_000051</v>
          </cell>
          <cell r="D180" t="str">
            <v>0000020000</v>
          </cell>
          <cell r="E180" t="str">
            <v>1</v>
          </cell>
          <cell r="F180" t="str">
            <v>A_000051_002</v>
          </cell>
          <cell r="G180" t="str">
            <v>(Dis.CESENA) (BUDRIO) P INGRESSO</v>
          </cell>
          <cell r="H180" t="str">
            <v>bar</v>
          </cell>
          <cell r="I180" t="str">
            <v>38726</v>
          </cell>
          <cell r="J180" t="str">
            <v>62556</v>
          </cell>
          <cell r="K180" t="str">
            <v>0</v>
          </cell>
          <cell r="L180" t="str">
            <v>16</v>
          </cell>
          <cell r="M180" t="str">
            <v>1</v>
          </cell>
          <cell r="N180" t="str">
            <v>0</v>
          </cell>
          <cell r="O180" t="str">
            <v>32</v>
          </cell>
          <cell r="P180" t="str">
            <v>0</v>
          </cell>
          <cell r="Q180" t="str">
            <v>15</v>
          </cell>
          <cell r="R180" t="str">
            <v>LINEARE</v>
          </cell>
          <cell r="S180" t="str">
            <v>999999</v>
          </cell>
          <cell r="T180" t="str">
            <v>888888</v>
          </cell>
          <cell r="U180" t="str">
            <v>888888</v>
          </cell>
          <cell r="V180" t="str">
            <v>-888888</v>
          </cell>
          <cell r="W180" t="str">
            <v>-888888</v>
          </cell>
          <cell r="X180" t="str">
            <v>-999999</v>
          </cell>
          <cell r="Y180" t="str">
            <v>0</v>
          </cell>
          <cell r="Z180" t="str">
            <v>MEDIA</v>
          </cell>
          <cell r="AA180" t="str">
            <v>10</v>
          </cell>
          <cell r="AB180" t="str">
            <v>0</v>
          </cell>
          <cell r="AC180" t="str">
            <v>NO</v>
          </cell>
          <cell r="AD180" t="str">
            <v>SI_HighLow</v>
          </cell>
          <cell r="AE180" t="str">
            <v>not used</v>
          </cell>
          <cell r="AF180" t="str">
            <v>A000051</v>
          </cell>
          <cell r="AP180" t="str">
            <v>0</v>
          </cell>
        </row>
        <row r="181">
          <cell r="A181" t="str">
            <v>SHARED</v>
          </cell>
          <cell r="B181" t="str">
            <v>0</v>
          </cell>
          <cell r="C181" t="str">
            <v>A_000051</v>
          </cell>
          <cell r="D181" t="str">
            <v>0000030000</v>
          </cell>
          <cell r="E181" t="str">
            <v>2</v>
          </cell>
          <cell r="F181" t="str">
            <v>A_000051_003</v>
          </cell>
          <cell r="G181" t="str">
            <v>(Dis.CESENA) (BUDRIO) PORTATA X CROCETTA</v>
          </cell>
          <cell r="H181" t="str">
            <v>m3/h</v>
          </cell>
          <cell r="I181" t="str">
            <v>38726</v>
          </cell>
          <cell r="J181" t="str">
            <v>62556</v>
          </cell>
          <cell r="K181" t="str">
            <v>0</v>
          </cell>
          <cell r="L181" t="str">
            <v>50</v>
          </cell>
          <cell r="M181" t="str">
            <v>1</v>
          </cell>
          <cell r="N181" t="str">
            <v>0</v>
          </cell>
          <cell r="O181" t="str">
            <v>32</v>
          </cell>
          <cell r="P181" t="str">
            <v>0</v>
          </cell>
          <cell r="Q181" t="str">
            <v>15</v>
          </cell>
          <cell r="R181" t="str">
            <v>LINEARE</v>
          </cell>
          <cell r="S181" t="str">
            <v>999999</v>
          </cell>
          <cell r="T181" t="str">
            <v>888888</v>
          </cell>
          <cell r="U181" t="str">
            <v>888888</v>
          </cell>
          <cell r="V181" t="str">
            <v>-888888</v>
          </cell>
          <cell r="W181" t="str">
            <v>-888888</v>
          </cell>
          <cell r="X181" t="str">
            <v>-999999</v>
          </cell>
          <cell r="Y181" t="str">
            <v>0</v>
          </cell>
          <cell r="Z181" t="str">
            <v>MEDIA</v>
          </cell>
          <cell r="AA181" t="str">
            <v>10</v>
          </cell>
          <cell r="AB181" t="str">
            <v>0</v>
          </cell>
          <cell r="AC181" t="str">
            <v>NO</v>
          </cell>
          <cell r="AD181" t="str">
            <v>SI_HighLow</v>
          </cell>
          <cell r="AE181" t="str">
            <v>not used</v>
          </cell>
          <cell r="AF181" t="str">
            <v>A000051</v>
          </cell>
          <cell r="AP181" t="str">
            <v>0</v>
          </cell>
        </row>
        <row r="182">
          <cell r="A182" t="str">
            <v>SHARED</v>
          </cell>
          <cell r="B182" t="str">
            <v>0</v>
          </cell>
          <cell r="C182" t="str">
            <v>A_000051</v>
          </cell>
          <cell r="D182" t="str">
            <v>0000040000</v>
          </cell>
          <cell r="E182" t="str">
            <v>3</v>
          </cell>
          <cell r="F182" t="str">
            <v>A_000051_004</v>
          </cell>
          <cell r="G182" t="str">
            <v>(Dis.CESENA) (BUDRIO) FASE 1 POMPA 1</v>
          </cell>
          <cell r="H182" t="str">
            <v>A</v>
          </cell>
          <cell r="I182" t="str">
            <v>38726</v>
          </cell>
          <cell r="J182" t="str">
            <v>62556</v>
          </cell>
          <cell r="K182" t="str">
            <v>0</v>
          </cell>
          <cell r="L182" t="str">
            <v>60</v>
          </cell>
          <cell r="M182" t="str">
            <v>10</v>
          </cell>
          <cell r="N182" t="str">
            <v>0</v>
          </cell>
          <cell r="O182" t="str">
            <v>32</v>
          </cell>
          <cell r="P182" t="str">
            <v>0</v>
          </cell>
          <cell r="Q182" t="str">
            <v>15</v>
          </cell>
          <cell r="R182" t="str">
            <v>LINEARE</v>
          </cell>
          <cell r="S182" t="str">
            <v>999999</v>
          </cell>
          <cell r="T182" t="str">
            <v>888888</v>
          </cell>
          <cell r="U182" t="str">
            <v>888888</v>
          </cell>
          <cell r="V182" t="str">
            <v>-888888</v>
          </cell>
          <cell r="W182" t="str">
            <v>-888888</v>
          </cell>
          <cell r="X182" t="str">
            <v>-999999</v>
          </cell>
          <cell r="Y182" t="str">
            <v>0</v>
          </cell>
          <cell r="Z182" t="str">
            <v>MEDIA</v>
          </cell>
          <cell r="AA182" t="str">
            <v>10</v>
          </cell>
          <cell r="AB182" t="str">
            <v>0</v>
          </cell>
          <cell r="AC182" t="str">
            <v>NO</v>
          </cell>
          <cell r="AD182" t="str">
            <v>SI_HighLow</v>
          </cell>
          <cell r="AE182" t="str">
            <v>not used</v>
          </cell>
          <cell r="AF182" t="str">
            <v>A000051</v>
          </cell>
          <cell r="AP182" t="str">
            <v>0</v>
          </cell>
        </row>
        <row r="183">
          <cell r="A183" t="str">
            <v>SHARED</v>
          </cell>
          <cell r="B183" t="str">
            <v>0</v>
          </cell>
          <cell r="C183" t="str">
            <v>A_000051</v>
          </cell>
          <cell r="D183" t="str">
            <v>0000070000</v>
          </cell>
          <cell r="E183" t="str">
            <v>6</v>
          </cell>
          <cell r="F183" t="str">
            <v>A_000051_007</v>
          </cell>
          <cell r="G183" t="str">
            <v>(Dis.CESENA) (BUDRIO) FASE 1 POMPA 2</v>
          </cell>
          <cell r="H183" t="str">
            <v>A</v>
          </cell>
          <cell r="I183" t="str">
            <v>38726</v>
          </cell>
          <cell r="J183" t="str">
            <v>62556</v>
          </cell>
          <cell r="K183" t="str">
            <v>0</v>
          </cell>
          <cell r="L183" t="str">
            <v>60</v>
          </cell>
          <cell r="M183" t="str">
            <v>10</v>
          </cell>
          <cell r="N183" t="str">
            <v>0</v>
          </cell>
          <cell r="O183" t="str">
            <v>32</v>
          </cell>
          <cell r="P183" t="str">
            <v>0</v>
          </cell>
          <cell r="Q183" t="str">
            <v>15</v>
          </cell>
          <cell r="R183" t="str">
            <v>LINEARE</v>
          </cell>
          <cell r="S183" t="str">
            <v>999999</v>
          </cell>
          <cell r="T183" t="str">
            <v>888888</v>
          </cell>
          <cell r="U183" t="str">
            <v>888888</v>
          </cell>
          <cell r="V183" t="str">
            <v>-888888</v>
          </cell>
          <cell r="W183" t="str">
            <v>-888888</v>
          </cell>
          <cell r="X183" t="str">
            <v>-999999</v>
          </cell>
          <cell r="Y183" t="str">
            <v>0</v>
          </cell>
          <cell r="Z183" t="str">
            <v>MEDIA</v>
          </cell>
          <cell r="AA183" t="str">
            <v>10</v>
          </cell>
          <cell r="AB183" t="str">
            <v>0</v>
          </cell>
          <cell r="AC183" t="str">
            <v>NO</v>
          </cell>
          <cell r="AD183" t="str">
            <v>SI_HighLow</v>
          </cell>
          <cell r="AE183" t="str">
            <v>not used</v>
          </cell>
          <cell r="AF183" t="str">
            <v>A000051</v>
          </cell>
          <cell r="AP183" t="str">
            <v>0</v>
          </cell>
        </row>
        <row r="184">
          <cell r="A184" t="str">
            <v>SHARED</v>
          </cell>
          <cell r="B184" t="str">
            <v>0</v>
          </cell>
          <cell r="C184" t="str">
            <v>A_000053</v>
          </cell>
          <cell r="D184" t="str">
            <v>0000010000</v>
          </cell>
          <cell r="E184" t="str">
            <v>0</v>
          </cell>
          <cell r="F184" t="str">
            <v>A_000053_001</v>
          </cell>
          <cell r="G184" t="str">
            <v>(Dis.CESENA) (LONGIANO) LIVELLO VASCA</v>
          </cell>
          <cell r="H184" t="str">
            <v>m</v>
          </cell>
          <cell r="I184" t="str">
            <v>38726</v>
          </cell>
          <cell r="J184" t="str">
            <v>62556</v>
          </cell>
          <cell r="K184" t="str">
            <v>0</v>
          </cell>
          <cell r="L184" t="str">
            <v>5.0</v>
          </cell>
          <cell r="M184" t="str">
            <v>1</v>
          </cell>
          <cell r="N184" t="str">
            <v>0</v>
          </cell>
          <cell r="O184" t="str">
            <v>238</v>
          </cell>
          <cell r="P184" t="str">
            <v>0</v>
          </cell>
          <cell r="Q184" t="str">
            <v>15</v>
          </cell>
          <cell r="R184" t="str">
            <v>LINEARE</v>
          </cell>
          <cell r="S184" t="str">
            <v>4.5</v>
          </cell>
          <cell r="T184" t="str">
            <v>4.25</v>
          </cell>
          <cell r="U184" t="str">
            <v>4.25</v>
          </cell>
          <cell r="V184" t="str">
            <v>1.8</v>
          </cell>
          <cell r="W184" t="str">
            <v>1.8</v>
          </cell>
          <cell r="X184" t="str">
            <v>1.2</v>
          </cell>
          <cell r="Y184" t="str">
            <v>0</v>
          </cell>
          <cell r="Z184" t="str">
            <v>MEDIA</v>
          </cell>
          <cell r="AA184" t="str">
            <v>10</v>
          </cell>
          <cell r="AB184" t="str">
            <v>0</v>
          </cell>
          <cell r="AC184" t="str">
            <v>NO</v>
          </cell>
          <cell r="AD184" t="str">
            <v>NO</v>
          </cell>
          <cell r="AE184" t="str">
            <v>not used</v>
          </cell>
          <cell r="AF184" t="str">
            <v>A000053</v>
          </cell>
        </row>
        <row r="185">
          <cell r="A185" t="str">
            <v>SHARED</v>
          </cell>
          <cell r="B185" t="str">
            <v>0</v>
          </cell>
          <cell r="C185" t="str">
            <v>A_000053</v>
          </cell>
          <cell r="D185" t="str">
            <v>0000020000</v>
          </cell>
          <cell r="E185" t="str">
            <v>1</v>
          </cell>
          <cell r="F185" t="str">
            <v>A_000053_002</v>
          </cell>
          <cell r="G185" t="str">
            <v>(Dis.CESENA) (LONGIANO) PORTATA X RONCOFREDDO</v>
          </cell>
          <cell r="H185" t="str">
            <v>m3/h</v>
          </cell>
          <cell r="I185" t="str">
            <v>38726</v>
          </cell>
          <cell r="J185" t="str">
            <v>62556</v>
          </cell>
          <cell r="K185" t="str">
            <v>0</v>
          </cell>
          <cell r="L185" t="str">
            <v>100</v>
          </cell>
          <cell r="M185" t="str">
            <v>1</v>
          </cell>
          <cell r="N185" t="str">
            <v>0</v>
          </cell>
          <cell r="O185" t="str">
            <v>238</v>
          </cell>
          <cell r="P185" t="str">
            <v>0</v>
          </cell>
          <cell r="Q185" t="str">
            <v>15</v>
          </cell>
          <cell r="R185" t="str">
            <v>LINEARE</v>
          </cell>
          <cell r="S185" t="str">
            <v>999999</v>
          </cell>
          <cell r="T185" t="str">
            <v>888888</v>
          </cell>
          <cell r="U185" t="str">
            <v>888888</v>
          </cell>
          <cell r="V185" t="str">
            <v>-888888</v>
          </cell>
          <cell r="W185" t="str">
            <v>-888888</v>
          </cell>
          <cell r="X185" t="str">
            <v>-999999</v>
          </cell>
          <cell r="Y185" t="str">
            <v>0</v>
          </cell>
          <cell r="Z185" t="str">
            <v>MEDIA</v>
          </cell>
          <cell r="AA185" t="str">
            <v>10</v>
          </cell>
          <cell r="AB185" t="str">
            <v>0</v>
          </cell>
          <cell r="AC185" t="str">
            <v>NO</v>
          </cell>
          <cell r="AD185" t="str">
            <v>NO</v>
          </cell>
          <cell r="AE185" t="str">
            <v>not used</v>
          </cell>
          <cell r="AF185" t="str">
            <v>A000053</v>
          </cell>
        </row>
        <row r="186">
          <cell r="A186" t="str">
            <v>SHARED</v>
          </cell>
          <cell r="B186" t="str">
            <v>0</v>
          </cell>
          <cell r="C186" t="str">
            <v>A_000053</v>
          </cell>
          <cell r="D186" t="str">
            <v>0000030000</v>
          </cell>
          <cell r="E186" t="str">
            <v>2</v>
          </cell>
          <cell r="F186" t="str">
            <v>A_000053_003</v>
          </cell>
          <cell r="G186" t="str">
            <v>(Dis.CESENA) (LONGIANO) FASE 1 POMPA 1</v>
          </cell>
          <cell r="H186" t="str">
            <v>A</v>
          </cell>
          <cell r="I186" t="str">
            <v>38726</v>
          </cell>
          <cell r="J186" t="str">
            <v>62556</v>
          </cell>
          <cell r="K186" t="str">
            <v>0</v>
          </cell>
          <cell r="L186" t="str">
            <v>150</v>
          </cell>
          <cell r="M186" t="str">
            <v>10</v>
          </cell>
          <cell r="N186" t="str">
            <v>0</v>
          </cell>
          <cell r="O186" t="str">
            <v>238</v>
          </cell>
          <cell r="P186" t="str">
            <v>0</v>
          </cell>
          <cell r="Q186" t="str">
            <v>15</v>
          </cell>
          <cell r="R186" t="str">
            <v>LINEARE</v>
          </cell>
          <cell r="S186" t="str">
            <v>50</v>
          </cell>
          <cell r="T186" t="str">
            <v>45</v>
          </cell>
          <cell r="U186" t="str">
            <v>45</v>
          </cell>
          <cell r="V186" t="str">
            <v>-10</v>
          </cell>
          <cell r="W186" t="str">
            <v>-10</v>
          </cell>
          <cell r="X186" t="str">
            <v>-20</v>
          </cell>
          <cell r="Y186" t="str">
            <v>0</v>
          </cell>
          <cell r="Z186" t="str">
            <v>MEDIA</v>
          </cell>
          <cell r="AA186" t="str">
            <v>10</v>
          </cell>
          <cell r="AB186" t="str">
            <v>0</v>
          </cell>
          <cell r="AC186" t="str">
            <v>NO</v>
          </cell>
          <cell r="AD186" t="str">
            <v>NO</v>
          </cell>
          <cell r="AE186" t="str">
            <v>not used</v>
          </cell>
          <cell r="AF186" t="str">
            <v>A000053</v>
          </cell>
        </row>
        <row r="187">
          <cell r="A187" t="str">
            <v>SHARED</v>
          </cell>
          <cell r="B187" t="str">
            <v>0</v>
          </cell>
          <cell r="C187" t="str">
            <v>A_000053</v>
          </cell>
          <cell r="D187" t="str">
            <v>0000040000</v>
          </cell>
          <cell r="E187" t="str">
            <v>3</v>
          </cell>
          <cell r="F187" t="str">
            <v>A_000053_004</v>
          </cell>
          <cell r="G187" t="str">
            <v>(Dis.CESENA) (LONGIANO) FASE 2 POMPA 1</v>
          </cell>
          <cell r="H187" t="str">
            <v>A</v>
          </cell>
          <cell r="I187" t="str">
            <v>38726</v>
          </cell>
          <cell r="J187" t="str">
            <v>62556</v>
          </cell>
          <cell r="K187" t="str">
            <v>0</v>
          </cell>
          <cell r="L187" t="str">
            <v>150</v>
          </cell>
          <cell r="M187" t="str">
            <v>10</v>
          </cell>
          <cell r="N187" t="str">
            <v>0</v>
          </cell>
          <cell r="O187" t="str">
            <v>238</v>
          </cell>
          <cell r="P187" t="str">
            <v>0</v>
          </cell>
          <cell r="Q187" t="str">
            <v>15</v>
          </cell>
          <cell r="R187" t="str">
            <v>LINEARE</v>
          </cell>
          <cell r="S187" t="str">
            <v>50</v>
          </cell>
          <cell r="T187" t="str">
            <v>45</v>
          </cell>
          <cell r="U187" t="str">
            <v>45</v>
          </cell>
          <cell r="V187" t="str">
            <v>-10</v>
          </cell>
          <cell r="W187" t="str">
            <v>-10</v>
          </cell>
          <cell r="X187" t="str">
            <v>-20</v>
          </cell>
          <cell r="Y187" t="str">
            <v>0</v>
          </cell>
          <cell r="Z187" t="str">
            <v>MEDIA</v>
          </cell>
          <cell r="AA187" t="str">
            <v>10</v>
          </cell>
          <cell r="AB187" t="str">
            <v>0</v>
          </cell>
          <cell r="AC187" t="str">
            <v>NO</v>
          </cell>
          <cell r="AD187" t="str">
            <v>NO</v>
          </cell>
          <cell r="AE187" t="str">
            <v>not used</v>
          </cell>
          <cell r="AF187" t="str">
            <v>A000053</v>
          </cell>
        </row>
        <row r="188">
          <cell r="A188" t="str">
            <v>SHARED</v>
          </cell>
          <cell r="B188" t="str">
            <v>0</v>
          </cell>
          <cell r="C188" t="str">
            <v>A_000053</v>
          </cell>
          <cell r="D188" t="str">
            <v>0000050000</v>
          </cell>
          <cell r="E188" t="str">
            <v>4</v>
          </cell>
          <cell r="F188" t="str">
            <v>A_000053_005</v>
          </cell>
          <cell r="G188" t="str">
            <v>(Dis.CESENA) (LONGIANO) FASE 3 POMPA 1</v>
          </cell>
          <cell r="H188" t="str">
            <v>A</v>
          </cell>
          <cell r="I188" t="str">
            <v>38726</v>
          </cell>
          <cell r="J188" t="str">
            <v>62556</v>
          </cell>
          <cell r="K188" t="str">
            <v>0</v>
          </cell>
          <cell r="L188" t="str">
            <v>150</v>
          </cell>
          <cell r="M188" t="str">
            <v>10</v>
          </cell>
          <cell r="N188" t="str">
            <v>0</v>
          </cell>
          <cell r="O188" t="str">
            <v>238</v>
          </cell>
          <cell r="P188" t="str">
            <v>0</v>
          </cell>
          <cell r="Q188" t="str">
            <v>15</v>
          </cell>
          <cell r="R188" t="str">
            <v>LINEARE</v>
          </cell>
          <cell r="S188" t="str">
            <v>50</v>
          </cell>
          <cell r="T188" t="str">
            <v>45</v>
          </cell>
          <cell r="U188" t="str">
            <v>45</v>
          </cell>
          <cell r="V188" t="str">
            <v>-10</v>
          </cell>
          <cell r="W188" t="str">
            <v>-10</v>
          </cell>
          <cell r="X188" t="str">
            <v>-20</v>
          </cell>
          <cell r="Y188" t="str">
            <v>0</v>
          </cell>
          <cell r="Z188" t="str">
            <v>MEDIA</v>
          </cell>
          <cell r="AA188" t="str">
            <v>10</v>
          </cell>
          <cell r="AB188" t="str">
            <v>0</v>
          </cell>
          <cell r="AC188" t="str">
            <v>NO</v>
          </cell>
          <cell r="AD188" t="str">
            <v>NO</v>
          </cell>
          <cell r="AE188" t="str">
            <v>not used</v>
          </cell>
          <cell r="AF188" t="str">
            <v>A000053</v>
          </cell>
        </row>
        <row r="189">
          <cell r="A189" t="str">
            <v>SHARED</v>
          </cell>
          <cell r="B189" t="str">
            <v>0</v>
          </cell>
          <cell r="C189" t="str">
            <v>A_000053</v>
          </cell>
          <cell r="D189" t="str">
            <v>0000060000</v>
          </cell>
          <cell r="E189" t="str">
            <v>5</v>
          </cell>
          <cell r="F189" t="str">
            <v>A_000053_006</v>
          </cell>
          <cell r="G189" t="str">
            <v>(Dis.CESENA) (LONGIANO) FASE 1 POMPA 2</v>
          </cell>
          <cell r="H189" t="str">
            <v>A</v>
          </cell>
          <cell r="I189" t="str">
            <v>38726</v>
          </cell>
          <cell r="J189" t="str">
            <v>62556</v>
          </cell>
          <cell r="K189" t="str">
            <v>0</v>
          </cell>
          <cell r="L189" t="str">
            <v>150</v>
          </cell>
          <cell r="M189" t="str">
            <v>10</v>
          </cell>
          <cell r="N189" t="str">
            <v>0</v>
          </cell>
          <cell r="O189" t="str">
            <v>238</v>
          </cell>
          <cell r="P189" t="str">
            <v>0</v>
          </cell>
          <cell r="Q189" t="str">
            <v>15</v>
          </cell>
          <cell r="R189" t="str">
            <v>LINEARE</v>
          </cell>
          <cell r="S189" t="str">
            <v>50</v>
          </cell>
          <cell r="T189" t="str">
            <v>45</v>
          </cell>
          <cell r="U189" t="str">
            <v>45</v>
          </cell>
          <cell r="V189" t="str">
            <v>-10</v>
          </cell>
          <cell r="W189" t="str">
            <v>-10</v>
          </cell>
          <cell r="X189" t="str">
            <v>-20</v>
          </cell>
          <cell r="Y189" t="str">
            <v>0</v>
          </cell>
          <cell r="Z189" t="str">
            <v>MEDIA</v>
          </cell>
          <cell r="AA189" t="str">
            <v>10</v>
          </cell>
          <cell r="AB189" t="str">
            <v>0</v>
          </cell>
          <cell r="AC189" t="str">
            <v>NO</v>
          </cell>
          <cell r="AD189" t="str">
            <v>NO</v>
          </cell>
          <cell r="AE189" t="str">
            <v>not used</v>
          </cell>
          <cell r="AF189" t="str">
            <v>A000053</v>
          </cell>
        </row>
        <row r="190">
          <cell r="A190" t="str">
            <v>SHARED</v>
          </cell>
          <cell r="B190" t="str">
            <v>0</v>
          </cell>
          <cell r="C190" t="str">
            <v>A_000053</v>
          </cell>
          <cell r="D190" t="str">
            <v>0000070000</v>
          </cell>
          <cell r="E190" t="str">
            <v>6</v>
          </cell>
          <cell r="F190" t="str">
            <v>A_000053_007</v>
          </cell>
          <cell r="G190" t="str">
            <v>(Dis.CESENA) (LONGIANO) FASE 2 POMPA 2</v>
          </cell>
          <cell r="H190" t="str">
            <v>A</v>
          </cell>
          <cell r="I190" t="str">
            <v>38726</v>
          </cell>
          <cell r="J190" t="str">
            <v>62556</v>
          </cell>
          <cell r="K190" t="str">
            <v>0</v>
          </cell>
          <cell r="L190" t="str">
            <v>150</v>
          </cell>
          <cell r="M190" t="str">
            <v>10</v>
          </cell>
          <cell r="N190" t="str">
            <v>0</v>
          </cell>
          <cell r="O190" t="str">
            <v>238</v>
          </cell>
          <cell r="P190" t="str">
            <v>0</v>
          </cell>
          <cell r="Q190" t="str">
            <v>15</v>
          </cell>
          <cell r="R190" t="str">
            <v>LINEARE</v>
          </cell>
          <cell r="S190" t="str">
            <v>50</v>
          </cell>
          <cell r="T190" t="str">
            <v>45</v>
          </cell>
          <cell r="U190" t="str">
            <v>45</v>
          </cell>
          <cell r="V190" t="str">
            <v>-10</v>
          </cell>
          <cell r="W190" t="str">
            <v>-10</v>
          </cell>
          <cell r="X190" t="str">
            <v>-20</v>
          </cell>
          <cell r="Y190" t="str">
            <v>0</v>
          </cell>
          <cell r="Z190" t="str">
            <v>MEDIA</v>
          </cell>
          <cell r="AA190" t="str">
            <v>10</v>
          </cell>
          <cell r="AB190" t="str">
            <v>0</v>
          </cell>
          <cell r="AC190" t="str">
            <v>NO</v>
          </cell>
          <cell r="AD190" t="str">
            <v>NO</v>
          </cell>
          <cell r="AE190" t="str">
            <v>not used</v>
          </cell>
          <cell r="AF190" t="str">
            <v>A000053</v>
          </cell>
        </row>
        <row r="191">
          <cell r="A191" t="str">
            <v>SHARED</v>
          </cell>
          <cell r="B191" t="str">
            <v>0</v>
          </cell>
          <cell r="C191" t="str">
            <v>A_000053</v>
          </cell>
          <cell r="D191" t="str">
            <v>0000080000</v>
          </cell>
          <cell r="E191" t="str">
            <v>7</v>
          </cell>
          <cell r="F191" t="str">
            <v>A_000053_008</v>
          </cell>
          <cell r="G191" t="str">
            <v>(Dis.CESENA) (LONGIANO) FASE 3 POMPA 2</v>
          </cell>
          <cell r="H191" t="str">
            <v>A</v>
          </cell>
          <cell r="I191" t="str">
            <v>38726</v>
          </cell>
          <cell r="J191" t="str">
            <v>62556</v>
          </cell>
          <cell r="K191" t="str">
            <v>0</v>
          </cell>
          <cell r="L191" t="str">
            <v>150</v>
          </cell>
          <cell r="M191" t="str">
            <v>10</v>
          </cell>
          <cell r="N191" t="str">
            <v>0</v>
          </cell>
          <cell r="O191" t="str">
            <v>238</v>
          </cell>
          <cell r="P191" t="str">
            <v>0</v>
          </cell>
          <cell r="Q191" t="str">
            <v>15</v>
          </cell>
          <cell r="R191" t="str">
            <v>LINEARE</v>
          </cell>
          <cell r="S191" t="str">
            <v>50</v>
          </cell>
          <cell r="T191" t="str">
            <v>45</v>
          </cell>
          <cell r="U191" t="str">
            <v>45</v>
          </cell>
          <cell r="V191" t="str">
            <v>-10</v>
          </cell>
          <cell r="W191" t="str">
            <v>-10</v>
          </cell>
          <cell r="X191" t="str">
            <v>-20</v>
          </cell>
          <cell r="Y191" t="str">
            <v>0</v>
          </cell>
          <cell r="Z191" t="str">
            <v>MEDIA</v>
          </cell>
          <cell r="AA191" t="str">
            <v>10</v>
          </cell>
          <cell r="AB191" t="str">
            <v>0</v>
          </cell>
          <cell r="AC191" t="str">
            <v>NO</v>
          </cell>
          <cell r="AD191" t="str">
            <v>NO</v>
          </cell>
          <cell r="AE191" t="str">
            <v>not used</v>
          </cell>
          <cell r="AF191" t="str">
            <v>A000053</v>
          </cell>
        </row>
        <row r="192">
          <cell r="A192" t="str">
            <v>SHARED</v>
          </cell>
          <cell r="B192" t="str">
            <v>5</v>
          </cell>
          <cell r="C192" t="str">
            <v>A_000057</v>
          </cell>
          <cell r="D192" t="str">
            <v>0000010000</v>
          </cell>
          <cell r="E192" t="str">
            <v>0</v>
          </cell>
          <cell r="F192" t="str">
            <v>A_000057_001</v>
          </cell>
          <cell r="G192" t="str">
            <v>(Dis.CESENA) (LUCIGNANO) LIVELLO VASCA</v>
          </cell>
          <cell r="H192" t="str">
            <v>m</v>
          </cell>
          <cell r="I192" t="str">
            <v>819</v>
          </cell>
          <cell r="J192" t="str">
            <v>4095</v>
          </cell>
          <cell r="K192" t="str">
            <v>0</v>
          </cell>
          <cell r="L192" t="str">
            <v>6</v>
          </cell>
          <cell r="M192" t="str">
            <v>1</v>
          </cell>
          <cell r="N192" t="str">
            <v>0</v>
          </cell>
          <cell r="O192" t="str">
            <v>32</v>
          </cell>
          <cell r="P192" t="str">
            <v>0</v>
          </cell>
          <cell r="Q192" t="str">
            <v>15</v>
          </cell>
          <cell r="R192" t="str">
            <v>LINEARE</v>
          </cell>
          <cell r="S192" t="str">
            <v>3</v>
          </cell>
          <cell r="T192" t="str">
            <v>2.5</v>
          </cell>
          <cell r="U192" t="str">
            <v>2.5</v>
          </cell>
          <cell r="V192" t="str">
            <v>0.5</v>
          </cell>
          <cell r="W192" t="str">
            <v>0.5</v>
          </cell>
          <cell r="X192" t="str">
            <v>0.3</v>
          </cell>
          <cell r="Y192" t="str">
            <v>0</v>
          </cell>
          <cell r="Z192" t="str">
            <v>MEDIA</v>
          </cell>
          <cell r="AA192" t="str">
            <v>10</v>
          </cell>
          <cell r="AB192" t="str">
            <v>0</v>
          </cell>
          <cell r="AC192" t="str">
            <v>NO</v>
          </cell>
          <cell r="AD192" t="str">
            <v>NO</v>
          </cell>
          <cell r="AE192" t="str">
            <v>not used</v>
          </cell>
          <cell r="AF192" t="str">
            <v>A000057</v>
          </cell>
        </row>
        <row r="193">
          <cell r="A193" t="str">
            <v>SHARED</v>
          </cell>
          <cell r="B193" t="str">
            <v>5</v>
          </cell>
          <cell r="C193" t="str">
            <v>A_000057</v>
          </cell>
          <cell r="D193" t="str">
            <v>0000020000</v>
          </cell>
          <cell r="E193" t="str">
            <v>1</v>
          </cell>
          <cell r="F193" t="str">
            <v>A_000057_002</v>
          </cell>
          <cell r="G193" t="str">
            <v>(Dis.CESENA) (LUCIGNANO) FASE 1 POMPA 1</v>
          </cell>
          <cell r="H193" t="str">
            <v>A</v>
          </cell>
          <cell r="I193" t="str">
            <v>819</v>
          </cell>
          <cell r="J193" t="str">
            <v>4095</v>
          </cell>
          <cell r="K193" t="str">
            <v>0</v>
          </cell>
          <cell r="L193" t="str">
            <v>30</v>
          </cell>
          <cell r="M193" t="str">
            <v>10</v>
          </cell>
          <cell r="N193" t="str">
            <v>0</v>
          </cell>
          <cell r="O193" t="str">
            <v>32</v>
          </cell>
          <cell r="P193" t="str">
            <v>0</v>
          </cell>
          <cell r="Q193" t="str">
            <v>15</v>
          </cell>
          <cell r="R193" t="str">
            <v>LINEARE</v>
          </cell>
          <cell r="S193" t="str">
            <v>28</v>
          </cell>
          <cell r="T193" t="str">
            <v>26</v>
          </cell>
          <cell r="U193" t="str">
            <v>26</v>
          </cell>
          <cell r="V193" t="str">
            <v>-10</v>
          </cell>
          <cell r="W193" t="str">
            <v>-10</v>
          </cell>
          <cell r="X193" t="str">
            <v>-20</v>
          </cell>
          <cell r="Y193" t="str">
            <v>0</v>
          </cell>
          <cell r="Z193" t="str">
            <v>MEDIA</v>
          </cell>
          <cell r="AA193" t="str">
            <v>10</v>
          </cell>
          <cell r="AB193" t="str">
            <v>0</v>
          </cell>
          <cell r="AC193" t="str">
            <v>NO</v>
          </cell>
          <cell r="AD193" t="str">
            <v>NO</v>
          </cell>
          <cell r="AE193" t="str">
            <v>not used</v>
          </cell>
          <cell r="AF193" t="str">
            <v>A000057</v>
          </cell>
        </row>
        <row r="194">
          <cell r="A194" t="str">
            <v>SHARED</v>
          </cell>
          <cell r="B194" t="str">
            <v>5</v>
          </cell>
          <cell r="C194" t="str">
            <v>A_000057</v>
          </cell>
          <cell r="D194" t="str">
            <v>0000030000</v>
          </cell>
          <cell r="E194" t="str">
            <v>2</v>
          </cell>
          <cell r="F194" t="str">
            <v>A_000057_003</v>
          </cell>
          <cell r="G194" t="str">
            <v>(Dis.CESENA) (LUCIGNANO) FASE 1 POMPA 2</v>
          </cell>
          <cell r="H194" t="str">
            <v>A</v>
          </cell>
          <cell r="I194" t="str">
            <v>819</v>
          </cell>
          <cell r="J194" t="str">
            <v>4095</v>
          </cell>
          <cell r="K194" t="str">
            <v>0</v>
          </cell>
          <cell r="L194" t="str">
            <v>30</v>
          </cell>
          <cell r="M194" t="str">
            <v>10</v>
          </cell>
          <cell r="N194" t="str">
            <v>0</v>
          </cell>
          <cell r="O194" t="str">
            <v>32</v>
          </cell>
          <cell r="P194" t="str">
            <v>0</v>
          </cell>
          <cell r="Q194" t="str">
            <v>15</v>
          </cell>
          <cell r="R194" t="str">
            <v>LINEARE</v>
          </cell>
          <cell r="S194" t="str">
            <v>28</v>
          </cell>
          <cell r="T194" t="str">
            <v>26</v>
          </cell>
          <cell r="U194" t="str">
            <v>26</v>
          </cell>
          <cell r="V194" t="str">
            <v>-10</v>
          </cell>
          <cell r="W194" t="str">
            <v>-10</v>
          </cell>
          <cell r="X194" t="str">
            <v>-20</v>
          </cell>
          <cell r="Y194" t="str">
            <v>0</v>
          </cell>
          <cell r="Z194" t="str">
            <v>MEDIA</v>
          </cell>
          <cell r="AA194" t="str">
            <v>10</v>
          </cell>
          <cell r="AB194" t="str">
            <v>0</v>
          </cell>
          <cell r="AC194" t="str">
            <v>NO</v>
          </cell>
          <cell r="AD194" t="str">
            <v>NO</v>
          </cell>
          <cell r="AE194" t="str">
            <v>not used</v>
          </cell>
          <cell r="AF194" t="str">
            <v>A000057</v>
          </cell>
        </row>
        <row r="195">
          <cell r="A195" t="str">
            <v>SHARED</v>
          </cell>
          <cell r="B195" t="str">
            <v>5</v>
          </cell>
          <cell r="C195" t="str">
            <v>A_000057</v>
          </cell>
          <cell r="D195" t="str">
            <v>0000040000</v>
          </cell>
          <cell r="E195" t="str">
            <v>3</v>
          </cell>
          <cell r="F195" t="str">
            <v>A_000057_004</v>
          </cell>
          <cell r="G195" t="str">
            <v>(Dis.CESENA) (LUCIGNANO) PORTATA X SAVIGNANO DI RIGO</v>
          </cell>
          <cell r="H195" t="str">
            <v>m3/h</v>
          </cell>
          <cell r="I195" t="str">
            <v>819</v>
          </cell>
          <cell r="J195" t="str">
            <v>4095</v>
          </cell>
          <cell r="K195" t="str">
            <v>0</v>
          </cell>
          <cell r="L195" t="str">
            <v>50</v>
          </cell>
          <cell r="M195" t="str">
            <v>1</v>
          </cell>
          <cell r="N195" t="str">
            <v>0</v>
          </cell>
          <cell r="O195" t="str">
            <v>32</v>
          </cell>
          <cell r="P195" t="str">
            <v>0</v>
          </cell>
          <cell r="Q195" t="str">
            <v>15</v>
          </cell>
          <cell r="R195" t="str">
            <v>LINEARE</v>
          </cell>
          <cell r="S195" t="str">
            <v>15</v>
          </cell>
          <cell r="T195" t="str">
            <v>13</v>
          </cell>
          <cell r="U195" t="str">
            <v>13</v>
          </cell>
          <cell r="V195" t="str">
            <v>-888888</v>
          </cell>
          <cell r="W195" t="str">
            <v>-888888</v>
          </cell>
          <cell r="X195" t="str">
            <v>-999999</v>
          </cell>
          <cell r="Y195" t="str">
            <v>0</v>
          </cell>
          <cell r="Z195" t="str">
            <v>MEDIA</v>
          </cell>
          <cell r="AA195" t="str">
            <v>10</v>
          </cell>
          <cell r="AB195" t="str">
            <v>0</v>
          </cell>
          <cell r="AC195" t="str">
            <v>NO</v>
          </cell>
          <cell r="AD195" t="str">
            <v>NO</v>
          </cell>
          <cell r="AE195" t="str">
            <v>not used</v>
          </cell>
          <cell r="AF195" t="str">
            <v>A000057</v>
          </cell>
        </row>
        <row r="196">
          <cell r="A196" t="str">
            <v>SHARED</v>
          </cell>
          <cell r="B196" t="str">
            <v>9</v>
          </cell>
          <cell r="C196" t="str">
            <v>A_000057</v>
          </cell>
          <cell r="D196" t="str">
            <v>0000010000</v>
          </cell>
          <cell r="E196" t="str">
            <v>0</v>
          </cell>
          <cell r="F196" t="str">
            <v>A_000057_005</v>
          </cell>
          <cell r="G196" t="str">
            <v>(Dis.CESENA) (SAVIGNANO DI RIGO) LIVELLO VASCA</v>
          </cell>
          <cell r="H196" t="str">
            <v>m</v>
          </cell>
          <cell r="I196" t="str">
            <v>819</v>
          </cell>
          <cell r="J196" t="str">
            <v>4095</v>
          </cell>
          <cell r="K196" t="str">
            <v>0</v>
          </cell>
          <cell r="L196" t="str">
            <v>6</v>
          </cell>
          <cell r="M196" t="str">
            <v>1</v>
          </cell>
          <cell r="N196" t="str">
            <v>0</v>
          </cell>
          <cell r="O196" t="str">
            <v>32</v>
          </cell>
          <cell r="P196" t="str">
            <v>0</v>
          </cell>
          <cell r="Q196" t="str">
            <v>15</v>
          </cell>
          <cell r="R196" t="str">
            <v>LINEARE</v>
          </cell>
          <cell r="S196" t="str">
            <v>999999</v>
          </cell>
          <cell r="T196" t="str">
            <v>888888</v>
          </cell>
          <cell r="U196" t="str">
            <v>888888</v>
          </cell>
          <cell r="V196" t="str">
            <v>-999999</v>
          </cell>
          <cell r="W196" t="str">
            <v>-999999</v>
          </cell>
          <cell r="X196" t="str">
            <v>-888888</v>
          </cell>
          <cell r="Y196" t="str">
            <v>0</v>
          </cell>
          <cell r="Z196" t="str">
            <v>MEDIA</v>
          </cell>
          <cell r="AA196" t="str">
            <v>10</v>
          </cell>
          <cell r="AB196" t="str">
            <v>0</v>
          </cell>
          <cell r="AC196" t="str">
            <v>NO</v>
          </cell>
          <cell r="AD196" t="str">
            <v>NO</v>
          </cell>
          <cell r="AE196" t="str">
            <v>not used</v>
          </cell>
          <cell r="AF196" t="str">
            <v>A000057</v>
          </cell>
        </row>
        <row r="197">
          <cell r="A197" t="str">
            <v>SHARED</v>
          </cell>
          <cell r="B197" t="str">
            <v>9</v>
          </cell>
          <cell r="C197" t="str">
            <v>A_000057</v>
          </cell>
          <cell r="D197" t="str">
            <v>0000020000</v>
          </cell>
          <cell r="E197" t="str">
            <v>1</v>
          </cell>
          <cell r="F197" t="str">
            <v>A_000057_006</v>
          </cell>
          <cell r="G197" t="str">
            <v>(Dis.CESENA) (BARDELINA) PORTATA SORGENTE X LUCIGNANO</v>
          </cell>
          <cell r="H197" t="str">
            <v>m3/h</v>
          </cell>
          <cell r="I197" t="str">
            <v>819</v>
          </cell>
          <cell r="J197" t="str">
            <v>4095</v>
          </cell>
          <cell r="K197" t="str">
            <v>0</v>
          </cell>
          <cell r="L197" t="str">
            <v>20</v>
          </cell>
          <cell r="M197" t="str">
            <v>1</v>
          </cell>
          <cell r="N197" t="str">
            <v>0</v>
          </cell>
          <cell r="O197" t="str">
            <v>32</v>
          </cell>
          <cell r="P197" t="str">
            <v>0</v>
          </cell>
          <cell r="Q197" t="str">
            <v>15</v>
          </cell>
          <cell r="R197" t="str">
            <v>LINEARE</v>
          </cell>
          <cell r="S197" t="str">
            <v>999999</v>
          </cell>
          <cell r="T197" t="str">
            <v>888888</v>
          </cell>
          <cell r="U197" t="str">
            <v>888888</v>
          </cell>
          <cell r="V197" t="str">
            <v>-999999</v>
          </cell>
          <cell r="W197" t="str">
            <v>-999999</v>
          </cell>
          <cell r="X197" t="str">
            <v>-888888</v>
          </cell>
          <cell r="Y197" t="str">
            <v>0</v>
          </cell>
          <cell r="Z197" t="str">
            <v>MEDIA</v>
          </cell>
          <cell r="AA197" t="str">
            <v>10</v>
          </cell>
          <cell r="AB197" t="str">
            <v>0</v>
          </cell>
          <cell r="AC197" t="str">
            <v>NO</v>
          </cell>
          <cell r="AD197" t="str">
            <v>NO</v>
          </cell>
          <cell r="AE197" t="str">
            <v>not used</v>
          </cell>
          <cell r="AF197" t="str">
            <v>A000057</v>
          </cell>
        </row>
        <row r="198">
          <cell r="A198" t="str">
            <v>SHARED</v>
          </cell>
          <cell r="B198" t="str">
            <v>9</v>
          </cell>
          <cell r="C198" t="str">
            <v>A_000057</v>
          </cell>
          <cell r="D198" t="str">
            <v>0000030000</v>
          </cell>
          <cell r="E198" t="str">
            <v>2</v>
          </cell>
          <cell r="F198" t="str">
            <v>A_000057_007</v>
          </cell>
          <cell r="G198" t="str">
            <v>(Dis.CESENA) (PANTANE) PORTATA SORGENTE X LUCIGNANO</v>
          </cell>
          <cell r="H198" t="str">
            <v>m3/h</v>
          </cell>
          <cell r="I198" t="str">
            <v>819</v>
          </cell>
          <cell r="J198" t="str">
            <v>4095</v>
          </cell>
          <cell r="K198" t="str">
            <v>0</v>
          </cell>
          <cell r="L198" t="str">
            <v>20</v>
          </cell>
          <cell r="M198" t="str">
            <v>1</v>
          </cell>
          <cell r="N198" t="str">
            <v>0</v>
          </cell>
          <cell r="O198" t="str">
            <v>32</v>
          </cell>
          <cell r="P198" t="str">
            <v>0</v>
          </cell>
          <cell r="Q198" t="str">
            <v>15</v>
          </cell>
          <cell r="R198" t="str">
            <v>LINEARE</v>
          </cell>
          <cell r="S198" t="str">
            <v>999999</v>
          </cell>
          <cell r="T198" t="str">
            <v>888888</v>
          </cell>
          <cell r="U198" t="str">
            <v>888888</v>
          </cell>
          <cell r="V198" t="str">
            <v>-999999</v>
          </cell>
          <cell r="W198" t="str">
            <v>-999999</v>
          </cell>
          <cell r="X198" t="str">
            <v>-888888</v>
          </cell>
          <cell r="Y198" t="str">
            <v>0</v>
          </cell>
          <cell r="Z198" t="str">
            <v>MEDIA</v>
          </cell>
          <cell r="AA198" t="str">
            <v>10</v>
          </cell>
          <cell r="AB198" t="str">
            <v>0</v>
          </cell>
          <cell r="AC198" t="str">
            <v>NO</v>
          </cell>
          <cell r="AD198" t="str">
            <v>NO</v>
          </cell>
          <cell r="AE198" t="str">
            <v>not used</v>
          </cell>
          <cell r="AF198" t="str">
            <v>A000057</v>
          </cell>
        </row>
        <row r="199">
          <cell r="A199" t="str">
            <v>SHARED</v>
          </cell>
          <cell r="B199" t="str">
            <v>9</v>
          </cell>
          <cell r="C199" t="str">
            <v>A_000057</v>
          </cell>
          <cell r="D199" t="str">
            <v>0000040000</v>
          </cell>
          <cell r="E199" t="str">
            <v>3</v>
          </cell>
          <cell r="F199" t="str">
            <v>A_000057_008</v>
          </cell>
          <cell r="G199" t="str">
            <v>(Dis.CESENA) (LUCIGNANO) CONCENTRAZIONE BIOSSIDO DI CLORO</v>
          </cell>
          <cell r="H199" t="str">
            <v>ppm</v>
          </cell>
          <cell r="I199" t="str">
            <v>819</v>
          </cell>
          <cell r="J199" t="str">
            <v>4095</v>
          </cell>
          <cell r="K199" t="str">
            <v>0</v>
          </cell>
          <cell r="L199" t="str">
            <v>1</v>
          </cell>
          <cell r="M199" t="str">
            <v>0</v>
          </cell>
          <cell r="N199" t="str">
            <v>0</v>
          </cell>
          <cell r="O199" t="str">
            <v>32</v>
          </cell>
          <cell r="P199" t="str">
            <v>0</v>
          </cell>
          <cell r="Q199" t="str">
            <v>15</v>
          </cell>
          <cell r="R199" t="str">
            <v>LINEARE</v>
          </cell>
          <cell r="S199" t="str">
            <v>999999</v>
          </cell>
          <cell r="T199" t="str">
            <v>888888</v>
          </cell>
          <cell r="U199" t="str">
            <v>888888</v>
          </cell>
          <cell r="V199" t="str">
            <v>-999999</v>
          </cell>
          <cell r="W199" t="str">
            <v>-999999</v>
          </cell>
          <cell r="X199" t="str">
            <v>-888888</v>
          </cell>
          <cell r="Y199" t="str">
            <v>0</v>
          </cell>
          <cell r="Z199" t="str">
            <v>MEDIA</v>
          </cell>
          <cell r="AA199" t="str">
            <v>10</v>
          </cell>
          <cell r="AB199" t="str">
            <v>0</v>
          </cell>
          <cell r="AC199" t="str">
            <v>NO</v>
          </cell>
          <cell r="AE199" t="str">
            <v>not used</v>
          </cell>
          <cell r="AF199" t="str">
            <v>A000057</v>
          </cell>
        </row>
        <row r="200">
          <cell r="A200" t="str">
            <v>SHARED</v>
          </cell>
          <cell r="B200" t="str">
            <v>0</v>
          </cell>
          <cell r="C200" t="str">
            <v>A_000059</v>
          </cell>
          <cell r="D200" t="str">
            <v>0000010000</v>
          </cell>
          <cell r="E200" t="str">
            <v>0</v>
          </cell>
          <cell r="F200" t="str">
            <v>A_000059_001</v>
          </cell>
          <cell r="G200" t="str">
            <v>(Dis.CESENA) (PONTE USO) LIVELLO VASCA</v>
          </cell>
          <cell r="H200" t="str">
            <v>m</v>
          </cell>
          <cell r="I200" t="str">
            <v>38726</v>
          </cell>
          <cell r="J200" t="str">
            <v>62556</v>
          </cell>
          <cell r="K200" t="str">
            <v>0</v>
          </cell>
          <cell r="L200" t="str">
            <v>6</v>
          </cell>
          <cell r="M200" t="str">
            <v>1</v>
          </cell>
          <cell r="N200" t="str">
            <v>0</v>
          </cell>
          <cell r="O200" t="str">
            <v>238</v>
          </cell>
          <cell r="P200" t="str">
            <v>0</v>
          </cell>
          <cell r="Q200" t="str">
            <v>15</v>
          </cell>
          <cell r="R200" t="str">
            <v>LINEARE</v>
          </cell>
          <cell r="S200" t="str">
            <v>2.5</v>
          </cell>
          <cell r="T200" t="str">
            <v>2.3</v>
          </cell>
          <cell r="U200" t="str">
            <v>2.3</v>
          </cell>
          <cell r="V200" t="str">
            <v>1.5</v>
          </cell>
          <cell r="W200" t="str">
            <v>1.5</v>
          </cell>
          <cell r="X200" t="str">
            <v>0.8</v>
          </cell>
          <cell r="Y200" t="str">
            <v>0</v>
          </cell>
          <cell r="Z200" t="str">
            <v>MEDIA</v>
          </cell>
          <cell r="AA200" t="str">
            <v>10</v>
          </cell>
          <cell r="AB200" t="str">
            <v>0</v>
          </cell>
          <cell r="AC200" t="str">
            <v>NO</v>
          </cell>
          <cell r="AD200" t="str">
            <v>NO</v>
          </cell>
          <cell r="AE200" t="str">
            <v>not used</v>
          </cell>
          <cell r="AF200" t="str">
            <v>A000059</v>
          </cell>
        </row>
        <row r="201">
          <cell r="A201" t="str">
            <v>SHARED</v>
          </cell>
          <cell r="B201" t="str">
            <v>0</v>
          </cell>
          <cell r="C201" t="str">
            <v>A_000059</v>
          </cell>
          <cell r="D201" t="str">
            <v>0000020000</v>
          </cell>
          <cell r="E201" t="str">
            <v>1</v>
          </cell>
          <cell r="F201" t="str">
            <v>A_000059_002</v>
          </cell>
          <cell r="G201" t="str">
            <v>(Dis.CESENA) (PONTE USO) PORTATA X S.MARIA DI VIGNOLA</v>
          </cell>
          <cell r="H201" t="str">
            <v>m3/h</v>
          </cell>
          <cell r="I201" t="str">
            <v>38726</v>
          </cell>
          <cell r="J201" t="str">
            <v>62556</v>
          </cell>
          <cell r="K201" t="str">
            <v>0</v>
          </cell>
          <cell r="L201" t="str">
            <v>40</v>
          </cell>
          <cell r="M201" t="str">
            <v>1</v>
          </cell>
          <cell r="N201" t="str">
            <v>0</v>
          </cell>
          <cell r="O201" t="str">
            <v>238</v>
          </cell>
          <cell r="P201" t="str">
            <v>0</v>
          </cell>
          <cell r="Q201" t="str">
            <v>15</v>
          </cell>
          <cell r="R201" t="str">
            <v>LINEARE</v>
          </cell>
          <cell r="S201" t="str">
            <v>32</v>
          </cell>
          <cell r="T201" t="str">
            <v>31</v>
          </cell>
          <cell r="U201" t="str">
            <v>31</v>
          </cell>
          <cell r="V201" t="str">
            <v>-10</v>
          </cell>
          <cell r="W201" t="str">
            <v>-10</v>
          </cell>
          <cell r="X201" t="str">
            <v>-20</v>
          </cell>
          <cell r="Y201" t="str">
            <v>0</v>
          </cell>
          <cell r="Z201" t="str">
            <v>MEDIA</v>
          </cell>
          <cell r="AA201" t="str">
            <v>10</v>
          </cell>
          <cell r="AB201" t="str">
            <v>0</v>
          </cell>
          <cell r="AC201" t="str">
            <v>NO</v>
          </cell>
          <cell r="AD201" t="str">
            <v>NO</v>
          </cell>
          <cell r="AE201" t="str">
            <v>not used</v>
          </cell>
          <cell r="AF201" t="str">
            <v>A000059</v>
          </cell>
        </row>
        <row r="202">
          <cell r="A202" t="str">
            <v>SHARED</v>
          </cell>
          <cell r="B202" t="str">
            <v>0</v>
          </cell>
          <cell r="C202" t="str">
            <v>A_000059</v>
          </cell>
          <cell r="D202" t="str">
            <v>0000030000</v>
          </cell>
          <cell r="E202" t="str">
            <v>2</v>
          </cell>
          <cell r="F202" t="str">
            <v>A_000059_003</v>
          </cell>
          <cell r="G202" t="str">
            <v>(Dis.CESENA) (PONTE USO) FASE 1 POMPA 1</v>
          </cell>
          <cell r="H202" t="str">
            <v>A</v>
          </cell>
          <cell r="I202" t="str">
            <v>38726</v>
          </cell>
          <cell r="J202" t="str">
            <v>62556</v>
          </cell>
          <cell r="K202" t="str">
            <v>0</v>
          </cell>
          <cell r="L202" t="str">
            <v>100</v>
          </cell>
          <cell r="M202" t="str">
            <v>10</v>
          </cell>
          <cell r="N202" t="str">
            <v>0</v>
          </cell>
          <cell r="O202" t="str">
            <v>238</v>
          </cell>
          <cell r="P202" t="str">
            <v>0</v>
          </cell>
          <cell r="Q202" t="str">
            <v>15</v>
          </cell>
          <cell r="R202" t="str">
            <v>LINEARE</v>
          </cell>
          <cell r="S202" t="str">
            <v>50</v>
          </cell>
          <cell r="T202" t="str">
            <v>40</v>
          </cell>
          <cell r="U202" t="str">
            <v>40</v>
          </cell>
          <cell r="V202" t="str">
            <v>-10</v>
          </cell>
          <cell r="W202" t="str">
            <v>-10</v>
          </cell>
          <cell r="X202" t="str">
            <v>-20</v>
          </cell>
          <cell r="Y202" t="str">
            <v>0</v>
          </cell>
          <cell r="Z202" t="str">
            <v>MEDIA</v>
          </cell>
          <cell r="AA202" t="str">
            <v>10</v>
          </cell>
          <cell r="AB202" t="str">
            <v>0</v>
          </cell>
          <cell r="AC202" t="str">
            <v>NO</v>
          </cell>
          <cell r="AD202" t="str">
            <v>NO</v>
          </cell>
          <cell r="AE202" t="str">
            <v>not used</v>
          </cell>
          <cell r="AF202" t="str">
            <v>A000059</v>
          </cell>
        </row>
        <row r="203">
          <cell r="A203" t="str">
            <v>SHARED</v>
          </cell>
          <cell r="B203" t="str">
            <v>0</v>
          </cell>
          <cell r="C203" t="str">
            <v>A_000059</v>
          </cell>
          <cell r="D203" t="str">
            <v>0000040000</v>
          </cell>
          <cell r="E203" t="str">
            <v>5</v>
          </cell>
          <cell r="F203" t="str">
            <v>A_000059_006</v>
          </cell>
          <cell r="G203" t="str">
            <v>(Dis.CESENA) (PONTE USO) FASE 1 POMPA 2</v>
          </cell>
          <cell r="H203" t="str">
            <v>A</v>
          </cell>
          <cell r="I203" t="str">
            <v>38726</v>
          </cell>
          <cell r="J203" t="str">
            <v>62556</v>
          </cell>
          <cell r="K203" t="str">
            <v>0</v>
          </cell>
          <cell r="L203" t="str">
            <v>100</v>
          </cell>
          <cell r="M203" t="str">
            <v>10</v>
          </cell>
          <cell r="N203" t="str">
            <v>0</v>
          </cell>
          <cell r="O203" t="str">
            <v>238</v>
          </cell>
          <cell r="P203" t="str">
            <v>0</v>
          </cell>
          <cell r="Q203" t="str">
            <v>15</v>
          </cell>
          <cell r="R203" t="str">
            <v>LINEARE</v>
          </cell>
          <cell r="S203" t="str">
            <v>50</v>
          </cell>
          <cell r="T203" t="str">
            <v>41</v>
          </cell>
          <cell r="U203" t="str">
            <v>41</v>
          </cell>
          <cell r="V203" t="str">
            <v>-10</v>
          </cell>
          <cell r="W203" t="str">
            <v>-10</v>
          </cell>
          <cell r="X203" t="str">
            <v>-20</v>
          </cell>
          <cell r="Y203" t="str">
            <v>0</v>
          </cell>
          <cell r="Z203" t="str">
            <v>MEDIA</v>
          </cell>
          <cell r="AA203" t="str">
            <v>10</v>
          </cell>
          <cell r="AB203" t="str">
            <v>0</v>
          </cell>
          <cell r="AC203" t="str">
            <v>NO</v>
          </cell>
          <cell r="AD203" t="str">
            <v>NO</v>
          </cell>
          <cell r="AE203" t="str">
            <v>not used</v>
          </cell>
          <cell r="AF203" t="str">
            <v>A000059</v>
          </cell>
        </row>
        <row r="204">
          <cell r="A204" t="str">
            <v>SHARED</v>
          </cell>
          <cell r="B204" t="str">
            <v>1</v>
          </cell>
          <cell r="C204" t="str">
            <v>A_000060</v>
          </cell>
          <cell r="D204" t="str">
            <v>0000010000</v>
          </cell>
          <cell r="E204" t="str">
            <v>-</v>
          </cell>
          <cell r="F204" t="str">
            <v>A_000060_010</v>
          </cell>
          <cell r="G204" t="str">
            <v>(Dis.CESENA) (MELETO ) LIVELLO VASCA</v>
          </cell>
          <cell r="H204" t="str">
            <v>m</v>
          </cell>
          <cell r="I204" t="str">
            <v>820</v>
          </cell>
          <cell r="J204" t="str">
            <v>4095</v>
          </cell>
          <cell r="K204" t="str">
            <v>0</v>
          </cell>
          <cell r="L204" t="str">
            <v>6</v>
          </cell>
          <cell r="M204" t="str">
            <v>0</v>
          </cell>
          <cell r="N204" t="str">
            <v>0</v>
          </cell>
          <cell r="O204" t="str">
            <v>32</v>
          </cell>
          <cell r="P204" t="str">
            <v>0</v>
          </cell>
          <cell r="Q204" t="str">
            <v>15</v>
          </cell>
          <cell r="R204" t="str">
            <v>LINEARE</v>
          </cell>
          <cell r="S204" t="str">
            <v>2.8</v>
          </cell>
          <cell r="T204" t="str">
            <v>2.6</v>
          </cell>
          <cell r="U204" t="str">
            <v>2.6</v>
          </cell>
          <cell r="V204" t="str">
            <v>1.2</v>
          </cell>
          <cell r="W204" t="str">
            <v>1.2</v>
          </cell>
          <cell r="X204" t="str">
            <v>1</v>
          </cell>
          <cell r="Y204" t="str">
            <v>15</v>
          </cell>
          <cell r="Z204" t="str">
            <v>MEDIA</v>
          </cell>
          <cell r="AA204" t="str">
            <v>10</v>
          </cell>
          <cell r="AB204" t="str">
            <v>0</v>
          </cell>
          <cell r="AC204" t="str">
            <v>SI</v>
          </cell>
          <cell r="AD204" t="str">
            <v>SI_HighLow</v>
          </cell>
          <cell r="AE204" t="str">
            <v>not used</v>
          </cell>
          <cell r="AF204" t="str">
            <v>A000060</v>
          </cell>
        </row>
        <row r="205">
          <cell r="A205" t="str">
            <v>SHARED</v>
          </cell>
          <cell r="B205" t="str">
            <v>1</v>
          </cell>
          <cell r="C205" t="str">
            <v>A_000060</v>
          </cell>
          <cell r="D205" t="str">
            <v>0000020000</v>
          </cell>
          <cell r="E205" t="str">
            <v>1</v>
          </cell>
          <cell r="F205" t="str">
            <v>A_000060_011</v>
          </cell>
          <cell r="G205" t="str">
            <v>(Dis.CESENA) (MELETO ) PRESSIONE AUTOCLAVE</v>
          </cell>
          <cell r="H205" t="str">
            <v>bar</v>
          </cell>
          <cell r="I205" t="str">
            <v>820</v>
          </cell>
          <cell r="J205" t="str">
            <v>4095</v>
          </cell>
          <cell r="K205" t="str">
            <v>0</v>
          </cell>
          <cell r="L205" t="str">
            <v>16</v>
          </cell>
          <cell r="M205" t="str">
            <v>1</v>
          </cell>
          <cell r="N205" t="str">
            <v>0</v>
          </cell>
          <cell r="O205" t="str">
            <v>32</v>
          </cell>
          <cell r="P205" t="str">
            <v>0</v>
          </cell>
          <cell r="Q205" t="str">
            <v>15</v>
          </cell>
          <cell r="R205" t="str">
            <v>LINEARE</v>
          </cell>
          <cell r="S205" t="str">
            <v>999999</v>
          </cell>
          <cell r="T205" t="str">
            <v>888888</v>
          </cell>
          <cell r="U205" t="str">
            <v>888888</v>
          </cell>
          <cell r="V205" t="str">
            <v>-888888</v>
          </cell>
          <cell r="W205" t="str">
            <v>-888888</v>
          </cell>
          <cell r="X205" t="str">
            <v>-999999</v>
          </cell>
          <cell r="Y205" t="str">
            <v>15</v>
          </cell>
          <cell r="Z205" t="str">
            <v>MEDIA</v>
          </cell>
          <cell r="AA205" t="str">
            <v>10</v>
          </cell>
          <cell r="AB205" t="str">
            <v>0</v>
          </cell>
          <cell r="AC205" t="str">
            <v>SI</v>
          </cell>
          <cell r="AD205" t="str">
            <v>SI_HighLow</v>
          </cell>
          <cell r="AE205" t="str">
            <v>not used</v>
          </cell>
          <cell r="AF205" t="str">
            <v>A000060</v>
          </cell>
        </row>
        <row r="206">
          <cell r="A206" t="str">
            <v>SHARED</v>
          </cell>
          <cell r="B206" t="str">
            <v>1</v>
          </cell>
          <cell r="C206" t="str">
            <v>A_000060</v>
          </cell>
          <cell r="D206" t="str">
            <v>0000030000</v>
          </cell>
          <cell r="E206" t="str">
            <v>2</v>
          </cell>
          <cell r="F206" t="str">
            <v>A_000060_012</v>
          </cell>
          <cell r="G206" t="str">
            <v>(Dis.CESENA) (MELETO ) PRESSIONE VALVOLA AUTOMATICA</v>
          </cell>
          <cell r="H206" t="str">
            <v>bar</v>
          </cell>
          <cell r="I206" t="str">
            <v>820</v>
          </cell>
          <cell r="J206" t="str">
            <v>4095</v>
          </cell>
          <cell r="K206" t="str">
            <v>0</v>
          </cell>
          <cell r="L206" t="str">
            <v>16</v>
          </cell>
          <cell r="M206" t="str">
            <v>1</v>
          </cell>
          <cell r="N206" t="str">
            <v>0</v>
          </cell>
          <cell r="O206" t="str">
            <v>32</v>
          </cell>
          <cell r="P206" t="str">
            <v>0</v>
          </cell>
          <cell r="Q206" t="str">
            <v>15</v>
          </cell>
          <cell r="R206" t="str">
            <v>LINEARE</v>
          </cell>
          <cell r="S206" t="str">
            <v>999999</v>
          </cell>
          <cell r="T206" t="str">
            <v>888888</v>
          </cell>
          <cell r="U206" t="str">
            <v>888888</v>
          </cell>
          <cell r="V206" t="str">
            <v>-888888</v>
          </cell>
          <cell r="W206" t="str">
            <v>-888888</v>
          </cell>
          <cell r="X206" t="str">
            <v>-999999</v>
          </cell>
          <cell r="Y206" t="str">
            <v>15</v>
          </cell>
          <cell r="Z206" t="str">
            <v>MEDIA</v>
          </cell>
          <cell r="AA206" t="str">
            <v>10</v>
          </cell>
          <cell r="AB206" t="str">
            <v>0</v>
          </cell>
          <cell r="AC206" t="str">
            <v>SI</v>
          </cell>
          <cell r="AD206" t="str">
            <v>SI_HighLow</v>
          </cell>
          <cell r="AE206" t="str">
            <v>not used</v>
          </cell>
          <cell r="AF206" t="str">
            <v>A000060</v>
          </cell>
        </row>
        <row r="207">
          <cell r="A207" t="str">
            <v>SHARED</v>
          </cell>
          <cell r="B207" t="str">
            <v>4</v>
          </cell>
          <cell r="C207" t="str">
            <v>A_000063</v>
          </cell>
          <cell r="D207" t="str">
            <v>0000010000</v>
          </cell>
          <cell r="E207" t="str">
            <v>-</v>
          </cell>
          <cell r="F207" t="str">
            <v>A_000063_001</v>
          </cell>
          <cell r="G207" t="str">
            <v>(Dis.CESENA) (CA' D'ALESSIO) LIVELLO VASCA</v>
          </cell>
          <cell r="H207" t="str">
            <v>m</v>
          </cell>
          <cell r="I207" t="str">
            <v>819</v>
          </cell>
          <cell r="J207" t="str">
            <v>4095</v>
          </cell>
          <cell r="K207" t="str">
            <v>0</v>
          </cell>
          <cell r="L207" t="str">
            <v>6</v>
          </cell>
          <cell r="M207" t="str">
            <v>1</v>
          </cell>
          <cell r="N207" t="str">
            <v>0</v>
          </cell>
          <cell r="O207" t="str">
            <v>32</v>
          </cell>
          <cell r="P207" t="str">
            <v>0</v>
          </cell>
          <cell r="Q207" t="str">
            <v>15</v>
          </cell>
          <cell r="R207" t="str">
            <v>LINEARE</v>
          </cell>
          <cell r="S207" t="str">
            <v>999999</v>
          </cell>
          <cell r="T207" t="str">
            <v>888888</v>
          </cell>
          <cell r="U207" t="str">
            <v>888888</v>
          </cell>
          <cell r="V207" t="str">
            <v>-888888</v>
          </cell>
          <cell r="W207" t="str">
            <v>-888888</v>
          </cell>
          <cell r="X207" t="str">
            <v>-999999</v>
          </cell>
          <cell r="Y207" t="str">
            <v>0</v>
          </cell>
          <cell r="Z207" t="str">
            <v>MEDIA</v>
          </cell>
          <cell r="AA207" t="str">
            <v>10</v>
          </cell>
          <cell r="AB207" t="str">
            <v>0</v>
          </cell>
          <cell r="AC207" t="str">
            <v>NO</v>
          </cell>
          <cell r="AD207" t="str">
            <v>SI_HighLow</v>
          </cell>
          <cell r="AE207" t="str">
            <v>not used</v>
          </cell>
          <cell r="AF207" t="str">
            <v>A000063</v>
          </cell>
        </row>
        <row r="208">
          <cell r="A208" t="str">
            <v>SHARED</v>
          </cell>
          <cell r="B208" t="str">
            <v>4</v>
          </cell>
          <cell r="C208" t="str">
            <v>A_000063</v>
          </cell>
          <cell r="D208" t="str">
            <v>0000020000</v>
          </cell>
          <cell r="E208" t="str">
            <v>1</v>
          </cell>
          <cell r="F208" t="str">
            <v>A_000063_002</v>
          </cell>
          <cell r="G208" t="str">
            <v>(Dis.CESENA) (CA' D'ALESSIO) CLORO LIBERO</v>
          </cell>
          <cell r="H208" t="str">
            <v>ppm</v>
          </cell>
          <cell r="I208" t="str">
            <v>819</v>
          </cell>
          <cell r="J208" t="str">
            <v>4095</v>
          </cell>
          <cell r="K208" t="str">
            <v>0</v>
          </cell>
          <cell r="L208" t="str">
            <v>2</v>
          </cell>
          <cell r="M208" t="str">
            <v>1</v>
          </cell>
          <cell r="N208" t="str">
            <v>0</v>
          </cell>
          <cell r="O208" t="str">
            <v>32</v>
          </cell>
          <cell r="P208" t="str">
            <v>0</v>
          </cell>
          <cell r="Q208" t="str">
            <v>15</v>
          </cell>
          <cell r="R208" t="str">
            <v>LINEARE</v>
          </cell>
          <cell r="S208" t="str">
            <v>999999</v>
          </cell>
          <cell r="T208" t="str">
            <v>888888</v>
          </cell>
          <cell r="U208" t="str">
            <v>888888</v>
          </cell>
          <cell r="V208" t="str">
            <v>-888888</v>
          </cell>
          <cell r="W208" t="str">
            <v>-888888</v>
          </cell>
          <cell r="X208" t="str">
            <v>-999999</v>
          </cell>
          <cell r="Y208" t="str">
            <v>0</v>
          </cell>
          <cell r="Z208" t="str">
            <v>MEDIA</v>
          </cell>
          <cell r="AA208" t="str">
            <v>10</v>
          </cell>
          <cell r="AB208" t="str">
            <v>0</v>
          </cell>
          <cell r="AC208" t="str">
            <v>NO</v>
          </cell>
          <cell r="AD208" t="str">
            <v>SI_HighLow</v>
          </cell>
          <cell r="AE208" t="str">
            <v>not used</v>
          </cell>
          <cell r="AF208" t="str">
            <v>A000063</v>
          </cell>
        </row>
        <row r="209">
          <cell r="A209" t="str">
            <v>SHARED</v>
          </cell>
          <cell r="B209" t="str">
            <v>4</v>
          </cell>
          <cell r="C209" t="str">
            <v>A_000063</v>
          </cell>
          <cell r="D209" t="str">
            <v>0000030000</v>
          </cell>
          <cell r="E209" t="str">
            <v>2</v>
          </cell>
          <cell r="F209" t="str">
            <v>A_000063_003</v>
          </cell>
          <cell r="G209" t="str">
            <v>(Dis.CESENA) (CA' D'ALESSIO) PORTATA PER CA' D'ALESSANDRO</v>
          </cell>
          <cell r="H209" t="str">
            <v>mc/h</v>
          </cell>
          <cell r="I209" t="str">
            <v>819</v>
          </cell>
          <cell r="J209" t="str">
            <v>4095</v>
          </cell>
          <cell r="K209" t="str">
            <v>0</v>
          </cell>
          <cell r="L209" t="str">
            <v>50</v>
          </cell>
          <cell r="M209" t="str">
            <v>1</v>
          </cell>
          <cell r="N209" t="str">
            <v>0</v>
          </cell>
          <cell r="O209" t="str">
            <v>32</v>
          </cell>
          <cell r="P209" t="str">
            <v>0</v>
          </cell>
          <cell r="Q209" t="str">
            <v>15</v>
          </cell>
          <cell r="R209" t="str">
            <v>LINEARE</v>
          </cell>
          <cell r="S209" t="str">
            <v>999999</v>
          </cell>
          <cell r="T209" t="str">
            <v>888888</v>
          </cell>
          <cell r="U209" t="str">
            <v>888888</v>
          </cell>
          <cell r="V209" t="str">
            <v>-888888</v>
          </cell>
          <cell r="W209" t="str">
            <v>-888888</v>
          </cell>
          <cell r="X209" t="str">
            <v>-999999</v>
          </cell>
          <cell r="Y209" t="str">
            <v>0</v>
          </cell>
          <cell r="Z209" t="str">
            <v>MEDIA</v>
          </cell>
          <cell r="AA209" t="str">
            <v>10</v>
          </cell>
          <cell r="AB209" t="str">
            <v>0</v>
          </cell>
          <cell r="AC209" t="str">
            <v>NO</v>
          </cell>
          <cell r="AD209" t="str">
            <v>SI_HighLow</v>
          </cell>
          <cell r="AE209" t="str">
            <v>not used</v>
          </cell>
          <cell r="AF209" t="str">
            <v>A000063</v>
          </cell>
        </row>
        <row r="210">
          <cell r="A210" t="str">
            <v>SHARED</v>
          </cell>
          <cell r="B210" t="str">
            <v>4</v>
          </cell>
          <cell r="C210" t="str">
            <v>A_000063</v>
          </cell>
          <cell r="D210" t="str">
            <v>0000040000</v>
          </cell>
          <cell r="E210" t="str">
            <v>3</v>
          </cell>
          <cell r="F210" t="str">
            <v>A_000063_004</v>
          </cell>
          <cell r="G210" t="str">
            <v>(Dis.CESENA) (CA' D'ALESSIO) FASE 1 POMPA 1</v>
          </cell>
          <cell r="H210" t="str">
            <v>A</v>
          </cell>
          <cell r="I210" t="str">
            <v>819</v>
          </cell>
          <cell r="J210" t="str">
            <v>4095</v>
          </cell>
          <cell r="K210" t="str">
            <v>0</v>
          </cell>
          <cell r="L210" t="str">
            <v>60</v>
          </cell>
          <cell r="M210" t="str">
            <v>10</v>
          </cell>
          <cell r="N210" t="str">
            <v>0</v>
          </cell>
          <cell r="O210" t="str">
            <v>32</v>
          </cell>
          <cell r="P210" t="str">
            <v>0</v>
          </cell>
          <cell r="Q210" t="str">
            <v>15</v>
          </cell>
          <cell r="R210" t="str">
            <v>LINEARE</v>
          </cell>
          <cell r="S210" t="str">
            <v>999999</v>
          </cell>
          <cell r="T210" t="str">
            <v>888888</v>
          </cell>
          <cell r="U210" t="str">
            <v>888888</v>
          </cell>
          <cell r="V210" t="str">
            <v>-888888</v>
          </cell>
          <cell r="W210" t="str">
            <v>-888888</v>
          </cell>
          <cell r="X210" t="str">
            <v>-999999</v>
          </cell>
          <cell r="Y210" t="str">
            <v>0</v>
          </cell>
          <cell r="Z210" t="str">
            <v>MEDIA</v>
          </cell>
          <cell r="AA210" t="str">
            <v>10</v>
          </cell>
          <cell r="AB210" t="str">
            <v>0</v>
          </cell>
          <cell r="AC210" t="str">
            <v>NO</v>
          </cell>
          <cell r="AD210" t="str">
            <v>SI_HighLow</v>
          </cell>
          <cell r="AE210" t="str">
            <v>not used</v>
          </cell>
          <cell r="AF210" t="str">
            <v>A000063</v>
          </cell>
        </row>
        <row r="211">
          <cell r="A211" t="str">
            <v>SHARED</v>
          </cell>
          <cell r="B211" t="str">
            <v>8</v>
          </cell>
          <cell r="C211" t="str">
            <v>A_000063</v>
          </cell>
          <cell r="D211" t="str">
            <v>0000030000</v>
          </cell>
          <cell r="E211" t="str">
            <v>2</v>
          </cell>
          <cell r="F211" t="str">
            <v>A_000063_007</v>
          </cell>
          <cell r="G211" t="str">
            <v>(Dis.CESENA) (CA' D'ALESSIO) FASE 1 POMPA 2</v>
          </cell>
          <cell r="H211" t="str">
            <v>A</v>
          </cell>
          <cell r="I211" t="str">
            <v>819</v>
          </cell>
          <cell r="J211" t="str">
            <v>4095</v>
          </cell>
          <cell r="K211" t="str">
            <v>0</v>
          </cell>
          <cell r="L211" t="str">
            <v>60</v>
          </cell>
          <cell r="M211" t="str">
            <v>10</v>
          </cell>
          <cell r="N211" t="str">
            <v>0</v>
          </cell>
          <cell r="O211" t="str">
            <v>32</v>
          </cell>
          <cell r="P211" t="str">
            <v>0</v>
          </cell>
          <cell r="Q211" t="str">
            <v>15</v>
          </cell>
          <cell r="R211" t="str">
            <v>LINEARE</v>
          </cell>
          <cell r="S211" t="str">
            <v>999999</v>
          </cell>
          <cell r="T211" t="str">
            <v>888888</v>
          </cell>
          <cell r="U211" t="str">
            <v>888888</v>
          </cell>
          <cell r="V211" t="str">
            <v>-888888</v>
          </cell>
          <cell r="W211" t="str">
            <v>-888888</v>
          </cell>
          <cell r="X211" t="str">
            <v>-999999</v>
          </cell>
          <cell r="Y211" t="str">
            <v>0</v>
          </cell>
          <cell r="Z211" t="str">
            <v>MEDIA</v>
          </cell>
          <cell r="AA211" t="str">
            <v>10</v>
          </cell>
          <cell r="AB211" t="str">
            <v>0</v>
          </cell>
          <cell r="AC211" t="str">
            <v>NO</v>
          </cell>
          <cell r="AD211" t="str">
            <v>SI_HighLow</v>
          </cell>
          <cell r="AE211" t="str">
            <v>not used</v>
          </cell>
          <cell r="AF211" t="str">
            <v>A000063</v>
          </cell>
        </row>
        <row r="212">
          <cell r="A212" t="str">
            <v>SHARED</v>
          </cell>
          <cell r="B212" t="str">
            <v>8</v>
          </cell>
          <cell r="C212" t="str">
            <v>A_000063</v>
          </cell>
          <cell r="D212" t="str">
            <v>0000040000</v>
          </cell>
          <cell r="E212" t="str">
            <v>1</v>
          </cell>
          <cell r="F212" t="str">
            <v>A_000063_010</v>
          </cell>
          <cell r="G212" t="str">
            <v>(Dis.CESENA) (CA' D'ALESSIO) LIVELLO SERBATOIO CA' D'ALESSANDRO</v>
          </cell>
          <cell r="H212" t="str">
            <v>m</v>
          </cell>
          <cell r="I212" t="str">
            <v>819</v>
          </cell>
          <cell r="J212" t="str">
            <v>4095</v>
          </cell>
          <cell r="K212" t="str">
            <v>0</v>
          </cell>
          <cell r="L212" t="str">
            <v>6</v>
          </cell>
          <cell r="M212" t="str">
            <v>1</v>
          </cell>
          <cell r="N212" t="str">
            <v>0</v>
          </cell>
          <cell r="O212" t="str">
            <v>32</v>
          </cell>
          <cell r="P212" t="str">
            <v>0</v>
          </cell>
          <cell r="Q212" t="str">
            <v>15</v>
          </cell>
          <cell r="R212" t="str">
            <v>LINEARE</v>
          </cell>
          <cell r="S212" t="str">
            <v>999999</v>
          </cell>
          <cell r="T212" t="str">
            <v>888888</v>
          </cell>
          <cell r="U212" t="str">
            <v>888888</v>
          </cell>
          <cell r="V212" t="str">
            <v>-888888</v>
          </cell>
          <cell r="W212" t="str">
            <v>-888888</v>
          </cell>
          <cell r="X212" t="str">
            <v>-999999</v>
          </cell>
          <cell r="Y212" t="str">
            <v>0</v>
          </cell>
          <cell r="Z212" t="str">
            <v>MEDIA</v>
          </cell>
          <cell r="AA212" t="str">
            <v>10</v>
          </cell>
          <cell r="AB212" t="str">
            <v>0</v>
          </cell>
          <cell r="AC212" t="str">
            <v>NO</v>
          </cell>
          <cell r="AD212" t="str">
            <v>SI_HighLow</v>
          </cell>
          <cell r="AE212" t="str">
            <v>not used</v>
          </cell>
          <cell r="AF212" t="str">
            <v>A000063</v>
          </cell>
        </row>
        <row r="213">
          <cell r="A213" t="str">
            <v>SHARED</v>
          </cell>
          <cell r="B213" t="str">
            <v>0</v>
          </cell>
          <cell r="C213" t="str">
            <v>A_000064</v>
          </cell>
          <cell r="D213" t="str">
            <v>0000010000</v>
          </cell>
          <cell r="E213" t="str">
            <v>0</v>
          </cell>
          <cell r="F213" t="str">
            <v>A_000064_001</v>
          </cell>
          <cell r="G213" t="str">
            <v>(Dis.CESENA) (MASROLA) LIVELLO VASCA</v>
          </cell>
          <cell r="H213" t="str">
            <v>m</v>
          </cell>
          <cell r="I213" t="str">
            <v>38726</v>
          </cell>
          <cell r="J213" t="str">
            <v>62556</v>
          </cell>
          <cell r="K213" t="str">
            <v>0</v>
          </cell>
          <cell r="L213" t="str">
            <v>2.92</v>
          </cell>
          <cell r="M213" t="str">
            <v>1</v>
          </cell>
          <cell r="N213" t="str">
            <v>0</v>
          </cell>
          <cell r="O213" t="str">
            <v>238</v>
          </cell>
          <cell r="P213" t="str">
            <v>0</v>
          </cell>
          <cell r="Q213" t="str">
            <v>15</v>
          </cell>
          <cell r="R213" t="str">
            <v>LINEARE</v>
          </cell>
          <cell r="S213" t="str">
            <v>1.8</v>
          </cell>
          <cell r="T213" t="str">
            <v>1.7</v>
          </cell>
          <cell r="U213" t="str">
            <v>1.7</v>
          </cell>
          <cell r="V213" t="str">
            <v>0.9</v>
          </cell>
          <cell r="W213" t="str">
            <v>0.9</v>
          </cell>
          <cell r="X213" t="str">
            <v>0.6</v>
          </cell>
          <cell r="Y213" t="str">
            <v>0</v>
          </cell>
          <cell r="Z213" t="str">
            <v>MEDIA</v>
          </cell>
          <cell r="AA213" t="str">
            <v>10</v>
          </cell>
          <cell r="AB213" t="str">
            <v>0</v>
          </cell>
          <cell r="AC213" t="str">
            <v>NO</v>
          </cell>
          <cell r="AD213" t="str">
            <v>NO</v>
          </cell>
          <cell r="AE213" t="str">
            <v>not used</v>
          </cell>
          <cell r="AF213" t="str">
            <v>A000064</v>
          </cell>
        </row>
        <row r="214">
          <cell r="A214" t="str">
            <v>SHARED</v>
          </cell>
          <cell r="B214" t="str">
            <v>0</v>
          </cell>
          <cell r="C214" t="str">
            <v>A_000064</v>
          </cell>
          <cell r="D214" t="str">
            <v>0000020000</v>
          </cell>
          <cell r="E214" t="str">
            <v>1</v>
          </cell>
          <cell r="F214" t="str">
            <v>A_000064_002</v>
          </cell>
          <cell r="G214" t="str">
            <v>(Dis.CESENA) (MASROLA) PORTATA X CA DI PAOLO</v>
          </cell>
          <cell r="H214" t="str">
            <v>m3/h</v>
          </cell>
          <cell r="I214" t="str">
            <v>38726</v>
          </cell>
          <cell r="J214" t="str">
            <v>62556</v>
          </cell>
          <cell r="K214" t="str">
            <v>0</v>
          </cell>
          <cell r="L214" t="str">
            <v>60</v>
          </cell>
          <cell r="M214" t="str">
            <v>1</v>
          </cell>
          <cell r="N214" t="str">
            <v>0</v>
          </cell>
          <cell r="O214" t="str">
            <v>238</v>
          </cell>
          <cell r="P214" t="str">
            <v>0</v>
          </cell>
          <cell r="Q214" t="str">
            <v>15</v>
          </cell>
          <cell r="R214" t="str">
            <v>LINEARE</v>
          </cell>
          <cell r="S214" t="str">
            <v>999999</v>
          </cell>
          <cell r="T214" t="str">
            <v>888888</v>
          </cell>
          <cell r="U214" t="str">
            <v>888888</v>
          </cell>
          <cell r="V214" t="str">
            <v>-888888</v>
          </cell>
          <cell r="W214" t="str">
            <v>-888888</v>
          </cell>
          <cell r="X214" t="str">
            <v>-999999</v>
          </cell>
          <cell r="Y214" t="str">
            <v>0</v>
          </cell>
          <cell r="Z214" t="str">
            <v>MEDIA</v>
          </cell>
          <cell r="AA214" t="str">
            <v>10</v>
          </cell>
          <cell r="AB214" t="str">
            <v>0</v>
          </cell>
          <cell r="AC214" t="str">
            <v>NO</v>
          </cell>
          <cell r="AD214" t="str">
            <v>NO</v>
          </cell>
          <cell r="AE214" t="str">
            <v>not used</v>
          </cell>
          <cell r="AF214" t="str">
            <v>A000064</v>
          </cell>
        </row>
        <row r="215">
          <cell r="A215" t="str">
            <v>SHARED</v>
          </cell>
          <cell r="B215" t="str">
            <v>0</v>
          </cell>
          <cell r="C215" t="str">
            <v>A_000064</v>
          </cell>
          <cell r="D215" t="str">
            <v>0000030000</v>
          </cell>
          <cell r="E215" t="str">
            <v>2</v>
          </cell>
          <cell r="F215" t="str">
            <v>A_000064_003</v>
          </cell>
          <cell r="G215" t="str">
            <v>(Dis.CESENA) (MASROLA) FASE 1 POMPA 1</v>
          </cell>
          <cell r="H215" t="str">
            <v>A</v>
          </cell>
          <cell r="I215" t="str">
            <v>38726</v>
          </cell>
          <cell r="J215" t="str">
            <v>62556</v>
          </cell>
          <cell r="K215" t="str">
            <v>0</v>
          </cell>
          <cell r="L215" t="str">
            <v>150</v>
          </cell>
          <cell r="M215" t="str">
            <v>10</v>
          </cell>
          <cell r="N215" t="str">
            <v>0</v>
          </cell>
          <cell r="O215" t="str">
            <v>238</v>
          </cell>
          <cell r="P215" t="str">
            <v>0</v>
          </cell>
          <cell r="Q215" t="str">
            <v>15</v>
          </cell>
          <cell r="R215" t="str">
            <v>LINEARE</v>
          </cell>
          <cell r="S215" t="str">
            <v>999999</v>
          </cell>
          <cell r="T215" t="str">
            <v>888888</v>
          </cell>
          <cell r="U215" t="str">
            <v>888888</v>
          </cell>
          <cell r="V215" t="str">
            <v>-888888</v>
          </cell>
          <cell r="W215" t="str">
            <v>-888888</v>
          </cell>
          <cell r="X215" t="str">
            <v>-999999</v>
          </cell>
          <cell r="Y215" t="str">
            <v>0</v>
          </cell>
          <cell r="Z215" t="str">
            <v>MEDIA</v>
          </cell>
          <cell r="AA215" t="str">
            <v>10</v>
          </cell>
          <cell r="AB215" t="str">
            <v>0</v>
          </cell>
          <cell r="AC215" t="str">
            <v>NO</v>
          </cell>
          <cell r="AD215" t="str">
            <v>NO</v>
          </cell>
          <cell r="AE215" t="str">
            <v>not used</v>
          </cell>
          <cell r="AF215" t="str">
            <v>A000064</v>
          </cell>
        </row>
        <row r="216">
          <cell r="A216" t="str">
            <v>SHARED</v>
          </cell>
          <cell r="B216" t="str">
            <v>0</v>
          </cell>
          <cell r="C216" t="str">
            <v>A_000064</v>
          </cell>
          <cell r="D216" t="str">
            <v>0000040000</v>
          </cell>
          <cell r="E216" t="str">
            <v>3</v>
          </cell>
          <cell r="F216" t="str">
            <v>A_000064_004</v>
          </cell>
          <cell r="G216" t="str">
            <v>(Dis.CESENA) (MASROLA) FASE 2 POMPA 1</v>
          </cell>
          <cell r="H216" t="str">
            <v>A</v>
          </cell>
          <cell r="I216" t="str">
            <v>38726</v>
          </cell>
          <cell r="J216" t="str">
            <v>62556</v>
          </cell>
          <cell r="K216" t="str">
            <v>0</v>
          </cell>
          <cell r="L216" t="str">
            <v>150</v>
          </cell>
          <cell r="M216" t="str">
            <v>10</v>
          </cell>
          <cell r="N216" t="str">
            <v>0</v>
          </cell>
          <cell r="O216" t="str">
            <v>238</v>
          </cell>
          <cell r="P216" t="str">
            <v>0</v>
          </cell>
          <cell r="Q216" t="str">
            <v>15</v>
          </cell>
          <cell r="R216" t="str">
            <v>LINEARE</v>
          </cell>
          <cell r="S216" t="str">
            <v>999999</v>
          </cell>
          <cell r="T216" t="str">
            <v>888888</v>
          </cell>
          <cell r="U216" t="str">
            <v>888888</v>
          </cell>
          <cell r="V216" t="str">
            <v>-888888</v>
          </cell>
          <cell r="W216" t="str">
            <v>-888888</v>
          </cell>
          <cell r="X216" t="str">
            <v>-999999</v>
          </cell>
          <cell r="Y216" t="str">
            <v>0</v>
          </cell>
          <cell r="Z216" t="str">
            <v>MEDIA</v>
          </cell>
          <cell r="AA216" t="str">
            <v>10</v>
          </cell>
          <cell r="AB216" t="str">
            <v>0</v>
          </cell>
          <cell r="AC216" t="str">
            <v>NO</v>
          </cell>
          <cell r="AD216" t="str">
            <v>NO</v>
          </cell>
          <cell r="AE216" t="str">
            <v>not used</v>
          </cell>
          <cell r="AF216" t="str">
            <v>A000064</v>
          </cell>
        </row>
        <row r="217">
          <cell r="A217" t="str">
            <v>SHARED</v>
          </cell>
          <cell r="B217" t="str">
            <v>0</v>
          </cell>
          <cell r="C217" t="str">
            <v>A_000064</v>
          </cell>
          <cell r="D217" t="str">
            <v>0000050000</v>
          </cell>
          <cell r="E217" t="str">
            <v>4</v>
          </cell>
          <cell r="F217" t="str">
            <v>A_000064_005</v>
          </cell>
          <cell r="G217" t="str">
            <v>(Dis.CESENA) (MASROLA) FASE 3 POMPA 1</v>
          </cell>
          <cell r="H217" t="str">
            <v>A</v>
          </cell>
          <cell r="I217" t="str">
            <v>38726</v>
          </cell>
          <cell r="J217" t="str">
            <v>62556</v>
          </cell>
          <cell r="K217" t="str">
            <v>0</v>
          </cell>
          <cell r="L217" t="str">
            <v>150</v>
          </cell>
          <cell r="M217" t="str">
            <v>10</v>
          </cell>
          <cell r="N217" t="str">
            <v>0</v>
          </cell>
          <cell r="O217" t="str">
            <v>238</v>
          </cell>
          <cell r="P217" t="str">
            <v>0</v>
          </cell>
          <cell r="Q217" t="str">
            <v>15</v>
          </cell>
          <cell r="R217" t="str">
            <v>LINEARE</v>
          </cell>
          <cell r="S217" t="str">
            <v>999999</v>
          </cell>
          <cell r="T217" t="str">
            <v>888888</v>
          </cell>
          <cell r="U217" t="str">
            <v>888888</v>
          </cell>
          <cell r="V217" t="str">
            <v>-888888</v>
          </cell>
          <cell r="W217" t="str">
            <v>-888888</v>
          </cell>
          <cell r="X217" t="str">
            <v>-999999</v>
          </cell>
          <cell r="Y217" t="str">
            <v>0</v>
          </cell>
          <cell r="Z217" t="str">
            <v>MEDIA</v>
          </cell>
          <cell r="AA217" t="str">
            <v>10</v>
          </cell>
          <cell r="AB217" t="str">
            <v>0</v>
          </cell>
          <cell r="AC217" t="str">
            <v>NO</v>
          </cell>
          <cell r="AD217" t="str">
            <v>NO</v>
          </cell>
          <cell r="AE217" t="str">
            <v>not used</v>
          </cell>
          <cell r="AF217" t="str">
            <v>A000064</v>
          </cell>
        </row>
        <row r="218">
          <cell r="A218" t="str">
            <v>SHARED</v>
          </cell>
          <cell r="B218" t="str">
            <v>0</v>
          </cell>
          <cell r="C218" t="str">
            <v>A_000064</v>
          </cell>
          <cell r="D218" t="str">
            <v>0000060000</v>
          </cell>
          <cell r="E218" t="str">
            <v>5</v>
          </cell>
          <cell r="F218" t="str">
            <v>A_000064_006</v>
          </cell>
          <cell r="G218" t="str">
            <v>(Dis.CESENA) (MASROLA) FASE 1 POMPA 2</v>
          </cell>
          <cell r="H218" t="str">
            <v>A</v>
          </cell>
          <cell r="I218" t="str">
            <v>38726</v>
          </cell>
          <cell r="J218" t="str">
            <v>62556</v>
          </cell>
          <cell r="K218" t="str">
            <v>0</v>
          </cell>
          <cell r="L218" t="str">
            <v>150</v>
          </cell>
          <cell r="M218" t="str">
            <v>10</v>
          </cell>
          <cell r="N218" t="str">
            <v>0</v>
          </cell>
          <cell r="O218" t="str">
            <v>238</v>
          </cell>
          <cell r="P218" t="str">
            <v>0</v>
          </cell>
          <cell r="Q218" t="str">
            <v>15</v>
          </cell>
          <cell r="R218" t="str">
            <v>LINEARE</v>
          </cell>
          <cell r="S218" t="str">
            <v>999999</v>
          </cell>
          <cell r="T218" t="str">
            <v>888888</v>
          </cell>
          <cell r="U218" t="str">
            <v>888888</v>
          </cell>
          <cell r="V218" t="str">
            <v>-888888</v>
          </cell>
          <cell r="W218" t="str">
            <v>-888888</v>
          </cell>
          <cell r="X218" t="str">
            <v>-999999</v>
          </cell>
          <cell r="Y218" t="str">
            <v>0</v>
          </cell>
          <cell r="Z218" t="str">
            <v>MEDIA</v>
          </cell>
          <cell r="AA218" t="str">
            <v>10</v>
          </cell>
          <cell r="AB218" t="str">
            <v>0</v>
          </cell>
          <cell r="AC218" t="str">
            <v>NO</v>
          </cell>
          <cell r="AD218" t="str">
            <v>NO</v>
          </cell>
          <cell r="AE218" t="str">
            <v>not used</v>
          </cell>
          <cell r="AF218" t="str">
            <v>A000064</v>
          </cell>
        </row>
        <row r="219">
          <cell r="A219" t="str">
            <v>SHARED</v>
          </cell>
          <cell r="B219" t="str">
            <v>0</v>
          </cell>
          <cell r="C219" t="str">
            <v>A_000064</v>
          </cell>
          <cell r="D219" t="str">
            <v>0000070000</v>
          </cell>
          <cell r="E219" t="str">
            <v>6</v>
          </cell>
          <cell r="F219" t="str">
            <v>A_000064_007</v>
          </cell>
          <cell r="G219" t="str">
            <v>(Dis.CESENA) (MASROLA) FASE 2 POMPA 2</v>
          </cell>
          <cell r="H219" t="str">
            <v>A</v>
          </cell>
          <cell r="I219" t="str">
            <v>38726</v>
          </cell>
          <cell r="J219" t="str">
            <v>62556</v>
          </cell>
          <cell r="K219" t="str">
            <v>0</v>
          </cell>
          <cell r="L219" t="str">
            <v>150</v>
          </cell>
          <cell r="M219" t="str">
            <v>10</v>
          </cell>
          <cell r="N219" t="str">
            <v>0</v>
          </cell>
          <cell r="O219" t="str">
            <v>238</v>
          </cell>
          <cell r="P219" t="str">
            <v>0</v>
          </cell>
          <cell r="Q219" t="str">
            <v>15</v>
          </cell>
          <cell r="R219" t="str">
            <v>LINEARE</v>
          </cell>
          <cell r="S219" t="str">
            <v>999999</v>
          </cell>
          <cell r="T219" t="str">
            <v>888888</v>
          </cell>
          <cell r="U219" t="str">
            <v>888888</v>
          </cell>
          <cell r="V219" t="str">
            <v>-888888</v>
          </cell>
          <cell r="W219" t="str">
            <v>-888888</v>
          </cell>
          <cell r="X219" t="str">
            <v>-999999</v>
          </cell>
          <cell r="Y219" t="str">
            <v>0</v>
          </cell>
          <cell r="Z219" t="str">
            <v>MEDIA</v>
          </cell>
          <cell r="AA219" t="str">
            <v>10</v>
          </cell>
          <cell r="AB219" t="str">
            <v>0</v>
          </cell>
          <cell r="AC219" t="str">
            <v>NO</v>
          </cell>
          <cell r="AD219" t="str">
            <v>NO</v>
          </cell>
          <cell r="AE219" t="str">
            <v>not used</v>
          </cell>
          <cell r="AF219" t="str">
            <v>A000064</v>
          </cell>
        </row>
        <row r="220">
          <cell r="A220" t="str">
            <v>SHARED</v>
          </cell>
          <cell r="B220" t="str">
            <v>0</v>
          </cell>
          <cell r="C220" t="str">
            <v>A_000064</v>
          </cell>
          <cell r="D220" t="str">
            <v>0000080000</v>
          </cell>
          <cell r="E220" t="str">
            <v>7</v>
          </cell>
          <cell r="F220" t="str">
            <v>A_000064_008</v>
          </cell>
          <cell r="G220" t="str">
            <v>(Dis.CESENA) (MASROLA) FASE 3 POMPA 2</v>
          </cell>
          <cell r="H220" t="str">
            <v>A</v>
          </cell>
          <cell r="I220" t="str">
            <v>38726</v>
          </cell>
          <cell r="J220" t="str">
            <v>62556</v>
          </cell>
          <cell r="K220" t="str">
            <v>0</v>
          </cell>
          <cell r="L220" t="str">
            <v>150</v>
          </cell>
          <cell r="M220" t="str">
            <v>10</v>
          </cell>
          <cell r="N220" t="str">
            <v>0</v>
          </cell>
          <cell r="O220" t="str">
            <v>238</v>
          </cell>
          <cell r="P220" t="str">
            <v>0</v>
          </cell>
          <cell r="Q220" t="str">
            <v>15</v>
          </cell>
          <cell r="R220" t="str">
            <v>LINEARE</v>
          </cell>
          <cell r="S220" t="str">
            <v>999999</v>
          </cell>
          <cell r="T220" t="str">
            <v>888888</v>
          </cell>
          <cell r="U220" t="str">
            <v>888888</v>
          </cell>
          <cell r="V220" t="str">
            <v>-888888</v>
          </cell>
          <cell r="W220" t="str">
            <v>-888888</v>
          </cell>
          <cell r="X220" t="str">
            <v>-999999</v>
          </cell>
          <cell r="Y220" t="str">
            <v>0</v>
          </cell>
          <cell r="Z220" t="str">
            <v>MEDIA</v>
          </cell>
          <cell r="AA220" t="str">
            <v>10</v>
          </cell>
          <cell r="AB220" t="str">
            <v>0</v>
          </cell>
          <cell r="AC220" t="str">
            <v>NO</v>
          </cell>
          <cell r="AD220" t="str">
            <v>NO</v>
          </cell>
          <cell r="AE220" t="str">
            <v>not used</v>
          </cell>
          <cell r="AF220" t="str">
            <v>A000064</v>
          </cell>
        </row>
        <row r="221">
          <cell r="A221" t="str">
            <v>SHARED</v>
          </cell>
          <cell r="B221" t="str">
            <v>0</v>
          </cell>
          <cell r="C221" t="str">
            <v>A_000065</v>
          </cell>
          <cell r="D221" t="str">
            <v>0000010000</v>
          </cell>
          <cell r="E221" t="str">
            <v>0</v>
          </cell>
          <cell r="F221" t="str">
            <v>A_000065_001</v>
          </cell>
          <cell r="G221" t="str">
            <v>(Dis.CESENA) (CA DI PAOLO) LIVELLO VASCA</v>
          </cell>
          <cell r="H221" t="str">
            <v>m</v>
          </cell>
          <cell r="I221" t="str">
            <v>38726</v>
          </cell>
          <cell r="J221" t="str">
            <v>62556</v>
          </cell>
          <cell r="K221" t="str">
            <v>0</v>
          </cell>
          <cell r="L221" t="str">
            <v>12</v>
          </cell>
          <cell r="M221" t="str">
            <v>0</v>
          </cell>
          <cell r="N221" t="str">
            <v>0</v>
          </cell>
          <cell r="O221" t="str">
            <v>238</v>
          </cell>
          <cell r="P221" t="str">
            <v>0</v>
          </cell>
          <cell r="Q221" t="str">
            <v>15</v>
          </cell>
          <cell r="R221" t="str">
            <v>LINEARE</v>
          </cell>
          <cell r="S221" t="str">
            <v>2.5</v>
          </cell>
          <cell r="T221" t="str">
            <v>2.4</v>
          </cell>
          <cell r="U221" t="str">
            <v>2.4</v>
          </cell>
          <cell r="V221" t="str">
            <v>1</v>
          </cell>
          <cell r="W221" t="str">
            <v>1</v>
          </cell>
          <cell r="X221" t="str">
            <v>.7</v>
          </cell>
          <cell r="Y221" t="str">
            <v>0</v>
          </cell>
          <cell r="Z221" t="str">
            <v>MEDIA</v>
          </cell>
          <cell r="AA221" t="str">
            <v>10</v>
          </cell>
          <cell r="AB221" t="str">
            <v>0</v>
          </cell>
          <cell r="AC221" t="str">
            <v>NO</v>
          </cell>
          <cell r="AD221" t="str">
            <v>NO</v>
          </cell>
          <cell r="AE221" t="str">
            <v>not used</v>
          </cell>
          <cell r="AF221" t="str">
            <v>A000065</v>
          </cell>
          <cell r="AP221" t="str">
            <v>0</v>
          </cell>
        </row>
        <row r="222">
          <cell r="A222" t="str">
            <v>SHARED</v>
          </cell>
          <cell r="B222" t="str">
            <v>0</v>
          </cell>
          <cell r="C222" t="str">
            <v>A_000065</v>
          </cell>
          <cell r="D222" t="str">
            <v>0000020000</v>
          </cell>
          <cell r="E222" t="str">
            <v>1</v>
          </cell>
          <cell r="F222" t="str">
            <v>A_000065_002</v>
          </cell>
          <cell r="G222" t="str">
            <v>(Dis.CESENA) (CA DI PAOLO) PORTATA X S.GIOVANNI IN GALILEA</v>
          </cell>
          <cell r="H222" t="str">
            <v>m3/h</v>
          </cell>
          <cell r="I222" t="str">
            <v>38726</v>
          </cell>
          <cell r="J222" t="str">
            <v>62556</v>
          </cell>
          <cell r="K222" t="str">
            <v>0</v>
          </cell>
          <cell r="L222" t="str">
            <v>55</v>
          </cell>
          <cell r="M222" t="str">
            <v>0</v>
          </cell>
          <cell r="N222" t="str">
            <v>0</v>
          </cell>
          <cell r="O222" t="str">
            <v>238</v>
          </cell>
          <cell r="P222" t="str">
            <v>0</v>
          </cell>
          <cell r="Q222" t="str">
            <v>15</v>
          </cell>
          <cell r="R222" t="str">
            <v>LINEARE</v>
          </cell>
          <cell r="S222" t="str">
            <v>50</v>
          </cell>
          <cell r="T222" t="str">
            <v>45</v>
          </cell>
          <cell r="U222" t="str">
            <v>45</v>
          </cell>
          <cell r="V222" t="str">
            <v>-1</v>
          </cell>
          <cell r="W222" t="str">
            <v>-1</v>
          </cell>
          <cell r="X222" t="str">
            <v>-2</v>
          </cell>
          <cell r="Y222" t="str">
            <v>0</v>
          </cell>
          <cell r="Z222" t="str">
            <v>MEDIA</v>
          </cell>
          <cell r="AA222" t="str">
            <v>10</v>
          </cell>
          <cell r="AB222" t="str">
            <v>0</v>
          </cell>
          <cell r="AC222" t="str">
            <v>NO</v>
          </cell>
          <cell r="AD222" t="str">
            <v>NO</v>
          </cell>
          <cell r="AE222" t="str">
            <v>not used</v>
          </cell>
          <cell r="AF222" t="str">
            <v>A000065</v>
          </cell>
        </row>
        <row r="223">
          <cell r="A223" t="str">
            <v>SHARED</v>
          </cell>
          <cell r="B223" t="str">
            <v>0</v>
          </cell>
          <cell r="C223" t="str">
            <v>A_000065</v>
          </cell>
          <cell r="D223" t="str">
            <v>0000030000</v>
          </cell>
          <cell r="E223" t="str">
            <v>2</v>
          </cell>
          <cell r="F223" t="str">
            <v>A_000065_003</v>
          </cell>
          <cell r="G223" t="str">
            <v>(Dis.CESENA) (CA DI PAOLO) FASE 1 P1</v>
          </cell>
          <cell r="H223" t="str">
            <v>A</v>
          </cell>
          <cell r="I223" t="str">
            <v>38726</v>
          </cell>
          <cell r="J223" t="str">
            <v>62556</v>
          </cell>
          <cell r="K223" t="str">
            <v>0</v>
          </cell>
          <cell r="L223" t="str">
            <v>150</v>
          </cell>
          <cell r="M223" t="str">
            <v>10</v>
          </cell>
          <cell r="N223" t="str">
            <v>0</v>
          </cell>
          <cell r="O223" t="str">
            <v>238</v>
          </cell>
          <cell r="P223" t="str">
            <v>0</v>
          </cell>
          <cell r="Q223" t="str">
            <v>15</v>
          </cell>
          <cell r="R223" t="str">
            <v>LINEARE</v>
          </cell>
          <cell r="S223" t="str">
            <v>999999</v>
          </cell>
          <cell r="T223" t="str">
            <v>888888</v>
          </cell>
          <cell r="U223" t="str">
            <v>888888</v>
          </cell>
          <cell r="V223" t="str">
            <v>-888888</v>
          </cell>
          <cell r="W223" t="str">
            <v>-888888</v>
          </cell>
          <cell r="X223" t="str">
            <v>-999999</v>
          </cell>
          <cell r="Y223" t="str">
            <v>0</v>
          </cell>
          <cell r="Z223" t="str">
            <v>MEDIA</v>
          </cell>
          <cell r="AA223" t="str">
            <v>10</v>
          </cell>
          <cell r="AB223" t="str">
            <v>0</v>
          </cell>
          <cell r="AC223" t="str">
            <v>NO</v>
          </cell>
          <cell r="AD223" t="str">
            <v>NO</v>
          </cell>
          <cell r="AE223" t="str">
            <v>not used</v>
          </cell>
          <cell r="AF223" t="str">
            <v>A000065</v>
          </cell>
        </row>
        <row r="224">
          <cell r="A224" t="str">
            <v>SHARED</v>
          </cell>
          <cell r="B224" t="str">
            <v>0</v>
          </cell>
          <cell r="C224" t="str">
            <v>A_000065</v>
          </cell>
          <cell r="D224" t="str">
            <v>0000040000</v>
          </cell>
          <cell r="E224" t="str">
            <v>3</v>
          </cell>
          <cell r="F224" t="str">
            <v>A_000065_004</v>
          </cell>
          <cell r="G224" t="str">
            <v>(Dis.CESENA) (CA DI PAOLO) FASE 2 P1</v>
          </cell>
          <cell r="H224" t="str">
            <v>A</v>
          </cell>
          <cell r="I224" t="str">
            <v>38726</v>
          </cell>
          <cell r="J224" t="str">
            <v>62556</v>
          </cell>
          <cell r="K224" t="str">
            <v>0</v>
          </cell>
          <cell r="L224" t="str">
            <v>150</v>
          </cell>
          <cell r="M224" t="str">
            <v>10</v>
          </cell>
          <cell r="N224" t="str">
            <v>0</v>
          </cell>
          <cell r="O224" t="str">
            <v>238</v>
          </cell>
          <cell r="P224" t="str">
            <v>0</v>
          </cell>
          <cell r="Q224" t="str">
            <v>15</v>
          </cell>
          <cell r="R224" t="str">
            <v>LINEARE</v>
          </cell>
          <cell r="S224" t="str">
            <v>999999</v>
          </cell>
          <cell r="T224" t="str">
            <v>888888</v>
          </cell>
          <cell r="U224" t="str">
            <v>888888</v>
          </cell>
          <cell r="V224" t="str">
            <v>-888888</v>
          </cell>
          <cell r="W224" t="str">
            <v>-888888</v>
          </cell>
          <cell r="X224" t="str">
            <v>-999999</v>
          </cell>
          <cell r="Y224" t="str">
            <v>0</v>
          </cell>
          <cell r="Z224" t="str">
            <v>MEDIA</v>
          </cell>
          <cell r="AA224" t="str">
            <v>10</v>
          </cell>
          <cell r="AB224" t="str">
            <v>0</v>
          </cell>
          <cell r="AC224" t="str">
            <v>NO</v>
          </cell>
          <cell r="AD224" t="str">
            <v>NO</v>
          </cell>
          <cell r="AE224" t="str">
            <v>not used</v>
          </cell>
          <cell r="AF224" t="str">
            <v>A000065</v>
          </cell>
        </row>
        <row r="225">
          <cell r="A225" t="str">
            <v>SHARED</v>
          </cell>
          <cell r="B225" t="str">
            <v>0</v>
          </cell>
          <cell r="C225" t="str">
            <v>A_000065</v>
          </cell>
          <cell r="D225" t="str">
            <v>0000050000</v>
          </cell>
          <cell r="E225" t="str">
            <v>4</v>
          </cell>
          <cell r="F225" t="str">
            <v>A_000065_005</v>
          </cell>
          <cell r="G225" t="str">
            <v>(Dis.CESENA) (CA DI PAOLO) FASE 3 P1</v>
          </cell>
          <cell r="H225" t="str">
            <v>A</v>
          </cell>
          <cell r="I225" t="str">
            <v>38726</v>
          </cell>
          <cell r="J225" t="str">
            <v>62556</v>
          </cell>
          <cell r="K225" t="str">
            <v>0</v>
          </cell>
          <cell r="L225" t="str">
            <v>150</v>
          </cell>
          <cell r="M225" t="str">
            <v>10</v>
          </cell>
          <cell r="N225" t="str">
            <v>0</v>
          </cell>
          <cell r="O225" t="str">
            <v>238</v>
          </cell>
          <cell r="P225" t="str">
            <v>0</v>
          </cell>
          <cell r="Q225" t="str">
            <v>15</v>
          </cell>
          <cell r="R225" t="str">
            <v>LINEARE</v>
          </cell>
          <cell r="S225" t="str">
            <v>999999</v>
          </cell>
          <cell r="T225" t="str">
            <v>888888</v>
          </cell>
          <cell r="U225" t="str">
            <v>888888</v>
          </cell>
          <cell r="V225" t="str">
            <v>-888888</v>
          </cell>
          <cell r="W225" t="str">
            <v>-888888</v>
          </cell>
          <cell r="X225" t="str">
            <v>-999999</v>
          </cell>
          <cell r="Y225" t="str">
            <v>0</v>
          </cell>
          <cell r="Z225" t="str">
            <v>MEDIA</v>
          </cell>
          <cell r="AA225" t="str">
            <v>10</v>
          </cell>
          <cell r="AB225" t="str">
            <v>0</v>
          </cell>
          <cell r="AC225" t="str">
            <v>NO</v>
          </cell>
          <cell r="AD225" t="str">
            <v>NO</v>
          </cell>
          <cell r="AE225" t="str">
            <v>not used</v>
          </cell>
          <cell r="AF225" t="str">
            <v>A000065</v>
          </cell>
        </row>
        <row r="226">
          <cell r="A226" t="str">
            <v>SHARED</v>
          </cell>
          <cell r="B226" t="str">
            <v>0</v>
          </cell>
          <cell r="C226" t="str">
            <v>A_000065</v>
          </cell>
          <cell r="D226" t="str">
            <v>0000060000</v>
          </cell>
          <cell r="E226" t="str">
            <v>5</v>
          </cell>
          <cell r="F226" t="str">
            <v>A_000065_006</v>
          </cell>
          <cell r="G226" t="str">
            <v>(Dis.CESENA) (CA DI PAOLO) FASE 1 P2</v>
          </cell>
          <cell r="H226" t="str">
            <v>A</v>
          </cell>
          <cell r="I226" t="str">
            <v>38726</v>
          </cell>
          <cell r="J226" t="str">
            <v>62556</v>
          </cell>
          <cell r="K226" t="str">
            <v>0</v>
          </cell>
          <cell r="L226" t="str">
            <v>150</v>
          </cell>
          <cell r="M226" t="str">
            <v>10</v>
          </cell>
          <cell r="N226" t="str">
            <v>0</v>
          </cell>
          <cell r="O226" t="str">
            <v>238</v>
          </cell>
          <cell r="P226" t="str">
            <v>0</v>
          </cell>
          <cell r="Q226" t="str">
            <v>15</v>
          </cell>
          <cell r="R226" t="str">
            <v>LINEARE</v>
          </cell>
          <cell r="S226" t="str">
            <v>999999</v>
          </cell>
          <cell r="T226" t="str">
            <v>888888</v>
          </cell>
          <cell r="U226" t="str">
            <v>888888</v>
          </cell>
          <cell r="V226" t="str">
            <v>-888888</v>
          </cell>
          <cell r="W226" t="str">
            <v>-888888</v>
          </cell>
          <cell r="X226" t="str">
            <v>-999999</v>
          </cell>
          <cell r="Y226" t="str">
            <v>0</v>
          </cell>
          <cell r="Z226" t="str">
            <v>MEDIA</v>
          </cell>
          <cell r="AA226" t="str">
            <v>10</v>
          </cell>
          <cell r="AB226" t="str">
            <v>0</v>
          </cell>
          <cell r="AC226" t="str">
            <v>NO</v>
          </cell>
          <cell r="AD226" t="str">
            <v>NO</v>
          </cell>
          <cell r="AE226" t="str">
            <v>not used</v>
          </cell>
          <cell r="AF226" t="str">
            <v>A000065</v>
          </cell>
        </row>
        <row r="227">
          <cell r="A227" t="str">
            <v>SHARED</v>
          </cell>
          <cell r="B227" t="str">
            <v>0</v>
          </cell>
          <cell r="C227" t="str">
            <v>A_000065</v>
          </cell>
          <cell r="D227" t="str">
            <v>0000070000</v>
          </cell>
          <cell r="E227" t="str">
            <v>6</v>
          </cell>
          <cell r="F227" t="str">
            <v>A_000065_007</v>
          </cell>
          <cell r="G227" t="str">
            <v>(Dis.CESENA) (CA DI PAOLO) FASE 2 P2</v>
          </cell>
          <cell r="H227" t="str">
            <v>A</v>
          </cell>
          <cell r="I227" t="str">
            <v>38726</v>
          </cell>
          <cell r="J227" t="str">
            <v>62556</v>
          </cell>
          <cell r="K227" t="str">
            <v>0</v>
          </cell>
          <cell r="L227" t="str">
            <v>150</v>
          </cell>
          <cell r="M227" t="str">
            <v>10</v>
          </cell>
          <cell r="N227" t="str">
            <v>0</v>
          </cell>
          <cell r="O227" t="str">
            <v>238</v>
          </cell>
          <cell r="P227" t="str">
            <v>0</v>
          </cell>
          <cell r="Q227" t="str">
            <v>15</v>
          </cell>
          <cell r="R227" t="str">
            <v>LINEARE</v>
          </cell>
          <cell r="S227" t="str">
            <v>999999</v>
          </cell>
          <cell r="T227" t="str">
            <v>888888</v>
          </cell>
          <cell r="U227" t="str">
            <v>888888</v>
          </cell>
          <cell r="V227" t="str">
            <v>-888888</v>
          </cell>
          <cell r="W227" t="str">
            <v>-888888</v>
          </cell>
          <cell r="X227" t="str">
            <v>-999999</v>
          </cell>
          <cell r="Y227" t="str">
            <v>0</v>
          </cell>
          <cell r="Z227" t="str">
            <v>MEDIA</v>
          </cell>
          <cell r="AA227" t="str">
            <v>10</v>
          </cell>
          <cell r="AB227" t="str">
            <v>0</v>
          </cell>
          <cell r="AC227" t="str">
            <v>NO</v>
          </cell>
          <cell r="AD227" t="str">
            <v>NO</v>
          </cell>
          <cell r="AE227" t="str">
            <v>not used</v>
          </cell>
          <cell r="AF227" t="str">
            <v>A000065</v>
          </cell>
        </row>
        <row r="228">
          <cell r="A228" t="str">
            <v>SHARED</v>
          </cell>
          <cell r="B228" t="str">
            <v>0</v>
          </cell>
          <cell r="C228" t="str">
            <v>A_000065</v>
          </cell>
          <cell r="D228" t="str">
            <v>0000080000</v>
          </cell>
          <cell r="E228" t="str">
            <v>7</v>
          </cell>
          <cell r="F228" t="str">
            <v>A_000065_008</v>
          </cell>
          <cell r="G228" t="str">
            <v>(Dis.CESENA) (CA DI PAOLO) FASE 3 P2</v>
          </cell>
          <cell r="H228" t="str">
            <v>A</v>
          </cell>
          <cell r="I228" t="str">
            <v>38726</v>
          </cell>
          <cell r="J228" t="str">
            <v>62556</v>
          </cell>
          <cell r="K228" t="str">
            <v>0</v>
          </cell>
          <cell r="L228" t="str">
            <v>150</v>
          </cell>
          <cell r="M228" t="str">
            <v>10</v>
          </cell>
          <cell r="N228" t="str">
            <v>0</v>
          </cell>
          <cell r="O228" t="str">
            <v>238</v>
          </cell>
          <cell r="P228" t="str">
            <v>0</v>
          </cell>
          <cell r="Q228" t="str">
            <v>15</v>
          </cell>
          <cell r="R228" t="str">
            <v>LINEARE</v>
          </cell>
          <cell r="S228" t="str">
            <v>999999</v>
          </cell>
          <cell r="T228" t="str">
            <v>888888</v>
          </cell>
          <cell r="U228" t="str">
            <v>888888</v>
          </cell>
          <cell r="V228" t="str">
            <v>-888888</v>
          </cell>
          <cell r="W228" t="str">
            <v>-888888</v>
          </cell>
          <cell r="X228" t="str">
            <v>-999999</v>
          </cell>
          <cell r="Y228" t="str">
            <v>0</v>
          </cell>
          <cell r="Z228" t="str">
            <v>MEDIA</v>
          </cell>
          <cell r="AA228" t="str">
            <v>10</v>
          </cell>
          <cell r="AB228" t="str">
            <v>0</v>
          </cell>
          <cell r="AC228" t="str">
            <v>NO</v>
          </cell>
          <cell r="AD228" t="str">
            <v>NO</v>
          </cell>
          <cell r="AE228" t="str">
            <v>not used</v>
          </cell>
          <cell r="AF228" t="str">
            <v>A000065</v>
          </cell>
        </row>
        <row r="229">
          <cell r="A229" t="str">
            <v>SHARED</v>
          </cell>
          <cell r="B229" t="str">
            <v>4</v>
          </cell>
          <cell r="C229" t="str">
            <v>A_000066</v>
          </cell>
          <cell r="D229" t="str">
            <v>0000010000</v>
          </cell>
          <cell r="E229" t="str">
            <v>0</v>
          </cell>
          <cell r="F229" t="str">
            <v>A_000066_010</v>
          </cell>
          <cell r="G229" t="str">
            <v>(Dis.CESENA) (S.GIOVANNI IN GALILEA) LIVELLO VASCA</v>
          </cell>
          <cell r="H229" t="str">
            <v>m</v>
          </cell>
          <cell r="I229" t="str">
            <v>819</v>
          </cell>
          <cell r="J229" t="str">
            <v>4095</v>
          </cell>
          <cell r="K229" t="str">
            <v>0</v>
          </cell>
          <cell r="L229" t="str">
            <v>6</v>
          </cell>
          <cell r="M229" t="str">
            <v>0</v>
          </cell>
          <cell r="N229" t="str">
            <v>0</v>
          </cell>
          <cell r="O229" t="str">
            <v>32</v>
          </cell>
          <cell r="P229" t="str">
            <v>0</v>
          </cell>
          <cell r="Q229" t="str">
            <v>15</v>
          </cell>
          <cell r="R229" t="str">
            <v>LINEARE</v>
          </cell>
          <cell r="S229" t="str">
            <v>5</v>
          </cell>
          <cell r="T229" t="str">
            <v>4</v>
          </cell>
          <cell r="U229" t="str">
            <v>4</v>
          </cell>
          <cell r="V229" t="str">
            <v>2</v>
          </cell>
          <cell r="W229" t="str">
            <v>2</v>
          </cell>
          <cell r="X229" t="str">
            <v>1.8</v>
          </cell>
          <cell r="Y229" t="str">
            <v>15</v>
          </cell>
          <cell r="Z229" t="str">
            <v>MEDIA</v>
          </cell>
          <cell r="AA229" t="str">
            <v>10</v>
          </cell>
          <cell r="AB229" t="str">
            <v>0</v>
          </cell>
          <cell r="AC229" t="str">
            <v>SI</v>
          </cell>
          <cell r="AD229" t="str">
            <v>SI_HighLow</v>
          </cell>
          <cell r="AE229" t="str">
            <v>not used</v>
          </cell>
          <cell r="AF229" t="str">
            <v>A000066</v>
          </cell>
          <cell r="AP229" t="str">
            <v>0</v>
          </cell>
        </row>
        <row r="230">
          <cell r="A230" t="str">
            <v>SHARED</v>
          </cell>
          <cell r="B230" t="str">
            <v>4</v>
          </cell>
          <cell r="C230" t="str">
            <v>A_000066</v>
          </cell>
          <cell r="D230" t="str">
            <v>0000020000</v>
          </cell>
          <cell r="E230" t="str">
            <v>1</v>
          </cell>
          <cell r="F230" t="str">
            <v>A_000066_011</v>
          </cell>
          <cell r="G230" t="str">
            <v>(Dis.CESENA) (S.GIOVANNI IN GALILEA ) PRESSIONE AUTOCLAVE</v>
          </cell>
          <cell r="H230" t="str">
            <v>bar</v>
          </cell>
          <cell r="I230" t="str">
            <v>819</v>
          </cell>
          <cell r="J230" t="str">
            <v>4095</v>
          </cell>
          <cell r="K230" t="str">
            <v>0</v>
          </cell>
          <cell r="L230" t="str">
            <v>16</v>
          </cell>
          <cell r="M230" t="str">
            <v>1</v>
          </cell>
          <cell r="N230" t="str">
            <v>0</v>
          </cell>
          <cell r="O230" t="str">
            <v>32</v>
          </cell>
          <cell r="P230" t="str">
            <v>0</v>
          </cell>
          <cell r="Q230" t="str">
            <v>15</v>
          </cell>
          <cell r="R230" t="str">
            <v>LINEARE</v>
          </cell>
          <cell r="S230" t="str">
            <v>5</v>
          </cell>
          <cell r="T230" t="str">
            <v>4</v>
          </cell>
          <cell r="U230" t="str">
            <v>4</v>
          </cell>
          <cell r="V230" t="str">
            <v>0.8</v>
          </cell>
          <cell r="W230" t="str">
            <v>0.8</v>
          </cell>
          <cell r="X230" t="str">
            <v>0.5</v>
          </cell>
          <cell r="Y230" t="str">
            <v>15</v>
          </cell>
          <cell r="Z230" t="str">
            <v>MEDIA</v>
          </cell>
          <cell r="AA230" t="str">
            <v>10</v>
          </cell>
          <cell r="AB230" t="str">
            <v>0</v>
          </cell>
          <cell r="AC230" t="str">
            <v>SI</v>
          </cell>
          <cell r="AD230" t="str">
            <v>30_HighLow</v>
          </cell>
          <cell r="AE230" t="str">
            <v>not used</v>
          </cell>
          <cell r="AF230" t="str">
            <v>A000066</v>
          </cell>
        </row>
        <row r="231">
          <cell r="A231" t="str">
            <v>SHARED</v>
          </cell>
          <cell r="B231" t="str">
            <v>6</v>
          </cell>
          <cell r="C231" t="str">
            <v>A_000067</v>
          </cell>
          <cell r="D231" t="str">
            <v>0000010000</v>
          </cell>
          <cell r="E231" t="str">
            <v>0</v>
          </cell>
          <cell r="F231" t="str">
            <v>A_000067_001</v>
          </cell>
          <cell r="G231" t="str">
            <v>(Dis.CESENA) (VIA GARIBALDI) LIVELLO VASCA FILTRAZIONE</v>
          </cell>
          <cell r="H231" t="str">
            <v>m</v>
          </cell>
          <cell r="I231" t="str">
            <v>819</v>
          </cell>
          <cell r="J231" t="str">
            <v>4095</v>
          </cell>
          <cell r="K231" t="str">
            <v>0</v>
          </cell>
          <cell r="L231" t="str">
            <v>10</v>
          </cell>
          <cell r="M231" t="str">
            <v>0</v>
          </cell>
          <cell r="N231" t="str">
            <v>0</v>
          </cell>
          <cell r="O231" t="str">
            <v>32</v>
          </cell>
          <cell r="P231" t="str">
            <v>0</v>
          </cell>
          <cell r="Q231" t="str">
            <v>15</v>
          </cell>
          <cell r="R231" t="str">
            <v>LINEARE</v>
          </cell>
          <cell r="S231" t="str">
            <v>4.45</v>
          </cell>
          <cell r="T231" t="str">
            <v>4.4</v>
          </cell>
          <cell r="U231" t="str">
            <v>4.4</v>
          </cell>
          <cell r="V231" t="str">
            <v>1.5</v>
          </cell>
          <cell r="W231" t="str">
            <v>1.5</v>
          </cell>
          <cell r="X231" t="str">
            <v>1</v>
          </cell>
          <cell r="Y231" t="str">
            <v>0</v>
          </cell>
          <cell r="Z231" t="str">
            <v>MEDIA</v>
          </cell>
          <cell r="AA231" t="str">
            <v>10</v>
          </cell>
          <cell r="AB231" t="str">
            <v>0</v>
          </cell>
          <cell r="AC231" t="str">
            <v>NO</v>
          </cell>
          <cell r="AD231" t="str">
            <v>NO</v>
          </cell>
          <cell r="AE231" t="str">
            <v>not used</v>
          </cell>
          <cell r="AF231" t="str">
            <v>A000067</v>
          </cell>
        </row>
        <row r="232">
          <cell r="A232" t="str">
            <v>SHARED</v>
          </cell>
          <cell r="B232" t="str">
            <v>6</v>
          </cell>
          <cell r="C232" t="str">
            <v>A_000067</v>
          </cell>
          <cell r="D232" t="str">
            <v>0000020000</v>
          </cell>
          <cell r="E232" t="str">
            <v>1</v>
          </cell>
          <cell r="F232" t="str">
            <v>A_000067_002</v>
          </cell>
          <cell r="G232" t="str">
            <v>(Dis.CESENA) (VIA GARIBALDI) LIVELLO VASCA PER VIA NERUDA</v>
          </cell>
          <cell r="H232" t="str">
            <v>m</v>
          </cell>
          <cell r="I232" t="str">
            <v>819</v>
          </cell>
          <cell r="J232" t="str">
            <v>4095</v>
          </cell>
          <cell r="K232" t="str">
            <v>0</v>
          </cell>
          <cell r="L232" t="str">
            <v>10</v>
          </cell>
          <cell r="M232" t="str">
            <v>1</v>
          </cell>
          <cell r="N232" t="str">
            <v>0</v>
          </cell>
          <cell r="O232" t="str">
            <v>32</v>
          </cell>
          <cell r="P232" t="str">
            <v>0</v>
          </cell>
          <cell r="Q232" t="str">
            <v>15</v>
          </cell>
          <cell r="R232" t="str">
            <v>LINEARE</v>
          </cell>
          <cell r="S232" t="str">
            <v>4.5</v>
          </cell>
          <cell r="T232" t="str">
            <v>4.45</v>
          </cell>
          <cell r="U232" t="str">
            <v>4.45</v>
          </cell>
          <cell r="V232" t="str">
            <v>2.5</v>
          </cell>
          <cell r="W232" t="str">
            <v>2.5</v>
          </cell>
          <cell r="X232" t="str">
            <v>2</v>
          </cell>
          <cell r="Y232" t="str">
            <v>0</v>
          </cell>
          <cell r="Z232" t="str">
            <v>MEDIA</v>
          </cell>
          <cell r="AA232" t="str">
            <v>10</v>
          </cell>
          <cell r="AB232" t="str">
            <v>0</v>
          </cell>
          <cell r="AC232" t="str">
            <v>NO</v>
          </cell>
          <cell r="AD232" t="str">
            <v>NO</v>
          </cell>
          <cell r="AE232" t="str">
            <v>not used</v>
          </cell>
          <cell r="AF232" t="str">
            <v>A000067</v>
          </cell>
        </row>
        <row r="233">
          <cell r="A233" t="str">
            <v>SHARED</v>
          </cell>
          <cell r="B233" t="str">
            <v>6</v>
          </cell>
          <cell r="C233" t="str">
            <v>A_000067</v>
          </cell>
          <cell r="D233" t="str">
            <v>0000030000</v>
          </cell>
          <cell r="E233" t="str">
            <v>2</v>
          </cell>
          <cell r="F233" t="str">
            <v>A_000067_003</v>
          </cell>
          <cell r="G233" t="str">
            <v>(Dis.CESENA) (VIA GARIBALDI) PORTATA PER VIA NERUDA</v>
          </cell>
          <cell r="H233" t="str">
            <v>m3/h</v>
          </cell>
          <cell r="I233" t="str">
            <v>819</v>
          </cell>
          <cell r="J233" t="str">
            <v>4095</v>
          </cell>
          <cell r="K233" t="str">
            <v>0</v>
          </cell>
          <cell r="L233" t="str">
            <v>100</v>
          </cell>
          <cell r="M233" t="str">
            <v>1</v>
          </cell>
          <cell r="N233" t="str">
            <v>0</v>
          </cell>
          <cell r="O233" t="str">
            <v>32</v>
          </cell>
          <cell r="P233" t="str">
            <v>0</v>
          </cell>
          <cell r="Q233" t="str">
            <v>15</v>
          </cell>
          <cell r="R233" t="str">
            <v>LINEARE</v>
          </cell>
          <cell r="S233" t="str">
            <v>100</v>
          </cell>
          <cell r="T233" t="str">
            <v>95</v>
          </cell>
          <cell r="U233" t="str">
            <v>95</v>
          </cell>
          <cell r="V233" t="str">
            <v>-10</v>
          </cell>
          <cell r="W233" t="str">
            <v>-10</v>
          </cell>
          <cell r="X233" t="str">
            <v>-15</v>
          </cell>
          <cell r="Y233" t="str">
            <v>0</v>
          </cell>
          <cell r="Z233" t="str">
            <v>MEDIA</v>
          </cell>
          <cell r="AA233" t="str">
            <v>10</v>
          </cell>
          <cell r="AB233" t="str">
            <v>0</v>
          </cell>
          <cell r="AC233" t="str">
            <v>NO</v>
          </cell>
          <cell r="AD233" t="str">
            <v>NO</v>
          </cell>
          <cell r="AE233" t="str">
            <v>not used</v>
          </cell>
          <cell r="AF233" t="str">
            <v>A000067</v>
          </cell>
        </row>
        <row r="234">
          <cell r="A234" t="str">
            <v>SHARED</v>
          </cell>
          <cell r="B234" t="str">
            <v>6</v>
          </cell>
          <cell r="C234" t="str">
            <v>A_000067</v>
          </cell>
          <cell r="D234" t="str">
            <v>0000040000</v>
          </cell>
          <cell r="E234" t="str">
            <v>3</v>
          </cell>
          <cell r="F234" t="str">
            <v>A_000067_004</v>
          </cell>
          <cell r="G234" t="str">
            <v>(Dis.CESENA) (VIA GARIBALDI) FASE 1 POMPA 1</v>
          </cell>
          <cell r="H234" t="str">
            <v>A</v>
          </cell>
          <cell r="I234" t="str">
            <v>819</v>
          </cell>
          <cell r="J234" t="str">
            <v>4095</v>
          </cell>
          <cell r="K234" t="str">
            <v>0</v>
          </cell>
          <cell r="L234" t="str">
            <v>100</v>
          </cell>
          <cell r="M234" t="str">
            <v>10</v>
          </cell>
          <cell r="N234" t="str">
            <v>0</v>
          </cell>
          <cell r="O234" t="str">
            <v>32</v>
          </cell>
          <cell r="P234" t="str">
            <v>0</v>
          </cell>
          <cell r="Q234" t="str">
            <v>15</v>
          </cell>
          <cell r="R234" t="str">
            <v>LINEARE</v>
          </cell>
          <cell r="S234" t="str">
            <v>100</v>
          </cell>
          <cell r="T234" t="str">
            <v>95</v>
          </cell>
          <cell r="U234" t="str">
            <v>95</v>
          </cell>
          <cell r="V234" t="str">
            <v>-10</v>
          </cell>
          <cell r="W234" t="str">
            <v>-10</v>
          </cell>
          <cell r="X234" t="str">
            <v>-150</v>
          </cell>
          <cell r="Y234" t="str">
            <v>0</v>
          </cell>
          <cell r="Z234" t="str">
            <v>MEDIA</v>
          </cell>
          <cell r="AA234" t="str">
            <v>10</v>
          </cell>
          <cell r="AB234" t="str">
            <v>0</v>
          </cell>
          <cell r="AC234" t="str">
            <v>NO</v>
          </cell>
          <cell r="AD234" t="str">
            <v>NO</v>
          </cell>
          <cell r="AE234" t="str">
            <v>not used</v>
          </cell>
          <cell r="AF234" t="str">
            <v>A000067</v>
          </cell>
        </row>
        <row r="235">
          <cell r="A235" t="str">
            <v>SHARED</v>
          </cell>
          <cell r="B235" t="str">
            <v>10</v>
          </cell>
          <cell r="C235" t="str">
            <v>A_000067</v>
          </cell>
          <cell r="D235" t="str">
            <v>0000010000</v>
          </cell>
          <cell r="E235" t="str">
            <v>0</v>
          </cell>
          <cell r="F235" t="str">
            <v>A_000067_005</v>
          </cell>
          <cell r="G235" t="str">
            <v>(Dis.CESENA) (VIA GARIBALDI) FASE 1 POMPA 2</v>
          </cell>
          <cell r="H235" t="str">
            <v>A</v>
          </cell>
          <cell r="I235" t="str">
            <v>819</v>
          </cell>
          <cell r="J235" t="str">
            <v>4095</v>
          </cell>
          <cell r="K235" t="str">
            <v>0</v>
          </cell>
          <cell r="L235" t="str">
            <v>100</v>
          </cell>
          <cell r="M235" t="str">
            <v>10</v>
          </cell>
          <cell r="N235" t="str">
            <v>0</v>
          </cell>
          <cell r="O235" t="str">
            <v>32</v>
          </cell>
          <cell r="P235" t="str">
            <v>0</v>
          </cell>
          <cell r="Q235" t="str">
            <v>15</v>
          </cell>
          <cell r="R235" t="str">
            <v>LINEARE</v>
          </cell>
          <cell r="S235" t="str">
            <v>100</v>
          </cell>
          <cell r="T235" t="str">
            <v>99.999</v>
          </cell>
          <cell r="U235" t="str">
            <v>99.999</v>
          </cell>
          <cell r="V235" t="str">
            <v>-10</v>
          </cell>
          <cell r="W235" t="str">
            <v>-10</v>
          </cell>
          <cell r="X235" t="str">
            <v>-15</v>
          </cell>
          <cell r="Y235" t="str">
            <v>0</v>
          </cell>
          <cell r="Z235" t="str">
            <v>MEDIA</v>
          </cell>
          <cell r="AA235" t="str">
            <v>10</v>
          </cell>
          <cell r="AB235" t="str">
            <v>0</v>
          </cell>
          <cell r="AC235" t="str">
            <v>NO</v>
          </cell>
          <cell r="AD235" t="str">
            <v>NO</v>
          </cell>
          <cell r="AE235" t="str">
            <v>not used</v>
          </cell>
          <cell r="AF235" t="str">
            <v>A000067</v>
          </cell>
        </row>
        <row r="236">
          <cell r="A236" t="str">
            <v>SHARED</v>
          </cell>
          <cell r="B236" t="str">
            <v>0</v>
          </cell>
          <cell r="C236" t="str">
            <v>A_000068</v>
          </cell>
          <cell r="D236" t="str">
            <v>0000010000</v>
          </cell>
          <cell r="E236" t="str">
            <v>0</v>
          </cell>
          <cell r="F236" t="str">
            <v>A_000068_001</v>
          </cell>
          <cell r="G236" t="str">
            <v>(Dis.CESENA) (VIA NERUDA) LIVELLO VASCA</v>
          </cell>
          <cell r="H236" t="str">
            <v>m</v>
          </cell>
          <cell r="I236" t="str">
            <v>38726</v>
          </cell>
          <cell r="J236" t="str">
            <v>62556</v>
          </cell>
          <cell r="K236" t="str">
            <v>0</v>
          </cell>
          <cell r="L236" t="str">
            <v>5</v>
          </cell>
          <cell r="M236" t="str">
            <v>0</v>
          </cell>
          <cell r="N236" t="str">
            <v>0</v>
          </cell>
          <cell r="O236" t="str">
            <v>238</v>
          </cell>
          <cell r="P236" t="str">
            <v>0</v>
          </cell>
          <cell r="Q236" t="str">
            <v>15</v>
          </cell>
          <cell r="R236" t="str">
            <v>LINEARE</v>
          </cell>
          <cell r="S236" t="str">
            <v>3.55</v>
          </cell>
          <cell r="T236" t="str">
            <v>3.4</v>
          </cell>
          <cell r="U236" t="str">
            <v>3.2</v>
          </cell>
          <cell r="V236" t="str">
            <v>2</v>
          </cell>
          <cell r="W236" t="str">
            <v>2</v>
          </cell>
          <cell r="X236" t="str">
            <v>.8</v>
          </cell>
          <cell r="Y236" t="str">
            <v>0</v>
          </cell>
          <cell r="Z236" t="str">
            <v>MEDIA</v>
          </cell>
          <cell r="AA236" t="str">
            <v>10</v>
          </cell>
          <cell r="AB236" t="str">
            <v>0</v>
          </cell>
          <cell r="AC236" t="str">
            <v>NO</v>
          </cell>
          <cell r="AE236" t="str">
            <v>not used</v>
          </cell>
          <cell r="AF236" t="str">
            <v>A000068</v>
          </cell>
        </row>
        <row r="237">
          <cell r="A237" t="str">
            <v>SHARED</v>
          </cell>
          <cell r="B237" t="str">
            <v>0</v>
          </cell>
          <cell r="C237" t="str">
            <v>A_000068</v>
          </cell>
          <cell r="D237" t="str">
            <v>0000020000</v>
          </cell>
          <cell r="E237" t="str">
            <v>1</v>
          </cell>
          <cell r="F237" t="str">
            <v>A_000068_002</v>
          </cell>
          <cell r="G237" t="str">
            <v>(Dis.CESENA) (VIA NERUDA) PORTATA X MONTESASSO</v>
          </cell>
          <cell r="H237" t="str">
            <v>m3/h</v>
          </cell>
          <cell r="I237" t="str">
            <v>38726</v>
          </cell>
          <cell r="J237" t="str">
            <v>62556</v>
          </cell>
          <cell r="K237" t="str">
            <v>0</v>
          </cell>
          <cell r="L237" t="str">
            <v>36</v>
          </cell>
          <cell r="M237" t="str">
            <v>0</v>
          </cell>
          <cell r="N237" t="str">
            <v>0</v>
          </cell>
          <cell r="O237" t="str">
            <v>238</v>
          </cell>
          <cell r="P237" t="str">
            <v>0</v>
          </cell>
          <cell r="Q237" t="str">
            <v>15</v>
          </cell>
          <cell r="R237" t="str">
            <v>LINEARE</v>
          </cell>
          <cell r="S237" t="str">
            <v>30</v>
          </cell>
          <cell r="T237" t="str">
            <v>28</v>
          </cell>
          <cell r="U237" t="str">
            <v>28</v>
          </cell>
          <cell r="V237" t="str">
            <v>-10</v>
          </cell>
          <cell r="W237" t="str">
            <v>-10</v>
          </cell>
          <cell r="X237" t="str">
            <v>-20</v>
          </cell>
          <cell r="Y237" t="str">
            <v>0</v>
          </cell>
          <cell r="Z237" t="str">
            <v>MEDIA</v>
          </cell>
          <cell r="AA237" t="str">
            <v>10</v>
          </cell>
          <cell r="AB237" t="str">
            <v>0</v>
          </cell>
          <cell r="AC237" t="str">
            <v>NO</v>
          </cell>
          <cell r="AE237" t="str">
            <v>not used</v>
          </cell>
          <cell r="AF237" t="str">
            <v>A000068</v>
          </cell>
        </row>
        <row r="238">
          <cell r="A238" t="str">
            <v>SHARED</v>
          </cell>
          <cell r="B238" t="str">
            <v>0</v>
          </cell>
          <cell r="C238" t="str">
            <v>A_000068</v>
          </cell>
          <cell r="D238" t="str">
            <v>0000030000</v>
          </cell>
          <cell r="E238" t="str">
            <v>2</v>
          </cell>
          <cell r="F238" t="str">
            <v>A_000068_003</v>
          </cell>
          <cell r="G238" t="str">
            <v>(Dis.CESENA) (VIA NERUDA) PORTATA X S.DAMIANO</v>
          </cell>
          <cell r="H238" t="str">
            <v>m3/h</v>
          </cell>
          <cell r="I238" t="str">
            <v>38726</v>
          </cell>
          <cell r="J238" t="str">
            <v>62556</v>
          </cell>
          <cell r="K238" t="str">
            <v>0</v>
          </cell>
          <cell r="L238" t="str">
            <v>45</v>
          </cell>
          <cell r="M238" t="str">
            <v>0</v>
          </cell>
          <cell r="N238" t="str">
            <v>0</v>
          </cell>
          <cell r="O238" t="str">
            <v>238</v>
          </cell>
          <cell r="P238" t="str">
            <v>0</v>
          </cell>
          <cell r="Q238" t="str">
            <v>15</v>
          </cell>
          <cell r="R238" t="str">
            <v>LINEARE</v>
          </cell>
          <cell r="S238" t="str">
            <v>40</v>
          </cell>
          <cell r="T238" t="str">
            <v>36</v>
          </cell>
          <cell r="U238" t="str">
            <v>36</v>
          </cell>
          <cell r="V238" t="str">
            <v>-90</v>
          </cell>
          <cell r="W238" t="str">
            <v>-90</v>
          </cell>
          <cell r="X238" t="str">
            <v>-100</v>
          </cell>
          <cell r="Y238" t="str">
            <v>0</v>
          </cell>
          <cell r="Z238" t="str">
            <v>MEDIA</v>
          </cell>
          <cell r="AA238" t="str">
            <v>10</v>
          </cell>
          <cell r="AB238" t="str">
            <v>0</v>
          </cell>
          <cell r="AC238" t="str">
            <v>NO</v>
          </cell>
          <cell r="AE238" t="str">
            <v>not used</v>
          </cell>
          <cell r="AF238" t="str">
            <v>A000068</v>
          </cell>
        </row>
        <row r="239">
          <cell r="A239" t="str">
            <v>SHARED</v>
          </cell>
          <cell r="B239" t="str">
            <v>0</v>
          </cell>
          <cell r="C239" t="str">
            <v>A_000068</v>
          </cell>
          <cell r="D239" t="str">
            <v>0000040000</v>
          </cell>
          <cell r="E239" t="str">
            <v>3</v>
          </cell>
          <cell r="F239" t="str">
            <v>A_000068_004</v>
          </cell>
          <cell r="G239" t="str">
            <v>(Dis.CESENA) (VIA NERUDA) CONCENTRAZIONE BIOSSIDO</v>
          </cell>
          <cell r="H239" t="str">
            <v>ppm</v>
          </cell>
          <cell r="I239" t="str">
            <v>38726</v>
          </cell>
          <cell r="J239" t="str">
            <v>62556</v>
          </cell>
          <cell r="K239" t="str">
            <v>0</v>
          </cell>
          <cell r="L239" t="str">
            <v>1</v>
          </cell>
          <cell r="M239" t="str">
            <v>0</v>
          </cell>
          <cell r="N239" t="str">
            <v>0</v>
          </cell>
          <cell r="O239" t="str">
            <v>238</v>
          </cell>
          <cell r="P239" t="str">
            <v>0</v>
          </cell>
          <cell r="Q239" t="str">
            <v>15</v>
          </cell>
          <cell r="R239" t="str">
            <v>LINEARE</v>
          </cell>
          <cell r="S239" t="str">
            <v>.38</v>
          </cell>
          <cell r="T239" t="str">
            <v>.35</v>
          </cell>
          <cell r="U239" t="str">
            <v>.35</v>
          </cell>
          <cell r="V239" t="str">
            <v>.16</v>
          </cell>
          <cell r="W239" t="str">
            <v>.16</v>
          </cell>
          <cell r="X239" t="str">
            <v>.15</v>
          </cell>
          <cell r="Y239" t="str">
            <v>0</v>
          </cell>
          <cell r="Z239" t="str">
            <v>MEDIA</v>
          </cell>
          <cell r="AA239" t="str">
            <v>10</v>
          </cell>
          <cell r="AB239" t="str">
            <v>0</v>
          </cell>
          <cell r="AC239" t="str">
            <v>NO</v>
          </cell>
          <cell r="AD239" t="str">
            <v>NO</v>
          </cell>
          <cell r="AE239" t="str">
            <v>not used</v>
          </cell>
          <cell r="AF239" t="str">
            <v>A000068</v>
          </cell>
        </row>
        <row r="240">
          <cell r="A240" t="str">
            <v>SHARED</v>
          </cell>
          <cell r="B240" t="str">
            <v>0</v>
          </cell>
          <cell r="C240" t="str">
            <v>A_000068</v>
          </cell>
          <cell r="D240" t="str">
            <v>0000050000</v>
          </cell>
          <cell r="E240" t="str">
            <v>4</v>
          </cell>
          <cell r="F240" t="str">
            <v>A_000068_005</v>
          </cell>
          <cell r="G240" t="str">
            <v>(Dis.CESENA) (VIA NERUDA) FASE 1 P1 MONTESASSO</v>
          </cell>
          <cell r="H240" t="str">
            <v>A</v>
          </cell>
          <cell r="I240" t="str">
            <v>38726</v>
          </cell>
          <cell r="J240" t="str">
            <v>62556</v>
          </cell>
          <cell r="K240" t="str">
            <v>0</v>
          </cell>
          <cell r="L240" t="str">
            <v>60</v>
          </cell>
          <cell r="M240" t="str">
            <v>10</v>
          </cell>
          <cell r="N240" t="str">
            <v>0</v>
          </cell>
          <cell r="O240" t="str">
            <v>238</v>
          </cell>
          <cell r="P240" t="str">
            <v>0</v>
          </cell>
          <cell r="Q240" t="str">
            <v>15</v>
          </cell>
          <cell r="R240" t="str">
            <v>LINEARE</v>
          </cell>
          <cell r="S240" t="str">
            <v>18</v>
          </cell>
          <cell r="T240" t="str">
            <v>15</v>
          </cell>
          <cell r="U240" t="str">
            <v>15</v>
          </cell>
          <cell r="V240" t="str">
            <v>-10</v>
          </cell>
          <cell r="W240" t="str">
            <v>-10</v>
          </cell>
          <cell r="X240" t="str">
            <v>-20</v>
          </cell>
          <cell r="Y240" t="str">
            <v>0</v>
          </cell>
          <cell r="Z240" t="str">
            <v>MEDIA</v>
          </cell>
          <cell r="AA240" t="str">
            <v>10</v>
          </cell>
          <cell r="AB240" t="str">
            <v>0</v>
          </cell>
          <cell r="AC240" t="str">
            <v>NO</v>
          </cell>
          <cell r="AD240" t="str">
            <v>NO</v>
          </cell>
          <cell r="AE240" t="str">
            <v>not used</v>
          </cell>
          <cell r="AF240" t="str">
            <v>A000068</v>
          </cell>
        </row>
        <row r="241">
          <cell r="A241" t="str">
            <v>SHARED</v>
          </cell>
          <cell r="B241" t="str">
            <v>0</v>
          </cell>
          <cell r="C241" t="str">
            <v>A_000068</v>
          </cell>
          <cell r="D241" t="str">
            <v>0000060000</v>
          </cell>
          <cell r="E241" t="str">
            <v>5</v>
          </cell>
          <cell r="F241" t="str">
            <v>A_000068_006</v>
          </cell>
          <cell r="G241" t="str">
            <v>(Dis.CESENA) (VIA NERUDA) FASE 2 P1 MONTESASSO</v>
          </cell>
          <cell r="H241" t="str">
            <v>A</v>
          </cell>
          <cell r="I241" t="str">
            <v>38726</v>
          </cell>
          <cell r="J241" t="str">
            <v>62556</v>
          </cell>
          <cell r="K241" t="str">
            <v>0</v>
          </cell>
          <cell r="L241" t="str">
            <v>60</v>
          </cell>
          <cell r="M241" t="str">
            <v>10</v>
          </cell>
          <cell r="N241" t="str">
            <v>0</v>
          </cell>
          <cell r="O241" t="str">
            <v>238</v>
          </cell>
          <cell r="P241" t="str">
            <v>0</v>
          </cell>
          <cell r="Q241" t="str">
            <v>15</v>
          </cell>
          <cell r="R241" t="str">
            <v>LINEARE</v>
          </cell>
          <cell r="S241" t="str">
            <v>18</v>
          </cell>
          <cell r="T241" t="str">
            <v>15</v>
          </cell>
          <cell r="U241" t="str">
            <v>15</v>
          </cell>
          <cell r="V241" t="str">
            <v>-10</v>
          </cell>
          <cell r="W241" t="str">
            <v>-10</v>
          </cell>
          <cell r="X241" t="str">
            <v>-20</v>
          </cell>
          <cell r="Y241" t="str">
            <v>0</v>
          </cell>
          <cell r="Z241" t="str">
            <v>MEDIA</v>
          </cell>
          <cell r="AA241" t="str">
            <v>10</v>
          </cell>
          <cell r="AB241" t="str">
            <v>0</v>
          </cell>
          <cell r="AC241" t="str">
            <v>NO</v>
          </cell>
          <cell r="AD241" t="str">
            <v>NO</v>
          </cell>
          <cell r="AE241" t="str">
            <v>not used</v>
          </cell>
          <cell r="AF241" t="str">
            <v>A000068</v>
          </cell>
        </row>
        <row r="242">
          <cell r="A242" t="str">
            <v>SHARED</v>
          </cell>
          <cell r="B242" t="str">
            <v>0</v>
          </cell>
          <cell r="C242" t="str">
            <v>A_000068</v>
          </cell>
          <cell r="D242" t="str">
            <v>0000070000</v>
          </cell>
          <cell r="E242" t="str">
            <v>6</v>
          </cell>
          <cell r="F242" t="str">
            <v>A_000068_007</v>
          </cell>
          <cell r="G242" t="str">
            <v>(Dis.CESENA) (VIA NERUDA) FASE 3 P1 MONTESASSO</v>
          </cell>
          <cell r="H242" t="str">
            <v>A</v>
          </cell>
          <cell r="I242" t="str">
            <v>38726</v>
          </cell>
          <cell r="J242" t="str">
            <v>62556</v>
          </cell>
          <cell r="K242" t="str">
            <v>0</v>
          </cell>
          <cell r="L242" t="str">
            <v>60</v>
          </cell>
          <cell r="M242" t="str">
            <v>10</v>
          </cell>
          <cell r="N242" t="str">
            <v>0</v>
          </cell>
          <cell r="O242" t="str">
            <v>238</v>
          </cell>
          <cell r="P242" t="str">
            <v>0</v>
          </cell>
          <cell r="Q242" t="str">
            <v>15</v>
          </cell>
          <cell r="R242" t="str">
            <v>LINEARE</v>
          </cell>
          <cell r="S242" t="str">
            <v>18</v>
          </cell>
          <cell r="T242" t="str">
            <v>15</v>
          </cell>
          <cell r="U242" t="str">
            <v>15</v>
          </cell>
          <cell r="V242" t="str">
            <v>-10</v>
          </cell>
          <cell r="W242" t="str">
            <v>-10</v>
          </cell>
          <cell r="X242" t="str">
            <v>-20</v>
          </cell>
          <cell r="Y242" t="str">
            <v>0</v>
          </cell>
          <cell r="Z242" t="str">
            <v>MEDIA</v>
          </cell>
          <cell r="AA242" t="str">
            <v>10</v>
          </cell>
          <cell r="AB242" t="str">
            <v>0</v>
          </cell>
          <cell r="AC242" t="str">
            <v>NO</v>
          </cell>
          <cell r="AD242" t="str">
            <v>NO</v>
          </cell>
          <cell r="AE242" t="str">
            <v>not used</v>
          </cell>
          <cell r="AF242" t="str">
            <v>A000068</v>
          </cell>
        </row>
        <row r="243">
          <cell r="A243" t="str">
            <v>SHARED</v>
          </cell>
          <cell r="B243" t="str">
            <v>0</v>
          </cell>
          <cell r="C243" t="str">
            <v>A_000068</v>
          </cell>
          <cell r="D243" t="str">
            <v>0000080000</v>
          </cell>
          <cell r="E243" t="str">
            <v>7</v>
          </cell>
          <cell r="F243" t="str">
            <v>A_000068_008</v>
          </cell>
          <cell r="G243" t="str">
            <v>(Dis.CESENA) (VIA NERUDA) FASE 1 P2 MONTESASSO</v>
          </cell>
          <cell r="H243" t="str">
            <v>A</v>
          </cell>
          <cell r="I243" t="str">
            <v>38726</v>
          </cell>
          <cell r="J243" t="str">
            <v>62556</v>
          </cell>
          <cell r="K243" t="str">
            <v>0</v>
          </cell>
          <cell r="L243" t="str">
            <v>60</v>
          </cell>
          <cell r="M243" t="str">
            <v>0</v>
          </cell>
          <cell r="N243" t="str">
            <v>0</v>
          </cell>
          <cell r="O243" t="str">
            <v>238</v>
          </cell>
          <cell r="P243" t="str">
            <v>0</v>
          </cell>
          <cell r="Q243" t="str">
            <v>15</v>
          </cell>
          <cell r="R243" t="str">
            <v>LINEARE</v>
          </cell>
          <cell r="S243" t="str">
            <v>20</v>
          </cell>
          <cell r="T243" t="str">
            <v>19</v>
          </cell>
          <cell r="U243" t="str">
            <v>19</v>
          </cell>
          <cell r="V243" t="str">
            <v>-10</v>
          </cell>
          <cell r="W243" t="str">
            <v>-10</v>
          </cell>
          <cell r="X243" t="str">
            <v>-20</v>
          </cell>
          <cell r="Y243" t="str">
            <v>0</v>
          </cell>
          <cell r="Z243" t="str">
            <v>MEDIA</v>
          </cell>
          <cell r="AA243" t="str">
            <v>10</v>
          </cell>
          <cell r="AB243" t="str">
            <v>0</v>
          </cell>
          <cell r="AC243" t="str">
            <v>NO</v>
          </cell>
          <cell r="AE243" t="str">
            <v>not used</v>
          </cell>
          <cell r="AF243" t="str">
            <v>A000068</v>
          </cell>
        </row>
        <row r="244">
          <cell r="A244" t="str">
            <v>SHARED</v>
          </cell>
          <cell r="B244" t="str">
            <v>1</v>
          </cell>
          <cell r="C244" t="str">
            <v>A_000068</v>
          </cell>
          <cell r="D244" t="str">
            <v>0000010000</v>
          </cell>
          <cell r="E244" t="str">
            <v>0</v>
          </cell>
          <cell r="F244" t="str">
            <v>A_000068_009</v>
          </cell>
          <cell r="G244" t="str">
            <v>(Dis.CESENA) (VIA NERUDA) FASE 2 P2 MONTESASSO</v>
          </cell>
          <cell r="H244" t="str">
            <v>A</v>
          </cell>
          <cell r="I244" t="str">
            <v>38726</v>
          </cell>
          <cell r="J244" t="str">
            <v>62556</v>
          </cell>
          <cell r="K244" t="str">
            <v>0</v>
          </cell>
          <cell r="L244" t="str">
            <v>60</v>
          </cell>
          <cell r="M244" t="str">
            <v>0</v>
          </cell>
          <cell r="N244" t="str">
            <v>0</v>
          </cell>
          <cell r="O244" t="str">
            <v>238</v>
          </cell>
          <cell r="P244" t="str">
            <v>0</v>
          </cell>
          <cell r="Q244" t="str">
            <v>15</v>
          </cell>
          <cell r="R244" t="str">
            <v>LINEARE</v>
          </cell>
          <cell r="S244" t="str">
            <v>20</v>
          </cell>
          <cell r="T244" t="str">
            <v>19</v>
          </cell>
          <cell r="U244" t="str">
            <v>19</v>
          </cell>
          <cell r="V244" t="str">
            <v>-10</v>
          </cell>
          <cell r="W244" t="str">
            <v>-10</v>
          </cell>
          <cell r="X244" t="str">
            <v>-20</v>
          </cell>
          <cell r="Y244" t="str">
            <v>0</v>
          </cell>
          <cell r="Z244" t="str">
            <v>MEDIA</v>
          </cell>
          <cell r="AA244" t="str">
            <v>10</v>
          </cell>
          <cell r="AB244" t="str">
            <v>0</v>
          </cell>
          <cell r="AC244" t="str">
            <v>NO</v>
          </cell>
          <cell r="AE244" t="str">
            <v>not used</v>
          </cell>
          <cell r="AF244" t="str">
            <v>A000068</v>
          </cell>
        </row>
        <row r="245">
          <cell r="A245" t="str">
            <v>SHARED</v>
          </cell>
          <cell r="B245" t="str">
            <v>1</v>
          </cell>
          <cell r="C245" t="str">
            <v>A_000068</v>
          </cell>
          <cell r="D245" t="str">
            <v>0000020000</v>
          </cell>
          <cell r="E245" t="str">
            <v>1</v>
          </cell>
          <cell r="F245" t="str">
            <v>A_000068_010</v>
          </cell>
          <cell r="G245" t="str">
            <v>(Dis.CESENA) (VIA NERUDA) FASE 3 P2 MONTESASSO</v>
          </cell>
          <cell r="H245" t="str">
            <v>A</v>
          </cell>
          <cell r="I245" t="str">
            <v>38726</v>
          </cell>
          <cell r="J245" t="str">
            <v>62556</v>
          </cell>
          <cell r="K245" t="str">
            <v>0</v>
          </cell>
          <cell r="L245" t="str">
            <v>60</v>
          </cell>
          <cell r="M245" t="str">
            <v>0</v>
          </cell>
          <cell r="N245" t="str">
            <v>0</v>
          </cell>
          <cell r="O245" t="str">
            <v>238</v>
          </cell>
          <cell r="P245" t="str">
            <v>0</v>
          </cell>
          <cell r="Q245" t="str">
            <v>15</v>
          </cell>
          <cell r="R245" t="str">
            <v>LINEARE</v>
          </cell>
          <cell r="S245" t="str">
            <v>20</v>
          </cell>
          <cell r="T245" t="str">
            <v>19</v>
          </cell>
          <cell r="U245" t="str">
            <v>19</v>
          </cell>
          <cell r="V245" t="str">
            <v>-10</v>
          </cell>
          <cell r="W245" t="str">
            <v>-10</v>
          </cell>
          <cell r="X245" t="str">
            <v>-20</v>
          </cell>
          <cell r="Y245" t="str">
            <v>0</v>
          </cell>
          <cell r="Z245" t="str">
            <v>MEDIA</v>
          </cell>
          <cell r="AA245" t="str">
            <v>10</v>
          </cell>
          <cell r="AB245" t="str">
            <v>0</v>
          </cell>
          <cell r="AC245" t="str">
            <v>NO</v>
          </cell>
          <cell r="AE245" t="str">
            <v>not used</v>
          </cell>
          <cell r="AF245" t="str">
            <v>A000068</v>
          </cell>
        </row>
        <row r="246">
          <cell r="A246" t="str">
            <v>SHARED</v>
          </cell>
          <cell r="B246" t="str">
            <v>1</v>
          </cell>
          <cell r="C246" t="str">
            <v>A_000068</v>
          </cell>
          <cell r="D246" t="str">
            <v>0000030000</v>
          </cell>
          <cell r="E246" t="str">
            <v>2</v>
          </cell>
          <cell r="F246" t="str">
            <v>A_000068_011</v>
          </cell>
          <cell r="G246" t="str">
            <v>(Dis.CESENA) (VIA NERUDA) FASE 1 P1 S.DAMIANO</v>
          </cell>
          <cell r="H246" t="str">
            <v>A</v>
          </cell>
          <cell r="I246" t="str">
            <v>38726</v>
          </cell>
          <cell r="J246" t="str">
            <v>62556</v>
          </cell>
          <cell r="K246" t="str">
            <v>0</v>
          </cell>
          <cell r="L246" t="str">
            <v>60</v>
          </cell>
          <cell r="M246" t="str">
            <v>0</v>
          </cell>
          <cell r="N246" t="str">
            <v>0</v>
          </cell>
          <cell r="O246" t="str">
            <v>238</v>
          </cell>
          <cell r="P246" t="str">
            <v>0</v>
          </cell>
          <cell r="Q246" t="str">
            <v>15</v>
          </cell>
          <cell r="R246" t="str">
            <v>LINEARE</v>
          </cell>
          <cell r="S246" t="str">
            <v>20</v>
          </cell>
          <cell r="T246" t="str">
            <v>19</v>
          </cell>
          <cell r="U246" t="str">
            <v>19</v>
          </cell>
          <cell r="V246" t="str">
            <v>-10</v>
          </cell>
          <cell r="W246" t="str">
            <v>-10</v>
          </cell>
          <cell r="X246" t="str">
            <v>-20</v>
          </cell>
          <cell r="Y246" t="str">
            <v>0</v>
          </cell>
          <cell r="Z246" t="str">
            <v>MEDIA</v>
          </cell>
          <cell r="AA246" t="str">
            <v>10</v>
          </cell>
          <cell r="AB246" t="str">
            <v>0</v>
          </cell>
          <cell r="AC246" t="str">
            <v>NO</v>
          </cell>
          <cell r="AE246" t="str">
            <v>not used</v>
          </cell>
          <cell r="AF246" t="str">
            <v>A000068</v>
          </cell>
        </row>
        <row r="247">
          <cell r="A247" t="str">
            <v>SHARED</v>
          </cell>
          <cell r="B247" t="str">
            <v>1</v>
          </cell>
          <cell r="C247" t="str">
            <v>A_000068</v>
          </cell>
          <cell r="D247" t="str">
            <v>0000040000</v>
          </cell>
          <cell r="E247" t="str">
            <v>3</v>
          </cell>
          <cell r="F247" t="str">
            <v>A_000068_012</v>
          </cell>
          <cell r="G247" t="str">
            <v>(Dis.CESENA) (VIA NERUDA) FASE 2 P1 S.DAMIANO</v>
          </cell>
          <cell r="H247" t="str">
            <v>A</v>
          </cell>
          <cell r="I247" t="str">
            <v>38726</v>
          </cell>
          <cell r="J247" t="str">
            <v>62556</v>
          </cell>
          <cell r="K247" t="str">
            <v>0</v>
          </cell>
          <cell r="L247" t="str">
            <v>60</v>
          </cell>
          <cell r="M247" t="str">
            <v>0</v>
          </cell>
          <cell r="N247" t="str">
            <v>0</v>
          </cell>
          <cell r="O247" t="str">
            <v>238</v>
          </cell>
          <cell r="P247" t="str">
            <v>0</v>
          </cell>
          <cell r="Q247" t="str">
            <v>15</v>
          </cell>
          <cell r="R247" t="str">
            <v>LINEARE</v>
          </cell>
          <cell r="S247" t="str">
            <v>20</v>
          </cell>
          <cell r="T247" t="str">
            <v>19</v>
          </cell>
          <cell r="U247" t="str">
            <v>19</v>
          </cell>
          <cell r="V247" t="str">
            <v>-10</v>
          </cell>
          <cell r="W247" t="str">
            <v>-10</v>
          </cell>
          <cell r="X247" t="str">
            <v>-20</v>
          </cell>
          <cell r="Y247" t="str">
            <v>0</v>
          </cell>
          <cell r="Z247" t="str">
            <v>MEDIA</v>
          </cell>
          <cell r="AA247" t="str">
            <v>10</v>
          </cell>
          <cell r="AB247" t="str">
            <v>0</v>
          </cell>
          <cell r="AC247" t="str">
            <v>NO</v>
          </cell>
          <cell r="AE247" t="str">
            <v>not used</v>
          </cell>
          <cell r="AF247" t="str">
            <v>A000068</v>
          </cell>
        </row>
        <row r="248">
          <cell r="A248" t="str">
            <v>SHARED</v>
          </cell>
          <cell r="B248" t="str">
            <v>1</v>
          </cell>
          <cell r="C248" t="str">
            <v>A_000068</v>
          </cell>
          <cell r="D248" t="str">
            <v>0000050000</v>
          </cell>
          <cell r="E248" t="str">
            <v>4</v>
          </cell>
          <cell r="F248" t="str">
            <v>A_000068_013</v>
          </cell>
          <cell r="G248" t="str">
            <v>(Dis.CESENA) (VIA NERUDA) FASE 3 P1 S.DAMIANO</v>
          </cell>
          <cell r="H248" t="str">
            <v>A</v>
          </cell>
          <cell r="I248" t="str">
            <v>38726</v>
          </cell>
          <cell r="J248" t="str">
            <v>62556</v>
          </cell>
          <cell r="K248" t="str">
            <v>0</v>
          </cell>
          <cell r="L248" t="str">
            <v>60</v>
          </cell>
          <cell r="M248" t="str">
            <v>10</v>
          </cell>
          <cell r="N248" t="str">
            <v>0</v>
          </cell>
          <cell r="O248" t="str">
            <v>238</v>
          </cell>
          <cell r="P248" t="str">
            <v>0</v>
          </cell>
          <cell r="Q248" t="str">
            <v>15</v>
          </cell>
          <cell r="R248" t="str">
            <v>LINEARE</v>
          </cell>
          <cell r="S248" t="str">
            <v>22</v>
          </cell>
          <cell r="T248" t="str">
            <v>20</v>
          </cell>
          <cell r="U248" t="str">
            <v>20</v>
          </cell>
          <cell r="V248" t="str">
            <v>-10</v>
          </cell>
          <cell r="W248" t="str">
            <v>-10</v>
          </cell>
          <cell r="X248" t="str">
            <v>-20</v>
          </cell>
          <cell r="Y248" t="str">
            <v>0</v>
          </cell>
          <cell r="Z248" t="str">
            <v>MEDIA</v>
          </cell>
          <cell r="AA248" t="str">
            <v>10</v>
          </cell>
          <cell r="AB248" t="str">
            <v>0</v>
          </cell>
          <cell r="AC248" t="str">
            <v>NO</v>
          </cell>
          <cell r="AD248" t="str">
            <v>NO</v>
          </cell>
          <cell r="AE248" t="str">
            <v>not used</v>
          </cell>
          <cell r="AF248" t="str">
            <v>A000068</v>
          </cell>
        </row>
        <row r="249">
          <cell r="A249" t="str">
            <v>SHARED</v>
          </cell>
          <cell r="B249" t="str">
            <v>1</v>
          </cell>
          <cell r="C249" t="str">
            <v>A_000068</v>
          </cell>
          <cell r="D249" t="str">
            <v>0000060000</v>
          </cell>
          <cell r="E249" t="str">
            <v>5</v>
          </cell>
          <cell r="F249" t="str">
            <v>A_000068_014</v>
          </cell>
          <cell r="G249" t="str">
            <v>(Dis.CESENA) (VIA NERUDA) FASE 1 P2 S.DAMIANO</v>
          </cell>
          <cell r="H249" t="str">
            <v>A</v>
          </cell>
          <cell r="I249" t="str">
            <v>38726</v>
          </cell>
          <cell r="J249" t="str">
            <v>62556</v>
          </cell>
          <cell r="K249" t="str">
            <v>0</v>
          </cell>
          <cell r="L249" t="str">
            <v>60</v>
          </cell>
          <cell r="M249" t="str">
            <v>10</v>
          </cell>
          <cell r="N249" t="str">
            <v>0</v>
          </cell>
          <cell r="O249" t="str">
            <v>238</v>
          </cell>
          <cell r="P249" t="str">
            <v>0</v>
          </cell>
          <cell r="Q249" t="str">
            <v>15</v>
          </cell>
          <cell r="R249" t="str">
            <v>LINEARE</v>
          </cell>
          <cell r="S249" t="str">
            <v>22</v>
          </cell>
          <cell r="T249" t="str">
            <v>20</v>
          </cell>
          <cell r="U249" t="str">
            <v>20</v>
          </cell>
          <cell r="V249" t="str">
            <v>-10</v>
          </cell>
          <cell r="W249" t="str">
            <v>-10</v>
          </cell>
          <cell r="X249" t="str">
            <v>-20</v>
          </cell>
          <cell r="Y249" t="str">
            <v>0</v>
          </cell>
          <cell r="Z249" t="str">
            <v>MEDIA</v>
          </cell>
          <cell r="AA249" t="str">
            <v>10</v>
          </cell>
          <cell r="AB249" t="str">
            <v>0</v>
          </cell>
          <cell r="AC249" t="str">
            <v>NO</v>
          </cell>
          <cell r="AD249" t="str">
            <v>NO</v>
          </cell>
          <cell r="AE249" t="str">
            <v>not used</v>
          </cell>
          <cell r="AF249" t="str">
            <v>A000068</v>
          </cell>
        </row>
        <row r="250">
          <cell r="A250" t="str">
            <v>SHARED</v>
          </cell>
          <cell r="B250" t="str">
            <v>1</v>
          </cell>
          <cell r="C250" t="str">
            <v>A_000068</v>
          </cell>
          <cell r="D250" t="str">
            <v>0000070000</v>
          </cell>
          <cell r="E250" t="str">
            <v>6</v>
          </cell>
          <cell r="F250" t="str">
            <v>A_000068_015</v>
          </cell>
          <cell r="G250" t="str">
            <v>(Dis.CESENA) (VIA NERUDA) FASE 2 P2 S.DAMIANO</v>
          </cell>
          <cell r="H250" t="str">
            <v>A</v>
          </cell>
          <cell r="I250" t="str">
            <v>38726</v>
          </cell>
          <cell r="J250" t="str">
            <v>62556</v>
          </cell>
          <cell r="K250" t="str">
            <v>0</v>
          </cell>
          <cell r="L250" t="str">
            <v>60</v>
          </cell>
          <cell r="M250" t="str">
            <v>10</v>
          </cell>
          <cell r="N250" t="str">
            <v>0</v>
          </cell>
          <cell r="O250" t="str">
            <v>238</v>
          </cell>
          <cell r="P250" t="str">
            <v>0</v>
          </cell>
          <cell r="Q250" t="str">
            <v>15</v>
          </cell>
          <cell r="R250" t="str">
            <v>LINEARE</v>
          </cell>
          <cell r="S250" t="str">
            <v>22</v>
          </cell>
          <cell r="T250" t="str">
            <v>20</v>
          </cell>
          <cell r="U250" t="str">
            <v>20</v>
          </cell>
          <cell r="V250" t="str">
            <v>-10</v>
          </cell>
          <cell r="W250" t="str">
            <v>-10</v>
          </cell>
          <cell r="X250" t="str">
            <v>-20</v>
          </cell>
          <cell r="Y250" t="str">
            <v>0</v>
          </cell>
          <cell r="Z250" t="str">
            <v>MEDIA</v>
          </cell>
          <cell r="AA250" t="str">
            <v>10</v>
          </cell>
          <cell r="AB250" t="str">
            <v>0</v>
          </cell>
          <cell r="AC250" t="str">
            <v>NO</v>
          </cell>
          <cell r="AD250" t="str">
            <v>NO</v>
          </cell>
          <cell r="AE250" t="str">
            <v>not used</v>
          </cell>
          <cell r="AF250" t="str">
            <v>A000068</v>
          </cell>
        </row>
        <row r="251">
          <cell r="A251" t="str">
            <v>SHARED</v>
          </cell>
          <cell r="B251" t="str">
            <v>1</v>
          </cell>
          <cell r="C251" t="str">
            <v>A_000068</v>
          </cell>
          <cell r="D251" t="str">
            <v>0000080000</v>
          </cell>
          <cell r="E251" t="str">
            <v>7</v>
          </cell>
          <cell r="F251" t="str">
            <v>A_000068_016</v>
          </cell>
          <cell r="G251" t="str">
            <v>(Dis.CESENA) (VIA NERUDA) FASE 3 P2 S.DAMIANO</v>
          </cell>
          <cell r="H251" t="str">
            <v>A</v>
          </cell>
          <cell r="I251" t="str">
            <v>38726</v>
          </cell>
          <cell r="J251" t="str">
            <v>62556</v>
          </cell>
          <cell r="K251" t="str">
            <v>0</v>
          </cell>
          <cell r="L251" t="str">
            <v>60</v>
          </cell>
          <cell r="M251" t="str">
            <v>10</v>
          </cell>
          <cell r="N251" t="str">
            <v>0</v>
          </cell>
          <cell r="O251" t="str">
            <v>238</v>
          </cell>
          <cell r="P251" t="str">
            <v>0</v>
          </cell>
          <cell r="Q251" t="str">
            <v>15</v>
          </cell>
          <cell r="R251" t="str">
            <v>LINEARE</v>
          </cell>
          <cell r="S251" t="str">
            <v>22</v>
          </cell>
          <cell r="T251" t="str">
            <v>20</v>
          </cell>
          <cell r="U251" t="str">
            <v>20</v>
          </cell>
          <cell r="V251" t="str">
            <v>-10</v>
          </cell>
          <cell r="W251" t="str">
            <v>-10</v>
          </cell>
          <cell r="X251" t="str">
            <v>-20</v>
          </cell>
          <cell r="Y251" t="str">
            <v>0</v>
          </cell>
          <cell r="Z251" t="str">
            <v>MEDIA</v>
          </cell>
          <cell r="AA251" t="str">
            <v>10</v>
          </cell>
          <cell r="AB251" t="str">
            <v>0</v>
          </cell>
          <cell r="AC251" t="str">
            <v>NO</v>
          </cell>
          <cell r="AD251" t="str">
            <v>NO</v>
          </cell>
          <cell r="AE251" t="str">
            <v>not used</v>
          </cell>
          <cell r="AF251" t="str">
            <v>A000068</v>
          </cell>
        </row>
        <row r="252">
          <cell r="A252" t="str">
            <v>SHARED</v>
          </cell>
          <cell r="B252" t="str">
            <v>32</v>
          </cell>
          <cell r="C252" t="str">
            <v>A_000068</v>
          </cell>
          <cell r="D252" t="str">
            <v>0000010000</v>
          </cell>
          <cell r="E252" t="str">
            <v>0</v>
          </cell>
          <cell r="F252" t="str">
            <v>A_000072_001</v>
          </cell>
          <cell r="G252" t="str">
            <v>(Dis.CESENA) (MONTESASSO) LIVELLO VASCA</v>
          </cell>
          <cell r="H252" t="str">
            <v>m</v>
          </cell>
          <cell r="I252" t="str">
            <v>0</v>
          </cell>
          <cell r="J252" t="str">
            <v>1999</v>
          </cell>
          <cell r="K252" t="str">
            <v>0</v>
          </cell>
          <cell r="L252" t="str">
            <v>6</v>
          </cell>
          <cell r="M252" t="str">
            <v>0</v>
          </cell>
          <cell r="N252" t="str">
            <v>0</v>
          </cell>
          <cell r="O252" t="str">
            <v>19</v>
          </cell>
          <cell r="P252" t="str">
            <v>0</v>
          </cell>
          <cell r="Q252" t="str">
            <v>15</v>
          </cell>
          <cell r="R252" t="str">
            <v>LINEARE</v>
          </cell>
          <cell r="S252" t="str">
            <v>2.5</v>
          </cell>
          <cell r="T252" t="str">
            <v>2.4</v>
          </cell>
          <cell r="U252" t="str">
            <v>2.4</v>
          </cell>
          <cell r="V252" t="str">
            <v>.6</v>
          </cell>
          <cell r="W252" t="str">
            <v>.6</v>
          </cell>
          <cell r="X252" t="str">
            <v>.5</v>
          </cell>
          <cell r="Y252" t="str">
            <v>0</v>
          </cell>
          <cell r="Z252" t="str">
            <v>MEDIA</v>
          </cell>
          <cell r="AA252" t="str">
            <v>10</v>
          </cell>
          <cell r="AB252" t="str">
            <v>0</v>
          </cell>
          <cell r="AC252" t="str">
            <v>NO</v>
          </cell>
          <cell r="AE252" t="str">
            <v>not used</v>
          </cell>
          <cell r="AF252" t="str">
            <v>A000072</v>
          </cell>
        </row>
        <row r="253">
          <cell r="A253" t="str">
            <v>SHARED</v>
          </cell>
          <cell r="B253" t="str">
            <v>32</v>
          </cell>
          <cell r="C253" t="str">
            <v>A_000068</v>
          </cell>
          <cell r="D253" t="str">
            <v>0000020000</v>
          </cell>
          <cell r="E253" t="str">
            <v>1</v>
          </cell>
          <cell r="F253" t="str">
            <v>A_000072_002</v>
          </cell>
          <cell r="G253" t="str">
            <v>(Dis.CESENA) (MONTESASSO) FASE 1 POMPA 1</v>
          </cell>
          <cell r="H253" t="str">
            <v>A</v>
          </cell>
          <cell r="I253" t="str">
            <v>0</v>
          </cell>
          <cell r="J253" t="str">
            <v>1999</v>
          </cell>
          <cell r="K253" t="str">
            <v>0</v>
          </cell>
          <cell r="L253" t="str">
            <v>60</v>
          </cell>
          <cell r="M253" t="str">
            <v>10</v>
          </cell>
          <cell r="N253" t="str">
            <v>0</v>
          </cell>
          <cell r="O253" t="str">
            <v>19</v>
          </cell>
          <cell r="P253" t="str">
            <v>0</v>
          </cell>
          <cell r="Q253" t="str">
            <v>15</v>
          </cell>
          <cell r="R253" t="str">
            <v>LINEARE</v>
          </cell>
          <cell r="S253" t="str">
            <v>22</v>
          </cell>
          <cell r="T253" t="str">
            <v>21</v>
          </cell>
          <cell r="U253" t="str">
            <v>21</v>
          </cell>
          <cell r="V253" t="str">
            <v>-10</v>
          </cell>
          <cell r="W253" t="str">
            <v>-10</v>
          </cell>
          <cell r="X253" t="str">
            <v>-20</v>
          </cell>
          <cell r="Y253" t="str">
            <v>0</v>
          </cell>
          <cell r="Z253" t="str">
            <v>MEDIA</v>
          </cell>
          <cell r="AA253" t="str">
            <v>10</v>
          </cell>
          <cell r="AB253" t="str">
            <v>0</v>
          </cell>
          <cell r="AC253" t="str">
            <v>NO</v>
          </cell>
          <cell r="AD253" t="str">
            <v>NO</v>
          </cell>
          <cell r="AE253" t="str">
            <v>not used</v>
          </cell>
          <cell r="AF253" t="str">
            <v>A000072</v>
          </cell>
        </row>
        <row r="254">
          <cell r="A254" t="str">
            <v>SHARED</v>
          </cell>
          <cell r="B254" t="str">
            <v>32</v>
          </cell>
          <cell r="C254" t="str">
            <v>A_000068</v>
          </cell>
          <cell r="D254" t="str">
            <v>0000030000</v>
          </cell>
          <cell r="E254" t="str">
            <v>2</v>
          </cell>
          <cell r="F254" t="str">
            <v>A_000072_003</v>
          </cell>
          <cell r="G254" t="str">
            <v>(Dis.CESENA) (MONTESASSO) FASE 1 POMPA 2</v>
          </cell>
          <cell r="H254" t="str">
            <v>A</v>
          </cell>
          <cell r="I254" t="str">
            <v>0</v>
          </cell>
          <cell r="J254" t="str">
            <v>1999</v>
          </cell>
          <cell r="K254" t="str">
            <v>0</v>
          </cell>
          <cell r="L254" t="str">
            <v>60</v>
          </cell>
          <cell r="M254" t="str">
            <v>10</v>
          </cell>
          <cell r="N254" t="str">
            <v>0</v>
          </cell>
          <cell r="O254" t="str">
            <v>19</v>
          </cell>
          <cell r="P254" t="str">
            <v>0</v>
          </cell>
          <cell r="Q254" t="str">
            <v>15</v>
          </cell>
          <cell r="R254" t="str">
            <v>LINEARE</v>
          </cell>
          <cell r="S254" t="str">
            <v>22</v>
          </cell>
          <cell r="T254" t="str">
            <v>21</v>
          </cell>
          <cell r="U254" t="str">
            <v>21</v>
          </cell>
          <cell r="V254" t="str">
            <v>-10</v>
          </cell>
          <cell r="W254" t="str">
            <v>-10</v>
          </cell>
          <cell r="X254" t="str">
            <v>-20</v>
          </cell>
          <cell r="Y254" t="str">
            <v>0</v>
          </cell>
          <cell r="Z254" t="str">
            <v>MEDIA</v>
          </cell>
          <cell r="AA254" t="str">
            <v>10</v>
          </cell>
          <cell r="AB254" t="str">
            <v>0</v>
          </cell>
          <cell r="AC254" t="str">
            <v>NO</v>
          </cell>
          <cell r="AD254" t="str">
            <v>NO</v>
          </cell>
          <cell r="AE254" t="str">
            <v>not used</v>
          </cell>
          <cell r="AF254" t="str">
            <v>A000072</v>
          </cell>
        </row>
        <row r="255">
          <cell r="A255" t="str">
            <v>SHARED</v>
          </cell>
          <cell r="B255" t="str">
            <v>32</v>
          </cell>
          <cell r="C255" t="str">
            <v>A_000068</v>
          </cell>
          <cell r="D255" t="str">
            <v>0000040000</v>
          </cell>
          <cell r="E255" t="str">
            <v>3</v>
          </cell>
          <cell r="F255" t="str">
            <v>A_000072_004</v>
          </cell>
          <cell r="G255" t="str">
            <v>(Dis.CESENA) (MONTESASSO) PORTATA X CETTINO</v>
          </cell>
          <cell r="H255" t="str">
            <v>m3/h</v>
          </cell>
          <cell r="I255" t="str">
            <v>0</v>
          </cell>
          <cell r="J255" t="str">
            <v>1999</v>
          </cell>
          <cell r="K255" t="str">
            <v>0</v>
          </cell>
          <cell r="L255" t="str">
            <v>50</v>
          </cell>
          <cell r="M255" t="str">
            <v>1</v>
          </cell>
          <cell r="N255" t="str">
            <v>0</v>
          </cell>
          <cell r="O255" t="str">
            <v>19</v>
          </cell>
          <cell r="P255" t="str">
            <v>0</v>
          </cell>
          <cell r="Q255" t="str">
            <v>15</v>
          </cell>
          <cell r="R255" t="str">
            <v>LINEARE</v>
          </cell>
          <cell r="S255" t="str">
            <v>12</v>
          </cell>
          <cell r="T255" t="str">
            <v>10</v>
          </cell>
          <cell r="U255" t="str">
            <v>10</v>
          </cell>
          <cell r="V255" t="str">
            <v>-10</v>
          </cell>
          <cell r="W255" t="str">
            <v>-10</v>
          </cell>
          <cell r="X255" t="str">
            <v>-20</v>
          </cell>
          <cell r="Y255" t="str">
            <v>0</v>
          </cell>
          <cell r="Z255" t="str">
            <v>MEDIA</v>
          </cell>
          <cell r="AA255" t="str">
            <v>10</v>
          </cell>
          <cell r="AB255" t="str">
            <v>0</v>
          </cell>
          <cell r="AC255" t="str">
            <v>NO</v>
          </cell>
          <cell r="AD255" t="str">
            <v>NO</v>
          </cell>
          <cell r="AE255" t="str">
            <v>not used</v>
          </cell>
          <cell r="AF255" t="str">
            <v>A000072</v>
          </cell>
        </row>
        <row r="256">
          <cell r="A256" t="str">
            <v>SHARED</v>
          </cell>
          <cell r="B256" t="str">
            <v>4</v>
          </cell>
          <cell r="C256" t="str">
            <v>A_000079</v>
          </cell>
          <cell r="D256" t="str">
            <v>0000010000</v>
          </cell>
          <cell r="E256" t="str">
            <v>-</v>
          </cell>
          <cell r="F256" t="str">
            <v>A_000079_001</v>
          </cell>
          <cell r="G256" t="str">
            <v>(Dis.CESENA) (BORA1) LIVELLO VASCA</v>
          </cell>
          <cell r="H256" t="str">
            <v>m</v>
          </cell>
          <cell r="I256" t="str">
            <v>819</v>
          </cell>
          <cell r="J256" t="str">
            <v>4095</v>
          </cell>
          <cell r="K256" t="str">
            <v>0</v>
          </cell>
          <cell r="L256" t="str">
            <v>6</v>
          </cell>
          <cell r="M256" t="str">
            <v>0</v>
          </cell>
          <cell r="N256" t="str">
            <v>0</v>
          </cell>
          <cell r="O256" t="str">
            <v>32</v>
          </cell>
          <cell r="P256" t="str">
            <v>0</v>
          </cell>
          <cell r="Q256" t="str">
            <v>15</v>
          </cell>
          <cell r="R256" t="str">
            <v>LINEARE</v>
          </cell>
          <cell r="S256" t="str">
            <v>2.05</v>
          </cell>
          <cell r="T256" t="str">
            <v>2</v>
          </cell>
          <cell r="U256" t="str">
            <v>2</v>
          </cell>
          <cell r="V256" t="str">
            <v>.6</v>
          </cell>
          <cell r="W256" t="str">
            <v>.6</v>
          </cell>
          <cell r="X256" t="str">
            <v>.4</v>
          </cell>
          <cell r="Y256" t="str">
            <v>0</v>
          </cell>
          <cell r="Z256" t="str">
            <v>MEDIA</v>
          </cell>
          <cell r="AA256" t="str">
            <v>10</v>
          </cell>
          <cell r="AB256" t="str">
            <v>0</v>
          </cell>
          <cell r="AC256" t="str">
            <v>NO</v>
          </cell>
          <cell r="AD256" t="str">
            <v>SI_HighLow</v>
          </cell>
          <cell r="AE256" t="str">
            <v>not used</v>
          </cell>
          <cell r="AF256" t="str">
            <v>A000079</v>
          </cell>
          <cell r="AP256" t="str">
            <v>0</v>
          </cell>
        </row>
        <row r="257">
          <cell r="A257" t="str">
            <v>SHARED</v>
          </cell>
          <cell r="B257" t="str">
            <v>4</v>
          </cell>
          <cell r="C257" t="str">
            <v>A_000079</v>
          </cell>
          <cell r="D257" t="str">
            <v>0000020000</v>
          </cell>
          <cell r="E257" t="str">
            <v>1</v>
          </cell>
          <cell r="F257" t="str">
            <v>A_000079_002</v>
          </cell>
          <cell r="G257" t="str">
            <v>(Dis.CESENA) (BORA1) P INGRESSO CLAYTON</v>
          </cell>
          <cell r="H257" t="str">
            <v>bar</v>
          </cell>
          <cell r="I257" t="str">
            <v>819</v>
          </cell>
          <cell r="J257" t="str">
            <v>4095</v>
          </cell>
          <cell r="K257" t="str">
            <v>0</v>
          </cell>
          <cell r="L257" t="str">
            <v>16</v>
          </cell>
          <cell r="M257" t="str">
            <v>1</v>
          </cell>
          <cell r="N257" t="str">
            <v>0</v>
          </cell>
          <cell r="O257" t="str">
            <v>32</v>
          </cell>
          <cell r="P257" t="str">
            <v>0</v>
          </cell>
          <cell r="Q257" t="str">
            <v>15</v>
          </cell>
          <cell r="R257" t="str">
            <v>LINEARE</v>
          </cell>
          <cell r="S257" t="str">
            <v>999999</v>
          </cell>
          <cell r="T257" t="str">
            <v>888888</v>
          </cell>
          <cell r="U257" t="str">
            <v>888888</v>
          </cell>
          <cell r="V257" t="str">
            <v>-888888</v>
          </cell>
          <cell r="W257" t="str">
            <v>-888888</v>
          </cell>
          <cell r="X257" t="str">
            <v>-999999</v>
          </cell>
          <cell r="Y257" t="str">
            <v>0</v>
          </cell>
          <cell r="Z257" t="str">
            <v>MEDIA</v>
          </cell>
          <cell r="AA257" t="str">
            <v>10</v>
          </cell>
          <cell r="AB257" t="str">
            <v>0</v>
          </cell>
          <cell r="AC257" t="str">
            <v>NO</v>
          </cell>
          <cell r="AD257" t="str">
            <v>SI_HighLow</v>
          </cell>
          <cell r="AE257" t="str">
            <v>not used</v>
          </cell>
          <cell r="AF257" t="str">
            <v>A000079</v>
          </cell>
        </row>
        <row r="258">
          <cell r="A258" t="str">
            <v>SHARED</v>
          </cell>
          <cell r="B258" t="str">
            <v>4</v>
          </cell>
          <cell r="C258" t="str">
            <v>A_000079</v>
          </cell>
          <cell r="D258" t="str">
            <v>0000030000</v>
          </cell>
          <cell r="E258" t="str">
            <v>2</v>
          </cell>
          <cell r="F258" t="str">
            <v>A_000079_003</v>
          </cell>
          <cell r="G258" t="str">
            <v>(Dis.CESENA) (BORA1) PORTATA X BORA2</v>
          </cell>
          <cell r="H258" t="str">
            <v>mc/h</v>
          </cell>
          <cell r="I258" t="str">
            <v>819</v>
          </cell>
          <cell r="J258" t="str">
            <v>4095</v>
          </cell>
          <cell r="K258" t="str">
            <v>0</v>
          </cell>
          <cell r="L258" t="str">
            <v>50</v>
          </cell>
          <cell r="M258" t="str">
            <v>1</v>
          </cell>
          <cell r="N258" t="str">
            <v>0</v>
          </cell>
          <cell r="O258" t="str">
            <v>32</v>
          </cell>
          <cell r="P258" t="str">
            <v>0</v>
          </cell>
          <cell r="Q258" t="str">
            <v>15</v>
          </cell>
          <cell r="R258" t="str">
            <v>LINEARE</v>
          </cell>
          <cell r="S258" t="str">
            <v>999999</v>
          </cell>
          <cell r="T258" t="str">
            <v>888888</v>
          </cell>
          <cell r="U258" t="str">
            <v>888888</v>
          </cell>
          <cell r="V258" t="str">
            <v>-888888</v>
          </cell>
          <cell r="W258" t="str">
            <v>-888888</v>
          </cell>
          <cell r="X258" t="str">
            <v>-999999</v>
          </cell>
          <cell r="Y258" t="str">
            <v>0</v>
          </cell>
          <cell r="Z258" t="str">
            <v>MEDIA</v>
          </cell>
          <cell r="AA258" t="str">
            <v>10</v>
          </cell>
          <cell r="AB258" t="str">
            <v>0</v>
          </cell>
          <cell r="AC258" t="str">
            <v>NO</v>
          </cell>
          <cell r="AD258" t="str">
            <v>SI_HighLow</v>
          </cell>
          <cell r="AE258" t="str">
            <v>not used</v>
          </cell>
          <cell r="AF258" t="str">
            <v>A000079</v>
          </cell>
        </row>
        <row r="259">
          <cell r="A259" t="str">
            <v>SHARED</v>
          </cell>
          <cell r="B259" t="str">
            <v>4</v>
          </cell>
          <cell r="C259" t="str">
            <v>A_000079</v>
          </cell>
          <cell r="D259" t="str">
            <v>0000040000</v>
          </cell>
          <cell r="E259" t="str">
            <v>3</v>
          </cell>
          <cell r="F259" t="str">
            <v>A_000079_004</v>
          </cell>
          <cell r="G259" t="str">
            <v>(Dis.CESENA) (BORA1) FASE 1 POMPA 1</v>
          </cell>
          <cell r="H259" t="str">
            <v>A</v>
          </cell>
          <cell r="I259" t="str">
            <v>819</v>
          </cell>
          <cell r="J259" t="str">
            <v>4095</v>
          </cell>
          <cell r="K259" t="str">
            <v>0</v>
          </cell>
          <cell r="L259" t="str">
            <v>60</v>
          </cell>
          <cell r="M259" t="str">
            <v>10</v>
          </cell>
          <cell r="N259" t="str">
            <v>0</v>
          </cell>
          <cell r="O259" t="str">
            <v>32</v>
          </cell>
          <cell r="P259" t="str">
            <v>0</v>
          </cell>
          <cell r="Q259" t="str">
            <v>15</v>
          </cell>
          <cell r="R259" t="str">
            <v>LINEARE</v>
          </cell>
          <cell r="S259" t="str">
            <v>999999</v>
          </cell>
          <cell r="T259" t="str">
            <v>888888</v>
          </cell>
          <cell r="U259" t="str">
            <v>888888</v>
          </cell>
          <cell r="V259" t="str">
            <v>-888888</v>
          </cell>
          <cell r="W259" t="str">
            <v>-888888</v>
          </cell>
          <cell r="X259" t="str">
            <v>-999999</v>
          </cell>
          <cell r="Y259" t="str">
            <v>0</v>
          </cell>
          <cell r="Z259" t="str">
            <v>MEDIA</v>
          </cell>
          <cell r="AA259" t="str">
            <v>10</v>
          </cell>
          <cell r="AB259" t="str">
            <v>0</v>
          </cell>
          <cell r="AC259" t="str">
            <v>NO</v>
          </cell>
          <cell r="AD259" t="str">
            <v>SI_HighLow</v>
          </cell>
          <cell r="AE259" t="str">
            <v>not used</v>
          </cell>
          <cell r="AF259" t="str">
            <v>A000079</v>
          </cell>
        </row>
        <row r="260">
          <cell r="A260" t="str">
            <v>SHARED</v>
          </cell>
          <cell r="B260" t="str">
            <v>8</v>
          </cell>
          <cell r="C260" t="str">
            <v>A_000079</v>
          </cell>
          <cell r="D260" t="str">
            <v>0000030000</v>
          </cell>
          <cell r="E260" t="str">
            <v>2</v>
          </cell>
          <cell r="F260" t="str">
            <v>A_000079_007</v>
          </cell>
          <cell r="G260" t="str">
            <v>(Dis.CESENA) (BORA1) FASE 1 POMPA 2</v>
          </cell>
          <cell r="H260" t="str">
            <v>A</v>
          </cell>
          <cell r="I260" t="str">
            <v>819</v>
          </cell>
          <cell r="J260" t="str">
            <v>4095</v>
          </cell>
          <cell r="K260" t="str">
            <v>0</v>
          </cell>
          <cell r="L260" t="str">
            <v>60</v>
          </cell>
          <cell r="M260" t="str">
            <v>10</v>
          </cell>
          <cell r="N260" t="str">
            <v>0</v>
          </cell>
          <cell r="O260" t="str">
            <v>32</v>
          </cell>
          <cell r="P260" t="str">
            <v>0</v>
          </cell>
          <cell r="Q260" t="str">
            <v>15</v>
          </cell>
          <cell r="R260" t="str">
            <v>LINEARE</v>
          </cell>
          <cell r="S260" t="str">
            <v>999999</v>
          </cell>
          <cell r="T260" t="str">
            <v>888888</v>
          </cell>
          <cell r="U260" t="str">
            <v>888888</v>
          </cell>
          <cell r="V260" t="str">
            <v>-888888</v>
          </cell>
          <cell r="W260" t="str">
            <v>-888888</v>
          </cell>
          <cell r="X260" t="str">
            <v>-999999</v>
          </cell>
          <cell r="Y260" t="str">
            <v>0</v>
          </cell>
          <cell r="Z260" t="str">
            <v>MEDIA</v>
          </cell>
          <cell r="AA260" t="str">
            <v>10</v>
          </cell>
          <cell r="AB260" t="str">
            <v>0</v>
          </cell>
          <cell r="AC260" t="str">
            <v>NO</v>
          </cell>
          <cell r="AD260" t="str">
            <v>SI_HighLow</v>
          </cell>
          <cell r="AE260" t="str">
            <v>not used</v>
          </cell>
          <cell r="AF260" t="str">
            <v>A000079</v>
          </cell>
        </row>
        <row r="261">
          <cell r="A261" t="str">
            <v>SHARED</v>
          </cell>
          <cell r="B261" t="str">
            <v>0</v>
          </cell>
          <cell r="C261" t="str">
            <v>A_000084</v>
          </cell>
          <cell r="D261" t="str">
            <v>0000010000</v>
          </cell>
          <cell r="E261" t="str">
            <v>0</v>
          </cell>
          <cell r="F261" t="str">
            <v>A_000084_001</v>
          </cell>
          <cell r="G261" t="str">
            <v>(Dis.CESENA) (MONTIANO 2) LIVELLO VASCA</v>
          </cell>
          <cell r="H261" t="str">
            <v>m</v>
          </cell>
          <cell r="I261" t="str">
            <v>38726</v>
          </cell>
          <cell r="J261" t="str">
            <v>62556</v>
          </cell>
          <cell r="K261" t="str">
            <v>0</v>
          </cell>
          <cell r="L261" t="str">
            <v>10</v>
          </cell>
          <cell r="M261" t="str">
            <v>0</v>
          </cell>
          <cell r="N261" t="str">
            <v>0</v>
          </cell>
          <cell r="O261" t="str">
            <v>238</v>
          </cell>
          <cell r="P261" t="str">
            <v>0</v>
          </cell>
          <cell r="Q261" t="str">
            <v>15</v>
          </cell>
          <cell r="R261" t="str">
            <v>LINEARE</v>
          </cell>
          <cell r="S261" t="str">
            <v>2.3</v>
          </cell>
          <cell r="T261" t="str">
            <v>2.2</v>
          </cell>
          <cell r="U261" t="str">
            <v>2.2</v>
          </cell>
          <cell r="V261" t="str">
            <v>1.3</v>
          </cell>
          <cell r="W261" t="str">
            <v>1.2</v>
          </cell>
          <cell r="X261" t="str">
            <v>.7</v>
          </cell>
          <cell r="Y261" t="str">
            <v>0</v>
          </cell>
          <cell r="Z261" t="str">
            <v>MEDIA</v>
          </cell>
          <cell r="AA261" t="str">
            <v>10</v>
          </cell>
          <cell r="AB261" t="str">
            <v>0</v>
          </cell>
          <cell r="AC261" t="str">
            <v>NO</v>
          </cell>
          <cell r="AD261" t="str">
            <v>NO</v>
          </cell>
          <cell r="AE261" t="str">
            <v>not used</v>
          </cell>
          <cell r="AF261" t="str">
            <v>A000084</v>
          </cell>
        </row>
        <row r="262">
          <cell r="A262" t="str">
            <v>SHARED</v>
          </cell>
          <cell r="B262" t="str">
            <v>0</v>
          </cell>
          <cell r="C262" t="str">
            <v>A_000084</v>
          </cell>
          <cell r="D262" t="str">
            <v>0000020000</v>
          </cell>
          <cell r="E262" t="str">
            <v>1</v>
          </cell>
          <cell r="F262" t="str">
            <v>A_000084_002</v>
          </cell>
          <cell r="G262" t="str">
            <v>(Dis.CESENA) (MONTIANO 2) PORTATA X MONTENOVO</v>
          </cell>
          <cell r="H262" t="str">
            <v>m3/h</v>
          </cell>
          <cell r="I262" t="str">
            <v>38726</v>
          </cell>
          <cell r="J262" t="str">
            <v>62556</v>
          </cell>
          <cell r="K262" t="str">
            <v>0</v>
          </cell>
          <cell r="L262" t="str">
            <v>25</v>
          </cell>
          <cell r="M262" t="str">
            <v>1</v>
          </cell>
          <cell r="N262" t="str">
            <v>0</v>
          </cell>
          <cell r="O262" t="str">
            <v>238</v>
          </cell>
          <cell r="P262" t="str">
            <v>0</v>
          </cell>
          <cell r="Q262" t="str">
            <v>15</v>
          </cell>
          <cell r="R262" t="str">
            <v>LINEARE</v>
          </cell>
          <cell r="S262" t="str">
            <v>20</v>
          </cell>
          <cell r="T262" t="str">
            <v>18</v>
          </cell>
          <cell r="U262" t="str">
            <v>18</v>
          </cell>
          <cell r="V262" t="str">
            <v>-888888</v>
          </cell>
          <cell r="W262" t="str">
            <v>-888888</v>
          </cell>
          <cell r="X262" t="str">
            <v>-999999</v>
          </cell>
          <cell r="Y262" t="str">
            <v>0</v>
          </cell>
          <cell r="Z262" t="str">
            <v>MEDIA</v>
          </cell>
          <cell r="AA262" t="str">
            <v>10</v>
          </cell>
          <cell r="AB262" t="str">
            <v>0</v>
          </cell>
          <cell r="AC262" t="str">
            <v>NO</v>
          </cell>
          <cell r="AD262" t="str">
            <v>NO</v>
          </cell>
          <cell r="AE262" t="str">
            <v>not used</v>
          </cell>
          <cell r="AF262" t="str">
            <v>A000084</v>
          </cell>
        </row>
        <row r="263">
          <cell r="A263" t="str">
            <v>SHARED</v>
          </cell>
          <cell r="B263" t="str">
            <v>0</v>
          </cell>
          <cell r="C263" t="str">
            <v>A_000084</v>
          </cell>
          <cell r="D263" t="str">
            <v>0000030000</v>
          </cell>
          <cell r="E263" t="str">
            <v>2</v>
          </cell>
          <cell r="F263" t="str">
            <v>A_000084_003</v>
          </cell>
          <cell r="G263" t="str">
            <v>(Dis.CESENA) (MONTIANO 2) FASE 1 POMPA 1</v>
          </cell>
          <cell r="H263" t="str">
            <v>A</v>
          </cell>
          <cell r="I263" t="str">
            <v>38726</v>
          </cell>
          <cell r="J263" t="str">
            <v>62556</v>
          </cell>
          <cell r="K263" t="str">
            <v>0</v>
          </cell>
          <cell r="L263" t="str">
            <v>60</v>
          </cell>
          <cell r="M263" t="str">
            <v>10</v>
          </cell>
          <cell r="N263" t="str">
            <v>0</v>
          </cell>
          <cell r="O263" t="str">
            <v>238</v>
          </cell>
          <cell r="P263" t="str">
            <v>0</v>
          </cell>
          <cell r="Q263" t="str">
            <v>15</v>
          </cell>
          <cell r="R263" t="str">
            <v>LINEARE</v>
          </cell>
          <cell r="S263" t="str">
            <v>999999</v>
          </cell>
          <cell r="T263" t="str">
            <v>888888</v>
          </cell>
          <cell r="U263" t="str">
            <v>888888</v>
          </cell>
          <cell r="V263" t="str">
            <v>-888888</v>
          </cell>
          <cell r="W263" t="str">
            <v>-888888</v>
          </cell>
          <cell r="X263" t="str">
            <v>-999999</v>
          </cell>
          <cell r="Y263" t="str">
            <v>0</v>
          </cell>
          <cell r="Z263" t="str">
            <v>MEDIA</v>
          </cell>
          <cell r="AA263" t="str">
            <v>10</v>
          </cell>
          <cell r="AB263" t="str">
            <v>0</v>
          </cell>
          <cell r="AC263" t="str">
            <v>NO</v>
          </cell>
          <cell r="AD263" t="str">
            <v>NO</v>
          </cell>
          <cell r="AE263" t="str">
            <v>not used</v>
          </cell>
          <cell r="AF263" t="str">
            <v>A000084</v>
          </cell>
        </row>
        <row r="264">
          <cell r="A264" t="str">
            <v>SHARED</v>
          </cell>
          <cell r="B264" t="str">
            <v>0</v>
          </cell>
          <cell r="C264" t="str">
            <v>A_000084</v>
          </cell>
          <cell r="D264" t="str">
            <v>0000040000</v>
          </cell>
          <cell r="E264" t="str">
            <v>3</v>
          </cell>
          <cell r="F264" t="str">
            <v>A_000084_004</v>
          </cell>
          <cell r="G264" t="str">
            <v>(Dis.CESENA) (MONTIANO 2) FASE 2 POMPA 1</v>
          </cell>
          <cell r="H264" t="str">
            <v>A</v>
          </cell>
          <cell r="I264" t="str">
            <v>38726</v>
          </cell>
          <cell r="J264" t="str">
            <v>62556</v>
          </cell>
          <cell r="K264" t="str">
            <v>0</v>
          </cell>
          <cell r="L264" t="str">
            <v>60</v>
          </cell>
          <cell r="M264" t="str">
            <v>10</v>
          </cell>
          <cell r="N264" t="str">
            <v>0</v>
          </cell>
          <cell r="O264" t="str">
            <v>238</v>
          </cell>
          <cell r="P264" t="str">
            <v>0</v>
          </cell>
          <cell r="Q264" t="str">
            <v>15</v>
          </cell>
          <cell r="R264" t="str">
            <v>LINEARE</v>
          </cell>
          <cell r="S264" t="str">
            <v>999999</v>
          </cell>
          <cell r="T264" t="str">
            <v>888888</v>
          </cell>
          <cell r="U264" t="str">
            <v>888888</v>
          </cell>
          <cell r="V264" t="str">
            <v>-888888</v>
          </cell>
          <cell r="W264" t="str">
            <v>-888888</v>
          </cell>
          <cell r="X264" t="str">
            <v>-999999</v>
          </cell>
          <cell r="Y264" t="str">
            <v>0</v>
          </cell>
          <cell r="Z264" t="str">
            <v>MEDIA</v>
          </cell>
          <cell r="AA264" t="str">
            <v>10</v>
          </cell>
          <cell r="AB264" t="str">
            <v>0</v>
          </cell>
          <cell r="AC264" t="str">
            <v>NO</v>
          </cell>
          <cell r="AD264" t="str">
            <v>NO</v>
          </cell>
          <cell r="AE264" t="str">
            <v>not used</v>
          </cell>
          <cell r="AF264" t="str">
            <v>A000084</v>
          </cell>
        </row>
        <row r="265">
          <cell r="A265" t="str">
            <v>SHARED</v>
          </cell>
          <cell r="B265" t="str">
            <v>0</v>
          </cell>
          <cell r="C265" t="str">
            <v>A_000084</v>
          </cell>
          <cell r="D265" t="str">
            <v>0000050000</v>
          </cell>
          <cell r="E265" t="str">
            <v>4</v>
          </cell>
          <cell r="F265" t="str">
            <v>A_000084_005</v>
          </cell>
          <cell r="G265" t="str">
            <v>(Dis.CESENA) (MONTIANO 2) FASE 3 POMPA 1</v>
          </cell>
          <cell r="H265" t="str">
            <v>A</v>
          </cell>
          <cell r="I265" t="str">
            <v>38726</v>
          </cell>
          <cell r="J265" t="str">
            <v>62556</v>
          </cell>
          <cell r="K265" t="str">
            <v>0</v>
          </cell>
          <cell r="L265" t="str">
            <v>60</v>
          </cell>
          <cell r="M265" t="str">
            <v>10</v>
          </cell>
          <cell r="N265" t="str">
            <v>0</v>
          </cell>
          <cell r="O265" t="str">
            <v>238</v>
          </cell>
          <cell r="P265" t="str">
            <v>0</v>
          </cell>
          <cell r="Q265" t="str">
            <v>15</v>
          </cell>
          <cell r="R265" t="str">
            <v>LINEARE</v>
          </cell>
          <cell r="S265" t="str">
            <v>999999</v>
          </cell>
          <cell r="T265" t="str">
            <v>888888</v>
          </cell>
          <cell r="U265" t="str">
            <v>888888</v>
          </cell>
          <cell r="V265" t="str">
            <v>-888888</v>
          </cell>
          <cell r="W265" t="str">
            <v>-888888</v>
          </cell>
          <cell r="X265" t="str">
            <v>-999999</v>
          </cell>
          <cell r="Y265" t="str">
            <v>0</v>
          </cell>
          <cell r="Z265" t="str">
            <v>MEDIA</v>
          </cell>
          <cell r="AA265" t="str">
            <v>10</v>
          </cell>
          <cell r="AB265" t="str">
            <v>0</v>
          </cell>
          <cell r="AC265" t="str">
            <v>NO</v>
          </cell>
          <cell r="AD265" t="str">
            <v>NO</v>
          </cell>
          <cell r="AE265" t="str">
            <v>not used</v>
          </cell>
          <cell r="AF265" t="str">
            <v>A000084</v>
          </cell>
        </row>
        <row r="266">
          <cell r="A266" t="str">
            <v>SHARED</v>
          </cell>
          <cell r="B266" t="str">
            <v>0</v>
          </cell>
          <cell r="C266" t="str">
            <v>A_000084</v>
          </cell>
          <cell r="D266" t="str">
            <v>0000060000</v>
          </cell>
          <cell r="E266" t="str">
            <v>5</v>
          </cell>
          <cell r="F266" t="str">
            <v>A_000084_006</v>
          </cell>
          <cell r="G266" t="str">
            <v>(Dis.CESENA) (MONTIANO 2) FASE 1 POMPA 2</v>
          </cell>
          <cell r="H266" t="str">
            <v>A</v>
          </cell>
          <cell r="I266" t="str">
            <v>38726</v>
          </cell>
          <cell r="J266" t="str">
            <v>62556</v>
          </cell>
          <cell r="K266" t="str">
            <v>0</v>
          </cell>
          <cell r="L266" t="str">
            <v>60</v>
          </cell>
          <cell r="M266" t="str">
            <v>10</v>
          </cell>
          <cell r="N266" t="str">
            <v>0</v>
          </cell>
          <cell r="O266" t="str">
            <v>238</v>
          </cell>
          <cell r="P266" t="str">
            <v>0</v>
          </cell>
          <cell r="Q266" t="str">
            <v>15</v>
          </cell>
          <cell r="R266" t="str">
            <v>LINEARE</v>
          </cell>
          <cell r="S266" t="str">
            <v>999999</v>
          </cell>
          <cell r="T266" t="str">
            <v>888888</v>
          </cell>
          <cell r="U266" t="str">
            <v>888888</v>
          </cell>
          <cell r="V266" t="str">
            <v>-888888</v>
          </cell>
          <cell r="W266" t="str">
            <v>-888888</v>
          </cell>
          <cell r="X266" t="str">
            <v>-999999</v>
          </cell>
          <cell r="Y266" t="str">
            <v>0</v>
          </cell>
          <cell r="Z266" t="str">
            <v>MEDIA</v>
          </cell>
          <cell r="AA266" t="str">
            <v>10</v>
          </cell>
          <cell r="AB266" t="str">
            <v>0</v>
          </cell>
          <cell r="AC266" t="str">
            <v>NO</v>
          </cell>
          <cell r="AD266" t="str">
            <v>NO</v>
          </cell>
          <cell r="AE266" t="str">
            <v>not used</v>
          </cell>
          <cell r="AF266" t="str">
            <v>A000084</v>
          </cell>
        </row>
        <row r="267">
          <cell r="A267" t="str">
            <v>SHARED</v>
          </cell>
          <cell r="B267" t="str">
            <v>0</v>
          </cell>
          <cell r="C267" t="str">
            <v>A_000084</v>
          </cell>
          <cell r="D267" t="str">
            <v>0000070000</v>
          </cell>
          <cell r="E267" t="str">
            <v>6</v>
          </cell>
          <cell r="F267" t="str">
            <v>A_000084_007</v>
          </cell>
          <cell r="G267" t="str">
            <v>(Dis.CESENA) (MONTIANO 2) FASE 2 POMPA 2</v>
          </cell>
          <cell r="H267" t="str">
            <v>A</v>
          </cell>
          <cell r="I267" t="str">
            <v>38726</v>
          </cell>
          <cell r="J267" t="str">
            <v>62556</v>
          </cell>
          <cell r="K267" t="str">
            <v>0</v>
          </cell>
          <cell r="L267" t="str">
            <v>60</v>
          </cell>
          <cell r="M267" t="str">
            <v>10</v>
          </cell>
          <cell r="N267" t="str">
            <v>0</v>
          </cell>
          <cell r="O267" t="str">
            <v>238</v>
          </cell>
          <cell r="P267" t="str">
            <v>0</v>
          </cell>
          <cell r="Q267" t="str">
            <v>15</v>
          </cell>
          <cell r="R267" t="str">
            <v>LINEARE</v>
          </cell>
          <cell r="S267" t="str">
            <v>999999</v>
          </cell>
          <cell r="T267" t="str">
            <v>888888</v>
          </cell>
          <cell r="U267" t="str">
            <v>888888</v>
          </cell>
          <cell r="V267" t="str">
            <v>-888888</v>
          </cell>
          <cell r="W267" t="str">
            <v>-888888</v>
          </cell>
          <cell r="X267" t="str">
            <v>-999999</v>
          </cell>
          <cell r="Y267" t="str">
            <v>0</v>
          </cell>
          <cell r="Z267" t="str">
            <v>MEDIA</v>
          </cell>
          <cell r="AA267" t="str">
            <v>10</v>
          </cell>
          <cell r="AB267" t="str">
            <v>0</v>
          </cell>
          <cell r="AC267" t="str">
            <v>NO</v>
          </cell>
          <cell r="AD267" t="str">
            <v>NO</v>
          </cell>
          <cell r="AE267" t="str">
            <v>not used</v>
          </cell>
          <cell r="AF267" t="str">
            <v>A000084</v>
          </cell>
        </row>
        <row r="268">
          <cell r="A268" t="str">
            <v>SHARED</v>
          </cell>
          <cell r="B268" t="str">
            <v>0</v>
          </cell>
          <cell r="C268" t="str">
            <v>A_000084</v>
          </cell>
          <cell r="D268" t="str">
            <v>0000080000</v>
          </cell>
          <cell r="E268" t="str">
            <v>7</v>
          </cell>
          <cell r="F268" t="str">
            <v>A_000084_008</v>
          </cell>
          <cell r="G268" t="str">
            <v>(Dis.CESENA) (MONTIANO 2) FASE 3 POMPA 2</v>
          </cell>
          <cell r="H268" t="str">
            <v>A</v>
          </cell>
          <cell r="I268" t="str">
            <v>38726</v>
          </cell>
          <cell r="J268" t="str">
            <v>62556</v>
          </cell>
          <cell r="K268" t="str">
            <v>0</v>
          </cell>
          <cell r="L268" t="str">
            <v>60</v>
          </cell>
          <cell r="M268" t="str">
            <v>10</v>
          </cell>
          <cell r="N268" t="str">
            <v>0</v>
          </cell>
          <cell r="O268" t="str">
            <v>238</v>
          </cell>
          <cell r="P268" t="str">
            <v>0</v>
          </cell>
          <cell r="Q268" t="str">
            <v>15</v>
          </cell>
          <cell r="R268" t="str">
            <v>LINEARE</v>
          </cell>
          <cell r="S268" t="str">
            <v>999999</v>
          </cell>
          <cell r="T268" t="str">
            <v>888888</v>
          </cell>
          <cell r="U268" t="str">
            <v>888888</v>
          </cell>
          <cell r="V268" t="str">
            <v>-888888</v>
          </cell>
          <cell r="W268" t="str">
            <v>-888888</v>
          </cell>
          <cell r="X268" t="str">
            <v>-999999</v>
          </cell>
          <cell r="Y268" t="str">
            <v>0</v>
          </cell>
          <cell r="Z268" t="str">
            <v>MEDIA</v>
          </cell>
          <cell r="AA268" t="str">
            <v>10</v>
          </cell>
          <cell r="AB268" t="str">
            <v>0</v>
          </cell>
          <cell r="AC268" t="str">
            <v>NO</v>
          </cell>
          <cell r="AD268" t="str">
            <v>NO</v>
          </cell>
          <cell r="AE268" t="str">
            <v>not used</v>
          </cell>
          <cell r="AF268" t="str">
            <v>A000084</v>
          </cell>
        </row>
        <row r="269">
          <cell r="A269" t="str">
            <v>SHARED</v>
          </cell>
          <cell r="B269" t="str">
            <v>1</v>
          </cell>
          <cell r="C269" t="str">
            <v>A_000084</v>
          </cell>
          <cell r="D269" t="str">
            <v>0000010000</v>
          </cell>
          <cell r="E269" t="str">
            <v>0</v>
          </cell>
          <cell r="F269" t="str">
            <v>A_000084_009</v>
          </cell>
          <cell r="G269" t="str">
            <v>(Dis.CESENA) (MONTIANO 2) LIVELLO MONTIANO ALTA</v>
          </cell>
          <cell r="H269" t="str">
            <v>m</v>
          </cell>
          <cell r="I269" t="str">
            <v>38726</v>
          </cell>
          <cell r="J269" t="str">
            <v>62556</v>
          </cell>
          <cell r="K269" t="str">
            <v>0</v>
          </cell>
          <cell r="L269" t="str">
            <v>10</v>
          </cell>
          <cell r="M269" t="str">
            <v>1</v>
          </cell>
          <cell r="N269" t="str">
            <v>0</v>
          </cell>
          <cell r="O269" t="str">
            <v>238</v>
          </cell>
          <cell r="P269" t="str">
            <v>0</v>
          </cell>
          <cell r="Q269" t="str">
            <v>15</v>
          </cell>
          <cell r="R269" t="str">
            <v>LINEARE</v>
          </cell>
          <cell r="S269" t="str">
            <v>2.4</v>
          </cell>
          <cell r="T269" t="str">
            <v>2.2</v>
          </cell>
          <cell r="U269" t="str">
            <v>2.2</v>
          </cell>
          <cell r="V269" t="str">
            <v>1.6</v>
          </cell>
          <cell r="W269" t="str">
            <v>1.6</v>
          </cell>
          <cell r="X269" t="str">
            <v>1.4</v>
          </cell>
          <cell r="Y269" t="str">
            <v>0</v>
          </cell>
          <cell r="Z269" t="str">
            <v>MEDIA</v>
          </cell>
          <cell r="AA269" t="str">
            <v>10</v>
          </cell>
          <cell r="AB269" t="str">
            <v>0</v>
          </cell>
          <cell r="AC269" t="str">
            <v>NO</v>
          </cell>
          <cell r="AD269" t="str">
            <v>NO</v>
          </cell>
          <cell r="AE269" t="str">
            <v>not used</v>
          </cell>
          <cell r="AF269" t="str">
            <v>A000084</v>
          </cell>
        </row>
        <row r="270">
          <cell r="A270" t="str">
            <v>SHARED</v>
          </cell>
          <cell r="B270" t="str">
            <v>1</v>
          </cell>
          <cell r="C270" t="str">
            <v>A_000085</v>
          </cell>
          <cell r="D270" t="str">
            <v>0000010000</v>
          </cell>
          <cell r="E270" t="str">
            <v>-</v>
          </cell>
          <cell r="F270" t="str">
            <v>A_000085_010</v>
          </cell>
          <cell r="G270" t="str">
            <v>(Dis.CESENA) (MASSAMANENTE ) LIVELLO VASCA</v>
          </cell>
          <cell r="H270" t="str">
            <v>m</v>
          </cell>
          <cell r="I270" t="str">
            <v>820</v>
          </cell>
          <cell r="J270" t="str">
            <v>4095</v>
          </cell>
          <cell r="K270" t="str">
            <v>0</v>
          </cell>
          <cell r="L270" t="str">
            <v>6</v>
          </cell>
          <cell r="M270" t="str">
            <v>1</v>
          </cell>
          <cell r="N270" t="str">
            <v>0</v>
          </cell>
          <cell r="O270" t="str">
            <v>32</v>
          </cell>
          <cell r="P270" t="str">
            <v>0</v>
          </cell>
          <cell r="Q270" t="str">
            <v>15</v>
          </cell>
          <cell r="R270" t="str">
            <v>LINEARE</v>
          </cell>
          <cell r="S270" t="str">
            <v>999999</v>
          </cell>
          <cell r="T270" t="str">
            <v>888888</v>
          </cell>
          <cell r="U270" t="str">
            <v>888888</v>
          </cell>
          <cell r="V270" t="str">
            <v>-888888</v>
          </cell>
          <cell r="W270" t="str">
            <v>-888888</v>
          </cell>
          <cell r="X270" t="str">
            <v>-999999</v>
          </cell>
          <cell r="Y270" t="str">
            <v>15</v>
          </cell>
          <cell r="Z270" t="str">
            <v>MEDIA</v>
          </cell>
          <cell r="AA270" t="str">
            <v>10</v>
          </cell>
          <cell r="AB270" t="str">
            <v>0</v>
          </cell>
          <cell r="AC270" t="str">
            <v>SI</v>
          </cell>
          <cell r="AD270" t="str">
            <v>SI_HighLow</v>
          </cell>
          <cell r="AE270" t="str">
            <v>not used</v>
          </cell>
          <cell r="AF270" t="str">
            <v>A000085</v>
          </cell>
        </row>
        <row r="271">
          <cell r="A271" t="str">
            <v>SHARED</v>
          </cell>
          <cell r="B271" t="str">
            <v>1</v>
          </cell>
          <cell r="C271" t="str">
            <v>A_000085</v>
          </cell>
          <cell r="D271" t="str">
            <v>0000020000</v>
          </cell>
          <cell r="E271" t="str">
            <v>1</v>
          </cell>
          <cell r="F271" t="str">
            <v>A_000085_011</v>
          </cell>
          <cell r="G271" t="str">
            <v>(Dis.CESENA) (MASSAMANENTE ) PRESSIONE AUTOCLAVE</v>
          </cell>
          <cell r="H271" t="str">
            <v>bar</v>
          </cell>
          <cell r="I271" t="str">
            <v>820</v>
          </cell>
          <cell r="J271" t="str">
            <v>4095</v>
          </cell>
          <cell r="K271" t="str">
            <v>0</v>
          </cell>
          <cell r="L271" t="str">
            <v>16</v>
          </cell>
          <cell r="M271" t="str">
            <v>1</v>
          </cell>
          <cell r="N271" t="str">
            <v>0</v>
          </cell>
          <cell r="O271" t="str">
            <v>32</v>
          </cell>
          <cell r="P271" t="str">
            <v>0</v>
          </cell>
          <cell r="Q271" t="str">
            <v>15</v>
          </cell>
          <cell r="R271" t="str">
            <v>LINEARE</v>
          </cell>
          <cell r="S271" t="str">
            <v>999999</v>
          </cell>
          <cell r="T271" t="str">
            <v>888888</v>
          </cell>
          <cell r="U271" t="str">
            <v>888888</v>
          </cell>
          <cell r="V271" t="str">
            <v>-888888</v>
          </cell>
          <cell r="W271" t="str">
            <v>-888888</v>
          </cell>
          <cell r="X271" t="str">
            <v>-999999</v>
          </cell>
          <cell r="Y271" t="str">
            <v>15</v>
          </cell>
          <cell r="Z271" t="str">
            <v>MEDIA</v>
          </cell>
          <cell r="AA271" t="str">
            <v>10</v>
          </cell>
          <cell r="AB271" t="str">
            <v>0</v>
          </cell>
          <cell r="AC271" t="str">
            <v>SI</v>
          </cell>
          <cell r="AD271" t="str">
            <v>SI_HighLow</v>
          </cell>
          <cell r="AE271" t="str">
            <v>not used</v>
          </cell>
          <cell r="AF271" t="str">
            <v>A000085</v>
          </cell>
        </row>
        <row r="272">
          <cell r="A272" t="str">
            <v>SHARED</v>
          </cell>
          <cell r="B272" t="str">
            <v>1</v>
          </cell>
          <cell r="C272" t="str">
            <v>A_000086</v>
          </cell>
          <cell r="D272" t="str">
            <v>0000010000</v>
          </cell>
          <cell r="E272" t="str">
            <v>-</v>
          </cell>
          <cell r="F272" t="str">
            <v>A_000086_010</v>
          </cell>
          <cell r="G272" t="str">
            <v>(Dis.CESENA) (MONTETIFFI2 ) LIVELLO VASCA</v>
          </cell>
          <cell r="H272" t="str">
            <v>m</v>
          </cell>
          <cell r="I272" t="str">
            <v>820</v>
          </cell>
          <cell r="J272" t="str">
            <v>4095</v>
          </cell>
          <cell r="K272" t="str">
            <v>0</v>
          </cell>
          <cell r="L272" t="str">
            <v>6</v>
          </cell>
          <cell r="M272" t="str">
            <v>0</v>
          </cell>
          <cell r="N272" t="str">
            <v>0</v>
          </cell>
          <cell r="O272" t="str">
            <v>32</v>
          </cell>
          <cell r="P272" t="str">
            <v>0</v>
          </cell>
          <cell r="Q272" t="str">
            <v>15</v>
          </cell>
          <cell r="R272" t="str">
            <v>LINEARE</v>
          </cell>
          <cell r="S272" t="str">
            <v>1.7</v>
          </cell>
          <cell r="T272" t="str">
            <v>1.5</v>
          </cell>
          <cell r="U272" t="str">
            <v>1.5</v>
          </cell>
          <cell r="V272" t="str">
            <v>.6</v>
          </cell>
          <cell r="W272" t="str">
            <v>.6</v>
          </cell>
          <cell r="X272" t="str">
            <v>.4</v>
          </cell>
          <cell r="Y272" t="str">
            <v>15</v>
          </cell>
          <cell r="Z272" t="str">
            <v>MEDIA</v>
          </cell>
          <cell r="AA272" t="str">
            <v>10</v>
          </cell>
          <cell r="AB272" t="str">
            <v>0</v>
          </cell>
          <cell r="AC272" t="str">
            <v>SI</v>
          </cell>
          <cell r="AE272" t="str">
            <v>not used</v>
          </cell>
          <cell r="AF272" t="str">
            <v>A000086</v>
          </cell>
        </row>
        <row r="273">
          <cell r="A273" t="str">
            <v>SHARED</v>
          </cell>
          <cell r="B273" t="str">
            <v>1</v>
          </cell>
          <cell r="C273" t="str">
            <v>A_000086</v>
          </cell>
          <cell r="D273" t="str">
            <v>0000020000</v>
          </cell>
          <cell r="E273" t="str">
            <v>1</v>
          </cell>
          <cell r="F273" t="str">
            <v>A_000086_011</v>
          </cell>
          <cell r="G273" t="str">
            <v>(Dis.CESENA) (MONTETIFFI2 ) PORTATA X MASS.</v>
          </cell>
          <cell r="H273" t="str">
            <v>m3/h</v>
          </cell>
          <cell r="I273" t="str">
            <v>820</v>
          </cell>
          <cell r="J273" t="str">
            <v>4095</v>
          </cell>
          <cell r="K273" t="str">
            <v>0</v>
          </cell>
          <cell r="L273" t="str">
            <v>16</v>
          </cell>
          <cell r="M273" t="str">
            <v>1</v>
          </cell>
          <cell r="N273" t="str">
            <v>0</v>
          </cell>
          <cell r="O273" t="str">
            <v>32</v>
          </cell>
          <cell r="P273" t="str">
            <v>0</v>
          </cell>
          <cell r="Q273" t="str">
            <v>15</v>
          </cell>
          <cell r="R273" t="str">
            <v>LINEARE</v>
          </cell>
          <cell r="S273" t="str">
            <v>999999</v>
          </cell>
          <cell r="T273" t="str">
            <v>888888</v>
          </cell>
          <cell r="U273" t="str">
            <v>888888</v>
          </cell>
          <cell r="V273" t="str">
            <v>-888888</v>
          </cell>
          <cell r="W273" t="str">
            <v>-888888</v>
          </cell>
          <cell r="X273" t="str">
            <v>-999999</v>
          </cell>
          <cell r="Y273" t="str">
            <v>15</v>
          </cell>
          <cell r="Z273" t="str">
            <v>MEDIA</v>
          </cell>
          <cell r="AA273" t="str">
            <v>10</v>
          </cell>
          <cell r="AB273" t="str">
            <v>0</v>
          </cell>
          <cell r="AC273" t="str">
            <v>SI</v>
          </cell>
          <cell r="AD273" t="str">
            <v>SI_HighLow</v>
          </cell>
          <cell r="AE273" t="str">
            <v>not used</v>
          </cell>
          <cell r="AF273" t="str">
            <v>A000086</v>
          </cell>
        </row>
        <row r="274">
          <cell r="A274" t="str">
            <v>SHARED</v>
          </cell>
          <cell r="B274" t="str">
            <v>1</v>
          </cell>
          <cell r="C274" t="str">
            <v>A_000086</v>
          </cell>
          <cell r="D274" t="str">
            <v>0000030000</v>
          </cell>
          <cell r="E274" t="str">
            <v>2</v>
          </cell>
          <cell r="F274" t="str">
            <v>A_000086_012</v>
          </cell>
          <cell r="G274" t="str">
            <v>(Dis.CESENA) (MONTETIFFI2 ) PRESSIONE AUTOCLAVE X MONTETIFFI ALTA</v>
          </cell>
          <cell r="H274" t="str">
            <v>bar</v>
          </cell>
          <cell r="I274" t="str">
            <v>820</v>
          </cell>
          <cell r="J274" t="str">
            <v>4095</v>
          </cell>
          <cell r="K274" t="str">
            <v>0</v>
          </cell>
          <cell r="L274" t="str">
            <v>16</v>
          </cell>
          <cell r="M274" t="str">
            <v>1</v>
          </cell>
          <cell r="N274" t="str">
            <v>0</v>
          </cell>
          <cell r="O274" t="str">
            <v>32</v>
          </cell>
          <cell r="P274" t="str">
            <v>0</v>
          </cell>
          <cell r="Q274" t="str">
            <v>15</v>
          </cell>
          <cell r="R274" t="str">
            <v>LINEARE</v>
          </cell>
          <cell r="S274" t="str">
            <v>999999</v>
          </cell>
          <cell r="T274" t="str">
            <v>888888</v>
          </cell>
          <cell r="U274" t="str">
            <v>888888</v>
          </cell>
          <cell r="V274" t="str">
            <v>-888888</v>
          </cell>
          <cell r="W274" t="str">
            <v>-888888</v>
          </cell>
          <cell r="X274" t="str">
            <v>-999999</v>
          </cell>
          <cell r="Y274" t="str">
            <v>15</v>
          </cell>
          <cell r="Z274" t="str">
            <v>MEDIA</v>
          </cell>
          <cell r="AA274" t="str">
            <v>10</v>
          </cell>
          <cell r="AB274" t="str">
            <v>0</v>
          </cell>
          <cell r="AC274" t="str">
            <v>SI</v>
          </cell>
          <cell r="AD274" t="str">
            <v>SI_HighLow</v>
          </cell>
          <cell r="AE274" t="str">
            <v>not used</v>
          </cell>
          <cell r="AF274" t="str">
            <v>A000086</v>
          </cell>
        </row>
        <row r="275">
          <cell r="A275" t="str">
            <v>SHARED</v>
          </cell>
          <cell r="B275" t="str">
            <v>4</v>
          </cell>
          <cell r="C275" t="str">
            <v>A_000088</v>
          </cell>
          <cell r="D275" t="str">
            <v>0000010000</v>
          </cell>
          <cell r="E275" t="str">
            <v>-</v>
          </cell>
          <cell r="F275" t="str">
            <v>A_000088_001</v>
          </cell>
          <cell r="G275" t="str">
            <v>(Dis.CESENA) (S.PAOLA1) LIVELLO VASCA</v>
          </cell>
          <cell r="H275" t="str">
            <v>m</v>
          </cell>
          <cell r="I275" t="str">
            <v>819</v>
          </cell>
          <cell r="J275" t="str">
            <v>4095</v>
          </cell>
          <cell r="K275" t="str">
            <v>0</v>
          </cell>
          <cell r="L275" t="str">
            <v>6</v>
          </cell>
          <cell r="M275" t="str">
            <v>1</v>
          </cell>
          <cell r="N275" t="str">
            <v>0</v>
          </cell>
          <cell r="O275" t="str">
            <v>32</v>
          </cell>
          <cell r="P275" t="str">
            <v>0</v>
          </cell>
          <cell r="Q275" t="str">
            <v>15</v>
          </cell>
          <cell r="R275" t="str">
            <v>LINEARE</v>
          </cell>
          <cell r="S275" t="str">
            <v>999999</v>
          </cell>
          <cell r="T275" t="str">
            <v>888888</v>
          </cell>
          <cell r="U275" t="str">
            <v>888888</v>
          </cell>
          <cell r="V275" t="str">
            <v>-888888</v>
          </cell>
          <cell r="W275" t="str">
            <v>-888888</v>
          </cell>
          <cell r="X275" t="str">
            <v>-999999</v>
          </cell>
          <cell r="Y275" t="str">
            <v>0</v>
          </cell>
          <cell r="Z275" t="str">
            <v>MEDIA</v>
          </cell>
          <cell r="AA275" t="str">
            <v>10</v>
          </cell>
          <cell r="AB275" t="str">
            <v>0</v>
          </cell>
          <cell r="AC275" t="str">
            <v>NO</v>
          </cell>
          <cell r="AD275" t="str">
            <v>SI_HighLow</v>
          </cell>
          <cell r="AE275" t="str">
            <v>not used</v>
          </cell>
          <cell r="AF275" t="str">
            <v>A000088</v>
          </cell>
        </row>
        <row r="276">
          <cell r="A276" t="str">
            <v>SHARED</v>
          </cell>
          <cell r="B276" t="str">
            <v>4</v>
          </cell>
          <cell r="C276" t="str">
            <v>A_000088</v>
          </cell>
          <cell r="D276" t="str">
            <v>0000020000</v>
          </cell>
          <cell r="E276" t="str">
            <v>1</v>
          </cell>
          <cell r="F276" t="str">
            <v>A_000088_002</v>
          </cell>
          <cell r="G276" t="str">
            <v>(Dis.CESENA) (S.PAOLA1) PORTATA X M.FARNETO</v>
          </cell>
          <cell r="H276" t="str">
            <v>mc/h</v>
          </cell>
          <cell r="I276" t="str">
            <v>819</v>
          </cell>
          <cell r="J276" t="str">
            <v>4095</v>
          </cell>
          <cell r="K276" t="str">
            <v>0</v>
          </cell>
          <cell r="L276" t="str">
            <v>30</v>
          </cell>
          <cell r="M276" t="str">
            <v>0</v>
          </cell>
          <cell r="N276" t="str">
            <v>0</v>
          </cell>
          <cell r="O276" t="str">
            <v>32</v>
          </cell>
          <cell r="P276" t="str">
            <v>0</v>
          </cell>
          <cell r="Q276" t="str">
            <v>15</v>
          </cell>
          <cell r="R276" t="str">
            <v>LINEARE</v>
          </cell>
          <cell r="S276" t="str">
            <v>999999</v>
          </cell>
          <cell r="T276" t="str">
            <v>888888</v>
          </cell>
          <cell r="U276" t="str">
            <v>888888</v>
          </cell>
          <cell r="V276" t="str">
            <v>-888888</v>
          </cell>
          <cell r="W276" t="str">
            <v>-888888</v>
          </cell>
          <cell r="X276" t="str">
            <v>-999999</v>
          </cell>
          <cell r="Y276" t="str">
            <v>0</v>
          </cell>
          <cell r="Z276" t="str">
            <v>MEDIA</v>
          </cell>
          <cell r="AA276" t="str">
            <v>10</v>
          </cell>
          <cell r="AB276" t="str">
            <v>0</v>
          </cell>
          <cell r="AC276" t="str">
            <v>NO</v>
          </cell>
          <cell r="AE276" t="str">
            <v>not used</v>
          </cell>
          <cell r="AF276" t="str">
            <v>A000088</v>
          </cell>
        </row>
        <row r="277">
          <cell r="A277" t="str">
            <v>SHARED</v>
          </cell>
          <cell r="B277" t="str">
            <v>4</v>
          </cell>
          <cell r="C277" t="str">
            <v>A_000088</v>
          </cell>
          <cell r="D277" t="str">
            <v>0000030000</v>
          </cell>
          <cell r="E277" t="str">
            <v>2</v>
          </cell>
          <cell r="F277" t="str">
            <v>A_000088_003</v>
          </cell>
          <cell r="G277" t="str">
            <v>(Dis.CESENA) (S.PAOLA1) FASE1 POMPA 1</v>
          </cell>
          <cell r="H277" t="str">
            <v>A</v>
          </cell>
          <cell r="I277" t="str">
            <v>819</v>
          </cell>
          <cell r="J277" t="str">
            <v>4095</v>
          </cell>
          <cell r="K277" t="str">
            <v>0</v>
          </cell>
          <cell r="L277" t="str">
            <v>150</v>
          </cell>
          <cell r="M277" t="str">
            <v>0</v>
          </cell>
          <cell r="N277" t="str">
            <v>0</v>
          </cell>
          <cell r="O277" t="str">
            <v>32</v>
          </cell>
          <cell r="P277" t="str">
            <v>0</v>
          </cell>
          <cell r="Q277" t="str">
            <v>15</v>
          </cell>
          <cell r="R277" t="str">
            <v>LINEARE</v>
          </cell>
          <cell r="S277" t="str">
            <v>999999</v>
          </cell>
          <cell r="T277" t="str">
            <v>888888</v>
          </cell>
          <cell r="U277" t="str">
            <v>888888</v>
          </cell>
          <cell r="V277" t="str">
            <v>-888888</v>
          </cell>
          <cell r="W277" t="str">
            <v>-888888</v>
          </cell>
          <cell r="X277" t="str">
            <v>-999999</v>
          </cell>
          <cell r="Y277" t="str">
            <v>0</v>
          </cell>
          <cell r="Z277" t="str">
            <v>MEDIA</v>
          </cell>
          <cell r="AA277" t="str">
            <v>10</v>
          </cell>
          <cell r="AB277" t="str">
            <v>0</v>
          </cell>
          <cell r="AC277" t="str">
            <v>NO</v>
          </cell>
          <cell r="AE277" t="str">
            <v>not used</v>
          </cell>
          <cell r="AF277" t="str">
            <v>A000088</v>
          </cell>
        </row>
        <row r="278">
          <cell r="A278" t="str">
            <v>SHARED</v>
          </cell>
          <cell r="B278" t="str">
            <v>4</v>
          </cell>
          <cell r="C278" t="str">
            <v>A_000088</v>
          </cell>
          <cell r="D278" t="str">
            <v>0000040000</v>
          </cell>
          <cell r="E278" t="str">
            <v>3</v>
          </cell>
          <cell r="F278" t="str">
            <v>A_000088_004</v>
          </cell>
          <cell r="G278" t="str">
            <v>(Dis.CESENA) (S.PAOLA1) FASE2 POMPA 2</v>
          </cell>
          <cell r="H278" t="str">
            <v>A</v>
          </cell>
          <cell r="I278" t="str">
            <v>819</v>
          </cell>
          <cell r="J278" t="str">
            <v>4095</v>
          </cell>
          <cell r="K278" t="str">
            <v>0</v>
          </cell>
          <cell r="L278" t="str">
            <v>150</v>
          </cell>
          <cell r="M278" t="str">
            <v>0</v>
          </cell>
          <cell r="N278" t="str">
            <v>0</v>
          </cell>
          <cell r="O278" t="str">
            <v>32</v>
          </cell>
          <cell r="P278" t="str">
            <v>0</v>
          </cell>
          <cell r="Q278" t="str">
            <v>15</v>
          </cell>
          <cell r="R278" t="str">
            <v>LINEARE</v>
          </cell>
          <cell r="S278" t="str">
            <v>999999</v>
          </cell>
          <cell r="T278" t="str">
            <v>888888</v>
          </cell>
          <cell r="U278" t="str">
            <v>888888</v>
          </cell>
          <cell r="V278" t="str">
            <v>-888888</v>
          </cell>
          <cell r="W278" t="str">
            <v>-888888</v>
          </cell>
          <cell r="X278" t="str">
            <v>-999999</v>
          </cell>
          <cell r="Y278" t="str">
            <v>0</v>
          </cell>
          <cell r="Z278" t="str">
            <v>MEDIA</v>
          </cell>
          <cell r="AA278" t="str">
            <v>10</v>
          </cell>
          <cell r="AB278" t="str">
            <v>0</v>
          </cell>
          <cell r="AC278" t="str">
            <v>NO</v>
          </cell>
          <cell r="AE278" t="str">
            <v>not used</v>
          </cell>
          <cell r="AF278" t="str">
            <v>A000088</v>
          </cell>
        </row>
        <row r="279">
          <cell r="A279" t="str">
            <v>SHARED</v>
          </cell>
          <cell r="B279" t="str">
            <v>4</v>
          </cell>
          <cell r="C279" t="str">
            <v>A_000092</v>
          </cell>
          <cell r="D279" t="str">
            <v>0000010000</v>
          </cell>
          <cell r="E279" t="str">
            <v>0</v>
          </cell>
          <cell r="F279" t="str">
            <v>A_000092_001</v>
          </cell>
          <cell r="G279" t="str">
            <v>(Dis.CESENA) (MOLINO DI SOTTO) LIVELLO VASCA</v>
          </cell>
          <cell r="H279" t="str">
            <v>m</v>
          </cell>
          <cell r="I279" t="str">
            <v>819</v>
          </cell>
          <cell r="J279" t="str">
            <v>4095</v>
          </cell>
          <cell r="K279" t="str">
            <v>0</v>
          </cell>
          <cell r="L279" t="str">
            <v>5</v>
          </cell>
          <cell r="M279" t="str">
            <v>0</v>
          </cell>
          <cell r="N279" t="str">
            <v>0</v>
          </cell>
          <cell r="O279" t="str">
            <v>32</v>
          </cell>
          <cell r="P279" t="str">
            <v>0</v>
          </cell>
          <cell r="Q279" t="str">
            <v>15</v>
          </cell>
          <cell r="R279" t="str">
            <v>LINEARE</v>
          </cell>
          <cell r="S279" t="str">
            <v>2.1</v>
          </cell>
          <cell r="T279" t="str">
            <v>1.95</v>
          </cell>
          <cell r="U279" t="str">
            <v>1.95</v>
          </cell>
          <cell r="V279" t="str">
            <v>.6</v>
          </cell>
          <cell r="W279" t="str">
            <v>1.1</v>
          </cell>
          <cell r="X279" t="str">
            <v>.5</v>
          </cell>
          <cell r="Y279" t="str">
            <v>0</v>
          </cell>
          <cell r="Z279" t="str">
            <v>MEDIA</v>
          </cell>
          <cell r="AA279" t="str">
            <v>10</v>
          </cell>
          <cell r="AB279" t="str">
            <v>0</v>
          </cell>
          <cell r="AC279" t="str">
            <v>NO</v>
          </cell>
          <cell r="AE279" t="str">
            <v>not used</v>
          </cell>
          <cell r="AF279" t="str">
            <v>A000092</v>
          </cell>
        </row>
        <row r="280">
          <cell r="A280" t="str">
            <v>SHARED</v>
          </cell>
          <cell r="B280" t="str">
            <v>4</v>
          </cell>
          <cell r="C280" t="str">
            <v>A_000092</v>
          </cell>
          <cell r="D280" t="str">
            <v>0000020000</v>
          </cell>
          <cell r="E280" t="str">
            <v>1</v>
          </cell>
          <cell r="F280" t="str">
            <v>A_000092_002</v>
          </cell>
          <cell r="G280" t="str">
            <v>(Dis.CESENA) (MOLINO DI SOTTO) PRESSIONE INGRESSO</v>
          </cell>
          <cell r="H280" t="str">
            <v>bar</v>
          </cell>
          <cell r="I280" t="str">
            <v>819</v>
          </cell>
          <cell r="J280" t="str">
            <v>4095</v>
          </cell>
          <cell r="K280" t="str">
            <v>0</v>
          </cell>
          <cell r="L280" t="str">
            <v>16</v>
          </cell>
          <cell r="M280" t="str">
            <v>0</v>
          </cell>
          <cell r="N280" t="str">
            <v>0</v>
          </cell>
          <cell r="O280" t="str">
            <v>32</v>
          </cell>
          <cell r="P280" t="str">
            <v>0</v>
          </cell>
          <cell r="Q280" t="str">
            <v>15</v>
          </cell>
          <cell r="R280" t="str">
            <v>LINEARE</v>
          </cell>
          <cell r="S280" t="str">
            <v>15</v>
          </cell>
          <cell r="T280" t="str">
            <v>13</v>
          </cell>
          <cell r="U280" t="str">
            <v>13</v>
          </cell>
          <cell r="V280" t="str">
            <v>1.5</v>
          </cell>
          <cell r="W280" t="str">
            <v>1.5</v>
          </cell>
          <cell r="X280" t="str">
            <v>.9</v>
          </cell>
          <cell r="Y280" t="str">
            <v>0</v>
          </cell>
          <cell r="Z280" t="str">
            <v>MEDIA</v>
          </cell>
          <cell r="AA280" t="str">
            <v>10</v>
          </cell>
          <cell r="AB280" t="str">
            <v>0</v>
          </cell>
          <cell r="AC280" t="str">
            <v>NO</v>
          </cell>
          <cell r="AE280" t="str">
            <v>not used</v>
          </cell>
          <cell r="AF280" t="str">
            <v>A000092</v>
          </cell>
        </row>
        <row r="281">
          <cell r="A281" t="str">
            <v>SHARED</v>
          </cell>
          <cell r="B281" t="str">
            <v>4</v>
          </cell>
          <cell r="C281" t="str">
            <v>A_000092</v>
          </cell>
          <cell r="D281" t="str">
            <v>0000030000</v>
          </cell>
          <cell r="E281" t="str">
            <v>2</v>
          </cell>
          <cell r="F281" t="str">
            <v>A_000092_003</v>
          </cell>
          <cell r="G281" t="str">
            <v>(Dis.CESENA) (MOLINO DI SOTTO) PORTATA X S.ROMANO</v>
          </cell>
          <cell r="H281" t="str">
            <v>m3/h</v>
          </cell>
          <cell r="I281" t="str">
            <v>819</v>
          </cell>
          <cell r="J281" t="str">
            <v>4095</v>
          </cell>
          <cell r="K281" t="str">
            <v>0</v>
          </cell>
          <cell r="L281" t="str">
            <v>25</v>
          </cell>
          <cell r="M281" t="str">
            <v>1</v>
          </cell>
          <cell r="N281" t="str">
            <v>0</v>
          </cell>
          <cell r="O281" t="str">
            <v>32</v>
          </cell>
          <cell r="P281" t="str">
            <v>0</v>
          </cell>
          <cell r="Q281" t="str">
            <v>15</v>
          </cell>
          <cell r="R281" t="str">
            <v>LINEARE</v>
          </cell>
          <cell r="S281" t="str">
            <v>15</v>
          </cell>
          <cell r="T281" t="str">
            <v>14</v>
          </cell>
          <cell r="U281" t="str">
            <v>14</v>
          </cell>
          <cell r="V281" t="str">
            <v>-888</v>
          </cell>
          <cell r="W281" t="str">
            <v>-888</v>
          </cell>
          <cell r="X281" t="str">
            <v>-999</v>
          </cell>
          <cell r="Y281" t="str">
            <v>0</v>
          </cell>
          <cell r="Z281" t="str">
            <v>MEDIA</v>
          </cell>
          <cell r="AA281" t="str">
            <v>10</v>
          </cell>
          <cell r="AB281" t="str">
            <v>0</v>
          </cell>
          <cell r="AC281" t="str">
            <v>NO</v>
          </cell>
          <cell r="AD281" t="str">
            <v>NO</v>
          </cell>
          <cell r="AE281" t="str">
            <v>not used</v>
          </cell>
          <cell r="AF281" t="str">
            <v>A000092</v>
          </cell>
        </row>
        <row r="282">
          <cell r="A282" t="str">
            <v>SHARED</v>
          </cell>
          <cell r="B282" t="str">
            <v>4</v>
          </cell>
          <cell r="C282" t="str">
            <v>A_000092</v>
          </cell>
          <cell r="D282" t="str">
            <v>0000040000</v>
          </cell>
          <cell r="E282" t="str">
            <v>3</v>
          </cell>
          <cell r="F282" t="str">
            <v>A_000092_004</v>
          </cell>
          <cell r="G282" t="str">
            <v>(Dis.CESENA) (MOLINO DI SOTTO) FASE 1 POMPA 1</v>
          </cell>
          <cell r="H282" t="str">
            <v>A</v>
          </cell>
          <cell r="I282" t="str">
            <v>819</v>
          </cell>
          <cell r="J282" t="str">
            <v>4095</v>
          </cell>
          <cell r="K282" t="str">
            <v>0</v>
          </cell>
          <cell r="L282" t="str">
            <v>150</v>
          </cell>
          <cell r="M282" t="str">
            <v>10</v>
          </cell>
          <cell r="N282" t="str">
            <v>0</v>
          </cell>
          <cell r="O282" t="str">
            <v>32</v>
          </cell>
          <cell r="P282" t="str">
            <v>0</v>
          </cell>
          <cell r="Q282" t="str">
            <v>15</v>
          </cell>
          <cell r="R282" t="str">
            <v>LINEARE</v>
          </cell>
          <cell r="S282" t="str">
            <v>20</v>
          </cell>
          <cell r="T282" t="str">
            <v>18</v>
          </cell>
          <cell r="U282" t="str">
            <v>18</v>
          </cell>
          <cell r="V282" t="str">
            <v>-10</v>
          </cell>
          <cell r="W282" t="str">
            <v>-10</v>
          </cell>
          <cell r="X282" t="str">
            <v>-20</v>
          </cell>
          <cell r="Y282" t="str">
            <v>0</v>
          </cell>
          <cell r="Z282" t="str">
            <v>MEDIA</v>
          </cell>
          <cell r="AA282" t="str">
            <v>10</v>
          </cell>
          <cell r="AB282" t="str">
            <v>0</v>
          </cell>
          <cell r="AC282" t="str">
            <v>NO</v>
          </cell>
          <cell r="AD282" t="str">
            <v>NO</v>
          </cell>
          <cell r="AE282" t="str">
            <v>not used</v>
          </cell>
          <cell r="AF282" t="str">
            <v>A000092</v>
          </cell>
        </row>
        <row r="283">
          <cell r="A283" t="str">
            <v>SHARED</v>
          </cell>
          <cell r="B283" t="str">
            <v>8</v>
          </cell>
          <cell r="C283" t="str">
            <v>A_000092</v>
          </cell>
          <cell r="D283" t="str">
            <v>0000010000</v>
          </cell>
          <cell r="E283" t="str">
            <v>0</v>
          </cell>
          <cell r="F283" t="str">
            <v>A_000092_005</v>
          </cell>
          <cell r="G283" t="str">
            <v>(Dis.CESENA) (MOLINO DI SOTTO) FASE 2 POMPA 1</v>
          </cell>
          <cell r="H283" t="str">
            <v>A</v>
          </cell>
          <cell r="I283" t="str">
            <v>819</v>
          </cell>
          <cell r="J283" t="str">
            <v>4095</v>
          </cell>
          <cell r="K283" t="str">
            <v>0</v>
          </cell>
          <cell r="L283" t="str">
            <v>150</v>
          </cell>
          <cell r="M283" t="str">
            <v>10</v>
          </cell>
          <cell r="N283" t="str">
            <v>0</v>
          </cell>
          <cell r="O283" t="str">
            <v>32</v>
          </cell>
          <cell r="P283" t="str">
            <v>0</v>
          </cell>
          <cell r="Q283" t="str">
            <v>15</v>
          </cell>
          <cell r="R283" t="str">
            <v>LINEARE</v>
          </cell>
          <cell r="S283" t="str">
            <v>999999</v>
          </cell>
          <cell r="T283" t="str">
            <v>88888</v>
          </cell>
          <cell r="U283" t="str">
            <v>88888</v>
          </cell>
          <cell r="V283" t="str">
            <v>-10</v>
          </cell>
          <cell r="W283" t="str">
            <v>-10</v>
          </cell>
          <cell r="X283" t="str">
            <v>-20</v>
          </cell>
          <cell r="Y283" t="str">
            <v>0</v>
          </cell>
          <cell r="Z283" t="str">
            <v>MEDIA</v>
          </cell>
          <cell r="AA283" t="str">
            <v>10</v>
          </cell>
          <cell r="AB283" t="str">
            <v>0</v>
          </cell>
          <cell r="AC283" t="str">
            <v>NO</v>
          </cell>
          <cell r="AD283" t="str">
            <v>NO</v>
          </cell>
          <cell r="AE283" t="str">
            <v>not used</v>
          </cell>
          <cell r="AF283" t="str">
            <v>A000092</v>
          </cell>
        </row>
        <row r="284">
          <cell r="A284" t="str">
            <v>SHARED</v>
          </cell>
          <cell r="B284" t="str">
            <v>8</v>
          </cell>
          <cell r="C284" t="str">
            <v>A_000092</v>
          </cell>
          <cell r="D284" t="str">
            <v>0000020000</v>
          </cell>
          <cell r="E284" t="str">
            <v>1</v>
          </cell>
          <cell r="F284" t="str">
            <v>A_000092_006</v>
          </cell>
          <cell r="G284" t="str">
            <v>(Dis.CESENA) (MOLINO DI SOTTO) FASE 3 POMPA 1</v>
          </cell>
          <cell r="H284" t="str">
            <v>A</v>
          </cell>
          <cell r="I284" t="str">
            <v>819</v>
          </cell>
          <cell r="J284" t="str">
            <v>4095</v>
          </cell>
          <cell r="K284" t="str">
            <v>0</v>
          </cell>
          <cell r="L284" t="str">
            <v>150</v>
          </cell>
          <cell r="M284" t="str">
            <v>10</v>
          </cell>
          <cell r="N284" t="str">
            <v>0</v>
          </cell>
          <cell r="O284" t="str">
            <v>32</v>
          </cell>
          <cell r="P284" t="str">
            <v>0</v>
          </cell>
          <cell r="Q284" t="str">
            <v>15</v>
          </cell>
          <cell r="R284" t="str">
            <v>LINEARE</v>
          </cell>
          <cell r="S284" t="str">
            <v>20</v>
          </cell>
          <cell r="T284" t="str">
            <v>18</v>
          </cell>
          <cell r="U284" t="str">
            <v>18</v>
          </cell>
          <cell r="V284" t="str">
            <v>-10</v>
          </cell>
          <cell r="W284" t="str">
            <v>-10</v>
          </cell>
          <cell r="X284" t="str">
            <v>-20</v>
          </cell>
          <cell r="Y284" t="str">
            <v>0</v>
          </cell>
          <cell r="Z284" t="str">
            <v>MEDIA</v>
          </cell>
          <cell r="AA284" t="str">
            <v>10</v>
          </cell>
          <cell r="AB284" t="str">
            <v>0</v>
          </cell>
          <cell r="AC284" t="str">
            <v>NO</v>
          </cell>
          <cell r="AD284" t="str">
            <v>NO</v>
          </cell>
          <cell r="AE284" t="str">
            <v>not used</v>
          </cell>
          <cell r="AF284" t="str">
            <v>A000092</v>
          </cell>
        </row>
        <row r="285">
          <cell r="A285" t="str">
            <v>SHARED</v>
          </cell>
          <cell r="B285" t="str">
            <v>8</v>
          </cell>
          <cell r="C285" t="str">
            <v>A_000092</v>
          </cell>
          <cell r="D285" t="str">
            <v>0000030000</v>
          </cell>
          <cell r="E285" t="str">
            <v>2</v>
          </cell>
          <cell r="F285" t="str">
            <v>A_000092_007</v>
          </cell>
          <cell r="G285" t="str">
            <v>(Dis.CESENA) (MOLINO DI SOTTO) FASE 1 POMPA 2</v>
          </cell>
          <cell r="H285" t="str">
            <v>A</v>
          </cell>
          <cell r="I285" t="str">
            <v>819</v>
          </cell>
          <cell r="J285" t="str">
            <v>4095</v>
          </cell>
          <cell r="K285" t="str">
            <v>0</v>
          </cell>
          <cell r="L285" t="str">
            <v>150</v>
          </cell>
          <cell r="M285" t="str">
            <v>10</v>
          </cell>
          <cell r="N285" t="str">
            <v>0</v>
          </cell>
          <cell r="O285" t="str">
            <v>32</v>
          </cell>
          <cell r="P285" t="str">
            <v>0</v>
          </cell>
          <cell r="Q285" t="str">
            <v>15</v>
          </cell>
          <cell r="R285" t="str">
            <v>LINEARE</v>
          </cell>
          <cell r="S285" t="str">
            <v>20</v>
          </cell>
          <cell r="T285" t="str">
            <v>18</v>
          </cell>
          <cell r="U285" t="str">
            <v>18</v>
          </cell>
          <cell r="V285" t="str">
            <v>-10</v>
          </cell>
          <cell r="W285" t="str">
            <v>-10</v>
          </cell>
          <cell r="X285" t="str">
            <v>-20</v>
          </cell>
          <cell r="Y285" t="str">
            <v>0</v>
          </cell>
          <cell r="Z285" t="str">
            <v>MEDIA</v>
          </cell>
          <cell r="AA285" t="str">
            <v>10</v>
          </cell>
          <cell r="AB285" t="str">
            <v>0</v>
          </cell>
          <cell r="AC285" t="str">
            <v>NO</v>
          </cell>
          <cell r="AD285" t="str">
            <v>NO</v>
          </cell>
          <cell r="AE285" t="str">
            <v>not used</v>
          </cell>
          <cell r="AF285" t="str">
            <v>A000092</v>
          </cell>
        </row>
        <row r="286">
          <cell r="A286" t="str">
            <v>SHARED</v>
          </cell>
          <cell r="B286" t="str">
            <v>8</v>
          </cell>
          <cell r="C286" t="str">
            <v>A_000092</v>
          </cell>
          <cell r="D286" t="str">
            <v>0000040000</v>
          </cell>
          <cell r="E286" t="str">
            <v>3</v>
          </cell>
          <cell r="F286" t="str">
            <v>A_000092_008</v>
          </cell>
          <cell r="G286" t="str">
            <v>(Dis.CESENA) (MOLINO DI SOTTO) FASE 2 POMPA 2</v>
          </cell>
          <cell r="H286" t="str">
            <v>A</v>
          </cell>
          <cell r="I286" t="str">
            <v>819</v>
          </cell>
          <cell r="J286" t="str">
            <v>4095</v>
          </cell>
          <cell r="K286" t="str">
            <v>0</v>
          </cell>
          <cell r="L286" t="str">
            <v>150</v>
          </cell>
          <cell r="M286" t="str">
            <v>10</v>
          </cell>
          <cell r="N286" t="str">
            <v>0</v>
          </cell>
          <cell r="O286" t="str">
            <v>32</v>
          </cell>
          <cell r="P286" t="str">
            <v>0</v>
          </cell>
          <cell r="Q286" t="str">
            <v>15</v>
          </cell>
          <cell r="R286" t="str">
            <v>LINEARE</v>
          </cell>
          <cell r="S286" t="str">
            <v>20</v>
          </cell>
          <cell r="T286" t="str">
            <v>18</v>
          </cell>
          <cell r="U286" t="str">
            <v>18</v>
          </cell>
          <cell r="V286" t="str">
            <v>-10</v>
          </cell>
          <cell r="W286" t="str">
            <v>-10</v>
          </cell>
          <cell r="X286" t="str">
            <v>-20</v>
          </cell>
          <cell r="Y286" t="str">
            <v>0</v>
          </cell>
          <cell r="Z286" t="str">
            <v>MEDIA</v>
          </cell>
          <cell r="AA286" t="str">
            <v>10</v>
          </cell>
          <cell r="AB286" t="str">
            <v>0</v>
          </cell>
          <cell r="AC286" t="str">
            <v>NO</v>
          </cell>
          <cell r="AD286" t="str">
            <v>NO</v>
          </cell>
          <cell r="AE286" t="str">
            <v>not used</v>
          </cell>
          <cell r="AF286" t="str">
            <v>A000092</v>
          </cell>
        </row>
        <row r="287">
          <cell r="A287" t="str">
            <v>SHARED</v>
          </cell>
          <cell r="B287" t="str">
            <v>12</v>
          </cell>
          <cell r="C287" t="str">
            <v>A_000092</v>
          </cell>
          <cell r="D287" t="str">
            <v>0000010000</v>
          </cell>
          <cell r="E287" t="str">
            <v>0</v>
          </cell>
          <cell r="F287" t="str">
            <v>A_000092_009</v>
          </cell>
          <cell r="G287" t="str">
            <v>(Dis.CESENA) (MOLINO DI SOTTO) FASE 3 POMPA 2</v>
          </cell>
          <cell r="H287" t="str">
            <v>A</v>
          </cell>
          <cell r="I287" t="str">
            <v>819</v>
          </cell>
          <cell r="J287" t="str">
            <v>4095</v>
          </cell>
          <cell r="K287" t="str">
            <v>0</v>
          </cell>
          <cell r="L287" t="str">
            <v>150</v>
          </cell>
          <cell r="M287" t="str">
            <v>10</v>
          </cell>
          <cell r="N287" t="str">
            <v>0</v>
          </cell>
          <cell r="O287" t="str">
            <v>32</v>
          </cell>
          <cell r="P287" t="str">
            <v>0</v>
          </cell>
          <cell r="Q287" t="str">
            <v>15</v>
          </cell>
          <cell r="R287" t="str">
            <v>LINEARE</v>
          </cell>
          <cell r="S287" t="str">
            <v>20</v>
          </cell>
          <cell r="T287" t="str">
            <v>18</v>
          </cell>
          <cell r="U287" t="str">
            <v>18</v>
          </cell>
          <cell r="V287" t="str">
            <v>-10</v>
          </cell>
          <cell r="W287" t="str">
            <v>-10</v>
          </cell>
          <cell r="X287" t="str">
            <v>-20</v>
          </cell>
          <cell r="Y287" t="str">
            <v>0</v>
          </cell>
          <cell r="Z287" t="str">
            <v>MEDIA</v>
          </cell>
          <cell r="AA287" t="str">
            <v>10</v>
          </cell>
          <cell r="AB287" t="str">
            <v>0</v>
          </cell>
          <cell r="AC287" t="str">
            <v>NO</v>
          </cell>
          <cell r="AD287" t="str">
            <v>NO</v>
          </cell>
          <cell r="AE287" t="str">
            <v>not used</v>
          </cell>
          <cell r="AF287" t="str">
            <v>A000092</v>
          </cell>
        </row>
        <row r="288">
          <cell r="A288" t="str">
            <v>SHARED</v>
          </cell>
          <cell r="B288" t="str">
            <v>0</v>
          </cell>
          <cell r="C288" t="str">
            <v>A_000093</v>
          </cell>
          <cell r="D288" t="str">
            <v>0000010000</v>
          </cell>
          <cell r="E288" t="str">
            <v>-</v>
          </cell>
          <cell r="F288" t="str">
            <v>A_000093_001</v>
          </cell>
          <cell r="G288" t="str">
            <v>(Dis.CESENA) (CA' BIANCHI) LIVELLO VASCA</v>
          </cell>
          <cell r="H288" t="str">
            <v>m</v>
          </cell>
          <cell r="I288" t="str">
            <v>38726</v>
          </cell>
          <cell r="J288" t="str">
            <v>62556</v>
          </cell>
          <cell r="K288" t="str">
            <v>0</v>
          </cell>
          <cell r="L288" t="str">
            <v>6</v>
          </cell>
          <cell r="M288" t="str">
            <v>0</v>
          </cell>
          <cell r="N288" t="str">
            <v>0</v>
          </cell>
          <cell r="O288" t="str">
            <v>32</v>
          </cell>
          <cell r="P288" t="str">
            <v>0</v>
          </cell>
          <cell r="Q288" t="str">
            <v>15</v>
          </cell>
          <cell r="R288" t="str">
            <v>LINEARE</v>
          </cell>
          <cell r="S288" t="str">
            <v>1.5</v>
          </cell>
          <cell r="T288" t="str">
            <v>1.4</v>
          </cell>
          <cell r="U288" t="str">
            <v>1.4</v>
          </cell>
          <cell r="V288" t="str">
            <v>.7</v>
          </cell>
          <cell r="W288" t="str">
            <v>.7</v>
          </cell>
          <cell r="X288" t="str">
            <v>.3</v>
          </cell>
          <cell r="Y288" t="str">
            <v>0</v>
          </cell>
          <cell r="Z288" t="str">
            <v>MEDIA</v>
          </cell>
          <cell r="AA288" t="str">
            <v>10</v>
          </cell>
          <cell r="AB288" t="str">
            <v>0</v>
          </cell>
          <cell r="AC288" t="str">
            <v>NO</v>
          </cell>
          <cell r="AE288" t="str">
            <v>not used</v>
          </cell>
          <cell r="AF288" t="str">
            <v>A000093</v>
          </cell>
          <cell r="AP288" t="str">
            <v>0</v>
          </cell>
        </row>
        <row r="289">
          <cell r="A289" t="str">
            <v>SHARED</v>
          </cell>
          <cell r="B289" t="str">
            <v>0</v>
          </cell>
          <cell r="C289" t="str">
            <v>A_000093</v>
          </cell>
          <cell r="D289" t="str">
            <v>0000020000</v>
          </cell>
          <cell r="E289" t="str">
            <v>1</v>
          </cell>
          <cell r="F289" t="str">
            <v>A_000093_002</v>
          </cell>
          <cell r="G289" t="str">
            <v>(Dis.CESENA) (CA' BIANCHI) P CLAYTON INGRESSO</v>
          </cell>
          <cell r="H289" t="str">
            <v>bar</v>
          </cell>
          <cell r="I289" t="str">
            <v>38726</v>
          </cell>
          <cell r="J289" t="str">
            <v>62556</v>
          </cell>
          <cell r="K289" t="str">
            <v>0</v>
          </cell>
          <cell r="L289" t="str">
            <v>16</v>
          </cell>
          <cell r="M289" t="str">
            <v>1</v>
          </cell>
          <cell r="N289" t="str">
            <v>0</v>
          </cell>
          <cell r="O289" t="str">
            <v>32</v>
          </cell>
          <cell r="P289" t="str">
            <v>0</v>
          </cell>
          <cell r="Q289" t="str">
            <v>15</v>
          </cell>
          <cell r="R289" t="str">
            <v>LINEARE</v>
          </cell>
          <cell r="S289" t="str">
            <v>999999</v>
          </cell>
          <cell r="T289" t="str">
            <v>888888</v>
          </cell>
          <cell r="U289" t="str">
            <v>888888</v>
          </cell>
          <cell r="V289" t="str">
            <v>-888888</v>
          </cell>
          <cell r="W289" t="str">
            <v>-888888</v>
          </cell>
          <cell r="X289" t="str">
            <v>-999999</v>
          </cell>
          <cell r="Y289" t="str">
            <v>0</v>
          </cell>
          <cell r="Z289" t="str">
            <v>MEDIA</v>
          </cell>
          <cell r="AA289" t="str">
            <v>10</v>
          </cell>
          <cell r="AB289" t="str">
            <v>0</v>
          </cell>
          <cell r="AC289" t="str">
            <v>NO</v>
          </cell>
          <cell r="AD289" t="str">
            <v>SI_HighLow</v>
          </cell>
          <cell r="AE289" t="str">
            <v>not used</v>
          </cell>
          <cell r="AF289" t="str">
            <v>A000093</v>
          </cell>
          <cell r="AP289" t="str">
            <v>0</v>
          </cell>
        </row>
        <row r="290">
          <cell r="A290" t="str">
            <v>SHARED</v>
          </cell>
          <cell r="B290" t="str">
            <v>0</v>
          </cell>
          <cell r="C290" t="str">
            <v>A_000093</v>
          </cell>
          <cell r="D290" t="str">
            <v>0000030000</v>
          </cell>
          <cell r="E290" t="str">
            <v>2</v>
          </cell>
          <cell r="F290" t="str">
            <v>A_000093_003</v>
          </cell>
          <cell r="G290" t="str">
            <v>(Dis.CESENA) (CA' BIANCHI) PORTATA X ROCCHETTA</v>
          </cell>
          <cell r="H290" t="str">
            <v>m3/h</v>
          </cell>
          <cell r="I290" t="str">
            <v>38726</v>
          </cell>
          <cell r="J290" t="str">
            <v>62556</v>
          </cell>
          <cell r="K290" t="str">
            <v>0</v>
          </cell>
          <cell r="L290" t="str">
            <v>50</v>
          </cell>
          <cell r="M290" t="str">
            <v>1</v>
          </cell>
          <cell r="N290" t="str">
            <v>0</v>
          </cell>
          <cell r="O290" t="str">
            <v>32</v>
          </cell>
          <cell r="P290" t="str">
            <v>0</v>
          </cell>
          <cell r="Q290" t="str">
            <v>15</v>
          </cell>
          <cell r="R290" t="str">
            <v>LINEARE</v>
          </cell>
          <cell r="S290" t="str">
            <v>999999</v>
          </cell>
          <cell r="T290" t="str">
            <v>888888</v>
          </cell>
          <cell r="U290" t="str">
            <v>888888</v>
          </cell>
          <cell r="V290" t="str">
            <v>-888888</v>
          </cell>
          <cell r="W290" t="str">
            <v>-888888</v>
          </cell>
          <cell r="X290" t="str">
            <v>-999999</v>
          </cell>
          <cell r="Y290" t="str">
            <v>0</v>
          </cell>
          <cell r="Z290" t="str">
            <v>MEDIA</v>
          </cell>
          <cell r="AA290" t="str">
            <v>10</v>
          </cell>
          <cell r="AB290" t="str">
            <v>0</v>
          </cell>
          <cell r="AC290" t="str">
            <v>NO</v>
          </cell>
          <cell r="AD290" t="str">
            <v>SI_HighLow</v>
          </cell>
          <cell r="AE290" t="str">
            <v>not used</v>
          </cell>
          <cell r="AF290" t="str">
            <v>A000093</v>
          </cell>
          <cell r="AP290" t="str">
            <v>0</v>
          </cell>
        </row>
        <row r="291">
          <cell r="A291" t="str">
            <v>SHARED</v>
          </cell>
          <cell r="B291" t="str">
            <v>0</v>
          </cell>
          <cell r="C291" t="str">
            <v>A_000093</v>
          </cell>
          <cell r="D291" t="str">
            <v>0000040000</v>
          </cell>
          <cell r="E291" t="str">
            <v>3</v>
          </cell>
          <cell r="F291" t="str">
            <v>A_000093_004</v>
          </cell>
          <cell r="G291" t="str">
            <v>(Dis.CESENA) (CA' BIANCHI) FASE 1 POMPA 1</v>
          </cell>
          <cell r="H291" t="str">
            <v>A</v>
          </cell>
          <cell r="I291" t="str">
            <v>38726</v>
          </cell>
          <cell r="J291" t="str">
            <v>62556</v>
          </cell>
          <cell r="K291" t="str">
            <v>0</v>
          </cell>
          <cell r="L291" t="str">
            <v>60</v>
          </cell>
          <cell r="M291" t="str">
            <v>10</v>
          </cell>
          <cell r="N291" t="str">
            <v>0</v>
          </cell>
          <cell r="O291" t="str">
            <v>32</v>
          </cell>
          <cell r="P291" t="str">
            <v>0</v>
          </cell>
          <cell r="Q291" t="str">
            <v>15</v>
          </cell>
          <cell r="R291" t="str">
            <v>LINEARE</v>
          </cell>
          <cell r="S291" t="str">
            <v>999999</v>
          </cell>
          <cell r="T291" t="str">
            <v>888888</v>
          </cell>
          <cell r="U291" t="str">
            <v>888888</v>
          </cell>
          <cell r="V291" t="str">
            <v>-888888</v>
          </cell>
          <cell r="W291" t="str">
            <v>-888888</v>
          </cell>
          <cell r="X291" t="str">
            <v>-999999</v>
          </cell>
          <cell r="Y291" t="str">
            <v>0</v>
          </cell>
          <cell r="Z291" t="str">
            <v>MEDIA</v>
          </cell>
          <cell r="AA291" t="str">
            <v>10</v>
          </cell>
          <cell r="AB291" t="str">
            <v>0</v>
          </cell>
          <cell r="AC291" t="str">
            <v>NO</v>
          </cell>
          <cell r="AD291" t="str">
            <v>SI_HighLow</v>
          </cell>
          <cell r="AE291" t="str">
            <v>not used</v>
          </cell>
          <cell r="AF291" t="str">
            <v>A000093</v>
          </cell>
          <cell r="AP291" t="str">
            <v>0</v>
          </cell>
        </row>
        <row r="292">
          <cell r="A292" t="str">
            <v>SHARED</v>
          </cell>
          <cell r="B292" t="str">
            <v>0</v>
          </cell>
          <cell r="C292" t="str">
            <v>A_000093</v>
          </cell>
          <cell r="D292" t="str">
            <v>0000070000</v>
          </cell>
          <cell r="E292" t="str">
            <v>6</v>
          </cell>
          <cell r="F292" t="str">
            <v>A_000093_007</v>
          </cell>
          <cell r="G292" t="str">
            <v>(Dis.CESENA) (CA' BIANCHI) FASE 1 POMPA 2</v>
          </cell>
          <cell r="H292" t="str">
            <v>A</v>
          </cell>
          <cell r="I292" t="str">
            <v>38726</v>
          </cell>
          <cell r="J292" t="str">
            <v>62556</v>
          </cell>
          <cell r="K292" t="str">
            <v>0</v>
          </cell>
          <cell r="L292" t="str">
            <v>60</v>
          </cell>
          <cell r="M292" t="str">
            <v>10</v>
          </cell>
          <cell r="N292" t="str">
            <v>0</v>
          </cell>
          <cell r="O292" t="str">
            <v>32</v>
          </cell>
          <cell r="P292" t="str">
            <v>0</v>
          </cell>
          <cell r="Q292" t="str">
            <v>15</v>
          </cell>
          <cell r="R292" t="str">
            <v>LINEARE</v>
          </cell>
          <cell r="S292" t="str">
            <v>999999</v>
          </cell>
          <cell r="T292" t="str">
            <v>888888</v>
          </cell>
          <cell r="U292" t="str">
            <v>888888</v>
          </cell>
          <cell r="V292" t="str">
            <v>-888888</v>
          </cell>
          <cell r="W292" t="str">
            <v>-888888</v>
          </cell>
          <cell r="X292" t="str">
            <v>-999999</v>
          </cell>
          <cell r="Y292" t="str">
            <v>0</v>
          </cell>
          <cell r="Z292" t="str">
            <v>MEDIA</v>
          </cell>
          <cell r="AA292" t="str">
            <v>10</v>
          </cell>
          <cell r="AB292" t="str">
            <v>0</v>
          </cell>
          <cell r="AC292" t="str">
            <v>NO</v>
          </cell>
          <cell r="AD292" t="str">
            <v>SI_HighLow</v>
          </cell>
          <cell r="AE292" t="str">
            <v>not used</v>
          </cell>
          <cell r="AF292" t="str">
            <v>A000093</v>
          </cell>
          <cell r="AP292" t="str">
            <v>0</v>
          </cell>
        </row>
        <row r="293">
          <cell r="A293" t="str">
            <v>SHARED</v>
          </cell>
          <cell r="B293" t="str">
            <v>0</v>
          </cell>
          <cell r="C293" t="str">
            <v>A_000097</v>
          </cell>
          <cell r="D293" t="str">
            <v>0000010000</v>
          </cell>
          <cell r="E293" t="str">
            <v>0</v>
          </cell>
          <cell r="F293" t="str">
            <v>A_000097_001</v>
          </cell>
          <cell r="G293" t="str">
            <v>(Dis.CESENA) (SARSINA ) LIVELLO VASCA</v>
          </cell>
          <cell r="H293" t="str">
            <v>m</v>
          </cell>
          <cell r="I293" t="str">
            <v>38726</v>
          </cell>
          <cell r="J293" t="str">
            <v>62556</v>
          </cell>
          <cell r="K293" t="str">
            <v>0</v>
          </cell>
          <cell r="L293" t="str">
            <v>6</v>
          </cell>
          <cell r="M293" t="str">
            <v>0</v>
          </cell>
          <cell r="N293" t="str">
            <v>0</v>
          </cell>
          <cell r="O293" t="str">
            <v>238</v>
          </cell>
          <cell r="P293" t="str">
            <v>0</v>
          </cell>
          <cell r="Q293" t="str">
            <v>15</v>
          </cell>
          <cell r="R293" t="str">
            <v>LINEARE</v>
          </cell>
          <cell r="S293" t="str">
            <v>3.2</v>
          </cell>
          <cell r="T293" t="str">
            <v>2.9</v>
          </cell>
          <cell r="U293" t="str">
            <v>2.9</v>
          </cell>
          <cell r="V293" t="str">
            <v>1.5</v>
          </cell>
          <cell r="W293" t="str">
            <v>1.5</v>
          </cell>
          <cell r="X293" t="str">
            <v>1.2</v>
          </cell>
          <cell r="Y293" t="str">
            <v>0</v>
          </cell>
          <cell r="Z293" t="str">
            <v>MEDIA</v>
          </cell>
          <cell r="AA293" t="str">
            <v>10</v>
          </cell>
          <cell r="AB293" t="str">
            <v>0</v>
          </cell>
          <cell r="AC293" t="str">
            <v>NO</v>
          </cell>
          <cell r="AE293" t="str">
            <v>not used</v>
          </cell>
          <cell r="AF293" t="str">
            <v>A000097</v>
          </cell>
        </row>
        <row r="294">
          <cell r="A294" t="str">
            <v>SHARED</v>
          </cell>
          <cell r="B294" t="str">
            <v>0</v>
          </cell>
          <cell r="C294" t="str">
            <v>A_000097</v>
          </cell>
          <cell r="D294" t="str">
            <v>0000020000</v>
          </cell>
          <cell r="E294" t="str">
            <v>1</v>
          </cell>
          <cell r="F294" t="str">
            <v>A_000097_002</v>
          </cell>
          <cell r="G294" t="str">
            <v>(Dis.CESENA) (SARSINA ) PRESSIONE INGRESSO SERBATOIO</v>
          </cell>
          <cell r="H294" t="str">
            <v>bar</v>
          </cell>
          <cell r="I294" t="str">
            <v>38726</v>
          </cell>
          <cell r="J294" t="str">
            <v>62556</v>
          </cell>
          <cell r="K294" t="str">
            <v>0</v>
          </cell>
          <cell r="L294" t="str">
            <v>10</v>
          </cell>
          <cell r="M294" t="str">
            <v>1</v>
          </cell>
          <cell r="N294" t="str">
            <v>0</v>
          </cell>
          <cell r="O294" t="str">
            <v>238</v>
          </cell>
          <cell r="P294" t="str">
            <v>0</v>
          </cell>
          <cell r="Q294" t="str">
            <v>15</v>
          </cell>
          <cell r="R294" t="str">
            <v>LINEARE</v>
          </cell>
          <cell r="S294" t="str">
            <v>99</v>
          </cell>
          <cell r="T294" t="str">
            <v>88</v>
          </cell>
          <cell r="U294" t="str">
            <v>88</v>
          </cell>
          <cell r="V294" t="str">
            <v>1.1</v>
          </cell>
          <cell r="W294" t="str">
            <v>1.1</v>
          </cell>
          <cell r="X294" t="str">
            <v>0.8</v>
          </cell>
          <cell r="Y294" t="str">
            <v>0</v>
          </cell>
          <cell r="Z294" t="str">
            <v>MEDIA</v>
          </cell>
          <cell r="AA294" t="str">
            <v>10</v>
          </cell>
          <cell r="AB294" t="str">
            <v>0</v>
          </cell>
          <cell r="AC294" t="str">
            <v>NO</v>
          </cell>
          <cell r="AD294" t="str">
            <v>NO</v>
          </cell>
          <cell r="AE294" t="str">
            <v>not used</v>
          </cell>
          <cell r="AF294" t="str">
            <v>A000097</v>
          </cell>
        </row>
        <row r="295">
          <cell r="A295" t="str">
            <v>SHARED</v>
          </cell>
          <cell r="B295" t="str">
            <v>0</v>
          </cell>
          <cell r="C295" t="str">
            <v>A_000097</v>
          </cell>
          <cell r="D295" t="str">
            <v>0000030000</v>
          </cell>
          <cell r="E295" t="str">
            <v>2</v>
          </cell>
          <cell r="F295" t="str">
            <v>A_000097_003</v>
          </cell>
          <cell r="G295" t="str">
            <v>(Dis.CESENA) (SARSINA ) PORTATA INGRESSO SERBATOIO</v>
          </cell>
          <cell r="H295" t="str">
            <v>m3/h</v>
          </cell>
          <cell r="I295" t="str">
            <v>38726</v>
          </cell>
          <cell r="J295" t="str">
            <v>62556</v>
          </cell>
          <cell r="K295" t="str">
            <v>0</v>
          </cell>
          <cell r="L295" t="str">
            <v>42</v>
          </cell>
          <cell r="M295" t="str">
            <v>0</v>
          </cell>
          <cell r="N295" t="str">
            <v>0</v>
          </cell>
          <cell r="O295" t="str">
            <v>238</v>
          </cell>
          <cell r="P295" t="str">
            <v>0</v>
          </cell>
          <cell r="Q295" t="str">
            <v>15</v>
          </cell>
          <cell r="R295" t="str">
            <v>LINEARE</v>
          </cell>
          <cell r="S295" t="str">
            <v>32</v>
          </cell>
          <cell r="T295" t="str">
            <v>30</v>
          </cell>
          <cell r="U295" t="str">
            <v>30</v>
          </cell>
          <cell r="V295" t="str">
            <v>-8888</v>
          </cell>
          <cell r="W295" t="str">
            <v>-8888</v>
          </cell>
          <cell r="X295" t="str">
            <v>-9999</v>
          </cell>
          <cell r="Y295" t="str">
            <v>0</v>
          </cell>
          <cell r="Z295" t="str">
            <v>MEDIA</v>
          </cell>
          <cell r="AA295" t="str">
            <v>10</v>
          </cell>
          <cell r="AB295" t="str">
            <v>0</v>
          </cell>
          <cell r="AC295" t="str">
            <v>NO</v>
          </cell>
          <cell r="AE295" t="str">
            <v>not used</v>
          </cell>
          <cell r="AF295" t="str">
            <v>A000097</v>
          </cell>
        </row>
        <row r="296">
          <cell r="A296" t="str">
            <v>SHARED</v>
          </cell>
          <cell r="B296" t="str">
            <v>0</v>
          </cell>
          <cell r="C296" t="str">
            <v>A_000097</v>
          </cell>
          <cell r="D296" t="str">
            <v>0000040000</v>
          </cell>
          <cell r="E296" t="str">
            <v>3</v>
          </cell>
          <cell r="F296" t="str">
            <v>A_000097_004</v>
          </cell>
          <cell r="G296" t="str">
            <v>(Dis.CESENA) (SARSINA) FASE 1 P1 CALBANO</v>
          </cell>
          <cell r="H296" t="str">
            <v>A</v>
          </cell>
          <cell r="I296" t="str">
            <v>38726</v>
          </cell>
          <cell r="J296" t="str">
            <v>62556</v>
          </cell>
          <cell r="K296" t="str">
            <v>0</v>
          </cell>
          <cell r="L296" t="str">
            <v>60</v>
          </cell>
          <cell r="M296" t="str">
            <v>0</v>
          </cell>
          <cell r="N296" t="str">
            <v>0</v>
          </cell>
          <cell r="O296" t="str">
            <v>238</v>
          </cell>
          <cell r="P296" t="str">
            <v>0</v>
          </cell>
          <cell r="Q296" t="str">
            <v>15</v>
          </cell>
          <cell r="R296" t="str">
            <v>LINEARE</v>
          </cell>
          <cell r="S296" t="str">
            <v>12</v>
          </cell>
          <cell r="T296" t="str">
            <v>11</v>
          </cell>
          <cell r="U296" t="str">
            <v>11</v>
          </cell>
          <cell r="V296" t="str">
            <v>-10</v>
          </cell>
          <cell r="W296" t="str">
            <v>-10</v>
          </cell>
          <cell r="X296" t="str">
            <v>-20</v>
          </cell>
          <cell r="Y296" t="str">
            <v>0</v>
          </cell>
          <cell r="Z296" t="str">
            <v>MEDIA</v>
          </cell>
          <cell r="AA296" t="str">
            <v>10</v>
          </cell>
          <cell r="AB296" t="str">
            <v>0</v>
          </cell>
          <cell r="AC296" t="str">
            <v>NO</v>
          </cell>
          <cell r="AD296" t="str">
            <v>NO</v>
          </cell>
          <cell r="AE296" t="str">
            <v>not used</v>
          </cell>
          <cell r="AF296" t="str">
            <v>A000097</v>
          </cell>
        </row>
        <row r="297">
          <cell r="A297" t="str">
            <v>SHARED</v>
          </cell>
          <cell r="B297" t="str">
            <v>0</v>
          </cell>
          <cell r="C297" t="str">
            <v>A_000097</v>
          </cell>
          <cell r="D297" t="str">
            <v>0000050000</v>
          </cell>
          <cell r="E297" t="str">
            <v>4</v>
          </cell>
          <cell r="F297" t="str">
            <v>A_000097_005</v>
          </cell>
          <cell r="G297" t="str">
            <v>(Dis.CESENA) (SARSINA ) PORTATA CALBANO</v>
          </cell>
          <cell r="H297" t="str">
            <v>m3/h</v>
          </cell>
          <cell r="I297" t="str">
            <v>38726</v>
          </cell>
          <cell r="J297" t="str">
            <v>62556</v>
          </cell>
          <cell r="K297" t="str">
            <v>0</v>
          </cell>
          <cell r="L297" t="str">
            <v>20</v>
          </cell>
          <cell r="M297" t="str">
            <v>1</v>
          </cell>
          <cell r="N297" t="str">
            <v>0</v>
          </cell>
          <cell r="O297" t="str">
            <v>238</v>
          </cell>
          <cell r="P297" t="str">
            <v>0</v>
          </cell>
          <cell r="Q297" t="str">
            <v>15</v>
          </cell>
          <cell r="R297" t="str">
            <v>LINEARE</v>
          </cell>
          <cell r="S297" t="str">
            <v>10</v>
          </cell>
          <cell r="T297" t="str">
            <v>8</v>
          </cell>
          <cell r="U297" t="str">
            <v>8</v>
          </cell>
          <cell r="V297" t="str">
            <v>-10</v>
          </cell>
          <cell r="W297" t="str">
            <v>-10</v>
          </cell>
          <cell r="X297" t="str">
            <v>-20</v>
          </cell>
          <cell r="Y297" t="str">
            <v>0</v>
          </cell>
          <cell r="Z297" t="str">
            <v>MEDIA</v>
          </cell>
          <cell r="AA297" t="str">
            <v>10</v>
          </cell>
          <cell r="AB297" t="str">
            <v>0</v>
          </cell>
          <cell r="AC297" t="str">
            <v>NO</v>
          </cell>
          <cell r="AD297" t="str">
            <v>NO</v>
          </cell>
          <cell r="AE297" t="str">
            <v>not used</v>
          </cell>
          <cell r="AF297" t="str">
            <v>A000097</v>
          </cell>
        </row>
        <row r="298">
          <cell r="A298" t="str">
            <v>SHARED</v>
          </cell>
          <cell r="B298" t="str">
            <v>0</v>
          </cell>
          <cell r="C298" t="str">
            <v>A_000097</v>
          </cell>
          <cell r="D298" t="str">
            <v>0000060000</v>
          </cell>
          <cell r="E298" t="str">
            <v>5</v>
          </cell>
          <cell r="F298" t="str">
            <v>A_000097_006</v>
          </cell>
          <cell r="G298" t="str">
            <v>(Dis.CESENA) (SARSINA ) PORTATA SARSINA ALTA</v>
          </cell>
          <cell r="H298" t="str">
            <v>m3/h</v>
          </cell>
          <cell r="I298" t="str">
            <v>38726</v>
          </cell>
          <cell r="J298" t="str">
            <v>62556</v>
          </cell>
          <cell r="K298" t="str">
            <v>0</v>
          </cell>
          <cell r="L298" t="str">
            <v>20</v>
          </cell>
          <cell r="M298" t="str">
            <v>0</v>
          </cell>
          <cell r="N298" t="str">
            <v>0</v>
          </cell>
          <cell r="O298" t="str">
            <v>238</v>
          </cell>
          <cell r="P298" t="str">
            <v>0</v>
          </cell>
          <cell r="Q298" t="str">
            <v>15</v>
          </cell>
          <cell r="R298" t="str">
            <v>LINEARE</v>
          </cell>
          <cell r="S298" t="str">
            <v>20</v>
          </cell>
          <cell r="T298" t="str">
            <v>19</v>
          </cell>
          <cell r="U298" t="str">
            <v>19</v>
          </cell>
          <cell r="V298" t="str">
            <v>-888888</v>
          </cell>
          <cell r="W298" t="str">
            <v>-888888</v>
          </cell>
          <cell r="X298" t="str">
            <v>-999999</v>
          </cell>
          <cell r="Y298" t="str">
            <v>0</v>
          </cell>
          <cell r="Z298" t="str">
            <v>MEDIA</v>
          </cell>
          <cell r="AA298" t="str">
            <v>10</v>
          </cell>
          <cell r="AB298" t="str">
            <v>0</v>
          </cell>
          <cell r="AC298" t="str">
            <v>NO</v>
          </cell>
          <cell r="AD298" t="str">
            <v>NO</v>
          </cell>
          <cell r="AE298" t="str">
            <v>not used</v>
          </cell>
          <cell r="AF298" t="str">
            <v>A000097</v>
          </cell>
        </row>
        <row r="299">
          <cell r="A299" t="str">
            <v>SHARED</v>
          </cell>
          <cell r="B299" t="str">
            <v>0</v>
          </cell>
          <cell r="C299" t="str">
            <v>A_000097</v>
          </cell>
          <cell r="D299" t="str">
            <v>0000070000</v>
          </cell>
          <cell r="E299" t="str">
            <v>6</v>
          </cell>
          <cell r="F299" t="str">
            <v>A_000097_007</v>
          </cell>
          <cell r="G299" t="str">
            <v>(Dis.CESENA) (SARSINA ) FASE 1 P2 CALBANO</v>
          </cell>
          <cell r="H299" t="str">
            <v>A</v>
          </cell>
          <cell r="I299" t="str">
            <v>38726</v>
          </cell>
          <cell r="J299" t="str">
            <v>62556</v>
          </cell>
          <cell r="K299" t="str">
            <v>0</v>
          </cell>
          <cell r="L299" t="str">
            <v>60</v>
          </cell>
          <cell r="M299" t="str">
            <v>0</v>
          </cell>
          <cell r="N299" t="str">
            <v>0</v>
          </cell>
          <cell r="O299" t="str">
            <v>238</v>
          </cell>
          <cell r="P299" t="str">
            <v>0</v>
          </cell>
          <cell r="Q299" t="str">
            <v>15</v>
          </cell>
          <cell r="R299" t="str">
            <v>LINEARE</v>
          </cell>
          <cell r="S299" t="str">
            <v>12</v>
          </cell>
          <cell r="T299" t="str">
            <v>11</v>
          </cell>
          <cell r="U299" t="str">
            <v>11</v>
          </cell>
          <cell r="V299" t="str">
            <v>-10</v>
          </cell>
          <cell r="W299" t="str">
            <v>-10</v>
          </cell>
          <cell r="X299" t="str">
            <v>-20</v>
          </cell>
          <cell r="Y299" t="str">
            <v>0</v>
          </cell>
          <cell r="Z299" t="str">
            <v>MEDIA</v>
          </cell>
          <cell r="AA299" t="str">
            <v>10</v>
          </cell>
          <cell r="AB299" t="str">
            <v>0</v>
          </cell>
          <cell r="AC299" t="str">
            <v>NO</v>
          </cell>
          <cell r="AD299" t="str">
            <v>NO</v>
          </cell>
          <cell r="AE299" t="str">
            <v>not used</v>
          </cell>
          <cell r="AF299" t="str">
            <v>A000097</v>
          </cell>
        </row>
        <row r="300">
          <cell r="A300" t="str">
            <v>SHARED</v>
          </cell>
          <cell r="B300" t="str">
            <v>1</v>
          </cell>
          <cell r="C300" t="str">
            <v>A_000097</v>
          </cell>
          <cell r="D300" t="str">
            <v>0000010000</v>
          </cell>
          <cell r="E300" t="str">
            <v>1</v>
          </cell>
          <cell r="F300" t="str">
            <v>A_000097_010</v>
          </cell>
          <cell r="G300" t="str">
            <v>(Dis.CESENA) (SARSINA ) FASE 1 P1 SARSINA ALTA</v>
          </cell>
          <cell r="H300" t="str">
            <v>A</v>
          </cell>
          <cell r="I300" t="str">
            <v>38726</v>
          </cell>
          <cell r="J300" t="str">
            <v>62556</v>
          </cell>
          <cell r="K300" t="str">
            <v>0</v>
          </cell>
          <cell r="L300" t="str">
            <v>60</v>
          </cell>
          <cell r="M300" t="str">
            <v>0</v>
          </cell>
          <cell r="N300" t="str">
            <v>0</v>
          </cell>
          <cell r="O300" t="str">
            <v>238</v>
          </cell>
          <cell r="P300" t="str">
            <v>0</v>
          </cell>
          <cell r="Q300" t="str">
            <v>15</v>
          </cell>
          <cell r="R300" t="str">
            <v>LINEARE</v>
          </cell>
          <cell r="S300" t="str">
            <v>9</v>
          </cell>
          <cell r="T300" t="str">
            <v>8</v>
          </cell>
          <cell r="U300" t="str">
            <v>7</v>
          </cell>
          <cell r="V300" t="str">
            <v>-10</v>
          </cell>
          <cell r="W300" t="str">
            <v>-10</v>
          </cell>
          <cell r="X300" t="str">
            <v>-20</v>
          </cell>
          <cell r="Y300" t="str">
            <v>0</v>
          </cell>
          <cell r="Z300" t="str">
            <v>MEDIA</v>
          </cell>
          <cell r="AA300" t="str">
            <v>10</v>
          </cell>
          <cell r="AB300" t="str">
            <v>0</v>
          </cell>
          <cell r="AC300" t="str">
            <v>NO</v>
          </cell>
          <cell r="AD300" t="str">
            <v>NO</v>
          </cell>
          <cell r="AE300" t="str">
            <v>not used</v>
          </cell>
          <cell r="AF300" t="str">
            <v>A000097</v>
          </cell>
        </row>
        <row r="301">
          <cell r="A301" t="str">
            <v>SHARED</v>
          </cell>
          <cell r="B301" t="str">
            <v>1</v>
          </cell>
          <cell r="C301" t="str">
            <v>A_000097</v>
          </cell>
          <cell r="D301" t="str">
            <v>0000020000</v>
          </cell>
          <cell r="E301" t="str">
            <v>4</v>
          </cell>
          <cell r="F301" t="str">
            <v>A_000097_013</v>
          </cell>
          <cell r="G301" t="str">
            <v>(Dis.CESENA) (SARSINA ) FASE 1 P2 SARSINA ALTA</v>
          </cell>
          <cell r="H301" t="str">
            <v>A</v>
          </cell>
          <cell r="I301" t="str">
            <v>38726</v>
          </cell>
          <cell r="J301" t="str">
            <v>62556</v>
          </cell>
          <cell r="K301" t="str">
            <v>0</v>
          </cell>
          <cell r="L301" t="str">
            <v>60</v>
          </cell>
          <cell r="M301" t="str">
            <v>0</v>
          </cell>
          <cell r="N301" t="str">
            <v>0</v>
          </cell>
          <cell r="O301" t="str">
            <v>238</v>
          </cell>
          <cell r="P301" t="str">
            <v>0</v>
          </cell>
          <cell r="Q301" t="str">
            <v>15</v>
          </cell>
          <cell r="R301" t="str">
            <v>LINEARE</v>
          </cell>
          <cell r="S301" t="str">
            <v>9</v>
          </cell>
          <cell r="T301" t="str">
            <v>8</v>
          </cell>
          <cell r="U301" t="str">
            <v>8</v>
          </cell>
          <cell r="V301" t="str">
            <v>-10</v>
          </cell>
          <cell r="W301" t="str">
            <v>-10</v>
          </cell>
          <cell r="X301" t="str">
            <v>-20</v>
          </cell>
          <cell r="Y301" t="str">
            <v>0</v>
          </cell>
          <cell r="Z301" t="str">
            <v>MEDIA</v>
          </cell>
          <cell r="AA301" t="str">
            <v>10</v>
          </cell>
          <cell r="AB301" t="str">
            <v>0</v>
          </cell>
          <cell r="AC301" t="str">
            <v>NO</v>
          </cell>
          <cell r="AD301" t="str">
            <v>NO</v>
          </cell>
          <cell r="AE301" t="str">
            <v>not used</v>
          </cell>
          <cell r="AF301" t="str">
            <v>A000097</v>
          </cell>
        </row>
        <row r="302">
          <cell r="A302" t="str">
            <v>SHARED</v>
          </cell>
          <cell r="B302" t="str">
            <v>1</v>
          </cell>
          <cell r="C302" t="str">
            <v>A_000103</v>
          </cell>
          <cell r="D302" t="str">
            <v>0000010000</v>
          </cell>
          <cell r="E302" t="str">
            <v>-</v>
          </cell>
          <cell r="F302" t="str">
            <v>A_000103_001</v>
          </cell>
          <cell r="G302" t="str">
            <v>(Dis.CESENA) (TURRITO1) LIVELLO VASCA</v>
          </cell>
          <cell r="H302" t="str">
            <v>m</v>
          </cell>
          <cell r="I302" t="str">
            <v>820</v>
          </cell>
          <cell r="J302" t="str">
            <v>4095</v>
          </cell>
          <cell r="K302" t="str">
            <v>0</v>
          </cell>
          <cell r="L302" t="str">
            <v>6</v>
          </cell>
          <cell r="M302" t="str">
            <v>0</v>
          </cell>
          <cell r="N302" t="str">
            <v>0</v>
          </cell>
          <cell r="O302" t="str">
            <v>32</v>
          </cell>
          <cell r="P302" t="str">
            <v>0</v>
          </cell>
          <cell r="Q302" t="str">
            <v>15</v>
          </cell>
          <cell r="R302" t="str">
            <v>LINEARE</v>
          </cell>
          <cell r="S302" t="str">
            <v>1.65</v>
          </cell>
          <cell r="T302" t="str">
            <v>1.55</v>
          </cell>
          <cell r="U302" t="str">
            <v>1.55</v>
          </cell>
          <cell r="V302" t="str">
            <v>-888888</v>
          </cell>
          <cell r="W302" t="str">
            <v>.8</v>
          </cell>
          <cell r="X302" t="str">
            <v>.6</v>
          </cell>
          <cell r="Y302" t="str">
            <v>0</v>
          </cell>
          <cell r="Z302" t="str">
            <v>MEDIA</v>
          </cell>
          <cell r="AA302" t="str">
            <v>10</v>
          </cell>
          <cell r="AB302" t="str">
            <v>0</v>
          </cell>
          <cell r="AC302" t="str">
            <v>NO</v>
          </cell>
          <cell r="AD302" t="str">
            <v>NO</v>
          </cell>
          <cell r="AE302" t="str">
            <v>not used</v>
          </cell>
          <cell r="AF302" t="str">
            <v>A000103</v>
          </cell>
        </row>
        <row r="303">
          <cell r="A303" t="str">
            <v>SHARED</v>
          </cell>
          <cell r="B303" t="str">
            <v>1</v>
          </cell>
          <cell r="C303" t="str">
            <v>A_000103</v>
          </cell>
          <cell r="D303" t="str">
            <v>0000020000</v>
          </cell>
          <cell r="E303" t="str">
            <v>2</v>
          </cell>
          <cell r="F303" t="str">
            <v>A_000103_003</v>
          </cell>
          <cell r="G303" t="str">
            <v>(Dis.CESENA) (TURRITO1) X TURRITO2 : PORTATA</v>
          </cell>
          <cell r="H303" t="str">
            <v>mc/h</v>
          </cell>
          <cell r="I303" t="str">
            <v>820</v>
          </cell>
          <cell r="J303" t="str">
            <v>4095</v>
          </cell>
          <cell r="K303" t="str">
            <v>0</v>
          </cell>
          <cell r="L303" t="str">
            <v>30</v>
          </cell>
          <cell r="M303" t="str">
            <v>0</v>
          </cell>
          <cell r="N303" t="str">
            <v>0</v>
          </cell>
          <cell r="O303" t="str">
            <v>32</v>
          </cell>
          <cell r="P303" t="str">
            <v>0</v>
          </cell>
          <cell r="Q303" t="str">
            <v>15</v>
          </cell>
          <cell r="R303" t="str">
            <v>LINEARE</v>
          </cell>
          <cell r="S303" t="str">
            <v>999999</v>
          </cell>
          <cell r="T303" t="str">
            <v>888888</v>
          </cell>
          <cell r="U303" t="str">
            <v>888888</v>
          </cell>
          <cell r="V303" t="str">
            <v>-888888</v>
          </cell>
          <cell r="W303" t="str">
            <v>-888888</v>
          </cell>
          <cell r="X303" t="str">
            <v>-999999</v>
          </cell>
          <cell r="Y303" t="str">
            <v>0</v>
          </cell>
          <cell r="Z303" t="str">
            <v>MEDIA</v>
          </cell>
          <cell r="AA303" t="str">
            <v>10</v>
          </cell>
          <cell r="AB303" t="str">
            <v>0</v>
          </cell>
          <cell r="AC303" t="str">
            <v>NO</v>
          </cell>
          <cell r="AD303" t="str">
            <v>NO</v>
          </cell>
          <cell r="AE303" t="str">
            <v>not used</v>
          </cell>
          <cell r="AF303" t="str">
            <v>A000103</v>
          </cell>
        </row>
        <row r="304">
          <cell r="A304" t="str">
            <v>SHARED</v>
          </cell>
          <cell r="B304" t="str">
            <v>1</v>
          </cell>
          <cell r="C304" t="str">
            <v>A_000103</v>
          </cell>
          <cell r="D304" t="str">
            <v>0000030000</v>
          </cell>
          <cell r="E304" t="str">
            <v>3</v>
          </cell>
          <cell r="F304" t="str">
            <v>A_000103_004</v>
          </cell>
          <cell r="G304" t="str">
            <v>(Dis.CESENA) (TURRITO1) FASE1 POMPA 1</v>
          </cell>
          <cell r="H304" t="str">
            <v>A</v>
          </cell>
          <cell r="I304" t="str">
            <v>820</v>
          </cell>
          <cell r="J304" t="str">
            <v>4095</v>
          </cell>
          <cell r="K304" t="str">
            <v>0</v>
          </cell>
          <cell r="L304" t="str">
            <v>100</v>
          </cell>
          <cell r="M304" t="str">
            <v>10</v>
          </cell>
          <cell r="N304" t="str">
            <v>0</v>
          </cell>
          <cell r="O304" t="str">
            <v>32</v>
          </cell>
          <cell r="P304" t="str">
            <v>0</v>
          </cell>
          <cell r="Q304" t="str">
            <v>15</v>
          </cell>
          <cell r="R304" t="str">
            <v>LINEARE</v>
          </cell>
          <cell r="S304" t="str">
            <v>999999</v>
          </cell>
          <cell r="T304" t="str">
            <v>888888</v>
          </cell>
          <cell r="U304" t="str">
            <v>888888</v>
          </cell>
          <cell r="V304" t="str">
            <v>-888888</v>
          </cell>
          <cell r="W304" t="str">
            <v>-888888</v>
          </cell>
          <cell r="X304" t="str">
            <v>-999999</v>
          </cell>
          <cell r="Y304" t="str">
            <v>0</v>
          </cell>
          <cell r="Z304" t="str">
            <v>MEDIA</v>
          </cell>
          <cell r="AA304" t="str">
            <v>10</v>
          </cell>
          <cell r="AB304" t="str">
            <v>0</v>
          </cell>
          <cell r="AC304" t="str">
            <v>NO</v>
          </cell>
          <cell r="AD304" t="str">
            <v>SI_HighLow</v>
          </cell>
          <cell r="AE304" t="str">
            <v>not used</v>
          </cell>
          <cell r="AF304" t="str">
            <v>A000103</v>
          </cell>
        </row>
        <row r="305">
          <cell r="A305" t="str">
            <v>SHARED</v>
          </cell>
          <cell r="B305" t="str">
            <v>1</v>
          </cell>
          <cell r="C305" t="str">
            <v>A_000103</v>
          </cell>
          <cell r="D305" t="str">
            <v>0000040000</v>
          </cell>
          <cell r="E305" t="str">
            <v>4</v>
          </cell>
          <cell r="F305" t="str">
            <v>A_000103_005</v>
          </cell>
          <cell r="G305" t="str">
            <v>(Dis.CESENA) (TURRITO1) FASE1 POMPA 2</v>
          </cell>
          <cell r="H305" t="str">
            <v>A</v>
          </cell>
          <cell r="I305" t="str">
            <v>820</v>
          </cell>
          <cell r="J305" t="str">
            <v>4095</v>
          </cell>
          <cell r="K305" t="str">
            <v>0</v>
          </cell>
          <cell r="L305" t="str">
            <v>100</v>
          </cell>
          <cell r="M305" t="str">
            <v>10</v>
          </cell>
          <cell r="N305" t="str">
            <v>0</v>
          </cell>
          <cell r="O305" t="str">
            <v>32</v>
          </cell>
          <cell r="P305" t="str">
            <v>0</v>
          </cell>
          <cell r="Q305" t="str">
            <v>15</v>
          </cell>
          <cell r="R305" t="str">
            <v>LINEARE</v>
          </cell>
          <cell r="S305" t="str">
            <v>999999</v>
          </cell>
          <cell r="T305" t="str">
            <v>888888</v>
          </cell>
          <cell r="U305" t="str">
            <v>888888</v>
          </cell>
          <cell r="V305" t="str">
            <v>-888888</v>
          </cell>
          <cell r="W305" t="str">
            <v>-888888</v>
          </cell>
          <cell r="X305" t="str">
            <v>-999999</v>
          </cell>
          <cell r="Y305" t="str">
            <v>0</v>
          </cell>
          <cell r="Z305" t="str">
            <v>MEDIA</v>
          </cell>
          <cell r="AA305" t="str">
            <v>10</v>
          </cell>
          <cell r="AB305" t="str">
            <v>0</v>
          </cell>
          <cell r="AC305" t="str">
            <v>NO</v>
          </cell>
          <cell r="AD305" t="str">
            <v>SI_HighLow</v>
          </cell>
          <cell r="AE305" t="str">
            <v>not used</v>
          </cell>
          <cell r="AF305" t="str">
            <v>A000103</v>
          </cell>
        </row>
        <row r="306">
          <cell r="A306" t="str">
            <v>SHARED</v>
          </cell>
          <cell r="B306" t="str">
            <v>1</v>
          </cell>
          <cell r="C306" t="str">
            <v>A_000103</v>
          </cell>
          <cell r="D306" t="str">
            <v>0000050000</v>
          </cell>
          <cell r="E306" t="str">
            <v>5</v>
          </cell>
          <cell r="F306" t="str">
            <v>A_000103_006</v>
          </cell>
          <cell r="G306" t="str">
            <v>(Dis.CESENA) (TURRITO1) PRESSIONE IN ENTRATA</v>
          </cell>
          <cell r="H306" t="str">
            <v>bar</v>
          </cell>
          <cell r="I306" t="str">
            <v>820</v>
          </cell>
          <cell r="J306" t="str">
            <v>4095</v>
          </cell>
          <cell r="K306" t="str">
            <v>0</v>
          </cell>
          <cell r="L306" t="str">
            <v>16</v>
          </cell>
          <cell r="M306" t="str">
            <v>1</v>
          </cell>
          <cell r="N306" t="str">
            <v>0</v>
          </cell>
          <cell r="O306" t="str">
            <v>32</v>
          </cell>
          <cell r="P306" t="str">
            <v>0</v>
          </cell>
          <cell r="Q306" t="str">
            <v>15</v>
          </cell>
          <cell r="R306" t="str">
            <v>LINEARE</v>
          </cell>
          <cell r="S306" t="str">
            <v>999999</v>
          </cell>
          <cell r="T306" t="str">
            <v>888888</v>
          </cell>
          <cell r="U306" t="str">
            <v>888888</v>
          </cell>
          <cell r="V306" t="str">
            <v>-888888</v>
          </cell>
          <cell r="W306" t="str">
            <v>-888888</v>
          </cell>
          <cell r="X306" t="str">
            <v>-999999</v>
          </cell>
          <cell r="Y306" t="str">
            <v>0</v>
          </cell>
          <cell r="Z306" t="str">
            <v>MEDIA</v>
          </cell>
          <cell r="AA306" t="str">
            <v>10</v>
          </cell>
          <cell r="AB306" t="str">
            <v>0</v>
          </cell>
          <cell r="AC306" t="str">
            <v>NO</v>
          </cell>
          <cell r="AD306" t="str">
            <v>SI_HighLow</v>
          </cell>
          <cell r="AE306" t="str">
            <v>not used</v>
          </cell>
          <cell r="AF306" t="str">
            <v>A000103</v>
          </cell>
        </row>
        <row r="307">
          <cell r="A307" t="str">
            <v>SHARED</v>
          </cell>
          <cell r="B307" t="str">
            <v>1</v>
          </cell>
          <cell r="C307" t="str">
            <v>A_000104</v>
          </cell>
          <cell r="D307" t="str">
            <v>0000010000</v>
          </cell>
          <cell r="E307" t="str">
            <v>-</v>
          </cell>
          <cell r="F307" t="str">
            <v>A_000104_001</v>
          </cell>
          <cell r="G307" t="str">
            <v>(Dis.CESENA) (PARA ) LIVELLO VASCA</v>
          </cell>
          <cell r="H307" t="str">
            <v>m</v>
          </cell>
          <cell r="I307" t="str">
            <v>820</v>
          </cell>
          <cell r="J307" t="str">
            <v>4095</v>
          </cell>
          <cell r="K307" t="str">
            <v>0</v>
          </cell>
          <cell r="L307" t="str">
            <v>6</v>
          </cell>
          <cell r="M307" t="str">
            <v>0</v>
          </cell>
          <cell r="N307" t="str">
            <v>0</v>
          </cell>
          <cell r="O307" t="str">
            <v>32</v>
          </cell>
          <cell r="P307" t="str">
            <v>0</v>
          </cell>
          <cell r="Q307" t="str">
            <v>15</v>
          </cell>
          <cell r="R307" t="str">
            <v>LINEARE</v>
          </cell>
          <cell r="S307" t="str">
            <v>3.76</v>
          </cell>
          <cell r="T307" t="str">
            <v>3.6</v>
          </cell>
          <cell r="U307" t="str">
            <v>3.6</v>
          </cell>
          <cell r="V307" t="str">
            <v>-888888</v>
          </cell>
          <cell r="W307" t="str">
            <v>-888888</v>
          </cell>
          <cell r="X307" t="str">
            <v>-999999</v>
          </cell>
          <cell r="Y307" t="str">
            <v>0</v>
          </cell>
          <cell r="Z307" t="str">
            <v>MEDIA</v>
          </cell>
          <cell r="AA307" t="str">
            <v>10</v>
          </cell>
          <cell r="AB307" t="str">
            <v>0</v>
          </cell>
          <cell r="AC307" t="str">
            <v>NO</v>
          </cell>
          <cell r="AD307" t="str">
            <v>NO</v>
          </cell>
          <cell r="AE307" t="str">
            <v>not used</v>
          </cell>
          <cell r="AF307" t="str">
            <v>A000104</v>
          </cell>
        </row>
        <row r="308">
          <cell r="A308" t="str">
            <v>SHARED</v>
          </cell>
          <cell r="B308" t="str">
            <v>1</v>
          </cell>
          <cell r="C308" t="str">
            <v>A_000104</v>
          </cell>
          <cell r="D308" t="str">
            <v>0000020000</v>
          </cell>
          <cell r="E308" t="str">
            <v>2</v>
          </cell>
          <cell r="F308" t="str">
            <v>A_000104_002</v>
          </cell>
          <cell r="G308" t="str">
            <v>(Dis.CESENA) (PARA) FASE POMPA SOMMERSA</v>
          </cell>
          <cell r="H308" t="str">
            <v>A</v>
          </cell>
          <cell r="I308" t="str">
            <v>820</v>
          </cell>
          <cell r="J308" t="str">
            <v>4095</v>
          </cell>
          <cell r="K308" t="str">
            <v>0</v>
          </cell>
          <cell r="L308" t="str">
            <v>100</v>
          </cell>
          <cell r="M308" t="str">
            <v>10</v>
          </cell>
          <cell r="N308" t="str">
            <v>0</v>
          </cell>
          <cell r="O308" t="str">
            <v>32</v>
          </cell>
          <cell r="P308" t="str">
            <v>0</v>
          </cell>
          <cell r="Q308" t="str">
            <v>15</v>
          </cell>
          <cell r="R308" t="str">
            <v>LINEARE</v>
          </cell>
          <cell r="S308" t="str">
            <v>999999</v>
          </cell>
          <cell r="T308" t="str">
            <v>888888</v>
          </cell>
          <cell r="U308" t="str">
            <v>888888</v>
          </cell>
          <cell r="V308" t="str">
            <v>-888888</v>
          </cell>
          <cell r="W308" t="str">
            <v>-888888</v>
          </cell>
          <cell r="X308" t="str">
            <v>-999999</v>
          </cell>
          <cell r="Y308" t="str">
            <v>0</v>
          </cell>
          <cell r="Z308" t="str">
            <v>MEDIA</v>
          </cell>
          <cell r="AA308" t="str">
            <v>10</v>
          </cell>
          <cell r="AB308" t="str">
            <v>0</v>
          </cell>
          <cell r="AC308" t="str">
            <v>NO</v>
          </cell>
          <cell r="AD308" t="str">
            <v>SI_HighLow</v>
          </cell>
          <cell r="AE308" t="str">
            <v>not used</v>
          </cell>
          <cell r="AF308" t="str">
            <v>A000104</v>
          </cell>
        </row>
        <row r="309">
          <cell r="A309" t="str">
            <v>SHARED</v>
          </cell>
          <cell r="B309" t="str">
            <v>1</v>
          </cell>
          <cell r="C309" t="str">
            <v>A_000104</v>
          </cell>
          <cell r="D309" t="str">
            <v>0000030000</v>
          </cell>
          <cell r="E309" t="str">
            <v>1</v>
          </cell>
          <cell r="F309" t="str">
            <v>A_000104_003</v>
          </cell>
          <cell r="G309" t="str">
            <v>(Dis.CESENA) (PARA) PORTATA X CERBIANO</v>
          </cell>
          <cell r="H309" t="str">
            <v>mc/h</v>
          </cell>
          <cell r="I309" t="str">
            <v>820</v>
          </cell>
          <cell r="J309" t="str">
            <v>4095</v>
          </cell>
          <cell r="K309" t="str">
            <v>0</v>
          </cell>
          <cell r="L309" t="str">
            <v>120</v>
          </cell>
          <cell r="M309" t="str">
            <v>0</v>
          </cell>
          <cell r="N309" t="str">
            <v>0</v>
          </cell>
          <cell r="O309" t="str">
            <v>32</v>
          </cell>
          <cell r="P309" t="str">
            <v>0</v>
          </cell>
          <cell r="Q309" t="str">
            <v>15</v>
          </cell>
          <cell r="R309" t="str">
            <v>LINEARE</v>
          </cell>
          <cell r="S309" t="str">
            <v>999999</v>
          </cell>
          <cell r="T309" t="str">
            <v>888888</v>
          </cell>
          <cell r="U309" t="str">
            <v>888888</v>
          </cell>
          <cell r="V309" t="str">
            <v>-888888</v>
          </cell>
          <cell r="W309" t="str">
            <v>-888888</v>
          </cell>
          <cell r="X309" t="str">
            <v>-999999</v>
          </cell>
          <cell r="Y309" t="str">
            <v>0</v>
          </cell>
          <cell r="Z309" t="str">
            <v>MEDIA</v>
          </cell>
          <cell r="AA309" t="str">
            <v>10</v>
          </cell>
          <cell r="AB309" t="str">
            <v>0</v>
          </cell>
          <cell r="AC309" t="str">
            <v>NO</v>
          </cell>
          <cell r="AD309" t="str">
            <v>NO</v>
          </cell>
          <cell r="AE309" t="str">
            <v>not used</v>
          </cell>
          <cell r="AF309" t="str">
            <v>A000104</v>
          </cell>
        </row>
        <row r="310">
          <cell r="A310" t="str">
            <v>SHARED</v>
          </cell>
          <cell r="B310" t="str">
            <v>1</v>
          </cell>
          <cell r="C310" t="str">
            <v>A_000104</v>
          </cell>
          <cell r="D310" t="str">
            <v>0000040000</v>
          </cell>
          <cell r="E310" t="str">
            <v>3</v>
          </cell>
          <cell r="F310" t="str">
            <v>A_000104_004</v>
          </cell>
          <cell r="G310" t="str">
            <v>(Dis.CESENA) (PARA) FASE1 POMPA 1</v>
          </cell>
          <cell r="H310" t="str">
            <v>A</v>
          </cell>
          <cell r="I310" t="str">
            <v>820</v>
          </cell>
          <cell r="J310" t="str">
            <v>4095</v>
          </cell>
          <cell r="K310" t="str">
            <v>0</v>
          </cell>
          <cell r="L310" t="str">
            <v>60</v>
          </cell>
          <cell r="M310" t="str">
            <v>0</v>
          </cell>
          <cell r="N310" t="str">
            <v>0</v>
          </cell>
          <cell r="O310" t="str">
            <v>32</v>
          </cell>
          <cell r="P310" t="str">
            <v>0</v>
          </cell>
          <cell r="Q310" t="str">
            <v>15</v>
          </cell>
          <cell r="R310" t="str">
            <v>LINEARE</v>
          </cell>
          <cell r="S310" t="str">
            <v>999999</v>
          </cell>
          <cell r="T310" t="str">
            <v>888888</v>
          </cell>
          <cell r="U310" t="str">
            <v>888888</v>
          </cell>
          <cell r="V310" t="str">
            <v>-888888</v>
          </cell>
          <cell r="W310" t="str">
            <v>-888888</v>
          </cell>
          <cell r="X310" t="str">
            <v>-999999</v>
          </cell>
          <cell r="Y310" t="str">
            <v>0</v>
          </cell>
          <cell r="Z310" t="str">
            <v>MEDIA</v>
          </cell>
          <cell r="AA310" t="str">
            <v>10</v>
          </cell>
          <cell r="AB310" t="str">
            <v>0</v>
          </cell>
          <cell r="AC310" t="str">
            <v>NO</v>
          </cell>
          <cell r="AD310" t="str">
            <v>NO</v>
          </cell>
          <cell r="AE310" t="str">
            <v>not used</v>
          </cell>
          <cell r="AF310" t="str">
            <v>A000104</v>
          </cell>
        </row>
        <row r="311">
          <cell r="A311" t="str">
            <v>SHARED</v>
          </cell>
          <cell r="B311" t="str">
            <v>1</v>
          </cell>
          <cell r="C311" t="str">
            <v>A_000104</v>
          </cell>
          <cell r="D311" t="str">
            <v>0000050000</v>
          </cell>
          <cell r="E311" t="str">
            <v>4</v>
          </cell>
          <cell r="F311" t="str">
            <v>A_000104_005</v>
          </cell>
          <cell r="G311" t="str">
            <v>(Dis.CESENA) (PARA) FASE1 POMPA 2</v>
          </cell>
          <cell r="H311" t="str">
            <v>A</v>
          </cell>
          <cell r="I311" t="str">
            <v>820</v>
          </cell>
          <cell r="J311" t="str">
            <v>4095</v>
          </cell>
          <cell r="K311" t="str">
            <v>0</v>
          </cell>
          <cell r="L311" t="str">
            <v>60</v>
          </cell>
          <cell r="M311" t="str">
            <v>0</v>
          </cell>
          <cell r="N311" t="str">
            <v>0</v>
          </cell>
          <cell r="O311" t="str">
            <v>32</v>
          </cell>
          <cell r="P311" t="str">
            <v>0</v>
          </cell>
          <cell r="Q311" t="str">
            <v>15</v>
          </cell>
          <cell r="R311" t="str">
            <v>LINEARE</v>
          </cell>
          <cell r="S311" t="str">
            <v>999999</v>
          </cell>
          <cell r="T311" t="str">
            <v>888888</v>
          </cell>
          <cell r="U311" t="str">
            <v>888888</v>
          </cell>
          <cell r="V311" t="str">
            <v>-888888</v>
          </cell>
          <cell r="W311" t="str">
            <v>-888888</v>
          </cell>
          <cell r="X311" t="str">
            <v>-999999</v>
          </cell>
          <cell r="Y311" t="str">
            <v>0</v>
          </cell>
          <cell r="Z311" t="str">
            <v>MEDIA</v>
          </cell>
          <cell r="AA311" t="str">
            <v>10</v>
          </cell>
          <cell r="AB311" t="str">
            <v>0</v>
          </cell>
          <cell r="AC311" t="str">
            <v>NO</v>
          </cell>
          <cell r="AD311" t="str">
            <v>NO</v>
          </cell>
          <cell r="AE311" t="str">
            <v>not used</v>
          </cell>
          <cell r="AF311" t="str">
            <v>A000104</v>
          </cell>
        </row>
        <row r="312">
          <cell r="A312" t="str">
            <v>SHARED</v>
          </cell>
          <cell r="B312" t="str">
            <v>0</v>
          </cell>
          <cell r="C312" t="str">
            <v>A_000107</v>
          </cell>
          <cell r="D312" t="str">
            <v>0000010000</v>
          </cell>
          <cell r="E312" t="str">
            <v>0</v>
          </cell>
          <cell r="F312" t="str">
            <v>A_000107_001</v>
          </cell>
          <cell r="G312" t="str">
            <v>(Dis.CESENA) (QUARTO) LIVELLO VASCA</v>
          </cell>
          <cell r="H312" t="str">
            <v>m</v>
          </cell>
          <cell r="I312" t="str">
            <v>38726</v>
          </cell>
          <cell r="J312" t="str">
            <v>62556</v>
          </cell>
          <cell r="K312" t="str">
            <v>0</v>
          </cell>
          <cell r="L312" t="str">
            <v>6</v>
          </cell>
          <cell r="M312" t="str">
            <v>1</v>
          </cell>
          <cell r="N312" t="str">
            <v>0</v>
          </cell>
          <cell r="O312" t="str">
            <v>238</v>
          </cell>
          <cell r="P312" t="str">
            <v>0</v>
          </cell>
          <cell r="Q312" t="str">
            <v>15</v>
          </cell>
          <cell r="R312" t="str">
            <v>LINEARE</v>
          </cell>
          <cell r="S312" t="str">
            <v>3.5</v>
          </cell>
          <cell r="T312" t="str">
            <v>3</v>
          </cell>
          <cell r="U312" t="str">
            <v>3</v>
          </cell>
          <cell r="V312" t="str">
            <v>0.8</v>
          </cell>
          <cell r="W312" t="str">
            <v>0.8</v>
          </cell>
          <cell r="X312" t="str">
            <v>0.5</v>
          </cell>
          <cell r="Y312" t="str">
            <v>0</v>
          </cell>
          <cell r="Z312" t="str">
            <v>MEDIA</v>
          </cell>
          <cell r="AA312" t="str">
            <v>10</v>
          </cell>
          <cell r="AB312" t="str">
            <v>0</v>
          </cell>
          <cell r="AC312" t="str">
            <v>NO</v>
          </cell>
          <cell r="AD312" t="str">
            <v>NO</v>
          </cell>
          <cell r="AE312" t="str">
            <v>not used</v>
          </cell>
          <cell r="AF312" t="str">
            <v>A000107</v>
          </cell>
        </row>
        <row r="313">
          <cell r="A313" t="str">
            <v>SHARED</v>
          </cell>
          <cell r="B313" t="str">
            <v>0</v>
          </cell>
          <cell r="C313" t="str">
            <v>A_000107</v>
          </cell>
          <cell r="D313" t="str">
            <v>0000020000</v>
          </cell>
          <cell r="E313" t="str">
            <v>1</v>
          </cell>
          <cell r="F313" t="str">
            <v>A_000107_002</v>
          </cell>
          <cell r="G313" t="str">
            <v>(Dis.CESENA) (QUARTO) CONCENTRAZIONE BIOSSIDO</v>
          </cell>
          <cell r="H313" t="str">
            <v>ppm</v>
          </cell>
          <cell r="I313" t="str">
            <v>38726</v>
          </cell>
          <cell r="J313" t="str">
            <v>62556</v>
          </cell>
          <cell r="K313" t="str">
            <v>0</v>
          </cell>
          <cell r="L313" t="str">
            <v>1</v>
          </cell>
          <cell r="M313" t="str">
            <v>0</v>
          </cell>
          <cell r="N313" t="str">
            <v>0</v>
          </cell>
          <cell r="O313" t="str">
            <v>238</v>
          </cell>
          <cell r="P313" t="str">
            <v>0</v>
          </cell>
          <cell r="Q313" t="str">
            <v>15</v>
          </cell>
          <cell r="R313" t="str">
            <v>LINEARE</v>
          </cell>
          <cell r="S313" t="str">
            <v>.45</v>
          </cell>
          <cell r="T313" t="str">
            <v>.4</v>
          </cell>
          <cell r="U313" t="str">
            <v>.4</v>
          </cell>
          <cell r="V313" t="str">
            <v>.1</v>
          </cell>
          <cell r="W313" t="str">
            <v>.1</v>
          </cell>
          <cell r="X313" t="str">
            <v>.05</v>
          </cell>
          <cell r="Y313" t="str">
            <v>0</v>
          </cell>
          <cell r="Z313" t="str">
            <v>MEDIA</v>
          </cell>
          <cell r="AA313" t="str">
            <v>10</v>
          </cell>
          <cell r="AB313" t="str">
            <v>0</v>
          </cell>
          <cell r="AC313" t="str">
            <v>NO</v>
          </cell>
          <cell r="AE313" t="str">
            <v>not used</v>
          </cell>
          <cell r="AF313" t="str">
            <v>A000107</v>
          </cell>
        </row>
        <row r="314">
          <cell r="A314" t="str">
            <v>SHARED</v>
          </cell>
          <cell r="B314" t="str">
            <v>0</v>
          </cell>
          <cell r="C314" t="str">
            <v>A_000107</v>
          </cell>
          <cell r="D314" t="str">
            <v>0000030000</v>
          </cell>
          <cell r="E314" t="str">
            <v>2</v>
          </cell>
          <cell r="F314" t="str">
            <v>A_000107_003</v>
          </cell>
          <cell r="G314" t="str">
            <v>(Dis.CESENA) (QUARTO) PORTATA DAL PARA</v>
          </cell>
          <cell r="H314" t="str">
            <v>m3/h</v>
          </cell>
          <cell r="I314" t="str">
            <v>38726</v>
          </cell>
          <cell r="J314" t="str">
            <v>62556</v>
          </cell>
          <cell r="K314" t="str">
            <v>0</v>
          </cell>
          <cell r="L314" t="str">
            <v>100</v>
          </cell>
          <cell r="M314" t="str">
            <v>1</v>
          </cell>
          <cell r="N314" t="str">
            <v>0</v>
          </cell>
          <cell r="O314" t="str">
            <v>238</v>
          </cell>
          <cell r="P314" t="str">
            <v>0</v>
          </cell>
          <cell r="Q314" t="str">
            <v>15</v>
          </cell>
          <cell r="R314" t="str">
            <v>LINEARE</v>
          </cell>
          <cell r="S314" t="str">
            <v>15</v>
          </cell>
          <cell r="T314" t="str">
            <v>13</v>
          </cell>
          <cell r="U314" t="str">
            <v>13</v>
          </cell>
          <cell r="V314" t="str">
            <v>-1</v>
          </cell>
          <cell r="W314" t="str">
            <v>-1</v>
          </cell>
          <cell r="X314" t="str">
            <v>-2</v>
          </cell>
          <cell r="Y314" t="str">
            <v>0</v>
          </cell>
          <cell r="Z314" t="str">
            <v>MEDIA</v>
          </cell>
          <cell r="AA314" t="str">
            <v>10</v>
          </cell>
          <cell r="AB314" t="str">
            <v>0</v>
          </cell>
          <cell r="AC314" t="str">
            <v>NO</v>
          </cell>
          <cell r="AD314" t="str">
            <v>NO</v>
          </cell>
          <cell r="AE314" t="str">
            <v>not used</v>
          </cell>
          <cell r="AF314" t="str">
            <v>A000107</v>
          </cell>
        </row>
        <row r="315">
          <cell r="A315" t="str">
            <v>SHARED</v>
          </cell>
          <cell r="B315" t="str">
            <v>0</v>
          </cell>
          <cell r="C315" t="str">
            <v>A_000107</v>
          </cell>
          <cell r="D315" t="str">
            <v>0000040000</v>
          </cell>
          <cell r="E315" t="str">
            <v>3</v>
          </cell>
          <cell r="F315" t="str">
            <v>A_000107_004</v>
          </cell>
          <cell r="G315" t="str">
            <v>(Dis.CESENA) (QUARTO) PORTATA DALLA RUPE</v>
          </cell>
          <cell r="H315" t="str">
            <v>m3/h</v>
          </cell>
          <cell r="I315" t="str">
            <v>38726</v>
          </cell>
          <cell r="J315" t="str">
            <v>62556</v>
          </cell>
          <cell r="K315" t="str">
            <v>0</v>
          </cell>
          <cell r="L315" t="str">
            <v>100</v>
          </cell>
          <cell r="M315" t="str">
            <v>1</v>
          </cell>
          <cell r="N315" t="str">
            <v>0</v>
          </cell>
          <cell r="O315" t="str">
            <v>238</v>
          </cell>
          <cell r="P315" t="str">
            <v>0</v>
          </cell>
          <cell r="Q315" t="str">
            <v>15</v>
          </cell>
          <cell r="R315" t="str">
            <v>LINEARE</v>
          </cell>
          <cell r="S315" t="str">
            <v>999999</v>
          </cell>
          <cell r="T315" t="str">
            <v>888888</v>
          </cell>
          <cell r="U315" t="str">
            <v>888888</v>
          </cell>
          <cell r="V315" t="str">
            <v>-888888</v>
          </cell>
          <cell r="W315" t="str">
            <v>-888888</v>
          </cell>
          <cell r="X315" t="str">
            <v>-999999</v>
          </cell>
          <cell r="Y315" t="str">
            <v>0</v>
          </cell>
          <cell r="Z315" t="str">
            <v>MEDIA</v>
          </cell>
          <cell r="AA315" t="str">
            <v>10</v>
          </cell>
          <cell r="AB315" t="str">
            <v>0</v>
          </cell>
          <cell r="AC315" t="str">
            <v>NO</v>
          </cell>
          <cell r="AD315" t="str">
            <v>NO</v>
          </cell>
          <cell r="AE315" t="str">
            <v>not used</v>
          </cell>
          <cell r="AF315" t="str">
            <v>A000107</v>
          </cell>
        </row>
        <row r="316">
          <cell r="A316" t="str">
            <v>SHARED</v>
          </cell>
          <cell r="B316" t="str">
            <v>0</v>
          </cell>
          <cell r="C316" t="str">
            <v>A_000107</v>
          </cell>
          <cell r="D316" t="str">
            <v>0000050000</v>
          </cell>
          <cell r="E316" t="str">
            <v>4</v>
          </cell>
          <cell r="F316" t="str">
            <v>A_000107_005</v>
          </cell>
          <cell r="G316" t="str">
            <v>(Dis.CESENA) (QUARTO) PORTATA X SARSINA</v>
          </cell>
          <cell r="H316" t="str">
            <v>m3/h</v>
          </cell>
          <cell r="I316" t="str">
            <v>38726</v>
          </cell>
          <cell r="J316" t="str">
            <v>62556</v>
          </cell>
          <cell r="K316" t="str">
            <v>0</v>
          </cell>
          <cell r="L316" t="str">
            <v>100</v>
          </cell>
          <cell r="M316" t="str">
            <v>1</v>
          </cell>
          <cell r="N316" t="str">
            <v>0</v>
          </cell>
          <cell r="O316" t="str">
            <v>238</v>
          </cell>
          <cell r="P316" t="str">
            <v>0</v>
          </cell>
          <cell r="Q316" t="str">
            <v>15</v>
          </cell>
          <cell r="R316" t="str">
            <v>LINEARE</v>
          </cell>
          <cell r="S316" t="str">
            <v>999999</v>
          </cell>
          <cell r="T316" t="str">
            <v>888888</v>
          </cell>
          <cell r="U316" t="str">
            <v>888888</v>
          </cell>
          <cell r="V316" t="str">
            <v>-888888</v>
          </cell>
          <cell r="W316" t="str">
            <v>-888888</v>
          </cell>
          <cell r="X316" t="str">
            <v>-999999</v>
          </cell>
          <cell r="Y316" t="str">
            <v>0</v>
          </cell>
          <cell r="Z316" t="str">
            <v>MEDIA</v>
          </cell>
          <cell r="AA316" t="str">
            <v>10</v>
          </cell>
          <cell r="AB316" t="str">
            <v>0</v>
          </cell>
          <cell r="AC316" t="str">
            <v>NO</v>
          </cell>
          <cell r="AD316" t="str">
            <v>NO</v>
          </cell>
          <cell r="AE316" t="str">
            <v>not used</v>
          </cell>
          <cell r="AF316" t="str">
            <v>A000107</v>
          </cell>
        </row>
        <row r="317">
          <cell r="A317" t="str">
            <v>SHARED</v>
          </cell>
          <cell r="B317" t="str">
            <v>0</v>
          </cell>
          <cell r="C317" t="str">
            <v>A_000107</v>
          </cell>
          <cell r="D317" t="str">
            <v>0000060000</v>
          </cell>
          <cell r="E317" t="str">
            <v>5</v>
          </cell>
          <cell r="F317" t="str">
            <v>A_000107_006</v>
          </cell>
          <cell r="G317" t="str">
            <v>(Dis.CESENA) (QUARTO) LIVELLO VASCA AUTOCLAVE</v>
          </cell>
          <cell r="H317" t="str">
            <v>m</v>
          </cell>
          <cell r="I317" t="str">
            <v>38726</v>
          </cell>
          <cell r="J317" t="str">
            <v>62556</v>
          </cell>
          <cell r="K317" t="str">
            <v>0</v>
          </cell>
          <cell r="L317" t="str">
            <v>6</v>
          </cell>
          <cell r="M317" t="str">
            <v>0</v>
          </cell>
          <cell r="N317" t="str">
            <v>0</v>
          </cell>
          <cell r="O317" t="str">
            <v>238</v>
          </cell>
          <cell r="P317" t="str">
            <v>0</v>
          </cell>
          <cell r="Q317" t="str">
            <v>15</v>
          </cell>
          <cell r="R317" t="str">
            <v>LINEARE</v>
          </cell>
          <cell r="S317" t="str">
            <v>2.6</v>
          </cell>
          <cell r="T317" t="str">
            <v>2.55</v>
          </cell>
          <cell r="U317" t="str">
            <v>2.55</v>
          </cell>
          <cell r="V317" t="str">
            <v>.7</v>
          </cell>
          <cell r="W317" t="str">
            <v>.7</v>
          </cell>
          <cell r="X317" t="str">
            <v>.6</v>
          </cell>
          <cell r="Y317" t="str">
            <v>0</v>
          </cell>
          <cell r="Z317" t="str">
            <v>MEDIA</v>
          </cell>
          <cell r="AA317" t="str">
            <v>10</v>
          </cell>
          <cell r="AB317" t="str">
            <v>0</v>
          </cell>
          <cell r="AC317" t="str">
            <v>NO</v>
          </cell>
          <cell r="AE317" t="str">
            <v>not used</v>
          </cell>
          <cell r="AF317" t="str">
            <v>A000107</v>
          </cell>
        </row>
        <row r="318">
          <cell r="A318" t="str">
            <v>SHARED</v>
          </cell>
          <cell r="B318" t="str">
            <v>0</v>
          </cell>
          <cell r="C318" t="str">
            <v>A_000107</v>
          </cell>
          <cell r="D318" t="str">
            <v>0000070000</v>
          </cell>
          <cell r="E318" t="str">
            <v>6</v>
          </cell>
          <cell r="F318" t="str">
            <v>A_000107_007</v>
          </cell>
          <cell r="G318" t="str">
            <v>(Dis.CESENA) (QUARTO) PRESSIONE AUTOCLAVE</v>
          </cell>
          <cell r="H318" t="str">
            <v>bar</v>
          </cell>
          <cell r="I318" t="str">
            <v>38726</v>
          </cell>
          <cell r="J318" t="str">
            <v>62556</v>
          </cell>
          <cell r="K318" t="str">
            <v>0</v>
          </cell>
          <cell r="L318" t="str">
            <v>16</v>
          </cell>
          <cell r="M318" t="str">
            <v>1</v>
          </cell>
          <cell r="N318" t="str">
            <v>0</v>
          </cell>
          <cell r="O318" t="str">
            <v>238</v>
          </cell>
          <cell r="P318" t="str">
            <v>0</v>
          </cell>
          <cell r="Q318" t="str">
            <v>15</v>
          </cell>
          <cell r="R318" t="str">
            <v>LINEARE</v>
          </cell>
          <cell r="S318" t="str">
            <v>20</v>
          </cell>
          <cell r="T318" t="str">
            <v>15</v>
          </cell>
          <cell r="U318" t="str">
            <v>15</v>
          </cell>
          <cell r="V318" t="str">
            <v>8</v>
          </cell>
          <cell r="W318" t="str">
            <v>8</v>
          </cell>
          <cell r="X318" t="str">
            <v>6</v>
          </cell>
          <cell r="Y318" t="str">
            <v>0</v>
          </cell>
          <cell r="Z318" t="str">
            <v>MEDIA</v>
          </cell>
          <cell r="AA318" t="str">
            <v>10</v>
          </cell>
          <cell r="AB318" t="str">
            <v>0</v>
          </cell>
          <cell r="AC318" t="str">
            <v>NO</v>
          </cell>
          <cell r="AD318" t="str">
            <v>NO</v>
          </cell>
          <cell r="AE318" t="str">
            <v>not used</v>
          </cell>
          <cell r="AF318" t="str">
            <v>A000107</v>
          </cell>
        </row>
        <row r="319">
          <cell r="A319" t="str">
            <v>SHARED</v>
          </cell>
          <cell r="B319" t="str">
            <v>0</v>
          </cell>
          <cell r="C319" t="str">
            <v>A_000107</v>
          </cell>
          <cell r="D319" t="str">
            <v>0000080000</v>
          </cell>
          <cell r="E319" t="str">
            <v>7</v>
          </cell>
          <cell r="F319" t="str">
            <v>A_000107_008</v>
          </cell>
          <cell r="G319" t="str">
            <v>(Dis.CESENA) (QUARTO) FASE 1 P POZZO</v>
          </cell>
          <cell r="H319" t="str">
            <v>A</v>
          </cell>
          <cell r="I319" t="str">
            <v>38726</v>
          </cell>
          <cell r="J319" t="str">
            <v>62556</v>
          </cell>
          <cell r="K319" t="str">
            <v>0</v>
          </cell>
          <cell r="L319" t="str">
            <v>50</v>
          </cell>
          <cell r="M319" t="str">
            <v>10</v>
          </cell>
          <cell r="N319" t="str">
            <v>0</v>
          </cell>
          <cell r="O319" t="str">
            <v>238</v>
          </cell>
          <cell r="P319" t="str">
            <v>0</v>
          </cell>
          <cell r="Q319" t="str">
            <v>15</v>
          </cell>
          <cell r="R319" t="str">
            <v>LINEARE</v>
          </cell>
          <cell r="S319" t="str">
            <v>999999</v>
          </cell>
          <cell r="T319" t="str">
            <v>888888</v>
          </cell>
          <cell r="U319" t="str">
            <v>888888</v>
          </cell>
          <cell r="V319" t="str">
            <v>-888888</v>
          </cell>
          <cell r="W319" t="str">
            <v>-888888</v>
          </cell>
          <cell r="X319" t="str">
            <v>-999999</v>
          </cell>
          <cell r="Y319" t="str">
            <v>0</v>
          </cell>
          <cell r="Z319" t="str">
            <v>MEDIA</v>
          </cell>
          <cell r="AA319" t="str">
            <v>10</v>
          </cell>
          <cell r="AB319" t="str">
            <v>0</v>
          </cell>
          <cell r="AC319" t="str">
            <v>NO</v>
          </cell>
          <cell r="AD319" t="str">
            <v>NO</v>
          </cell>
          <cell r="AE319" t="str">
            <v>not used</v>
          </cell>
          <cell r="AF319" t="str">
            <v>A000107</v>
          </cell>
        </row>
        <row r="320">
          <cell r="A320" t="str">
            <v>SHARED</v>
          </cell>
          <cell r="B320" t="str">
            <v>1</v>
          </cell>
          <cell r="C320" t="str">
            <v>A_000107</v>
          </cell>
          <cell r="D320" t="str">
            <v>0000010000</v>
          </cell>
          <cell r="E320" t="str">
            <v>0</v>
          </cell>
          <cell r="F320" t="str">
            <v>A_000107_009</v>
          </cell>
          <cell r="G320" t="str">
            <v>(Dis.CESENA) (QUARTO) FASE 2 P POZZO</v>
          </cell>
          <cell r="H320" t="str">
            <v>A</v>
          </cell>
          <cell r="I320" t="str">
            <v>38726</v>
          </cell>
          <cell r="J320" t="str">
            <v>62556</v>
          </cell>
          <cell r="K320" t="str">
            <v>0</v>
          </cell>
          <cell r="L320" t="str">
            <v>50</v>
          </cell>
          <cell r="M320" t="str">
            <v>10</v>
          </cell>
          <cell r="N320" t="str">
            <v>0</v>
          </cell>
          <cell r="O320" t="str">
            <v>238</v>
          </cell>
          <cell r="P320" t="str">
            <v>0</v>
          </cell>
          <cell r="Q320" t="str">
            <v>15</v>
          </cell>
          <cell r="R320" t="str">
            <v>LINEARE</v>
          </cell>
          <cell r="S320" t="str">
            <v>999999</v>
          </cell>
          <cell r="T320" t="str">
            <v>888888</v>
          </cell>
          <cell r="U320" t="str">
            <v>888888</v>
          </cell>
          <cell r="V320" t="str">
            <v>-888888</v>
          </cell>
          <cell r="W320" t="str">
            <v>-888888</v>
          </cell>
          <cell r="X320" t="str">
            <v>-999999</v>
          </cell>
          <cell r="Y320" t="str">
            <v>0</v>
          </cell>
          <cell r="Z320" t="str">
            <v>MEDIA</v>
          </cell>
          <cell r="AA320" t="str">
            <v>10</v>
          </cell>
          <cell r="AB320" t="str">
            <v>0</v>
          </cell>
          <cell r="AC320" t="str">
            <v>NO</v>
          </cell>
          <cell r="AD320" t="str">
            <v>NO</v>
          </cell>
          <cell r="AE320" t="str">
            <v>not used</v>
          </cell>
          <cell r="AF320" t="str">
            <v>A000107</v>
          </cell>
        </row>
        <row r="321">
          <cell r="A321" t="str">
            <v>SHARED</v>
          </cell>
          <cell r="B321" t="str">
            <v>1</v>
          </cell>
          <cell r="C321" t="str">
            <v>A_000107</v>
          </cell>
          <cell r="D321" t="str">
            <v>0000020000</v>
          </cell>
          <cell r="E321" t="str">
            <v>1</v>
          </cell>
          <cell r="F321" t="str">
            <v>A_000107_010</v>
          </cell>
          <cell r="G321" t="str">
            <v>(Dis.CESENA) (QUARTO) FASE 3 P POZZO</v>
          </cell>
          <cell r="H321" t="str">
            <v>A</v>
          </cell>
          <cell r="I321" t="str">
            <v>38726</v>
          </cell>
          <cell r="J321" t="str">
            <v>62556</v>
          </cell>
          <cell r="K321" t="str">
            <v>0</v>
          </cell>
          <cell r="L321" t="str">
            <v>50</v>
          </cell>
          <cell r="M321" t="str">
            <v>10</v>
          </cell>
          <cell r="N321" t="str">
            <v>0</v>
          </cell>
          <cell r="O321" t="str">
            <v>238</v>
          </cell>
          <cell r="P321" t="str">
            <v>0</v>
          </cell>
          <cell r="Q321" t="str">
            <v>15</v>
          </cell>
          <cell r="R321" t="str">
            <v>LINEARE</v>
          </cell>
          <cell r="S321" t="str">
            <v>999999</v>
          </cell>
          <cell r="T321" t="str">
            <v>888888</v>
          </cell>
          <cell r="U321" t="str">
            <v>888888</v>
          </cell>
          <cell r="V321" t="str">
            <v>-888888</v>
          </cell>
          <cell r="W321" t="str">
            <v>-888888</v>
          </cell>
          <cell r="X321" t="str">
            <v>-999999</v>
          </cell>
          <cell r="Y321" t="str">
            <v>0</v>
          </cell>
          <cell r="Z321" t="str">
            <v>MEDIA</v>
          </cell>
          <cell r="AA321" t="str">
            <v>10</v>
          </cell>
          <cell r="AB321" t="str">
            <v>0</v>
          </cell>
          <cell r="AC321" t="str">
            <v>NO</v>
          </cell>
          <cell r="AD321" t="str">
            <v>NO</v>
          </cell>
          <cell r="AE321" t="str">
            <v>not used</v>
          </cell>
          <cell r="AF321" t="str">
            <v>A000107</v>
          </cell>
        </row>
        <row r="322">
          <cell r="A322" t="str">
            <v>SHARED</v>
          </cell>
          <cell r="B322" t="str">
            <v>1</v>
          </cell>
          <cell r="C322" t="str">
            <v>A_000107</v>
          </cell>
          <cell r="D322" t="str">
            <v>0000030000</v>
          </cell>
          <cell r="E322" t="str">
            <v>2</v>
          </cell>
          <cell r="F322" t="str">
            <v>A_000107_011</v>
          </cell>
          <cell r="G322" t="str">
            <v>(Dis.CESENA) (QUARTO) FASE 1 P1 RUPE</v>
          </cell>
          <cell r="H322" t="str">
            <v>A</v>
          </cell>
          <cell r="I322" t="str">
            <v>38726</v>
          </cell>
          <cell r="J322" t="str">
            <v>62556</v>
          </cell>
          <cell r="K322" t="str">
            <v>0</v>
          </cell>
          <cell r="L322" t="str">
            <v>50</v>
          </cell>
          <cell r="M322" t="str">
            <v>10</v>
          </cell>
          <cell r="N322" t="str">
            <v>0</v>
          </cell>
          <cell r="O322" t="str">
            <v>238</v>
          </cell>
          <cell r="P322" t="str">
            <v>0</v>
          </cell>
          <cell r="Q322" t="str">
            <v>15</v>
          </cell>
          <cell r="R322" t="str">
            <v>LINEARE</v>
          </cell>
          <cell r="S322" t="str">
            <v>999999</v>
          </cell>
          <cell r="T322" t="str">
            <v>888888</v>
          </cell>
          <cell r="U322" t="str">
            <v>888888</v>
          </cell>
          <cell r="V322" t="str">
            <v>-888888</v>
          </cell>
          <cell r="W322" t="str">
            <v>-888888</v>
          </cell>
          <cell r="X322" t="str">
            <v>-999999</v>
          </cell>
          <cell r="Y322" t="str">
            <v>0</v>
          </cell>
          <cell r="Z322" t="str">
            <v>MEDIA</v>
          </cell>
          <cell r="AA322" t="str">
            <v>10</v>
          </cell>
          <cell r="AB322" t="str">
            <v>0</v>
          </cell>
          <cell r="AC322" t="str">
            <v>NO</v>
          </cell>
          <cell r="AD322" t="str">
            <v>NO</v>
          </cell>
          <cell r="AE322" t="str">
            <v>not used</v>
          </cell>
          <cell r="AF322" t="str">
            <v>A000107</v>
          </cell>
        </row>
        <row r="323">
          <cell r="A323" t="str">
            <v>SHARED</v>
          </cell>
          <cell r="B323" t="str">
            <v>1</v>
          </cell>
          <cell r="C323" t="str">
            <v>A_000107</v>
          </cell>
          <cell r="D323" t="str">
            <v>0000040000</v>
          </cell>
          <cell r="E323" t="str">
            <v>3</v>
          </cell>
          <cell r="F323" t="str">
            <v>A_000107_012</v>
          </cell>
          <cell r="G323" t="str">
            <v>(Dis.CESENA) (QUARTO) FASE 2 P1 RUPE</v>
          </cell>
          <cell r="H323" t="str">
            <v>A</v>
          </cell>
          <cell r="I323" t="str">
            <v>38726</v>
          </cell>
          <cell r="J323" t="str">
            <v>62556</v>
          </cell>
          <cell r="K323" t="str">
            <v>0</v>
          </cell>
          <cell r="L323" t="str">
            <v>50</v>
          </cell>
          <cell r="M323" t="str">
            <v>10</v>
          </cell>
          <cell r="N323" t="str">
            <v>0</v>
          </cell>
          <cell r="O323" t="str">
            <v>238</v>
          </cell>
          <cell r="P323" t="str">
            <v>0</v>
          </cell>
          <cell r="Q323" t="str">
            <v>15</v>
          </cell>
          <cell r="R323" t="str">
            <v>LINEARE</v>
          </cell>
          <cell r="S323" t="str">
            <v>999999</v>
          </cell>
          <cell r="T323" t="str">
            <v>888888</v>
          </cell>
          <cell r="U323" t="str">
            <v>888888</v>
          </cell>
          <cell r="V323" t="str">
            <v>-888888</v>
          </cell>
          <cell r="W323" t="str">
            <v>-888888</v>
          </cell>
          <cell r="X323" t="str">
            <v>-999999</v>
          </cell>
          <cell r="Y323" t="str">
            <v>0</v>
          </cell>
          <cell r="Z323" t="str">
            <v>MEDIA</v>
          </cell>
          <cell r="AA323" t="str">
            <v>10</v>
          </cell>
          <cell r="AB323" t="str">
            <v>0</v>
          </cell>
          <cell r="AC323" t="str">
            <v>NO</v>
          </cell>
          <cell r="AD323" t="str">
            <v>NO</v>
          </cell>
          <cell r="AE323" t="str">
            <v>not used</v>
          </cell>
          <cell r="AF323" t="str">
            <v>A000107</v>
          </cell>
        </row>
        <row r="324">
          <cell r="A324" t="str">
            <v>SHARED</v>
          </cell>
          <cell r="B324" t="str">
            <v>1</v>
          </cell>
          <cell r="C324" t="str">
            <v>A_000107</v>
          </cell>
          <cell r="D324" t="str">
            <v>0000050000</v>
          </cell>
          <cell r="E324" t="str">
            <v>4</v>
          </cell>
          <cell r="F324" t="str">
            <v>A_000107_013</v>
          </cell>
          <cell r="G324" t="str">
            <v>(Dis.CESENA) (QUARTO) FASE 3 P1 RUPE</v>
          </cell>
          <cell r="H324" t="str">
            <v>A</v>
          </cell>
          <cell r="I324" t="str">
            <v>38726</v>
          </cell>
          <cell r="J324" t="str">
            <v>62556</v>
          </cell>
          <cell r="K324" t="str">
            <v>0</v>
          </cell>
          <cell r="L324" t="str">
            <v>50</v>
          </cell>
          <cell r="M324" t="str">
            <v>10</v>
          </cell>
          <cell r="N324" t="str">
            <v>0</v>
          </cell>
          <cell r="O324" t="str">
            <v>238</v>
          </cell>
          <cell r="P324" t="str">
            <v>0</v>
          </cell>
          <cell r="Q324" t="str">
            <v>15</v>
          </cell>
          <cell r="R324" t="str">
            <v>LINEARE</v>
          </cell>
          <cell r="S324" t="str">
            <v>999999</v>
          </cell>
          <cell r="T324" t="str">
            <v>888888</v>
          </cell>
          <cell r="U324" t="str">
            <v>888888</v>
          </cell>
          <cell r="V324" t="str">
            <v>-888888</v>
          </cell>
          <cell r="W324" t="str">
            <v>-888888</v>
          </cell>
          <cell r="X324" t="str">
            <v>-999999</v>
          </cell>
          <cell r="Y324" t="str">
            <v>0</v>
          </cell>
          <cell r="Z324" t="str">
            <v>MEDIA</v>
          </cell>
          <cell r="AA324" t="str">
            <v>10</v>
          </cell>
          <cell r="AB324" t="str">
            <v>0</v>
          </cell>
          <cell r="AC324" t="str">
            <v>NO</v>
          </cell>
          <cell r="AD324" t="str">
            <v>NO</v>
          </cell>
          <cell r="AE324" t="str">
            <v>not used</v>
          </cell>
          <cell r="AF324" t="str">
            <v>A000107</v>
          </cell>
        </row>
        <row r="325">
          <cell r="A325" t="str">
            <v>SHARED</v>
          </cell>
          <cell r="B325" t="str">
            <v>1</v>
          </cell>
          <cell r="C325" t="str">
            <v>A_000107</v>
          </cell>
          <cell r="D325" t="str">
            <v>0000060000</v>
          </cell>
          <cell r="E325" t="str">
            <v>5</v>
          </cell>
          <cell r="F325" t="str">
            <v>A_000107_014</v>
          </cell>
          <cell r="G325" t="str">
            <v>(Dis.CESENA) (QUARTO) FASE 1 P2 RUPE</v>
          </cell>
          <cell r="H325" t="str">
            <v>A</v>
          </cell>
          <cell r="I325" t="str">
            <v>38726</v>
          </cell>
          <cell r="J325" t="str">
            <v>62556</v>
          </cell>
          <cell r="K325" t="str">
            <v>0</v>
          </cell>
          <cell r="L325" t="str">
            <v>50</v>
          </cell>
          <cell r="M325" t="str">
            <v>10</v>
          </cell>
          <cell r="N325" t="str">
            <v>0</v>
          </cell>
          <cell r="O325" t="str">
            <v>238</v>
          </cell>
          <cell r="P325" t="str">
            <v>0</v>
          </cell>
          <cell r="Q325" t="str">
            <v>15</v>
          </cell>
          <cell r="R325" t="str">
            <v>LINEARE</v>
          </cell>
          <cell r="S325" t="str">
            <v>999999</v>
          </cell>
          <cell r="T325" t="str">
            <v>888888</v>
          </cell>
          <cell r="U325" t="str">
            <v>888888</v>
          </cell>
          <cell r="V325" t="str">
            <v>-888888</v>
          </cell>
          <cell r="W325" t="str">
            <v>-888888</v>
          </cell>
          <cell r="X325" t="str">
            <v>-999999</v>
          </cell>
          <cell r="Y325" t="str">
            <v>0</v>
          </cell>
          <cell r="Z325" t="str">
            <v>MEDIA</v>
          </cell>
          <cell r="AA325" t="str">
            <v>10</v>
          </cell>
          <cell r="AB325" t="str">
            <v>0</v>
          </cell>
          <cell r="AC325" t="str">
            <v>NO</v>
          </cell>
          <cell r="AD325" t="str">
            <v>NO</v>
          </cell>
          <cell r="AE325" t="str">
            <v>not used</v>
          </cell>
          <cell r="AF325" t="str">
            <v>A000107</v>
          </cell>
        </row>
        <row r="326">
          <cell r="A326" t="str">
            <v>SHARED</v>
          </cell>
          <cell r="B326" t="str">
            <v>1</v>
          </cell>
          <cell r="C326" t="str">
            <v>A_000107</v>
          </cell>
          <cell r="D326" t="str">
            <v>0000070000</v>
          </cell>
          <cell r="E326" t="str">
            <v>6</v>
          </cell>
          <cell r="F326" t="str">
            <v>A_000107_015</v>
          </cell>
          <cell r="G326" t="str">
            <v>(Dis.CESENA) (QUARTO) FASE 2 P2 RUPE</v>
          </cell>
          <cell r="H326" t="str">
            <v>A</v>
          </cell>
          <cell r="I326" t="str">
            <v>38726</v>
          </cell>
          <cell r="J326" t="str">
            <v>62556</v>
          </cell>
          <cell r="K326" t="str">
            <v>0</v>
          </cell>
          <cell r="L326" t="str">
            <v>50</v>
          </cell>
          <cell r="M326" t="str">
            <v>10</v>
          </cell>
          <cell r="N326" t="str">
            <v>0</v>
          </cell>
          <cell r="O326" t="str">
            <v>238</v>
          </cell>
          <cell r="P326" t="str">
            <v>0</v>
          </cell>
          <cell r="Q326" t="str">
            <v>15</v>
          </cell>
          <cell r="R326" t="str">
            <v>LINEARE</v>
          </cell>
          <cell r="S326" t="str">
            <v>999999</v>
          </cell>
          <cell r="T326" t="str">
            <v>888888</v>
          </cell>
          <cell r="U326" t="str">
            <v>888888</v>
          </cell>
          <cell r="V326" t="str">
            <v>-888888</v>
          </cell>
          <cell r="W326" t="str">
            <v>-888888</v>
          </cell>
          <cell r="X326" t="str">
            <v>-999999</v>
          </cell>
          <cell r="Y326" t="str">
            <v>0</v>
          </cell>
          <cell r="Z326" t="str">
            <v>MEDIA</v>
          </cell>
          <cell r="AA326" t="str">
            <v>10</v>
          </cell>
          <cell r="AB326" t="str">
            <v>0</v>
          </cell>
          <cell r="AC326" t="str">
            <v>NO</v>
          </cell>
          <cell r="AD326" t="str">
            <v>NO</v>
          </cell>
          <cell r="AE326" t="str">
            <v>not used</v>
          </cell>
          <cell r="AF326" t="str">
            <v>A000107</v>
          </cell>
        </row>
        <row r="327">
          <cell r="A327" t="str">
            <v>SHARED</v>
          </cell>
          <cell r="B327" t="str">
            <v>1</v>
          </cell>
          <cell r="C327" t="str">
            <v>A_000107</v>
          </cell>
          <cell r="D327" t="str">
            <v>0000080000</v>
          </cell>
          <cell r="E327" t="str">
            <v>7</v>
          </cell>
          <cell r="F327" t="str">
            <v>A_000107_016</v>
          </cell>
          <cell r="G327" t="str">
            <v>(Dis.CESENA) (QUARTO) FASE 3 P2 RUPE</v>
          </cell>
          <cell r="H327" t="str">
            <v>A</v>
          </cell>
          <cell r="I327" t="str">
            <v>38726</v>
          </cell>
          <cell r="J327" t="str">
            <v>62556</v>
          </cell>
          <cell r="K327" t="str">
            <v>0</v>
          </cell>
          <cell r="L327" t="str">
            <v>50</v>
          </cell>
          <cell r="M327" t="str">
            <v>10</v>
          </cell>
          <cell r="N327" t="str">
            <v>0</v>
          </cell>
          <cell r="O327" t="str">
            <v>238</v>
          </cell>
          <cell r="P327" t="str">
            <v>0</v>
          </cell>
          <cell r="Q327" t="str">
            <v>15</v>
          </cell>
          <cell r="R327" t="str">
            <v>LINEARE</v>
          </cell>
          <cell r="S327" t="str">
            <v>999999</v>
          </cell>
          <cell r="T327" t="str">
            <v>888888</v>
          </cell>
          <cell r="U327" t="str">
            <v>888888</v>
          </cell>
          <cell r="V327" t="str">
            <v>-888888</v>
          </cell>
          <cell r="W327" t="str">
            <v>-888888</v>
          </cell>
          <cell r="X327" t="str">
            <v>-999999</v>
          </cell>
          <cell r="Y327" t="str">
            <v>0</v>
          </cell>
          <cell r="Z327" t="str">
            <v>MEDIA</v>
          </cell>
          <cell r="AA327" t="str">
            <v>10</v>
          </cell>
          <cell r="AB327" t="str">
            <v>0</v>
          </cell>
          <cell r="AC327" t="str">
            <v>NO</v>
          </cell>
          <cell r="AD327" t="str">
            <v>NO</v>
          </cell>
          <cell r="AE327" t="str">
            <v>not used</v>
          </cell>
          <cell r="AF327" t="str">
            <v>A000107</v>
          </cell>
        </row>
        <row r="328">
          <cell r="A328" t="str">
            <v>SHARED</v>
          </cell>
          <cell r="B328" t="str">
            <v>54</v>
          </cell>
          <cell r="C328" t="str">
            <v>A_000092</v>
          </cell>
          <cell r="D328" t="str">
            <v>0000010000</v>
          </cell>
          <cell r="E328" t="str">
            <v>0</v>
          </cell>
          <cell r="F328" t="str">
            <v>A_000116_001</v>
          </cell>
          <cell r="G328" t="str">
            <v>(Dis.CESENA) (S.ROMANO) LIVELLO VASCA</v>
          </cell>
          <cell r="H328" t="str">
            <v>m</v>
          </cell>
          <cell r="I328" t="str">
            <v>0</v>
          </cell>
          <cell r="J328" t="str">
            <v>1999</v>
          </cell>
          <cell r="K328" t="str">
            <v>0</v>
          </cell>
          <cell r="L328" t="str">
            <v>6</v>
          </cell>
          <cell r="M328" t="str">
            <v>1</v>
          </cell>
          <cell r="N328" t="str">
            <v>0</v>
          </cell>
          <cell r="O328" t="str">
            <v>19</v>
          </cell>
          <cell r="P328" t="str">
            <v>0</v>
          </cell>
          <cell r="Q328" t="str">
            <v>15</v>
          </cell>
          <cell r="R328" t="str">
            <v>LINEARE</v>
          </cell>
          <cell r="S328" t="str">
            <v>2.85</v>
          </cell>
          <cell r="T328" t="str">
            <v>2.6</v>
          </cell>
          <cell r="U328" t="str">
            <v>2.6</v>
          </cell>
          <cell r="V328" t="str">
            <v>1</v>
          </cell>
          <cell r="W328" t="str">
            <v>1</v>
          </cell>
          <cell r="X328" t="str">
            <v>0.8</v>
          </cell>
          <cell r="Y328" t="str">
            <v>0</v>
          </cell>
          <cell r="Z328" t="str">
            <v>MEDIA</v>
          </cell>
          <cell r="AA328" t="str">
            <v>10</v>
          </cell>
          <cell r="AB328" t="str">
            <v>0</v>
          </cell>
          <cell r="AC328" t="str">
            <v>NO</v>
          </cell>
          <cell r="AD328" t="str">
            <v>NO</v>
          </cell>
          <cell r="AE328" t="str">
            <v>not used</v>
          </cell>
          <cell r="AF328" t="str">
            <v>A000116</v>
          </cell>
        </row>
        <row r="329">
          <cell r="A329" t="str">
            <v>SHARED</v>
          </cell>
          <cell r="B329" t="str">
            <v>54</v>
          </cell>
          <cell r="C329" t="str">
            <v>A_000092</v>
          </cell>
          <cell r="D329" t="str">
            <v>0000020000</v>
          </cell>
          <cell r="E329" t="str">
            <v>1</v>
          </cell>
          <cell r="F329" t="str">
            <v>A_000116_002</v>
          </cell>
          <cell r="G329" t="str">
            <v>(Dis.CESENA) (S.ROMANO) PORTATA X PIEVE DI  RIVOSCHIO 1</v>
          </cell>
          <cell r="H329" t="str">
            <v>m3/h</v>
          </cell>
          <cell r="I329" t="str">
            <v>0</v>
          </cell>
          <cell r="J329" t="str">
            <v>1999</v>
          </cell>
          <cell r="K329" t="str">
            <v>0</v>
          </cell>
          <cell r="L329" t="str">
            <v>25</v>
          </cell>
          <cell r="M329" t="str">
            <v>0</v>
          </cell>
          <cell r="N329" t="str">
            <v>0</v>
          </cell>
          <cell r="O329" t="str">
            <v>19</v>
          </cell>
          <cell r="P329" t="str">
            <v>0</v>
          </cell>
          <cell r="Q329" t="str">
            <v>15</v>
          </cell>
          <cell r="R329" t="str">
            <v>LINEARE</v>
          </cell>
          <cell r="S329" t="str">
            <v>18</v>
          </cell>
          <cell r="T329" t="str">
            <v>14</v>
          </cell>
          <cell r="U329" t="str">
            <v>14</v>
          </cell>
          <cell r="V329" t="str">
            <v>-10</v>
          </cell>
          <cell r="W329" t="str">
            <v>-10</v>
          </cell>
          <cell r="X329" t="str">
            <v>-20</v>
          </cell>
          <cell r="Y329" t="str">
            <v>0</v>
          </cell>
          <cell r="Z329" t="str">
            <v>MEDIA</v>
          </cell>
          <cell r="AA329" t="str">
            <v>10</v>
          </cell>
          <cell r="AB329" t="str">
            <v>0</v>
          </cell>
          <cell r="AC329" t="str">
            <v>NO</v>
          </cell>
          <cell r="AD329" t="str">
            <v>NO</v>
          </cell>
          <cell r="AE329" t="str">
            <v>not used</v>
          </cell>
          <cell r="AF329" t="str">
            <v>A000116</v>
          </cell>
        </row>
        <row r="330">
          <cell r="A330" t="str">
            <v>SHARED</v>
          </cell>
          <cell r="B330" t="str">
            <v>54</v>
          </cell>
          <cell r="C330" t="str">
            <v>A_000092</v>
          </cell>
          <cell r="D330" t="str">
            <v>0000030000</v>
          </cell>
          <cell r="E330" t="str">
            <v>2</v>
          </cell>
          <cell r="F330" t="str">
            <v>A_000116_003</v>
          </cell>
          <cell r="G330" t="str">
            <v>(Dis.CESENA) (S.ROMANO) FASE POMPA 1</v>
          </cell>
          <cell r="H330" t="str">
            <v>A</v>
          </cell>
          <cell r="I330" t="str">
            <v>0</v>
          </cell>
          <cell r="J330" t="str">
            <v>1999</v>
          </cell>
          <cell r="K330" t="str">
            <v>0</v>
          </cell>
          <cell r="L330" t="str">
            <v>60</v>
          </cell>
          <cell r="M330" t="str">
            <v>10</v>
          </cell>
          <cell r="N330" t="str">
            <v>0</v>
          </cell>
          <cell r="O330" t="str">
            <v>19</v>
          </cell>
          <cell r="P330" t="str">
            <v>0</v>
          </cell>
          <cell r="Q330" t="str">
            <v>15</v>
          </cell>
          <cell r="R330" t="str">
            <v>LINEARE</v>
          </cell>
          <cell r="S330" t="str">
            <v>20</v>
          </cell>
          <cell r="T330" t="str">
            <v>18</v>
          </cell>
          <cell r="U330" t="str">
            <v>18</v>
          </cell>
          <cell r="V330" t="str">
            <v>-10</v>
          </cell>
          <cell r="W330" t="str">
            <v>-10</v>
          </cell>
          <cell r="X330" t="str">
            <v>-20</v>
          </cell>
          <cell r="Y330" t="str">
            <v>0</v>
          </cell>
          <cell r="Z330" t="str">
            <v>MEDIA</v>
          </cell>
          <cell r="AA330" t="str">
            <v>10</v>
          </cell>
          <cell r="AB330" t="str">
            <v>0</v>
          </cell>
          <cell r="AC330" t="str">
            <v>NO</v>
          </cell>
          <cell r="AD330" t="str">
            <v>NO</v>
          </cell>
          <cell r="AE330" t="str">
            <v>not used</v>
          </cell>
          <cell r="AF330" t="str">
            <v>A000116</v>
          </cell>
        </row>
        <row r="331">
          <cell r="A331" t="str">
            <v>SHARED</v>
          </cell>
          <cell r="B331" t="str">
            <v>54</v>
          </cell>
          <cell r="C331" t="str">
            <v>A_000092</v>
          </cell>
          <cell r="D331" t="str">
            <v>0000040000</v>
          </cell>
          <cell r="E331" t="str">
            <v>3</v>
          </cell>
          <cell r="F331" t="str">
            <v>A_000116_004</v>
          </cell>
          <cell r="G331" t="str">
            <v>(Dis.CESENA) (S.ROMANO) FASE POMPA 2</v>
          </cell>
          <cell r="H331" t="str">
            <v>A</v>
          </cell>
          <cell r="I331" t="str">
            <v>0</v>
          </cell>
          <cell r="J331" t="str">
            <v>1999</v>
          </cell>
          <cell r="K331" t="str">
            <v>0</v>
          </cell>
          <cell r="L331" t="str">
            <v>60</v>
          </cell>
          <cell r="M331" t="str">
            <v>10</v>
          </cell>
          <cell r="N331" t="str">
            <v>0</v>
          </cell>
          <cell r="O331" t="str">
            <v>19</v>
          </cell>
          <cell r="P331" t="str">
            <v>0</v>
          </cell>
          <cell r="Q331" t="str">
            <v>15</v>
          </cell>
          <cell r="R331" t="str">
            <v>LINEARE</v>
          </cell>
          <cell r="S331" t="str">
            <v>20</v>
          </cell>
          <cell r="T331" t="str">
            <v>18</v>
          </cell>
          <cell r="U331" t="str">
            <v>18</v>
          </cell>
          <cell r="V331" t="str">
            <v>-10</v>
          </cell>
          <cell r="W331" t="str">
            <v>-10</v>
          </cell>
          <cell r="X331" t="str">
            <v>-20</v>
          </cell>
          <cell r="Y331" t="str">
            <v>0</v>
          </cell>
          <cell r="Z331" t="str">
            <v>MEDIA</v>
          </cell>
          <cell r="AA331" t="str">
            <v>10</v>
          </cell>
          <cell r="AB331" t="str">
            <v>0</v>
          </cell>
          <cell r="AC331" t="str">
            <v>NO</v>
          </cell>
          <cell r="AD331" t="str">
            <v>NO</v>
          </cell>
          <cell r="AE331" t="str">
            <v>not used</v>
          </cell>
          <cell r="AF331" t="str">
            <v>A000116</v>
          </cell>
        </row>
        <row r="332">
          <cell r="A332" t="str">
            <v>SHARED</v>
          </cell>
          <cell r="B332" t="str">
            <v>58</v>
          </cell>
          <cell r="C332" t="str">
            <v>A_000092</v>
          </cell>
          <cell r="D332" t="str">
            <v>0000010000</v>
          </cell>
          <cell r="E332" t="str">
            <v>1</v>
          </cell>
          <cell r="F332" t="str">
            <v>A_000117_001</v>
          </cell>
          <cell r="G332" t="str">
            <v>(Dis.CESENA) (PIEVE DI RIVOSCHIO 1) LIVELLO VASCA</v>
          </cell>
          <cell r="H332" t="str">
            <v>m</v>
          </cell>
          <cell r="I332" t="str">
            <v>0</v>
          </cell>
          <cell r="J332" t="str">
            <v>1999</v>
          </cell>
          <cell r="K332" t="str">
            <v>0</v>
          </cell>
          <cell r="L332" t="str">
            <v>6</v>
          </cell>
          <cell r="M332" t="str">
            <v>0</v>
          </cell>
          <cell r="N332" t="str">
            <v>0</v>
          </cell>
          <cell r="O332" t="str">
            <v>19</v>
          </cell>
          <cell r="P332" t="str">
            <v>0</v>
          </cell>
          <cell r="Q332" t="str">
            <v>15</v>
          </cell>
          <cell r="R332" t="str">
            <v>LINEARE</v>
          </cell>
          <cell r="S332" t="str">
            <v>2.3</v>
          </cell>
          <cell r="T332" t="str">
            <v>2</v>
          </cell>
          <cell r="U332" t="str">
            <v>2</v>
          </cell>
          <cell r="V332" t="str">
            <v>1</v>
          </cell>
          <cell r="W332" t="str">
            <v>1</v>
          </cell>
          <cell r="X332" t="str">
            <v>.8</v>
          </cell>
          <cell r="Y332" t="str">
            <v>0</v>
          </cell>
          <cell r="Z332" t="str">
            <v>MEDIA</v>
          </cell>
          <cell r="AA332" t="str">
            <v>10</v>
          </cell>
          <cell r="AB332" t="str">
            <v>0</v>
          </cell>
          <cell r="AC332" t="str">
            <v>NO</v>
          </cell>
          <cell r="AD332" t="str">
            <v>NO</v>
          </cell>
          <cell r="AE332" t="str">
            <v>not used</v>
          </cell>
          <cell r="AF332" t="str">
            <v>A000117</v>
          </cell>
        </row>
        <row r="333">
          <cell r="A333" t="str">
            <v>SHARED</v>
          </cell>
          <cell r="B333" t="str">
            <v>58</v>
          </cell>
          <cell r="C333" t="str">
            <v>A_000092</v>
          </cell>
          <cell r="D333" t="str">
            <v>0000020000</v>
          </cell>
          <cell r="E333" t="str">
            <v>2</v>
          </cell>
          <cell r="F333" t="str">
            <v>A_000117_002</v>
          </cell>
          <cell r="G333" t="str">
            <v>(Dis.CESENA) (PIEVE DI RIVOSCHIO 1) PORTATA X PONTE RIVOSCHIO 2</v>
          </cell>
          <cell r="H333" t="str">
            <v>m3/h</v>
          </cell>
          <cell r="I333" t="str">
            <v>0</v>
          </cell>
          <cell r="J333" t="str">
            <v>1999</v>
          </cell>
          <cell r="K333" t="str">
            <v>0</v>
          </cell>
          <cell r="L333" t="str">
            <v>20</v>
          </cell>
          <cell r="M333" t="str">
            <v>0</v>
          </cell>
          <cell r="N333" t="str">
            <v>0</v>
          </cell>
          <cell r="O333" t="str">
            <v>19</v>
          </cell>
          <cell r="P333" t="str">
            <v>0</v>
          </cell>
          <cell r="Q333" t="str">
            <v>15</v>
          </cell>
          <cell r="R333" t="str">
            <v>LINEARE</v>
          </cell>
          <cell r="S333" t="str">
            <v>18</v>
          </cell>
          <cell r="T333" t="str">
            <v>14</v>
          </cell>
          <cell r="U333" t="str">
            <v>14</v>
          </cell>
          <cell r="V333" t="str">
            <v>-10</v>
          </cell>
          <cell r="W333" t="str">
            <v>-10</v>
          </cell>
          <cell r="X333" t="str">
            <v>-20</v>
          </cell>
          <cell r="Y333" t="str">
            <v>0</v>
          </cell>
          <cell r="Z333" t="str">
            <v>MEDIA</v>
          </cell>
          <cell r="AA333" t="str">
            <v>10</v>
          </cell>
          <cell r="AB333" t="str">
            <v>0</v>
          </cell>
          <cell r="AC333" t="str">
            <v>NO</v>
          </cell>
          <cell r="AD333" t="str">
            <v>NO</v>
          </cell>
          <cell r="AE333" t="str">
            <v>not used</v>
          </cell>
          <cell r="AF333" t="str">
            <v>A000117</v>
          </cell>
        </row>
        <row r="334">
          <cell r="A334" t="str">
            <v>SHARED</v>
          </cell>
          <cell r="B334" t="str">
            <v>58</v>
          </cell>
          <cell r="C334" t="str">
            <v>A_000092</v>
          </cell>
          <cell r="D334" t="str">
            <v>0000030000</v>
          </cell>
          <cell r="E334" t="str">
            <v>3</v>
          </cell>
          <cell r="F334" t="str">
            <v>A_000117_003</v>
          </cell>
          <cell r="G334" t="str">
            <v>(Dis.CESENA) (PIEVE DI RIVOSCHIO 1) FASE POMPA 1</v>
          </cell>
          <cell r="H334" t="str">
            <v>A</v>
          </cell>
          <cell r="I334" t="str">
            <v>0</v>
          </cell>
          <cell r="J334" t="str">
            <v>1999</v>
          </cell>
          <cell r="K334" t="str">
            <v>0</v>
          </cell>
          <cell r="L334" t="str">
            <v>60</v>
          </cell>
          <cell r="M334" t="str">
            <v>0</v>
          </cell>
          <cell r="N334" t="str">
            <v>0</v>
          </cell>
          <cell r="O334" t="str">
            <v>19</v>
          </cell>
          <cell r="P334" t="str">
            <v>0</v>
          </cell>
          <cell r="Q334" t="str">
            <v>15</v>
          </cell>
          <cell r="R334" t="str">
            <v>LINEARE</v>
          </cell>
          <cell r="S334" t="str">
            <v>20</v>
          </cell>
          <cell r="T334" t="str">
            <v>18</v>
          </cell>
          <cell r="U334" t="str">
            <v>18</v>
          </cell>
          <cell r="V334" t="str">
            <v>-10</v>
          </cell>
          <cell r="W334" t="str">
            <v>-10</v>
          </cell>
          <cell r="X334" t="str">
            <v>-20</v>
          </cell>
          <cell r="Y334" t="str">
            <v>0</v>
          </cell>
          <cell r="Z334" t="str">
            <v>MEDIA</v>
          </cell>
          <cell r="AA334" t="str">
            <v>10</v>
          </cell>
          <cell r="AB334" t="str">
            <v>0</v>
          </cell>
          <cell r="AC334" t="str">
            <v>NO</v>
          </cell>
          <cell r="AD334" t="str">
            <v>NO</v>
          </cell>
          <cell r="AE334" t="str">
            <v>not used</v>
          </cell>
          <cell r="AF334" t="str">
            <v>A000117</v>
          </cell>
        </row>
        <row r="335">
          <cell r="A335" t="str">
            <v>SHARED</v>
          </cell>
          <cell r="B335" t="str">
            <v>62</v>
          </cell>
          <cell r="C335" t="str">
            <v>A_000092</v>
          </cell>
          <cell r="D335" t="str">
            <v>0000010000</v>
          </cell>
          <cell r="E335" t="str">
            <v>0</v>
          </cell>
          <cell r="F335" t="str">
            <v>A_000117_004</v>
          </cell>
          <cell r="G335" t="str">
            <v>(Dis.CESENA) (PIEVE DI RIVOSCHIO 1) FASE POMPA 2</v>
          </cell>
          <cell r="H335" t="str">
            <v>A</v>
          </cell>
          <cell r="I335" t="str">
            <v>0</v>
          </cell>
          <cell r="J335" t="str">
            <v>1999</v>
          </cell>
          <cell r="K335" t="str">
            <v>0</v>
          </cell>
          <cell r="L335" t="str">
            <v>60</v>
          </cell>
          <cell r="M335" t="str">
            <v>0</v>
          </cell>
          <cell r="N335" t="str">
            <v>0</v>
          </cell>
          <cell r="O335" t="str">
            <v>19</v>
          </cell>
          <cell r="P335" t="str">
            <v>0</v>
          </cell>
          <cell r="Q335" t="str">
            <v>15</v>
          </cell>
          <cell r="R335" t="str">
            <v>LINEARE</v>
          </cell>
          <cell r="S335" t="str">
            <v>20</v>
          </cell>
          <cell r="T335" t="str">
            <v>18</v>
          </cell>
          <cell r="U335" t="str">
            <v>18</v>
          </cell>
          <cell r="V335" t="str">
            <v>-10</v>
          </cell>
          <cell r="W335" t="str">
            <v>-10</v>
          </cell>
          <cell r="X335" t="str">
            <v>-20</v>
          </cell>
          <cell r="Y335" t="str">
            <v>0</v>
          </cell>
          <cell r="Z335" t="str">
            <v>MEDIA</v>
          </cell>
          <cell r="AA335" t="str">
            <v>10</v>
          </cell>
          <cell r="AB335" t="str">
            <v>0</v>
          </cell>
          <cell r="AC335" t="str">
            <v>NO</v>
          </cell>
          <cell r="AD335" t="str">
            <v>NO</v>
          </cell>
          <cell r="AE335" t="str">
            <v>not used</v>
          </cell>
          <cell r="AF335" t="str">
            <v>A000117</v>
          </cell>
        </row>
        <row r="336">
          <cell r="A336" t="str">
            <v>SHARED</v>
          </cell>
          <cell r="B336" t="str">
            <v>62</v>
          </cell>
          <cell r="C336" t="str">
            <v>A_000092</v>
          </cell>
          <cell r="D336" t="str">
            <v>0000020000</v>
          </cell>
          <cell r="E336" t="str">
            <v>1</v>
          </cell>
          <cell r="F336" t="str">
            <v>A_000118_001</v>
          </cell>
          <cell r="G336" t="str">
            <v>(Dis.CESENA) (PIEVE DI RIVOSCHIO 2) LIVELLO VASCA</v>
          </cell>
          <cell r="H336" t="str">
            <v>m</v>
          </cell>
          <cell r="I336" t="str">
            <v>0</v>
          </cell>
          <cell r="J336" t="str">
            <v>1999</v>
          </cell>
          <cell r="K336" t="str">
            <v>0</v>
          </cell>
          <cell r="L336" t="str">
            <v>6</v>
          </cell>
          <cell r="M336" t="str">
            <v>0</v>
          </cell>
          <cell r="N336" t="str">
            <v>0</v>
          </cell>
          <cell r="O336" t="str">
            <v>19</v>
          </cell>
          <cell r="P336" t="str">
            <v>0</v>
          </cell>
          <cell r="Q336" t="str">
            <v>15</v>
          </cell>
          <cell r="R336" t="str">
            <v>LINEARE</v>
          </cell>
          <cell r="S336" t="str">
            <v>2.25</v>
          </cell>
          <cell r="T336" t="str">
            <v>2.2</v>
          </cell>
          <cell r="U336" t="str">
            <v>2.2</v>
          </cell>
          <cell r="V336" t="str">
            <v>1.1</v>
          </cell>
          <cell r="W336" t="str">
            <v>1.1</v>
          </cell>
          <cell r="X336" t="str">
            <v>.9</v>
          </cell>
          <cell r="Y336" t="str">
            <v>0</v>
          </cell>
          <cell r="Z336" t="str">
            <v>MEDIA</v>
          </cell>
          <cell r="AA336" t="str">
            <v>10</v>
          </cell>
          <cell r="AB336" t="str">
            <v>0</v>
          </cell>
          <cell r="AC336" t="str">
            <v>NO</v>
          </cell>
          <cell r="AD336" t="str">
            <v>NO</v>
          </cell>
          <cell r="AE336" t="str">
            <v>not used</v>
          </cell>
          <cell r="AF336" t="str">
            <v>A000118</v>
          </cell>
        </row>
        <row r="337">
          <cell r="A337" t="str">
            <v>SHARED</v>
          </cell>
          <cell r="B337" t="str">
            <v>62</v>
          </cell>
          <cell r="C337" t="str">
            <v>A_000092</v>
          </cell>
          <cell r="D337" t="str">
            <v>0000030000</v>
          </cell>
          <cell r="E337" t="str">
            <v>2</v>
          </cell>
          <cell r="F337" t="str">
            <v>A_000118_002</v>
          </cell>
          <cell r="G337" t="str">
            <v>(Dis.CESENA) (PIEVE DI RIVOSCHIO 2) PORTATA X CASALBONO</v>
          </cell>
          <cell r="H337" t="str">
            <v>m3/h</v>
          </cell>
          <cell r="I337" t="str">
            <v>0</v>
          </cell>
          <cell r="J337" t="str">
            <v>1999</v>
          </cell>
          <cell r="K337" t="str">
            <v>0</v>
          </cell>
          <cell r="L337" t="str">
            <v>20</v>
          </cell>
          <cell r="M337" t="str">
            <v>0</v>
          </cell>
          <cell r="N337" t="str">
            <v>0</v>
          </cell>
          <cell r="O337" t="str">
            <v>19</v>
          </cell>
          <cell r="P337" t="str">
            <v>0</v>
          </cell>
          <cell r="Q337" t="str">
            <v>15</v>
          </cell>
          <cell r="R337" t="str">
            <v>LINEARE</v>
          </cell>
          <cell r="S337" t="str">
            <v>18</v>
          </cell>
          <cell r="T337" t="str">
            <v>14</v>
          </cell>
          <cell r="U337" t="str">
            <v>14</v>
          </cell>
          <cell r="V337" t="str">
            <v>-10</v>
          </cell>
          <cell r="W337" t="str">
            <v>-10</v>
          </cell>
          <cell r="X337" t="str">
            <v>-20</v>
          </cell>
          <cell r="Y337" t="str">
            <v>0</v>
          </cell>
          <cell r="Z337" t="str">
            <v>MEDIA</v>
          </cell>
          <cell r="AA337" t="str">
            <v>10</v>
          </cell>
          <cell r="AB337" t="str">
            <v>0</v>
          </cell>
          <cell r="AC337" t="str">
            <v>NO</v>
          </cell>
          <cell r="AD337" t="str">
            <v>NO</v>
          </cell>
          <cell r="AE337" t="str">
            <v>not used</v>
          </cell>
          <cell r="AF337" t="str">
            <v>A000118</v>
          </cell>
        </row>
        <row r="338">
          <cell r="A338" t="str">
            <v>SHARED</v>
          </cell>
          <cell r="B338" t="str">
            <v>62</v>
          </cell>
          <cell r="C338" t="str">
            <v>A_000092</v>
          </cell>
          <cell r="D338" t="str">
            <v>0000040000</v>
          </cell>
          <cell r="E338" t="str">
            <v>3</v>
          </cell>
          <cell r="F338" t="str">
            <v>A_000118_003</v>
          </cell>
          <cell r="G338" t="str">
            <v>(Dis.CESENA) (PIEVE DI RIVOSCHIO 2) FASE POMPA 1</v>
          </cell>
          <cell r="H338" t="str">
            <v>A</v>
          </cell>
          <cell r="I338" t="str">
            <v>0</v>
          </cell>
          <cell r="J338" t="str">
            <v>1999</v>
          </cell>
          <cell r="K338" t="str">
            <v>0</v>
          </cell>
          <cell r="L338" t="str">
            <v>60</v>
          </cell>
          <cell r="M338" t="str">
            <v>0</v>
          </cell>
          <cell r="N338" t="str">
            <v>0</v>
          </cell>
          <cell r="O338" t="str">
            <v>19</v>
          </cell>
          <cell r="P338" t="str">
            <v>0</v>
          </cell>
          <cell r="Q338" t="str">
            <v>15</v>
          </cell>
          <cell r="R338" t="str">
            <v>LINEARE</v>
          </cell>
          <cell r="S338" t="str">
            <v>20</v>
          </cell>
          <cell r="T338" t="str">
            <v>18</v>
          </cell>
          <cell r="U338" t="str">
            <v>18</v>
          </cell>
          <cell r="V338" t="str">
            <v>-10</v>
          </cell>
          <cell r="W338" t="str">
            <v>-10</v>
          </cell>
          <cell r="X338" t="str">
            <v>-20</v>
          </cell>
          <cell r="Y338" t="str">
            <v>0</v>
          </cell>
          <cell r="Z338" t="str">
            <v>MEDIA</v>
          </cell>
          <cell r="AA338" t="str">
            <v>10</v>
          </cell>
          <cell r="AB338" t="str">
            <v>0</v>
          </cell>
          <cell r="AC338" t="str">
            <v>NO</v>
          </cell>
          <cell r="AD338" t="str">
            <v>NO</v>
          </cell>
          <cell r="AE338" t="str">
            <v>not used</v>
          </cell>
          <cell r="AF338" t="str">
            <v>A000118</v>
          </cell>
        </row>
        <row r="339">
          <cell r="A339" t="str">
            <v>SHARED</v>
          </cell>
          <cell r="B339" t="str">
            <v>66</v>
          </cell>
          <cell r="C339" t="str">
            <v>A_000092</v>
          </cell>
          <cell r="D339" t="str">
            <v>0000010000</v>
          </cell>
          <cell r="E339" t="str">
            <v>0</v>
          </cell>
          <cell r="F339" t="str">
            <v>A_000118_004</v>
          </cell>
          <cell r="G339" t="str">
            <v>(Dis.CESENA) (PIEVE DI RIVOSCHIO 2) FASE POMPA 2</v>
          </cell>
          <cell r="H339" t="str">
            <v>A</v>
          </cell>
          <cell r="I339" t="str">
            <v>0</v>
          </cell>
          <cell r="J339" t="str">
            <v>1999</v>
          </cell>
          <cell r="K339" t="str">
            <v>0</v>
          </cell>
          <cell r="L339" t="str">
            <v>60</v>
          </cell>
          <cell r="M339" t="str">
            <v>0</v>
          </cell>
          <cell r="N339" t="str">
            <v>0</v>
          </cell>
          <cell r="O339" t="str">
            <v>19</v>
          </cell>
          <cell r="P339" t="str">
            <v>0</v>
          </cell>
          <cell r="Q339" t="str">
            <v>15</v>
          </cell>
          <cell r="R339" t="str">
            <v>LINEARE</v>
          </cell>
          <cell r="S339" t="str">
            <v>20</v>
          </cell>
          <cell r="T339" t="str">
            <v>18</v>
          </cell>
          <cell r="U339" t="str">
            <v>18</v>
          </cell>
          <cell r="V339" t="str">
            <v>-10</v>
          </cell>
          <cell r="W339" t="str">
            <v>-10</v>
          </cell>
          <cell r="X339" t="str">
            <v>-20</v>
          </cell>
          <cell r="Y339" t="str">
            <v>0</v>
          </cell>
          <cell r="Z339" t="str">
            <v>MEDIA</v>
          </cell>
          <cell r="AA339" t="str">
            <v>10</v>
          </cell>
          <cell r="AB339" t="str">
            <v>0</v>
          </cell>
          <cell r="AC339" t="str">
            <v>NO</v>
          </cell>
          <cell r="AD339" t="str">
            <v>NO</v>
          </cell>
          <cell r="AE339" t="str">
            <v>not used</v>
          </cell>
          <cell r="AF339" t="str">
            <v>A000118</v>
          </cell>
        </row>
        <row r="340">
          <cell r="A340" t="str">
            <v>SHARED</v>
          </cell>
          <cell r="B340" t="str">
            <v>4</v>
          </cell>
          <cell r="C340" t="str">
            <v>A_000131</v>
          </cell>
          <cell r="D340" t="str">
            <v>0000010000</v>
          </cell>
          <cell r="E340" t="str">
            <v>0</v>
          </cell>
          <cell r="F340" t="str">
            <v>A_000131_010</v>
          </cell>
          <cell r="G340" t="str">
            <v>(Dis.CESENA) (MONTE) LIVELLO VASCA</v>
          </cell>
          <cell r="H340" t="str">
            <v>m</v>
          </cell>
          <cell r="I340" t="str">
            <v>819</v>
          </cell>
          <cell r="J340" t="str">
            <v>4095</v>
          </cell>
          <cell r="K340" t="str">
            <v>0</v>
          </cell>
          <cell r="L340" t="str">
            <v>6</v>
          </cell>
          <cell r="M340" t="str">
            <v>1</v>
          </cell>
          <cell r="N340" t="str">
            <v>0</v>
          </cell>
          <cell r="O340" t="str">
            <v>32</v>
          </cell>
          <cell r="P340" t="str">
            <v>0</v>
          </cell>
          <cell r="Q340" t="str">
            <v>15</v>
          </cell>
          <cell r="R340" t="str">
            <v>LINEARE</v>
          </cell>
          <cell r="S340" t="str">
            <v>3.7</v>
          </cell>
          <cell r="T340" t="str">
            <v>3.65</v>
          </cell>
          <cell r="U340" t="str">
            <v>3.65</v>
          </cell>
          <cell r="V340" t="str">
            <v>1.2</v>
          </cell>
          <cell r="W340" t="str">
            <v>1.2</v>
          </cell>
          <cell r="X340" t="str">
            <v>1</v>
          </cell>
          <cell r="Y340" t="str">
            <v>15</v>
          </cell>
          <cell r="Z340" t="str">
            <v>MEDIA</v>
          </cell>
          <cell r="AA340" t="str">
            <v>10</v>
          </cell>
          <cell r="AB340" t="str">
            <v>0</v>
          </cell>
          <cell r="AC340" t="str">
            <v>SI</v>
          </cell>
          <cell r="AD340" t="str">
            <v>30_HighLow</v>
          </cell>
          <cell r="AE340" t="str">
            <v>not used</v>
          </cell>
          <cell r="AF340" t="str">
            <v>A000131</v>
          </cell>
        </row>
        <row r="341">
          <cell r="A341" t="str">
            <v>SHARED</v>
          </cell>
          <cell r="B341" t="str">
            <v>1</v>
          </cell>
          <cell r="C341" t="str">
            <v>A_000029</v>
          </cell>
          <cell r="D341" t="str">
            <v>0000070000</v>
          </cell>
          <cell r="E341" t="str">
            <v>1</v>
          </cell>
          <cell r="F341" t="str">
            <v>A_000134_002</v>
          </cell>
          <cell r="G341" t="str">
            <v>(Dis.CESENA) (ROVERSANO) LIVELLO VASCA</v>
          </cell>
          <cell r="H341" t="str">
            <v>m</v>
          </cell>
          <cell r="I341" t="str">
            <v>820</v>
          </cell>
          <cell r="J341" t="str">
            <v>4095</v>
          </cell>
          <cell r="K341" t="str">
            <v>0</v>
          </cell>
          <cell r="L341" t="str">
            <v>6</v>
          </cell>
          <cell r="M341" t="str">
            <v>0</v>
          </cell>
          <cell r="N341" t="str">
            <v>0</v>
          </cell>
          <cell r="O341" t="str">
            <v>32</v>
          </cell>
          <cell r="P341" t="str">
            <v>0</v>
          </cell>
          <cell r="Q341" t="str">
            <v>15</v>
          </cell>
          <cell r="R341" t="str">
            <v>LINEARE</v>
          </cell>
          <cell r="S341" t="str">
            <v>2</v>
          </cell>
          <cell r="T341" t="str">
            <v>1.9</v>
          </cell>
          <cell r="U341" t="str">
            <v>1.95</v>
          </cell>
          <cell r="V341" t="str">
            <v>1</v>
          </cell>
          <cell r="W341" t="str">
            <v>1</v>
          </cell>
          <cell r="X341" t="str">
            <v>.7</v>
          </cell>
          <cell r="Y341" t="str">
            <v>0</v>
          </cell>
          <cell r="Z341" t="str">
            <v>MEDIA</v>
          </cell>
          <cell r="AA341" t="str">
            <v>10</v>
          </cell>
          <cell r="AB341" t="str">
            <v>0</v>
          </cell>
          <cell r="AC341" t="str">
            <v>NO</v>
          </cell>
          <cell r="AD341" t="str">
            <v>SI_HighLow</v>
          </cell>
          <cell r="AE341" t="str">
            <v>not used</v>
          </cell>
          <cell r="AF341" t="str">
            <v>A000029</v>
          </cell>
          <cell r="AP341" t="str">
            <v>0</v>
          </cell>
        </row>
        <row r="342">
          <cell r="A342" t="str">
            <v>SHARED</v>
          </cell>
          <cell r="B342" t="str">
            <v>4</v>
          </cell>
          <cell r="C342" t="str">
            <v>A_000135</v>
          </cell>
          <cell r="D342" t="str">
            <v>0000010000</v>
          </cell>
          <cell r="E342" t="str">
            <v>0</v>
          </cell>
          <cell r="F342" t="str">
            <v>A_000135_001</v>
          </cell>
          <cell r="G342" t="str">
            <v>(Dis.CESENA) (S.CARLO) LIVELLO VASCA</v>
          </cell>
          <cell r="H342" t="str">
            <v>m</v>
          </cell>
          <cell r="I342" t="str">
            <v>819</v>
          </cell>
          <cell r="J342" t="str">
            <v>4095</v>
          </cell>
          <cell r="K342" t="str">
            <v>0</v>
          </cell>
          <cell r="L342" t="str">
            <v>6</v>
          </cell>
          <cell r="M342" t="str">
            <v>1</v>
          </cell>
          <cell r="N342" t="str">
            <v>0</v>
          </cell>
          <cell r="O342" t="str">
            <v>32</v>
          </cell>
          <cell r="P342" t="str">
            <v>0</v>
          </cell>
          <cell r="Q342" t="str">
            <v>15</v>
          </cell>
          <cell r="R342" t="str">
            <v>LINEARE</v>
          </cell>
          <cell r="S342" t="str">
            <v>5</v>
          </cell>
          <cell r="T342" t="str">
            <v>4</v>
          </cell>
          <cell r="U342" t="str">
            <v>4</v>
          </cell>
          <cell r="V342" t="str">
            <v>1.5</v>
          </cell>
          <cell r="W342" t="str">
            <v>1.5</v>
          </cell>
          <cell r="X342" t="str">
            <v>1</v>
          </cell>
          <cell r="Y342" t="str">
            <v>15</v>
          </cell>
          <cell r="Z342" t="str">
            <v>MEDIA</v>
          </cell>
          <cell r="AA342" t="str">
            <v>10</v>
          </cell>
          <cell r="AB342" t="str">
            <v>0</v>
          </cell>
          <cell r="AC342" t="str">
            <v>SI</v>
          </cell>
          <cell r="AD342" t="str">
            <v>30_HighLow</v>
          </cell>
          <cell r="AE342" t="str">
            <v>not used</v>
          </cell>
          <cell r="AF342" t="str">
            <v>A000135</v>
          </cell>
        </row>
        <row r="343">
          <cell r="A343" t="str">
            <v>SHARED</v>
          </cell>
          <cell r="B343" t="str">
            <v>4</v>
          </cell>
          <cell r="C343" t="str">
            <v>A_000135</v>
          </cell>
          <cell r="D343" t="str">
            <v>0000020000</v>
          </cell>
          <cell r="E343" t="str">
            <v>1</v>
          </cell>
          <cell r="F343" t="str">
            <v>A_000135_002</v>
          </cell>
          <cell r="G343" t="str">
            <v>(Dis.CESENA) (S.CARLO) PORTATA INGRESSO</v>
          </cell>
          <cell r="H343" t="str">
            <v>m3/h</v>
          </cell>
          <cell r="I343" t="str">
            <v>819</v>
          </cell>
          <cell r="J343" t="str">
            <v>4095</v>
          </cell>
          <cell r="K343" t="str">
            <v>0</v>
          </cell>
          <cell r="L343" t="str">
            <v>50</v>
          </cell>
          <cell r="M343" t="str">
            <v>1</v>
          </cell>
          <cell r="N343" t="str">
            <v>0</v>
          </cell>
          <cell r="O343" t="str">
            <v>32</v>
          </cell>
          <cell r="P343" t="str">
            <v>0</v>
          </cell>
          <cell r="Q343" t="str">
            <v>15</v>
          </cell>
          <cell r="R343" t="str">
            <v>LINEARE</v>
          </cell>
          <cell r="S343" t="str">
            <v>100</v>
          </cell>
          <cell r="T343" t="str">
            <v>80</v>
          </cell>
          <cell r="U343" t="str">
            <v>80</v>
          </cell>
          <cell r="V343" t="str">
            <v>-10</v>
          </cell>
          <cell r="W343" t="str">
            <v>-10</v>
          </cell>
          <cell r="X343" t="str">
            <v>-15</v>
          </cell>
          <cell r="Y343" t="str">
            <v>15</v>
          </cell>
          <cell r="Z343" t="str">
            <v>MEDIA</v>
          </cell>
          <cell r="AA343" t="str">
            <v>10</v>
          </cell>
          <cell r="AB343" t="str">
            <v>0</v>
          </cell>
          <cell r="AC343" t="str">
            <v>SI</v>
          </cell>
          <cell r="AD343" t="str">
            <v>30_HighLow</v>
          </cell>
          <cell r="AE343" t="str">
            <v>not used</v>
          </cell>
          <cell r="AF343" t="str">
            <v>A000135</v>
          </cell>
        </row>
        <row r="344">
          <cell r="A344" t="str">
            <v>SHARED</v>
          </cell>
          <cell r="B344" t="str">
            <v>4</v>
          </cell>
          <cell r="C344" t="str">
            <v>A_000135</v>
          </cell>
          <cell r="D344" t="str">
            <v>0000030000</v>
          </cell>
          <cell r="E344" t="str">
            <v>2</v>
          </cell>
          <cell r="F344" t="str">
            <v>A_000135_003</v>
          </cell>
          <cell r="G344" t="str">
            <v>(Dis.CESENA) (S.CARLO) PRESSIONE INGRESSO</v>
          </cell>
          <cell r="H344" t="str">
            <v>bar</v>
          </cell>
          <cell r="I344" t="str">
            <v>819</v>
          </cell>
          <cell r="J344" t="str">
            <v>4095</v>
          </cell>
          <cell r="K344" t="str">
            <v>0</v>
          </cell>
          <cell r="L344" t="str">
            <v>16</v>
          </cell>
          <cell r="M344" t="str">
            <v>1</v>
          </cell>
          <cell r="N344" t="str">
            <v>0</v>
          </cell>
          <cell r="O344" t="str">
            <v>32</v>
          </cell>
          <cell r="P344" t="str">
            <v>0</v>
          </cell>
          <cell r="Q344" t="str">
            <v>15</v>
          </cell>
          <cell r="R344" t="str">
            <v>LINEARE</v>
          </cell>
          <cell r="S344" t="str">
            <v>16</v>
          </cell>
          <cell r="T344" t="str">
            <v>15</v>
          </cell>
          <cell r="U344" t="str">
            <v>15</v>
          </cell>
          <cell r="V344" t="str">
            <v>-10</v>
          </cell>
          <cell r="W344" t="str">
            <v>-10</v>
          </cell>
          <cell r="X344" t="str">
            <v>-15</v>
          </cell>
          <cell r="Y344" t="str">
            <v>15</v>
          </cell>
          <cell r="Z344" t="str">
            <v>MEDIA</v>
          </cell>
          <cell r="AA344" t="str">
            <v>10</v>
          </cell>
          <cell r="AB344" t="str">
            <v>0</v>
          </cell>
          <cell r="AC344" t="str">
            <v>SI</v>
          </cell>
          <cell r="AD344" t="str">
            <v>30_HighLow</v>
          </cell>
          <cell r="AE344" t="str">
            <v>not used</v>
          </cell>
          <cell r="AF344" t="str">
            <v>A000135</v>
          </cell>
        </row>
        <row r="345">
          <cell r="A345" t="str">
            <v>SHARED</v>
          </cell>
          <cell r="B345" t="str">
            <v>4</v>
          </cell>
          <cell r="C345" t="str">
            <v>A_000137</v>
          </cell>
          <cell r="D345" t="str">
            <v>0000010000</v>
          </cell>
          <cell r="E345" t="str">
            <v>0</v>
          </cell>
          <cell r="F345" t="str">
            <v>A_000137_010</v>
          </cell>
          <cell r="G345" t="str">
            <v>(Dis.CESENA) (VIA DEL MONTE) LIVELLO VASCA</v>
          </cell>
          <cell r="H345" t="str">
            <v>m</v>
          </cell>
          <cell r="I345" t="str">
            <v>819</v>
          </cell>
          <cell r="J345" t="str">
            <v>4095</v>
          </cell>
          <cell r="K345" t="str">
            <v>0</v>
          </cell>
          <cell r="L345" t="str">
            <v>6</v>
          </cell>
          <cell r="M345" t="str">
            <v>1</v>
          </cell>
          <cell r="N345" t="str">
            <v>0</v>
          </cell>
          <cell r="O345" t="str">
            <v>32</v>
          </cell>
          <cell r="P345" t="str">
            <v>0</v>
          </cell>
          <cell r="Q345" t="str">
            <v>15</v>
          </cell>
          <cell r="R345" t="str">
            <v>LINEARE</v>
          </cell>
          <cell r="S345" t="str">
            <v>5</v>
          </cell>
          <cell r="T345" t="str">
            <v>4</v>
          </cell>
          <cell r="U345" t="str">
            <v>4</v>
          </cell>
          <cell r="V345" t="str">
            <v>1.2</v>
          </cell>
          <cell r="W345" t="str">
            <v>1.2</v>
          </cell>
          <cell r="X345" t="str">
            <v>1</v>
          </cell>
          <cell r="Y345" t="str">
            <v>15</v>
          </cell>
          <cell r="Z345" t="str">
            <v>MEDIA</v>
          </cell>
          <cell r="AA345" t="str">
            <v>10</v>
          </cell>
          <cell r="AB345" t="str">
            <v>0</v>
          </cell>
          <cell r="AC345" t="str">
            <v>SI</v>
          </cell>
          <cell r="AD345" t="str">
            <v>30_HighLow</v>
          </cell>
          <cell r="AE345" t="str">
            <v>not used</v>
          </cell>
          <cell r="AF345" t="str">
            <v>A000131</v>
          </cell>
        </row>
        <row r="346">
          <cell r="A346" t="str">
            <v>SHARED</v>
          </cell>
          <cell r="B346" t="str">
            <v>4</v>
          </cell>
          <cell r="C346" t="str">
            <v>A_000138</v>
          </cell>
          <cell r="D346" t="str">
            <v>0000010000</v>
          </cell>
          <cell r="E346" t="str">
            <v>-</v>
          </cell>
          <cell r="F346" t="str">
            <v>A_000138_001</v>
          </cell>
          <cell r="G346" t="str">
            <v>(Dis.CESENA) (CROCETTA) LIVELLO VASCA</v>
          </cell>
          <cell r="H346" t="str">
            <v>m</v>
          </cell>
          <cell r="I346" t="str">
            <v>819</v>
          </cell>
          <cell r="J346" t="str">
            <v>4095</v>
          </cell>
          <cell r="K346" t="str">
            <v>0</v>
          </cell>
          <cell r="L346" t="str">
            <v>6</v>
          </cell>
          <cell r="M346" t="str">
            <v>0</v>
          </cell>
          <cell r="N346" t="str">
            <v>0</v>
          </cell>
          <cell r="O346" t="str">
            <v>32</v>
          </cell>
          <cell r="P346" t="str">
            <v>0</v>
          </cell>
          <cell r="Q346" t="str">
            <v>15</v>
          </cell>
          <cell r="R346" t="str">
            <v>LINEARE</v>
          </cell>
          <cell r="S346" t="str">
            <v>3.5</v>
          </cell>
          <cell r="T346" t="str">
            <v>3.3</v>
          </cell>
          <cell r="U346" t="str">
            <v>3.3</v>
          </cell>
          <cell r="V346" t="str">
            <v>.8</v>
          </cell>
          <cell r="W346" t="str">
            <v>.8</v>
          </cell>
          <cell r="X346" t="str">
            <v>.5</v>
          </cell>
          <cell r="Y346" t="str">
            <v>15</v>
          </cell>
          <cell r="Z346" t="str">
            <v>MEDIA</v>
          </cell>
          <cell r="AA346" t="str">
            <v>10</v>
          </cell>
          <cell r="AB346" t="str">
            <v>0</v>
          </cell>
          <cell r="AC346" t="str">
            <v>SI</v>
          </cell>
          <cell r="AD346" t="str">
            <v>SI_HighLow</v>
          </cell>
          <cell r="AE346" t="str">
            <v>not used</v>
          </cell>
          <cell r="AF346" t="str">
            <v>A000138</v>
          </cell>
        </row>
        <row r="347">
          <cell r="A347" t="str">
            <v>SHARED</v>
          </cell>
          <cell r="B347" t="str">
            <v>4</v>
          </cell>
          <cell r="C347" t="str">
            <v>A_000141</v>
          </cell>
          <cell r="D347" t="str">
            <v>0000010000</v>
          </cell>
          <cell r="E347" t="str">
            <v>0</v>
          </cell>
          <cell r="F347" t="str">
            <v>A_000141_010</v>
          </cell>
          <cell r="G347" t="str">
            <v>(Dis.CESENA) (CIOLA) LIVELLO VASCA</v>
          </cell>
          <cell r="H347" t="str">
            <v>m</v>
          </cell>
          <cell r="I347" t="str">
            <v>819</v>
          </cell>
          <cell r="J347" t="str">
            <v>4095</v>
          </cell>
          <cell r="K347" t="str">
            <v>0</v>
          </cell>
          <cell r="L347" t="str">
            <v>6</v>
          </cell>
          <cell r="M347" t="str">
            <v>1</v>
          </cell>
          <cell r="N347" t="str">
            <v>0</v>
          </cell>
          <cell r="O347" t="str">
            <v>32</v>
          </cell>
          <cell r="P347" t="str">
            <v>0</v>
          </cell>
          <cell r="Q347" t="str">
            <v>15</v>
          </cell>
          <cell r="R347" t="str">
            <v>LINEARE</v>
          </cell>
          <cell r="S347" t="str">
            <v>2.1</v>
          </cell>
          <cell r="T347" t="str">
            <v>2</v>
          </cell>
          <cell r="U347" t="str">
            <v>2</v>
          </cell>
          <cell r="V347" t="str">
            <v>0.8</v>
          </cell>
          <cell r="W347" t="str">
            <v>0.8</v>
          </cell>
          <cell r="X347" t="str">
            <v>0.5</v>
          </cell>
          <cell r="Y347" t="str">
            <v>15</v>
          </cell>
          <cell r="Z347" t="str">
            <v>MEDIA</v>
          </cell>
          <cell r="AA347" t="str">
            <v>10</v>
          </cell>
          <cell r="AB347" t="str">
            <v>0</v>
          </cell>
          <cell r="AC347" t="str">
            <v>SI</v>
          </cell>
          <cell r="AD347" t="str">
            <v>30_HighLow</v>
          </cell>
          <cell r="AE347" t="str">
            <v>not used</v>
          </cell>
          <cell r="AF347" t="str">
            <v>A000141</v>
          </cell>
        </row>
        <row r="348">
          <cell r="A348" t="str">
            <v>SHARED</v>
          </cell>
          <cell r="B348" t="str">
            <v>4</v>
          </cell>
          <cell r="C348" t="str">
            <v>A_000147</v>
          </cell>
          <cell r="D348" t="str">
            <v>0000010000</v>
          </cell>
          <cell r="E348" t="str">
            <v>0</v>
          </cell>
          <cell r="F348" t="str">
            <v>A_000147_010</v>
          </cell>
          <cell r="G348" t="str">
            <v>(Dis.CESENA) (S.DAMIANO) LIVELLO VASCA</v>
          </cell>
          <cell r="H348" t="str">
            <v>m</v>
          </cell>
          <cell r="I348" t="str">
            <v>819</v>
          </cell>
          <cell r="J348" t="str">
            <v>4095</v>
          </cell>
          <cell r="K348" t="str">
            <v>0</v>
          </cell>
          <cell r="L348" t="str">
            <v>6</v>
          </cell>
          <cell r="M348" t="str">
            <v>1</v>
          </cell>
          <cell r="N348" t="str">
            <v>0</v>
          </cell>
          <cell r="O348" t="str">
            <v>32</v>
          </cell>
          <cell r="P348" t="str">
            <v>0</v>
          </cell>
          <cell r="Q348" t="str">
            <v>15</v>
          </cell>
          <cell r="R348" t="str">
            <v>LINEARE</v>
          </cell>
          <cell r="S348" t="str">
            <v>5</v>
          </cell>
          <cell r="T348" t="str">
            <v>4</v>
          </cell>
          <cell r="U348" t="str">
            <v>4</v>
          </cell>
          <cell r="V348" t="str">
            <v>0.8</v>
          </cell>
          <cell r="W348" t="str">
            <v>0.8</v>
          </cell>
          <cell r="X348" t="str">
            <v>0.5</v>
          </cell>
          <cell r="Y348" t="str">
            <v>15</v>
          </cell>
          <cell r="Z348" t="str">
            <v>MEDIA</v>
          </cell>
          <cell r="AA348" t="str">
            <v>10</v>
          </cell>
          <cell r="AB348" t="str">
            <v>0</v>
          </cell>
          <cell r="AC348" t="str">
            <v>SI</v>
          </cell>
          <cell r="AD348" t="str">
            <v>30_HighLow</v>
          </cell>
          <cell r="AE348" t="str">
            <v>not used</v>
          </cell>
          <cell r="AF348" t="str">
            <v>A000147</v>
          </cell>
        </row>
        <row r="349">
          <cell r="A349" t="str">
            <v>SHARED</v>
          </cell>
          <cell r="B349" t="str">
            <v>1</v>
          </cell>
          <cell r="C349" t="str">
            <v>A_000152</v>
          </cell>
          <cell r="D349" t="str">
            <v>0000010000</v>
          </cell>
          <cell r="E349" t="str">
            <v>-</v>
          </cell>
          <cell r="F349" t="str">
            <v>A_000152_010</v>
          </cell>
          <cell r="G349" t="str">
            <v>(Dis.CESENA) (M. DELLE FORCHE) LIVELLO VASCA</v>
          </cell>
          <cell r="H349" t="str">
            <v>m</v>
          </cell>
          <cell r="I349" t="str">
            <v>820</v>
          </cell>
          <cell r="J349" t="str">
            <v>4095</v>
          </cell>
          <cell r="K349" t="str">
            <v>0</v>
          </cell>
          <cell r="L349" t="str">
            <v>6</v>
          </cell>
          <cell r="M349" t="str">
            <v>0</v>
          </cell>
          <cell r="N349" t="str">
            <v>0</v>
          </cell>
          <cell r="O349" t="str">
            <v>32</v>
          </cell>
          <cell r="P349" t="str">
            <v>0</v>
          </cell>
          <cell r="Q349" t="str">
            <v>15</v>
          </cell>
          <cell r="R349" t="str">
            <v>LINEARE</v>
          </cell>
          <cell r="S349" t="str">
            <v>2.5</v>
          </cell>
          <cell r="T349" t="str">
            <v>2.4</v>
          </cell>
          <cell r="U349" t="str">
            <v>2.4</v>
          </cell>
          <cell r="V349" t="str">
            <v>1</v>
          </cell>
          <cell r="W349" t="str">
            <v>1</v>
          </cell>
          <cell r="X349" t="str">
            <v>.7</v>
          </cell>
          <cell r="Y349" t="str">
            <v>15</v>
          </cell>
          <cell r="Z349" t="str">
            <v>MEDIA</v>
          </cell>
          <cell r="AA349" t="str">
            <v>10</v>
          </cell>
          <cell r="AB349" t="str">
            <v>0</v>
          </cell>
          <cell r="AC349" t="str">
            <v>SI</v>
          </cell>
          <cell r="AD349" t="str">
            <v>SI_HighLow</v>
          </cell>
          <cell r="AE349" t="str">
            <v>not used</v>
          </cell>
          <cell r="AF349" t="str">
            <v>A000152</v>
          </cell>
        </row>
        <row r="350">
          <cell r="A350" t="str">
            <v>SHARED</v>
          </cell>
          <cell r="B350" t="str">
            <v>1</v>
          </cell>
          <cell r="C350" t="str">
            <v>A_000152</v>
          </cell>
          <cell r="D350" t="str">
            <v>0000020000</v>
          </cell>
          <cell r="E350" t="str">
            <v>1</v>
          </cell>
          <cell r="F350" t="str">
            <v>A_000152_011</v>
          </cell>
          <cell r="G350" t="str">
            <v>(Dis.CESENA) (M. DELLE FORCHE) PRESSIONE AUTOCLAVE</v>
          </cell>
          <cell r="H350" t="str">
            <v>bar</v>
          </cell>
          <cell r="I350" t="str">
            <v>820</v>
          </cell>
          <cell r="J350" t="str">
            <v>4095</v>
          </cell>
          <cell r="K350" t="str">
            <v>0</v>
          </cell>
          <cell r="L350" t="str">
            <v>16</v>
          </cell>
          <cell r="M350" t="str">
            <v>0</v>
          </cell>
          <cell r="N350" t="str">
            <v>0</v>
          </cell>
          <cell r="O350" t="str">
            <v>32</v>
          </cell>
          <cell r="P350" t="str">
            <v>0</v>
          </cell>
          <cell r="Q350" t="str">
            <v>15</v>
          </cell>
          <cell r="R350" t="str">
            <v>LINEARE</v>
          </cell>
          <cell r="S350" t="str">
            <v>3</v>
          </cell>
          <cell r="T350" t="str">
            <v>2.5</v>
          </cell>
          <cell r="U350" t="str">
            <v>2.5</v>
          </cell>
          <cell r="V350" t="str">
            <v>.5</v>
          </cell>
          <cell r="W350" t="str">
            <v>.5</v>
          </cell>
          <cell r="X350" t="str">
            <v>.3</v>
          </cell>
          <cell r="Y350" t="str">
            <v>15</v>
          </cell>
          <cell r="Z350" t="str">
            <v>MEDIA</v>
          </cell>
          <cell r="AA350" t="str">
            <v>10</v>
          </cell>
          <cell r="AB350" t="str">
            <v>0</v>
          </cell>
          <cell r="AC350" t="str">
            <v>SI</v>
          </cell>
          <cell r="AD350" t="str">
            <v>SI_HighLow</v>
          </cell>
          <cell r="AE350" t="str">
            <v>not used</v>
          </cell>
          <cell r="AF350" t="str">
            <v>A000152</v>
          </cell>
        </row>
        <row r="351">
          <cell r="A351" t="str">
            <v>SHARED</v>
          </cell>
          <cell r="B351" t="str">
            <v>42</v>
          </cell>
          <cell r="C351" t="str">
            <v>A_000088</v>
          </cell>
          <cell r="D351" t="str">
            <v>0000010000</v>
          </cell>
          <cell r="E351" t="str">
            <v>1</v>
          </cell>
          <cell r="F351" t="str">
            <v>A_000154_002</v>
          </cell>
          <cell r="G351" t="str">
            <v>(Dis.CESENA) (M.FARNETO2) LIVELLO VASCA</v>
          </cell>
          <cell r="H351" t="str">
            <v>m</v>
          </cell>
          <cell r="I351" t="str">
            <v>0</v>
          </cell>
          <cell r="J351" t="str">
            <v>1999</v>
          </cell>
          <cell r="K351" t="str">
            <v>0</v>
          </cell>
          <cell r="L351" t="str">
            <v>6</v>
          </cell>
          <cell r="M351" t="str">
            <v>1</v>
          </cell>
          <cell r="N351" t="str">
            <v>0</v>
          </cell>
          <cell r="O351" t="str">
            <v>19</v>
          </cell>
          <cell r="P351" t="str">
            <v>0</v>
          </cell>
          <cell r="Q351" t="str">
            <v>15</v>
          </cell>
          <cell r="R351" t="str">
            <v>LINEARE</v>
          </cell>
          <cell r="S351" t="str">
            <v>999999</v>
          </cell>
          <cell r="T351" t="str">
            <v>888888</v>
          </cell>
          <cell r="U351" t="str">
            <v>888888</v>
          </cell>
          <cell r="V351" t="str">
            <v>-888888</v>
          </cell>
          <cell r="W351" t="str">
            <v>-888888</v>
          </cell>
          <cell r="X351" t="str">
            <v>-999999</v>
          </cell>
          <cell r="Y351" t="str">
            <v>0</v>
          </cell>
          <cell r="Z351" t="str">
            <v>MEDIA</v>
          </cell>
          <cell r="AA351" t="str">
            <v>10</v>
          </cell>
          <cell r="AB351" t="str">
            <v>0</v>
          </cell>
          <cell r="AC351" t="str">
            <v>NO</v>
          </cell>
          <cell r="AD351" t="str">
            <v>SI_HighLow</v>
          </cell>
          <cell r="AE351" t="str">
            <v>not used</v>
          </cell>
          <cell r="AF351" t="str">
            <v>A000226</v>
          </cell>
        </row>
        <row r="352">
          <cell r="A352" t="str">
            <v>SHARED</v>
          </cell>
          <cell r="B352" t="str">
            <v>4</v>
          </cell>
          <cell r="C352" t="str">
            <v>A_000155</v>
          </cell>
          <cell r="D352" t="str">
            <v>0000010000</v>
          </cell>
          <cell r="E352" t="str">
            <v>0</v>
          </cell>
          <cell r="F352" t="str">
            <v>A_000155_010</v>
          </cell>
          <cell r="G352" t="str">
            <v>(Dis.CESENA) (RONCOFREDDO) LIVELLO VASCA</v>
          </cell>
          <cell r="H352" t="str">
            <v>m</v>
          </cell>
          <cell r="I352" t="str">
            <v>819</v>
          </cell>
          <cell r="J352" t="str">
            <v>4095</v>
          </cell>
          <cell r="K352" t="str">
            <v>0</v>
          </cell>
          <cell r="L352" t="str">
            <v>6</v>
          </cell>
          <cell r="M352" t="str">
            <v>1</v>
          </cell>
          <cell r="N352" t="str">
            <v>0</v>
          </cell>
          <cell r="O352" t="str">
            <v>32</v>
          </cell>
          <cell r="P352" t="str">
            <v>0</v>
          </cell>
          <cell r="Q352" t="str">
            <v>15</v>
          </cell>
          <cell r="R352" t="str">
            <v>LINEARE</v>
          </cell>
          <cell r="S352" t="str">
            <v>5</v>
          </cell>
          <cell r="T352" t="str">
            <v>4</v>
          </cell>
          <cell r="U352" t="str">
            <v>4</v>
          </cell>
          <cell r="V352" t="str">
            <v>1</v>
          </cell>
          <cell r="W352" t="str">
            <v>1</v>
          </cell>
          <cell r="X352" t="str">
            <v>0.8</v>
          </cell>
          <cell r="Y352" t="str">
            <v>15</v>
          </cell>
          <cell r="Z352" t="str">
            <v>MEDIA</v>
          </cell>
          <cell r="AA352" t="str">
            <v>10</v>
          </cell>
          <cell r="AB352" t="str">
            <v>0</v>
          </cell>
          <cell r="AC352" t="str">
            <v>SI</v>
          </cell>
          <cell r="AD352" t="str">
            <v>30_HighLow</v>
          </cell>
          <cell r="AE352" t="str">
            <v>not used</v>
          </cell>
          <cell r="AF352" t="str">
            <v>A000155</v>
          </cell>
        </row>
        <row r="353">
          <cell r="A353" t="str">
            <v>SHARED</v>
          </cell>
          <cell r="B353" t="str">
            <v>4</v>
          </cell>
          <cell r="C353" t="str">
            <v>A_000155</v>
          </cell>
          <cell r="D353" t="str">
            <v>0000020000</v>
          </cell>
          <cell r="E353" t="str">
            <v>1</v>
          </cell>
          <cell r="F353" t="str">
            <v>A_000155_011</v>
          </cell>
          <cell r="G353" t="str">
            <v>(Dis.CESENA) (RONCOFREDDO) PRESSIONE AUTOCLAVE</v>
          </cell>
          <cell r="H353" t="str">
            <v>bar</v>
          </cell>
          <cell r="I353" t="str">
            <v>819</v>
          </cell>
          <cell r="J353" t="str">
            <v>4095</v>
          </cell>
          <cell r="K353" t="str">
            <v>0</v>
          </cell>
          <cell r="L353" t="str">
            <v>16</v>
          </cell>
          <cell r="M353" t="str">
            <v>1</v>
          </cell>
          <cell r="N353" t="str">
            <v>0</v>
          </cell>
          <cell r="O353" t="str">
            <v>32</v>
          </cell>
          <cell r="P353" t="str">
            <v>0</v>
          </cell>
          <cell r="Q353" t="str">
            <v>15</v>
          </cell>
          <cell r="R353" t="str">
            <v>LINEARE</v>
          </cell>
          <cell r="S353" t="str">
            <v>5</v>
          </cell>
          <cell r="T353" t="str">
            <v>4</v>
          </cell>
          <cell r="U353" t="str">
            <v>4</v>
          </cell>
          <cell r="V353" t="str">
            <v>0.8</v>
          </cell>
          <cell r="W353" t="str">
            <v>0.8</v>
          </cell>
          <cell r="X353" t="str">
            <v>0.5</v>
          </cell>
          <cell r="Y353" t="str">
            <v>15</v>
          </cell>
          <cell r="Z353" t="str">
            <v>MEDIA</v>
          </cell>
          <cell r="AA353" t="str">
            <v>10</v>
          </cell>
          <cell r="AB353" t="str">
            <v>0</v>
          </cell>
          <cell r="AC353" t="str">
            <v>SI</v>
          </cell>
          <cell r="AD353" t="str">
            <v>30_HighLow</v>
          </cell>
          <cell r="AE353" t="str">
            <v>not used</v>
          </cell>
          <cell r="AF353" t="str">
            <v>A000155</v>
          </cell>
        </row>
        <row r="354">
          <cell r="A354" t="str">
            <v>SHARED</v>
          </cell>
          <cell r="B354" t="str">
            <v>4</v>
          </cell>
          <cell r="C354" t="str">
            <v>A_000164</v>
          </cell>
          <cell r="D354" t="str">
            <v>0000010000</v>
          </cell>
          <cell r="E354" t="str">
            <v>0</v>
          </cell>
          <cell r="F354" t="str">
            <v>A_000164_001</v>
          </cell>
          <cell r="G354" t="str">
            <v>(Dis.CESENA) (SAVIGNANO DI RIGO) LIVELLO VASCA</v>
          </cell>
          <cell r="H354" t="str">
            <v>m</v>
          </cell>
          <cell r="I354" t="str">
            <v>819</v>
          </cell>
          <cell r="J354" t="str">
            <v>4095</v>
          </cell>
          <cell r="K354" t="str">
            <v>0</v>
          </cell>
          <cell r="L354" t="str">
            <v>6</v>
          </cell>
          <cell r="M354" t="str">
            <v>1</v>
          </cell>
          <cell r="N354" t="str">
            <v>0</v>
          </cell>
          <cell r="O354" t="str">
            <v>32</v>
          </cell>
          <cell r="P354" t="str">
            <v>0</v>
          </cell>
          <cell r="Q354" t="str">
            <v>15</v>
          </cell>
          <cell r="R354" t="str">
            <v>LINEARE</v>
          </cell>
          <cell r="S354" t="str">
            <v>2.4</v>
          </cell>
          <cell r="T354" t="str">
            <v>2.1</v>
          </cell>
          <cell r="U354" t="str">
            <v>2.1</v>
          </cell>
          <cell r="V354" t="str">
            <v>0.7</v>
          </cell>
          <cell r="W354" t="str">
            <v>0.7</v>
          </cell>
          <cell r="X354" t="str">
            <v>0.4</v>
          </cell>
          <cell r="Y354" t="str">
            <v>15</v>
          </cell>
          <cell r="Z354" t="str">
            <v>MEDIA</v>
          </cell>
          <cell r="AA354" t="str">
            <v>10</v>
          </cell>
          <cell r="AB354" t="str">
            <v>0</v>
          </cell>
          <cell r="AC354" t="str">
            <v>SI</v>
          </cell>
          <cell r="AD354" t="str">
            <v>30_HighLow</v>
          </cell>
          <cell r="AE354" t="str">
            <v>not used</v>
          </cell>
          <cell r="AF354" t="str">
            <v>A000057</v>
          </cell>
        </row>
        <row r="355">
          <cell r="A355" t="str">
            <v>SHARED</v>
          </cell>
          <cell r="B355" t="str">
            <v>4</v>
          </cell>
          <cell r="C355" t="str">
            <v>A_000165</v>
          </cell>
          <cell r="D355" t="str">
            <v>0000010000</v>
          </cell>
          <cell r="E355" t="str">
            <v>0</v>
          </cell>
          <cell r="F355" t="str">
            <v>A_000165_010</v>
          </cell>
          <cell r="G355" t="str">
            <v>(Dis.CESENA) (STRIGARA) LIVELLO VASCA</v>
          </cell>
          <cell r="H355" t="str">
            <v>m</v>
          </cell>
          <cell r="I355" t="str">
            <v>819</v>
          </cell>
          <cell r="J355" t="str">
            <v>4095</v>
          </cell>
          <cell r="K355" t="str">
            <v>0</v>
          </cell>
          <cell r="L355" t="str">
            <v>6</v>
          </cell>
          <cell r="M355" t="str">
            <v>0</v>
          </cell>
          <cell r="N355" t="str">
            <v>0</v>
          </cell>
          <cell r="O355" t="str">
            <v>32</v>
          </cell>
          <cell r="P355" t="str">
            <v>0</v>
          </cell>
          <cell r="Q355" t="str">
            <v>15</v>
          </cell>
          <cell r="R355" t="str">
            <v>LINEARE</v>
          </cell>
          <cell r="S355" t="str">
            <v>2.5</v>
          </cell>
          <cell r="T355" t="str">
            <v>2.3</v>
          </cell>
          <cell r="U355" t="str">
            <v>2.3</v>
          </cell>
          <cell r="V355" t="str">
            <v>.9</v>
          </cell>
          <cell r="W355" t="str">
            <v>.9</v>
          </cell>
          <cell r="X355" t="str">
            <v>.8</v>
          </cell>
          <cell r="Y355" t="str">
            <v>15</v>
          </cell>
          <cell r="Z355" t="str">
            <v>MEDIA</v>
          </cell>
          <cell r="AA355" t="str">
            <v>10</v>
          </cell>
          <cell r="AB355" t="str">
            <v>0</v>
          </cell>
          <cell r="AC355" t="str">
            <v>SI</v>
          </cell>
          <cell r="AD355" t="str">
            <v>SI_HighLow</v>
          </cell>
          <cell r="AE355" t="str">
            <v>not used</v>
          </cell>
          <cell r="AF355" t="str">
            <v>A000165</v>
          </cell>
        </row>
        <row r="356">
          <cell r="A356" t="str">
            <v>SHARED</v>
          </cell>
          <cell r="B356" t="str">
            <v>1</v>
          </cell>
          <cell r="C356" t="str">
            <v>A_000103</v>
          </cell>
          <cell r="D356" t="str">
            <v>0000060000</v>
          </cell>
          <cell r="E356" t="str">
            <v>1</v>
          </cell>
          <cell r="F356" t="str">
            <v>A_000170_002</v>
          </cell>
          <cell r="G356" t="str">
            <v>(Dis.CESENA) (TURRITO2) LIVELLO VASCA</v>
          </cell>
          <cell r="H356" t="str">
            <v>m</v>
          </cell>
          <cell r="I356" t="str">
            <v>820</v>
          </cell>
          <cell r="J356" t="str">
            <v>4095</v>
          </cell>
          <cell r="K356" t="str">
            <v>0</v>
          </cell>
          <cell r="L356" t="str">
            <v>6</v>
          </cell>
          <cell r="M356" t="str">
            <v>0</v>
          </cell>
          <cell r="N356" t="str">
            <v>0</v>
          </cell>
          <cell r="O356" t="str">
            <v>32</v>
          </cell>
          <cell r="P356" t="str">
            <v>0</v>
          </cell>
          <cell r="Q356" t="str">
            <v>15</v>
          </cell>
          <cell r="R356" t="str">
            <v>LINEARE</v>
          </cell>
          <cell r="S356" t="str">
            <v>1.6</v>
          </cell>
          <cell r="T356" t="str">
            <v>1.5</v>
          </cell>
          <cell r="U356" t="str">
            <v>1.5</v>
          </cell>
          <cell r="V356" t="str">
            <v>.5</v>
          </cell>
          <cell r="W356" t="str">
            <v>.5</v>
          </cell>
          <cell r="X356" t="str">
            <v>.3</v>
          </cell>
          <cell r="Y356" t="str">
            <v>0</v>
          </cell>
          <cell r="Z356" t="str">
            <v>MEDIA</v>
          </cell>
          <cell r="AA356" t="str">
            <v>10</v>
          </cell>
          <cell r="AB356" t="str">
            <v>0</v>
          </cell>
          <cell r="AC356" t="str">
            <v>NO</v>
          </cell>
          <cell r="AE356" t="str">
            <v>not used</v>
          </cell>
          <cell r="AF356" t="str">
            <v>A000103</v>
          </cell>
        </row>
        <row r="357">
          <cell r="A357" t="str">
            <v>SHARED</v>
          </cell>
          <cell r="B357" t="str">
            <v>4</v>
          </cell>
          <cell r="C357" t="str">
            <v>A_000196</v>
          </cell>
          <cell r="D357" t="str">
            <v>0000010000</v>
          </cell>
          <cell r="E357" t="str">
            <v>0</v>
          </cell>
          <cell r="F357" t="str">
            <v>A_000196_001</v>
          </cell>
          <cell r="G357" t="str">
            <v>(Dis.CESENA) (S.MARTINO) LIVELLO VASCA</v>
          </cell>
          <cell r="H357" t="str">
            <v>m</v>
          </cell>
          <cell r="I357" t="str">
            <v>819</v>
          </cell>
          <cell r="J357" t="str">
            <v>4095</v>
          </cell>
          <cell r="K357" t="str">
            <v>0</v>
          </cell>
          <cell r="L357" t="str">
            <v>6</v>
          </cell>
          <cell r="M357" t="str">
            <v>0</v>
          </cell>
          <cell r="N357" t="str">
            <v>0</v>
          </cell>
          <cell r="O357" t="str">
            <v>32</v>
          </cell>
          <cell r="P357" t="str">
            <v>0</v>
          </cell>
          <cell r="Q357" t="str">
            <v>15</v>
          </cell>
          <cell r="R357" t="str">
            <v>LINEARE</v>
          </cell>
          <cell r="S357" t="str">
            <v>2.1</v>
          </cell>
          <cell r="T357" t="str">
            <v>1.95</v>
          </cell>
          <cell r="U357" t="str">
            <v>1.95</v>
          </cell>
          <cell r="V357" t="str">
            <v>.5</v>
          </cell>
          <cell r="W357" t="str">
            <v>.5</v>
          </cell>
          <cell r="X357" t="str">
            <v>.4</v>
          </cell>
          <cell r="Y357" t="str">
            <v>15</v>
          </cell>
          <cell r="Z357" t="str">
            <v>MEDIA</v>
          </cell>
          <cell r="AA357" t="str">
            <v>10</v>
          </cell>
          <cell r="AB357" t="str">
            <v>0</v>
          </cell>
          <cell r="AC357" t="str">
            <v>SI</v>
          </cell>
          <cell r="AD357" t="str">
            <v>SI_HighLow</v>
          </cell>
          <cell r="AE357" t="str">
            <v>not used</v>
          </cell>
          <cell r="AF357" t="str">
            <v>A000196</v>
          </cell>
        </row>
        <row r="358">
          <cell r="A358" t="str">
            <v>SHARED</v>
          </cell>
          <cell r="B358" t="str">
            <v>4</v>
          </cell>
          <cell r="C358" t="str">
            <v>A_000196</v>
          </cell>
          <cell r="D358" t="str">
            <v>0000020000</v>
          </cell>
          <cell r="E358" t="str">
            <v>1</v>
          </cell>
          <cell r="F358" t="str">
            <v>A_000196_002</v>
          </cell>
          <cell r="G358" t="str">
            <v>(Dis.CESENA) (S.MARTINO) PORTATA INGRESSO</v>
          </cell>
          <cell r="H358" t="str">
            <v>m3/h</v>
          </cell>
          <cell r="I358" t="str">
            <v>819</v>
          </cell>
          <cell r="J358" t="str">
            <v>4095</v>
          </cell>
          <cell r="K358" t="str">
            <v>0</v>
          </cell>
          <cell r="L358" t="str">
            <v>1.8</v>
          </cell>
          <cell r="M358" t="str">
            <v>0</v>
          </cell>
          <cell r="N358" t="str">
            <v>0</v>
          </cell>
          <cell r="O358" t="str">
            <v>32</v>
          </cell>
          <cell r="P358" t="str">
            <v>0</v>
          </cell>
          <cell r="Q358" t="str">
            <v>15</v>
          </cell>
          <cell r="R358" t="str">
            <v>LINEARE</v>
          </cell>
          <cell r="S358" t="str">
            <v>999999</v>
          </cell>
          <cell r="T358" t="str">
            <v>888888</v>
          </cell>
          <cell r="U358" t="str">
            <v>888888</v>
          </cell>
          <cell r="V358" t="str">
            <v>-88</v>
          </cell>
          <cell r="W358" t="str">
            <v>-88</v>
          </cell>
          <cell r="X358" t="str">
            <v>-99</v>
          </cell>
          <cell r="Y358" t="str">
            <v>15</v>
          </cell>
          <cell r="Z358" t="str">
            <v>MEDIA</v>
          </cell>
          <cell r="AA358" t="str">
            <v>10</v>
          </cell>
          <cell r="AB358" t="str">
            <v>0</v>
          </cell>
          <cell r="AC358" t="str">
            <v>SI</v>
          </cell>
          <cell r="AD358" t="str">
            <v>NO</v>
          </cell>
          <cell r="AE358" t="str">
            <v>not used</v>
          </cell>
          <cell r="AF358" t="str">
            <v>A000196</v>
          </cell>
          <cell r="AP358" t="str">
            <v>0</v>
          </cell>
        </row>
        <row r="359">
          <cell r="A359" t="str">
            <v>SHARED</v>
          </cell>
          <cell r="B359" t="str">
            <v>4</v>
          </cell>
          <cell r="C359" t="str">
            <v>A_000196</v>
          </cell>
          <cell r="D359" t="str">
            <v>0000030000</v>
          </cell>
          <cell r="E359" t="str">
            <v>2</v>
          </cell>
          <cell r="F359" t="str">
            <v>A_000196_003</v>
          </cell>
          <cell r="G359" t="str">
            <v>(Dis.CESENA) (S.MARTINO) PRESSIONE INGRESSO</v>
          </cell>
          <cell r="H359" t="str">
            <v>bar</v>
          </cell>
          <cell r="I359" t="str">
            <v>819</v>
          </cell>
          <cell r="J359" t="str">
            <v>4095</v>
          </cell>
          <cell r="K359" t="str">
            <v>0</v>
          </cell>
          <cell r="L359" t="str">
            <v>25</v>
          </cell>
          <cell r="M359" t="str">
            <v>0</v>
          </cell>
          <cell r="N359" t="str">
            <v>0</v>
          </cell>
          <cell r="O359" t="str">
            <v>32</v>
          </cell>
          <cell r="P359" t="str">
            <v>0</v>
          </cell>
          <cell r="Q359" t="str">
            <v>15</v>
          </cell>
          <cell r="R359" t="str">
            <v>LINEARE</v>
          </cell>
          <cell r="S359" t="str">
            <v>25</v>
          </cell>
          <cell r="T359" t="str">
            <v>22</v>
          </cell>
          <cell r="U359" t="str">
            <v>22</v>
          </cell>
          <cell r="V359" t="str">
            <v>10</v>
          </cell>
          <cell r="W359" t="str">
            <v>10</v>
          </cell>
          <cell r="X359" t="str">
            <v>8</v>
          </cell>
          <cell r="Y359" t="str">
            <v>15</v>
          </cell>
          <cell r="Z359" t="str">
            <v>MEDIA</v>
          </cell>
          <cell r="AA359" t="str">
            <v>10</v>
          </cell>
          <cell r="AB359" t="str">
            <v>0</v>
          </cell>
          <cell r="AC359" t="str">
            <v>SI</v>
          </cell>
          <cell r="AD359" t="str">
            <v>SI_HighLow</v>
          </cell>
          <cell r="AE359" t="str">
            <v>not used</v>
          </cell>
          <cell r="AF359" t="str">
            <v>A000196</v>
          </cell>
        </row>
        <row r="360">
          <cell r="A360" t="str">
            <v>SHARED</v>
          </cell>
          <cell r="B360" t="str">
            <v>4</v>
          </cell>
          <cell r="C360" t="str">
            <v>A_000196</v>
          </cell>
          <cell r="D360" t="str">
            <v>0000040000</v>
          </cell>
          <cell r="E360" t="str">
            <v>3</v>
          </cell>
          <cell r="F360" t="str">
            <v>A_000196_004</v>
          </cell>
          <cell r="G360" t="str">
            <v>(Dis.CESENA) (S.MARTINO) CLORO RESIDUO</v>
          </cell>
          <cell r="H360" t="str">
            <v>ppm</v>
          </cell>
          <cell r="I360" t="str">
            <v>819</v>
          </cell>
          <cell r="J360" t="str">
            <v>4095</v>
          </cell>
          <cell r="K360" t="str">
            <v>0</v>
          </cell>
          <cell r="L360" t="str">
            <v>2</v>
          </cell>
          <cell r="M360" t="str">
            <v>1</v>
          </cell>
          <cell r="N360" t="str">
            <v>0</v>
          </cell>
          <cell r="O360" t="str">
            <v>32</v>
          </cell>
          <cell r="P360" t="str">
            <v>0</v>
          </cell>
          <cell r="Q360" t="str">
            <v>15</v>
          </cell>
          <cell r="R360" t="str">
            <v>LINEARE</v>
          </cell>
          <cell r="S360" t="str">
            <v>0.5</v>
          </cell>
          <cell r="T360" t="str">
            <v>0.4</v>
          </cell>
          <cell r="U360" t="str">
            <v>0.4</v>
          </cell>
          <cell r="V360" t="str">
            <v>0.05</v>
          </cell>
          <cell r="W360" t="str">
            <v>0.05</v>
          </cell>
          <cell r="X360" t="str">
            <v>0.01</v>
          </cell>
          <cell r="Y360" t="str">
            <v>15</v>
          </cell>
          <cell r="Z360" t="str">
            <v>MEDIA</v>
          </cell>
          <cell r="AA360" t="str">
            <v>10</v>
          </cell>
          <cell r="AB360" t="str">
            <v>0</v>
          </cell>
          <cell r="AC360" t="str">
            <v>SI</v>
          </cell>
          <cell r="AD360" t="str">
            <v>30_HighLow</v>
          </cell>
          <cell r="AE360" t="str">
            <v>not used</v>
          </cell>
          <cell r="AF360" t="str">
            <v>A000196</v>
          </cell>
        </row>
        <row r="361">
          <cell r="A361" t="str">
            <v>SHARED</v>
          </cell>
          <cell r="B361" t="str">
            <v>50</v>
          </cell>
          <cell r="C361" t="str">
            <v>A_000225</v>
          </cell>
          <cell r="D361" t="str">
            <v>0000010000</v>
          </cell>
          <cell r="E361" t="str">
            <v>-</v>
          </cell>
          <cell r="F361" t="str">
            <v>A_000207_001</v>
          </cell>
          <cell r="G361" t="str">
            <v>(Dis.CESENA) (RANCHIO) LIVELLO VASCA</v>
          </cell>
          <cell r="H361" t="str">
            <v>m</v>
          </cell>
          <cell r="I361" t="str">
            <v>0</v>
          </cell>
          <cell r="J361" t="str">
            <v>1999</v>
          </cell>
          <cell r="K361" t="str">
            <v>0</v>
          </cell>
          <cell r="L361" t="str">
            <v>6</v>
          </cell>
          <cell r="M361" t="str">
            <v>1</v>
          </cell>
          <cell r="N361" t="str">
            <v>0</v>
          </cell>
          <cell r="O361" t="str">
            <v>19</v>
          </cell>
          <cell r="P361" t="str">
            <v>0</v>
          </cell>
          <cell r="Q361" t="str">
            <v>15</v>
          </cell>
          <cell r="R361" t="str">
            <v>LINEARE</v>
          </cell>
          <cell r="S361" t="str">
            <v>999999</v>
          </cell>
          <cell r="T361" t="str">
            <v>888888</v>
          </cell>
          <cell r="U361" t="str">
            <v>888888</v>
          </cell>
          <cell r="V361" t="str">
            <v>-888888</v>
          </cell>
          <cell r="W361" t="str">
            <v>-888888</v>
          </cell>
          <cell r="X361" t="str">
            <v>-999999</v>
          </cell>
          <cell r="Y361" t="str">
            <v>0</v>
          </cell>
          <cell r="Z361" t="str">
            <v>MEDIA</v>
          </cell>
          <cell r="AA361" t="str">
            <v>10</v>
          </cell>
          <cell r="AB361" t="str">
            <v>0</v>
          </cell>
          <cell r="AC361" t="str">
            <v>NO</v>
          </cell>
          <cell r="AD361" t="str">
            <v>SI_HighLow</v>
          </cell>
          <cell r="AE361" t="str">
            <v>not used</v>
          </cell>
          <cell r="AF361" t="str">
            <v>A000225</v>
          </cell>
        </row>
        <row r="362">
          <cell r="A362" t="str">
            <v>SHARED</v>
          </cell>
          <cell r="B362" t="str">
            <v>50</v>
          </cell>
          <cell r="C362" t="str">
            <v>A_000225</v>
          </cell>
          <cell r="D362" t="str">
            <v>0000020000</v>
          </cell>
          <cell r="E362" t="str">
            <v>1</v>
          </cell>
          <cell r="F362" t="str">
            <v>A_000207_002</v>
          </cell>
          <cell r="G362" t="str">
            <v>(Dis.CESENA) (RANCHIO) P AUTOCLAVE</v>
          </cell>
          <cell r="H362" t="str">
            <v>bar</v>
          </cell>
          <cell r="I362" t="str">
            <v>0</v>
          </cell>
          <cell r="J362" t="str">
            <v>1999</v>
          </cell>
          <cell r="K362" t="str">
            <v>0</v>
          </cell>
          <cell r="L362" t="str">
            <v>25</v>
          </cell>
          <cell r="M362" t="str">
            <v>1</v>
          </cell>
          <cell r="N362" t="str">
            <v>0</v>
          </cell>
          <cell r="O362" t="str">
            <v>19</v>
          </cell>
          <cell r="P362" t="str">
            <v>0</v>
          </cell>
          <cell r="Q362" t="str">
            <v>15</v>
          </cell>
          <cell r="R362" t="str">
            <v>LINEARE</v>
          </cell>
          <cell r="S362" t="str">
            <v>999999</v>
          </cell>
          <cell r="T362" t="str">
            <v>888888</v>
          </cell>
          <cell r="U362" t="str">
            <v>888888</v>
          </cell>
          <cell r="V362" t="str">
            <v>-888888</v>
          </cell>
          <cell r="W362" t="str">
            <v>-888888</v>
          </cell>
          <cell r="X362" t="str">
            <v>-999999</v>
          </cell>
          <cell r="Y362" t="str">
            <v>0</v>
          </cell>
          <cell r="Z362" t="str">
            <v>MEDIA</v>
          </cell>
          <cell r="AA362" t="str">
            <v>10</v>
          </cell>
          <cell r="AB362" t="str">
            <v>0</v>
          </cell>
          <cell r="AC362" t="str">
            <v>NO</v>
          </cell>
          <cell r="AD362" t="str">
            <v>SI_HighLow</v>
          </cell>
          <cell r="AE362" t="str">
            <v>not used</v>
          </cell>
          <cell r="AF362" t="str">
            <v>A000225</v>
          </cell>
        </row>
        <row r="363">
          <cell r="A363" t="str">
            <v>SHARED</v>
          </cell>
          <cell r="B363" t="str">
            <v>1</v>
          </cell>
          <cell r="C363" t="str">
            <v>A_000215</v>
          </cell>
          <cell r="D363" t="str">
            <v>0000010000</v>
          </cell>
          <cell r="E363" t="str">
            <v>1</v>
          </cell>
          <cell r="F363" t="str">
            <v>A_000208_002</v>
          </cell>
          <cell r="G363" t="str">
            <v>(Dis.CESENA) (RULLATO2) LIVELLO VASCA</v>
          </cell>
          <cell r="H363" t="str">
            <v>m</v>
          </cell>
          <cell r="I363" t="str">
            <v>820</v>
          </cell>
          <cell r="J363" t="str">
            <v>4095</v>
          </cell>
          <cell r="K363" t="str">
            <v>0</v>
          </cell>
          <cell r="L363" t="str">
            <v>6</v>
          </cell>
          <cell r="M363" t="str">
            <v>0</v>
          </cell>
          <cell r="N363" t="str">
            <v>0</v>
          </cell>
          <cell r="O363" t="str">
            <v>32</v>
          </cell>
          <cell r="P363" t="str">
            <v>0</v>
          </cell>
          <cell r="Q363" t="str">
            <v>15</v>
          </cell>
          <cell r="R363" t="str">
            <v>LINEARE</v>
          </cell>
          <cell r="S363" t="str">
            <v>3.4</v>
          </cell>
          <cell r="T363" t="str">
            <v>3.2</v>
          </cell>
          <cell r="U363" t="str">
            <v>3.2</v>
          </cell>
          <cell r="V363" t="str">
            <v>1</v>
          </cell>
          <cell r="W363" t="str">
            <v>1</v>
          </cell>
          <cell r="X363" t="str">
            <v>.5</v>
          </cell>
          <cell r="Y363" t="str">
            <v>0</v>
          </cell>
          <cell r="Z363" t="str">
            <v>MEDIA</v>
          </cell>
          <cell r="AA363" t="str">
            <v>10</v>
          </cell>
          <cell r="AB363" t="str">
            <v>0</v>
          </cell>
          <cell r="AC363" t="str">
            <v>NO</v>
          </cell>
          <cell r="AD363" t="str">
            <v>NO</v>
          </cell>
          <cell r="AE363" t="str">
            <v>not used</v>
          </cell>
          <cell r="AF363" t="str">
            <v>A000215</v>
          </cell>
        </row>
        <row r="364">
          <cell r="A364" t="str">
            <v>SHARED</v>
          </cell>
          <cell r="B364" t="str">
            <v>1</v>
          </cell>
          <cell r="C364" t="str">
            <v>A_000215</v>
          </cell>
          <cell r="D364" t="str">
            <v>0000020000</v>
          </cell>
          <cell r="E364" t="str">
            <v>-</v>
          </cell>
          <cell r="F364" t="str">
            <v>A_000215_001</v>
          </cell>
          <cell r="G364" t="str">
            <v>(Dis.CESENA) (S.BIAGIO1) LIVELLO VASCA</v>
          </cell>
          <cell r="H364" t="str">
            <v>m</v>
          </cell>
          <cell r="I364" t="str">
            <v>820</v>
          </cell>
          <cell r="J364" t="str">
            <v>4095</v>
          </cell>
          <cell r="K364" t="str">
            <v>0</v>
          </cell>
          <cell r="L364" t="str">
            <v>6</v>
          </cell>
          <cell r="M364" t="str">
            <v>0</v>
          </cell>
          <cell r="N364" t="str">
            <v>0</v>
          </cell>
          <cell r="O364" t="str">
            <v>32</v>
          </cell>
          <cell r="P364" t="str">
            <v>0</v>
          </cell>
          <cell r="Q364" t="str">
            <v>15</v>
          </cell>
          <cell r="R364" t="str">
            <v>LINEARE</v>
          </cell>
          <cell r="S364" t="str">
            <v>2.97</v>
          </cell>
          <cell r="T364" t="str">
            <v>2.9</v>
          </cell>
          <cell r="U364" t="str">
            <v>2.85</v>
          </cell>
          <cell r="V364" t="str">
            <v>1</v>
          </cell>
          <cell r="W364" t="str">
            <v>1</v>
          </cell>
          <cell r="X364" t="str">
            <v>.5</v>
          </cell>
          <cell r="Y364" t="str">
            <v>0</v>
          </cell>
          <cell r="Z364" t="str">
            <v>MEDIA</v>
          </cell>
          <cell r="AA364" t="str">
            <v>10</v>
          </cell>
          <cell r="AB364" t="str">
            <v>0</v>
          </cell>
          <cell r="AC364" t="str">
            <v>NO</v>
          </cell>
          <cell r="AE364" t="str">
            <v>not used</v>
          </cell>
          <cell r="AF364" t="str">
            <v>A000215</v>
          </cell>
        </row>
        <row r="365">
          <cell r="A365" t="str">
            <v>SHARED</v>
          </cell>
          <cell r="B365" t="str">
            <v>1</v>
          </cell>
          <cell r="C365" t="str">
            <v>A_000215</v>
          </cell>
          <cell r="D365" t="str">
            <v>0000030000</v>
          </cell>
          <cell r="E365" t="str">
            <v>2</v>
          </cell>
          <cell r="F365" t="str">
            <v>A_000215_003</v>
          </cell>
          <cell r="G365" t="str">
            <v>(Dis.CESENA) (S.BIAGIO1) PORTATA X RULLATO 2</v>
          </cell>
          <cell r="H365" t="str">
            <v>mc/h</v>
          </cell>
          <cell r="I365" t="str">
            <v>820</v>
          </cell>
          <cell r="J365" t="str">
            <v>4095</v>
          </cell>
          <cell r="K365" t="str">
            <v>0</v>
          </cell>
          <cell r="L365" t="str">
            <v>20</v>
          </cell>
          <cell r="M365" t="str">
            <v>0</v>
          </cell>
          <cell r="N365" t="str">
            <v>0</v>
          </cell>
          <cell r="O365" t="str">
            <v>32</v>
          </cell>
          <cell r="P365" t="str">
            <v>0</v>
          </cell>
          <cell r="Q365" t="str">
            <v>15</v>
          </cell>
          <cell r="R365" t="str">
            <v>LINEARE</v>
          </cell>
          <cell r="S365" t="str">
            <v>999999</v>
          </cell>
          <cell r="T365" t="str">
            <v>888888</v>
          </cell>
          <cell r="U365" t="str">
            <v>888888</v>
          </cell>
          <cell r="V365" t="str">
            <v>-888888</v>
          </cell>
          <cell r="W365" t="str">
            <v>-888888</v>
          </cell>
          <cell r="X365" t="str">
            <v>-999999</v>
          </cell>
          <cell r="Y365" t="str">
            <v>0</v>
          </cell>
          <cell r="Z365" t="str">
            <v>MEDIA</v>
          </cell>
          <cell r="AA365" t="str">
            <v>10</v>
          </cell>
          <cell r="AB365" t="str">
            <v>0</v>
          </cell>
          <cell r="AC365" t="str">
            <v>NO</v>
          </cell>
          <cell r="AD365" t="str">
            <v>NO</v>
          </cell>
          <cell r="AE365" t="str">
            <v>not used</v>
          </cell>
          <cell r="AF365" t="str">
            <v>A000215</v>
          </cell>
        </row>
        <row r="366">
          <cell r="A366" t="str">
            <v>SHARED</v>
          </cell>
          <cell r="B366" t="str">
            <v>1</v>
          </cell>
          <cell r="C366" t="str">
            <v>A_000215</v>
          </cell>
          <cell r="D366" t="str">
            <v>0000040000</v>
          </cell>
          <cell r="E366" t="str">
            <v>3</v>
          </cell>
          <cell r="F366" t="str">
            <v>A_000215_004</v>
          </cell>
          <cell r="G366" t="str">
            <v>(Dis.CESENA) (S.BIAGIO1) FASE1 POMPA 1</v>
          </cell>
          <cell r="H366" t="str">
            <v>A</v>
          </cell>
          <cell r="I366" t="str">
            <v>820</v>
          </cell>
          <cell r="J366" t="str">
            <v>4095</v>
          </cell>
          <cell r="K366" t="str">
            <v>0</v>
          </cell>
          <cell r="L366" t="str">
            <v>60</v>
          </cell>
          <cell r="M366" t="str">
            <v>0</v>
          </cell>
          <cell r="N366" t="str">
            <v>0</v>
          </cell>
          <cell r="O366" t="str">
            <v>32</v>
          </cell>
          <cell r="P366" t="str">
            <v>0</v>
          </cell>
          <cell r="Q366" t="str">
            <v>15</v>
          </cell>
          <cell r="R366" t="str">
            <v>LINEARE</v>
          </cell>
          <cell r="S366" t="str">
            <v>999999</v>
          </cell>
          <cell r="T366" t="str">
            <v>888888</v>
          </cell>
          <cell r="U366" t="str">
            <v>888888</v>
          </cell>
          <cell r="V366" t="str">
            <v>-888888</v>
          </cell>
          <cell r="W366" t="str">
            <v>-888888</v>
          </cell>
          <cell r="X366" t="str">
            <v>-999999</v>
          </cell>
          <cell r="Y366" t="str">
            <v>0</v>
          </cell>
          <cell r="Z366" t="str">
            <v>MEDIA</v>
          </cell>
          <cell r="AA366" t="str">
            <v>10</v>
          </cell>
          <cell r="AB366" t="str">
            <v>0</v>
          </cell>
          <cell r="AC366" t="str">
            <v>NO</v>
          </cell>
          <cell r="AD366" t="str">
            <v>NO</v>
          </cell>
          <cell r="AE366" t="str">
            <v>not used</v>
          </cell>
          <cell r="AF366" t="str">
            <v>A000215</v>
          </cell>
        </row>
        <row r="367">
          <cell r="A367" t="str">
            <v>SHARED</v>
          </cell>
          <cell r="B367" t="str">
            <v>1</v>
          </cell>
          <cell r="C367" t="str">
            <v>A_000215</v>
          </cell>
          <cell r="D367" t="str">
            <v>0000050000</v>
          </cell>
          <cell r="E367" t="str">
            <v>4</v>
          </cell>
          <cell r="F367" t="str">
            <v>A_000215_005</v>
          </cell>
          <cell r="G367" t="str">
            <v>(Dis.CESENA) (S.BIAGIO1) FASE2 POMPA 2</v>
          </cell>
          <cell r="H367" t="str">
            <v>A</v>
          </cell>
          <cell r="I367" t="str">
            <v>820</v>
          </cell>
          <cell r="J367" t="str">
            <v>4095</v>
          </cell>
          <cell r="K367" t="str">
            <v>0</v>
          </cell>
          <cell r="L367" t="str">
            <v>60</v>
          </cell>
          <cell r="M367" t="str">
            <v>0</v>
          </cell>
          <cell r="N367" t="str">
            <v>0</v>
          </cell>
          <cell r="O367" t="str">
            <v>32</v>
          </cell>
          <cell r="P367" t="str">
            <v>0</v>
          </cell>
          <cell r="Q367" t="str">
            <v>15</v>
          </cell>
          <cell r="R367" t="str">
            <v>LINEARE</v>
          </cell>
          <cell r="S367" t="str">
            <v>999999</v>
          </cell>
          <cell r="T367" t="str">
            <v>888888</v>
          </cell>
          <cell r="U367" t="str">
            <v>888888</v>
          </cell>
          <cell r="V367" t="str">
            <v>-888888</v>
          </cell>
          <cell r="W367" t="str">
            <v>-888888</v>
          </cell>
          <cell r="X367" t="str">
            <v>-999999</v>
          </cell>
          <cell r="Y367" t="str">
            <v>0</v>
          </cell>
          <cell r="Z367" t="str">
            <v>MEDIA</v>
          </cell>
          <cell r="AA367" t="str">
            <v>10</v>
          </cell>
          <cell r="AB367" t="str">
            <v>0</v>
          </cell>
          <cell r="AC367" t="str">
            <v>NO</v>
          </cell>
          <cell r="AD367" t="str">
            <v>NO</v>
          </cell>
          <cell r="AE367" t="str">
            <v>not used</v>
          </cell>
          <cell r="AF367" t="str">
            <v>A000215</v>
          </cell>
        </row>
        <row r="368">
          <cell r="A368" t="str">
            <v>SHARED</v>
          </cell>
          <cell r="B368" t="str">
            <v>4</v>
          </cell>
          <cell r="C368" t="str">
            <v>A_000225</v>
          </cell>
          <cell r="D368" t="str">
            <v>0000010000</v>
          </cell>
          <cell r="E368" t="str">
            <v>-</v>
          </cell>
          <cell r="F368" t="str">
            <v>A_000225_001</v>
          </cell>
          <cell r="G368" t="str">
            <v>(Dis.CESENA) (LINARO) LIVELLO VASCA</v>
          </cell>
          <cell r="H368" t="str">
            <v>m</v>
          </cell>
          <cell r="I368" t="str">
            <v>819</v>
          </cell>
          <cell r="J368" t="str">
            <v>4095</v>
          </cell>
          <cell r="K368" t="str">
            <v>0</v>
          </cell>
          <cell r="L368" t="str">
            <v>6</v>
          </cell>
          <cell r="M368" t="str">
            <v>0</v>
          </cell>
          <cell r="N368" t="str">
            <v>0</v>
          </cell>
          <cell r="O368" t="str">
            <v>32</v>
          </cell>
          <cell r="P368" t="str">
            <v>0</v>
          </cell>
          <cell r="Q368" t="str">
            <v>15</v>
          </cell>
          <cell r="R368" t="str">
            <v>LINEARE</v>
          </cell>
          <cell r="S368" t="str">
            <v>1.8</v>
          </cell>
          <cell r="T368" t="str">
            <v>1.75</v>
          </cell>
          <cell r="U368" t="str">
            <v>1.75</v>
          </cell>
          <cell r="V368" t="str">
            <v>.8</v>
          </cell>
          <cell r="W368" t="str">
            <v>.8</v>
          </cell>
          <cell r="X368" t="str">
            <v>.5</v>
          </cell>
          <cell r="Y368" t="str">
            <v>0</v>
          </cell>
          <cell r="Z368" t="str">
            <v>MEDIA</v>
          </cell>
          <cell r="AA368" t="str">
            <v>10</v>
          </cell>
          <cell r="AB368" t="str">
            <v>0</v>
          </cell>
          <cell r="AC368" t="str">
            <v>NO</v>
          </cell>
          <cell r="AE368" t="str">
            <v>not used</v>
          </cell>
          <cell r="AF368" t="str">
            <v>A000225</v>
          </cell>
        </row>
        <row r="369">
          <cell r="A369" t="str">
            <v>SHARED</v>
          </cell>
          <cell r="B369" t="str">
            <v>4</v>
          </cell>
          <cell r="C369" t="str">
            <v>A_000225</v>
          </cell>
          <cell r="D369" t="str">
            <v>0000020000</v>
          </cell>
          <cell r="E369" t="str">
            <v>1</v>
          </cell>
          <cell r="F369" t="str">
            <v>A_000225_002</v>
          </cell>
          <cell r="G369" t="str">
            <v>(Dis.CESENA) (LINARO) P INGRESSO CLAYTON</v>
          </cell>
          <cell r="H369" t="str">
            <v>bar</v>
          </cell>
          <cell r="I369" t="str">
            <v>819</v>
          </cell>
          <cell r="J369" t="str">
            <v>4095</v>
          </cell>
          <cell r="K369" t="str">
            <v>0</v>
          </cell>
          <cell r="L369" t="str">
            <v>16</v>
          </cell>
          <cell r="M369" t="str">
            <v>1</v>
          </cell>
          <cell r="N369" t="str">
            <v>0</v>
          </cell>
          <cell r="O369" t="str">
            <v>32</v>
          </cell>
          <cell r="P369" t="str">
            <v>0</v>
          </cell>
          <cell r="Q369" t="str">
            <v>15</v>
          </cell>
          <cell r="R369" t="str">
            <v>LINEARE</v>
          </cell>
          <cell r="S369" t="str">
            <v>999999</v>
          </cell>
          <cell r="T369" t="str">
            <v>888888</v>
          </cell>
          <cell r="U369" t="str">
            <v>888888</v>
          </cell>
          <cell r="V369" t="str">
            <v>-888888</v>
          </cell>
          <cell r="W369" t="str">
            <v>-888888</v>
          </cell>
          <cell r="X369" t="str">
            <v>-999999</v>
          </cell>
          <cell r="Y369" t="str">
            <v>0</v>
          </cell>
          <cell r="Z369" t="str">
            <v>MEDIA</v>
          </cell>
          <cell r="AA369" t="str">
            <v>10</v>
          </cell>
          <cell r="AB369" t="str">
            <v>0</v>
          </cell>
          <cell r="AC369" t="str">
            <v>NO</v>
          </cell>
          <cell r="AD369" t="str">
            <v>SI_HighLow</v>
          </cell>
          <cell r="AE369" t="str">
            <v>not used</v>
          </cell>
          <cell r="AF369" t="str">
            <v>A000225</v>
          </cell>
        </row>
        <row r="370">
          <cell r="A370" t="str">
            <v>SHARED</v>
          </cell>
          <cell r="B370" t="str">
            <v>4</v>
          </cell>
          <cell r="C370" t="str">
            <v>A_000225</v>
          </cell>
          <cell r="D370" t="str">
            <v>0000030000</v>
          </cell>
          <cell r="E370" t="str">
            <v>2</v>
          </cell>
          <cell r="F370" t="str">
            <v>A_000225_003</v>
          </cell>
          <cell r="G370" t="str">
            <v>(Dis.CESENA) (LINARO) PORTATA X RANCHIO</v>
          </cell>
          <cell r="H370" t="str">
            <v>mc/h</v>
          </cell>
          <cell r="I370" t="str">
            <v>819</v>
          </cell>
          <cell r="J370" t="str">
            <v>4095</v>
          </cell>
          <cell r="K370" t="str">
            <v>0</v>
          </cell>
          <cell r="L370" t="str">
            <v>30</v>
          </cell>
          <cell r="M370" t="str">
            <v>0</v>
          </cell>
          <cell r="N370" t="str">
            <v>0</v>
          </cell>
          <cell r="O370" t="str">
            <v>32</v>
          </cell>
          <cell r="P370" t="str">
            <v>0</v>
          </cell>
          <cell r="Q370" t="str">
            <v>15</v>
          </cell>
          <cell r="R370" t="str">
            <v>LINEARE</v>
          </cell>
          <cell r="S370" t="str">
            <v>999999</v>
          </cell>
          <cell r="T370" t="str">
            <v>888888</v>
          </cell>
          <cell r="U370" t="str">
            <v>888888</v>
          </cell>
          <cell r="V370" t="str">
            <v>-888888</v>
          </cell>
          <cell r="W370" t="str">
            <v>-888888</v>
          </cell>
          <cell r="X370" t="str">
            <v>-999999</v>
          </cell>
          <cell r="Y370" t="str">
            <v>0</v>
          </cell>
          <cell r="Z370" t="str">
            <v>MEDIA</v>
          </cell>
          <cell r="AA370" t="str">
            <v>10</v>
          </cell>
          <cell r="AB370" t="str">
            <v>0</v>
          </cell>
          <cell r="AC370" t="str">
            <v>NO</v>
          </cell>
          <cell r="AD370" t="str">
            <v>NO</v>
          </cell>
          <cell r="AE370" t="str">
            <v>not used</v>
          </cell>
          <cell r="AF370" t="str">
            <v>A000225</v>
          </cell>
        </row>
        <row r="371">
          <cell r="A371" t="str">
            <v>SHARED</v>
          </cell>
          <cell r="B371" t="str">
            <v>4</v>
          </cell>
          <cell r="C371" t="str">
            <v>A_000225</v>
          </cell>
          <cell r="D371" t="str">
            <v>0000040000</v>
          </cell>
          <cell r="E371" t="str">
            <v>3</v>
          </cell>
          <cell r="F371" t="str">
            <v>A_000225_004</v>
          </cell>
          <cell r="G371" t="str">
            <v>(Dis.CESENA) (LINARO) FASE 1 POMPA 1</v>
          </cell>
          <cell r="H371" t="str">
            <v>A</v>
          </cell>
          <cell r="I371" t="str">
            <v>819</v>
          </cell>
          <cell r="J371" t="str">
            <v>4095</v>
          </cell>
          <cell r="K371" t="str">
            <v>0</v>
          </cell>
          <cell r="L371" t="str">
            <v>50</v>
          </cell>
          <cell r="M371" t="str">
            <v>0</v>
          </cell>
          <cell r="N371" t="str">
            <v>0</v>
          </cell>
          <cell r="O371" t="str">
            <v>32</v>
          </cell>
          <cell r="P371" t="str">
            <v>0</v>
          </cell>
          <cell r="Q371" t="str">
            <v>15</v>
          </cell>
          <cell r="R371" t="str">
            <v>LINEARE</v>
          </cell>
          <cell r="S371" t="str">
            <v>999999</v>
          </cell>
          <cell r="T371" t="str">
            <v>888888</v>
          </cell>
          <cell r="U371" t="str">
            <v>888888</v>
          </cell>
          <cell r="V371" t="str">
            <v>-888888</v>
          </cell>
          <cell r="W371" t="str">
            <v>-888888</v>
          </cell>
          <cell r="X371" t="str">
            <v>-999999</v>
          </cell>
          <cell r="Y371" t="str">
            <v>0</v>
          </cell>
          <cell r="Z371" t="str">
            <v>MEDIA</v>
          </cell>
          <cell r="AA371" t="str">
            <v>10</v>
          </cell>
          <cell r="AB371" t="str">
            <v>0</v>
          </cell>
          <cell r="AC371" t="str">
            <v>NO</v>
          </cell>
          <cell r="AD371" t="str">
            <v>NO</v>
          </cell>
          <cell r="AE371" t="str">
            <v>not used</v>
          </cell>
          <cell r="AF371" t="str">
            <v>A000225</v>
          </cell>
        </row>
        <row r="372">
          <cell r="A372" t="str">
            <v>SHARED</v>
          </cell>
          <cell r="B372" t="str">
            <v>8</v>
          </cell>
          <cell r="C372" t="str">
            <v>A_000225</v>
          </cell>
          <cell r="D372" t="str">
            <v>0000030000</v>
          </cell>
          <cell r="E372" t="str">
            <v>0</v>
          </cell>
          <cell r="F372" t="str">
            <v>A_000225_007</v>
          </cell>
          <cell r="G372" t="str">
            <v>(Dis.CESENA) (LINARO) FASE 1 POMPA 2</v>
          </cell>
          <cell r="H372" t="str">
            <v>A</v>
          </cell>
          <cell r="I372" t="str">
            <v>819</v>
          </cell>
          <cell r="J372" t="str">
            <v>4095</v>
          </cell>
          <cell r="K372" t="str">
            <v>0</v>
          </cell>
          <cell r="L372" t="str">
            <v>50</v>
          </cell>
          <cell r="M372" t="str">
            <v>0</v>
          </cell>
          <cell r="N372" t="str">
            <v>0</v>
          </cell>
          <cell r="O372" t="str">
            <v>32</v>
          </cell>
          <cell r="P372" t="str">
            <v>0</v>
          </cell>
          <cell r="Q372" t="str">
            <v>15</v>
          </cell>
          <cell r="R372" t="str">
            <v>LINEARE</v>
          </cell>
          <cell r="S372" t="str">
            <v>999999</v>
          </cell>
          <cell r="T372" t="str">
            <v>888888</v>
          </cell>
          <cell r="U372" t="str">
            <v>888888</v>
          </cell>
          <cell r="V372" t="str">
            <v>-888888</v>
          </cell>
          <cell r="W372" t="str">
            <v>-888888</v>
          </cell>
          <cell r="X372" t="str">
            <v>-999999</v>
          </cell>
          <cell r="Y372" t="str">
            <v>0</v>
          </cell>
          <cell r="Z372" t="str">
            <v>MEDIA</v>
          </cell>
          <cell r="AA372" t="str">
            <v>10</v>
          </cell>
          <cell r="AB372" t="str">
            <v>0</v>
          </cell>
          <cell r="AC372" t="str">
            <v>NO</v>
          </cell>
          <cell r="AD372" t="str">
            <v>NO</v>
          </cell>
          <cell r="AE372" t="str">
            <v>not used</v>
          </cell>
          <cell r="AF372" t="str">
            <v>A000225</v>
          </cell>
          <cell r="AP372" t="str">
            <v>0</v>
          </cell>
        </row>
        <row r="373">
          <cell r="A373" t="str">
            <v>SHARED</v>
          </cell>
          <cell r="B373" t="str">
            <v>42</v>
          </cell>
          <cell r="C373" t="str">
            <v>A_000088</v>
          </cell>
          <cell r="D373" t="str">
            <v>0000020000</v>
          </cell>
          <cell r="E373" t="str">
            <v>-</v>
          </cell>
          <cell r="F373" t="str">
            <v>A_000226_001</v>
          </cell>
          <cell r="G373" t="str">
            <v>(Dis.CESENA) (M.FARNETO1) LIVELLO VASCA</v>
          </cell>
          <cell r="H373" t="str">
            <v>m</v>
          </cell>
          <cell r="I373" t="str">
            <v>0</v>
          </cell>
          <cell r="J373" t="str">
            <v>1999</v>
          </cell>
          <cell r="K373" t="str">
            <v>0</v>
          </cell>
          <cell r="L373" t="str">
            <v>6</v>
          </cell>
          <cell r="M373" t="str">
            <v>1</v>
          </cell>
          <cell r="N373" t="str">
            <v>0</v>
          </cell>
          <cell r="O373" t="str">
            <v>19</v>
          </cell>
          <cell r="P373" t="str">
            <v>0</v>
          </cell>
          <cell r="Q373" t="str">
            <v>15</v>
          </cell>
          <cell r="R373" t="str">
            <v>LINEARE</v>
          </cell>
          <cell r="S373" t="str">
            <v>999999</v>
          </cell>
          <cell r="T373" t="str">
            <v>888888</v>
          </cell>
          <cell r="U373" t="str">
            <v>888888</v>
          </cell>
          <cell r="V373" t="str">
            <v>-888888</v>
          </cell>
          <cell r="W373" t="str">
            <v>-888888</v>
          </cell>
          <cell r="X373" t="str">
            <v>-999999</v>
          </cell>
          <cell r="Y373" t="str">
            <v>0</v>
          </cell>
          <cell r="Z373" t="str">
            <v>MEDIA</v>
          </cell>
          <cell r="AA373" t="str">
            <v>10</v>
          </cell>
          <cell r="AB373" t="str">
            <v>0</v>
          </cell>
          <cell r="AC373" t="str">
            <v>NO</v>
          </cell>
          <cell r="AD373" t="str">
            <v>SI_HighLow</v>
          </cell>
          <cell r="AE373" t="str">
            <v>not used</v>
          </cell>
          <cell r="AF373" t="str">
            <v>A000226</v>
          </cell>
        </row>
        <row r="374">
          <cell r="A374" t="str">
            <v>SHARED</v>
          </cell>
          <cell r="B374" t="str">
            <v>42</v>
          </cell>
          <cell r="C374" t="str">
            <v>A_000088</v>
          </cell>
          <cell r="D374" t="str">
            <v>0000030000</v>
          </cell>
          <cell r="E374" t="str">
            <v>2</v>
          </cell>
          <cell r="F374" t="str">
            <v>A_000226_003</v>
          </cell>
          <cell r="G374" t="str">
            <v>(Dis.CESENA) (M.FARNETO1) X FARNETO2 : PORTATA</v>
          </cell>
          <cell r="H374" t="str">
            <v>mc/h</v>
          </cell>
          <cell r="I374" t="str">
            <v>0</v>
          </cell>
          <cell r="J374" t="str">
            <v>1999</v>
          </cell>
          <cell r="K374" t="str">
            <v>0</v>
          </cell>
          <cell r="L374" t="str">
            <v>100</v>
          </cell>
          <cell r="M374" t="str">
            <v>1</v>
          </cell>
          <cell r="N374" t="str">
            <v>0</v>
          </cell>
          <cell r="O374" t="str">
            <v>19</v>
          </cell>
          <cell r="P374" t="str">
            <v>0</v>
          </cell>
          <cell r="Q374" t="str">
            <v>15</v>
          </cell>
          <cell r="R374" t="str">
            <v>LINEARE</v>
          </cell>
          <cell r="S374" t="str">
            <v>999999</v>
          </cell>
          <cell r="T374" t="str">
            <v>888888</v>
          </cell>
          <cell r="U374" t="str">
            <v>888888</v>
          </cell>
          <cell r="V374" t="str">
            <v>-888888</v>
          </cell>
          <cell r="W374" t="str">
            <v>-888888</v>
          </cell>
          <cell r="X374" t="str">
            <v>-999999</v>
          </cell>
          <cell r="Y374" t="str">
            <v>0</v>
          </cell>
          <cell r="Z374" t="str">
            <v>MEDIA</v>
          </cell>
          <cell r="AA374" t="str">
            <v>10</v>
          </cell>
          <cell r="AB374" t="str">
            <v>0</v>
          </cell>
          <cell r="AC374" t="str">
            <v>NO</v>
          </cell>
          <cell r="AD374" t="str">
            <v>SI_HighLow</v>
          </cell>
          <cell r="AE374" t="str">
            <v>not used</v>
          </cell>
          <cell r="AF374" t="str">
            <v>A000226</v>
          </cell>
        </row>
        <row r="375">
          <cell r="A375" t="str">
            <v>SHARED</v>
          </cell>
          <cell r="B375" t="str">
            <v>42</v>
          </cell>
          <cell r="C375" t="str">
            <v>A_000088</v>
          </cell>
          <cell r="D375" t="str">
            <v>0000040000</v>
          </cell>
          <cell r="E375" t="str">
            <v>3</v>
          </cell>
          <cell r="F375" t="str">
            <v>A_000226_004</v>
          </cell>
          <cell r="G375" t="str">
            <v>(Dis.CESENA) (M.FARNETO1) FASE1 POMPA 1</v>
          </cell>
          <cell r="H375" t="str">
            <v>A</v>
          </cell>
          <cell r="I375" t="str">
            <v>0</v>
          </cell>
          <cell r="J375" t="str">
            <v>1999</v>
          </cell>
          <cell r="K375" t="str">
            <v>0</v>
          </cell>
          <cell r="L375" t="str">
            <v>60</v>
          </cell>
          <cell r="M375" t="str">
            <v>0</v>
          </cell>
          <cell r="N375" t="str">
            <v>0</v>
          </cell>
          <cell r="O375" t="str">
            <v>19</v>
          </cell>
          <cell r="P375" t="str">
            <v>0</v>
          </cell>
          <cell r="Q375" t="str">
            <v>15</v>
          </cell>
          <cell r="R375" t="str">
            <v>LINEARE</v>
          </cell>
          <cell r="S375" t="str">
            <v>999999</v>
          </cell>
          <cell r="T375" t="str">
            <v>888888</v>
          </cell>
          <cell r="U375" t="str">
            <v>888888</v>
          </cell>
          <cell r="V375" t="str">
            <v>-888888</v>
          </cell>
          <cell r="W375" t="str">
            <v>-888888</v>
          </cell>
          <cell r="X375" t="str">
            <v>-999999</v>
          </cell>
          <cell r="Y375" t="str">
            <v>0</v>
          </cell>
          <cell r="Z375" t="str">
            <v>MEDIA</v>
          </cell>
          <cell r="AA375" t="str">
            <v>10</v>
          </cell>
          <cell r="AB375" t="str">
            <v>0</v>
          </cell>
          <cell r="AC375" t="str">
            <v>NO</v>
          </cell>
          <cell r="AE375" t="str">
            <v>not used</v>
          </cell>
          <cell r="AF375" t="str">
            <v>A000226</v>
          </cell>
        </row>
        <row r="376">
          <cell r="A376" t="str">
            <v>SHARED</v>
          </cell>
          <cell r="B376" t="str">
            <v>46</v>
          </cell>
          <cell r="C376" t="str">
            <v>A_000088</v>
          </cell>
          <cell r="D376" t="str">
            <v>0000010000</v>
          </cell>
          <cell r="E376" t="str">
            <v>-</v>
          </cell>
          <cell r="F376" t="str">
            <v>A_000226_005</v>
          </cell>
          <cell r="G376" t="str">
            <v>(Dis.CESENA) (M.FARNETO1) FASE2 POMPA 2</v>
          </cell>
          <cell r="H376" t="str">
            <v>A</v>
          </cell>
          <cell r="I376" t="str">
            <v>0</v>
          </cell>
          <cell r="J376" t="str">
            <v>1999</v>
          </cell>
          <cell r="K376" t="str">
            <v>0</v>
          </cell>
          <cell r="L376" t="str">
            <v>60</v>
          </cell>
          <cell r="M376" t="str">
            <v>0</v>
          </cell>
          <cell r="N376" t="str">
            <v>0</v>
          </cell>
          <cell r="O376" t="str">
            <v>19</v>
          </cell>
          <cell r="P376" t="str">
            <v>0</v>
          </cell>
          <cell r="Q376" t="str">
            <v>15</v>
          </cell>
          <cell r="R376" t="str">
            <v>LINEARE</v>
          </cell>
          <cell r="S376" t="str">
            <v>999999</v>
          </cell>
          <cell r="T376" t="str">
            <v>888888</v>
          </cell>
          <cell r="U376" t="str">
            <v>888888</v>
          </cell>
          <cell r="V376" t="str">
            <v>-888888</v>
          </cell>
          <cell r="W376" t="str">
            <v>-888888</v>
          </cell>
          <cell r="X376" t="str">
            <v>-999999</v>
          </cell>
          <cell r="Y376" t="str">
            <v>0</v>
          </cell>
          <cell r="Z376" t="str">
            <v>MEDIA</v>
          </cell>
          <cell r="AA376" t="str">
            <v>10</v>
          </cell>
          <cell r="AB376" t="str">
            <v>0</v>
          </cell>
          <cell r="AC376" t="str">
            <v>NO</v>
          </cell>
          <cell r="AE376" t="str">
            <v>not used</v>
          </cell>
          <cell r="AF376" t="str">
            <v>A000226</v>
          </cell>
          <cell r="AP376" t="str">
            <v>0</v>
          </cell>
        </row>
        <row r="377">
          <cell r="A377" t="str">
            <v>SHARED</v>
          </cell>
          <cell r="B377" t="str">
            <v>1</v>
          </cell>
          <cell r="C377" t="str">
            <v>A_000230</v>
          </cell>
          <cell r="D377" t="str">
            <v>0000010000</v>
          </cell>
          <cell r="E377" t="str">
            <v>-</v>
          </cell>
          <cell r="F377" t="str">
            <v>A_000230_001</v>
          </cell>
          <cell r="G377" t="str">
            <v>(Dis.CESENA) (TEZZO ALTO ) LIVELLO VASCA</v>
          </cell>
          <cell r="H377" t="str">
            <v>m</v>
          </cell>
          <cell r="I377" t="str">
            <v>820</v>
          </cell>
          <cell r="J377" t="str">
            <v>4095</v>
          </cell>
          <cell r="K377" t="str">
            <v>0</v>
          </cell>
          <cell r="L377" t="str">
            <v>6</v>
          </cell>
          <cell r="M377" t="str">
            <v>0</v>
          </cell>
          <cell r="N377" t="str">
            <v>0</v>
          </cell>
          <cell r="O377" t="str">
            <v>32</v>
          </cell>
          <cell r="P377" t="str">
            <v>0</v>
          </cell>
          <cell r="Q377" t="str">
            <v>15</v>
          </cell>
          <cell r="R377" t="str">
            <v>LINEARE</v>
          </cell>
          <cell r="S377" t="str">
            <v>1.95</v>
          </cell>
          <cell r="T377" t="str">
            <v>1.9</v>
          </cell>
          <cell r="U377" t="str">
            <v>1.9</v>
          </cell>
          <cell r="V377" t="str">
            <v>.7</v>
          </cell>
          <cell r="W377" t="str">
            <v>.7</v>
          </cell>
          <cell r="X377" t="str">
            <v>.5</v>
          </cell>
          <cell r="Y377" t="str">
            <v>0</v>
          </cell>
          <cell r="Z377" t="str">
            <v>MEDIA</v>
          </cell>
          <cell r="AA377" t="str">
            <v>10</v>
          </cell>
          <cell r="AB377" t="str">
            <v>0</v>
          </cell>
          <cell r="AC377" t="str">
            <v>NO</v>
          </cell>
          <cell r="AE377" t="str">
            <v>not used</v>
          </cell>
          <cell r="AF377" t="str">
            <v>A000230</v>
          </cell>
          <cell r="AP377" t="str">
            <v>0</v>
          </cell>
        </row>
        <row r="378">
          <cell r="A378" t="str">
            <v>SHARED</v>
          </cell>
          <cell r="B378" t="str">
            <v>1</v>
          </cell>
          <cell r="C378" t="str">
            <v>A_000230</v>
          </cell>
          <cell r="D378" t="str">
            <v>0000030000</v>
          </cell>
          <cell r="E378" t="str">
            <v>2</v>
          </cell>
          <cell r="F378" t="str">
            <v>A_000230_003</v>
          </cell>
          <cell r="G378" t="str">
            <v>(Dis.CESENA) (TEZZO ALTO ) Portata X Monte Finocchio</v>
          </cell>
          <cell r="H378" t="str">
            <v>mc/h</v>
          </cell>
          <cell r="I378" t="str">
            <v>820</v>
          </cell>
          <cell r="J378" t="str">
            <v>4095</v>
          </cell>
          <cell r="K378" t="str">
            <v>0</v>
          </cell>
          <cell r="L378" t="str">
            <v>100</v>
          </cell>
          <cell r="M378" t="str">
            <v>0</v>
          </cell>
          <cell r="N378" t="str">
            <v>0</v>
          </cell>
          <cell r="O378" t="str">
            <v>32</v>
          </cell>
          <cell r="P378" t="str">
            <v>0</v>
          </cell>
          <cell r="Q378" t="str">
            <v>15</v>
          </cell>
          <cell r="R378" t="str">
            <v>LINEARE</v>
          </cell>
          <cell r="S378" t="str">
            <v>999999</v>
          </cell>
          <cell r="T378" t="str">
            <v>888888</v>
          </cell>
          <cell r="U378" t="str">
            <v>888888</v>
          </cell>
          <cell r="V378" t="str">
            <v>-888888</v>
          </cell>
          <cell r="W378" t="str">
            <v>-888888</v>
          </cell>
          <cell r="X378" t="str">
            <v>-999999</v>
          </cell>
          <cell r="Y378" t="str">
            <v>0</v>
          </cell>
          <cell r="Z378" t="str">
            <v>MEDIA</v>
          </cell>
          <cell r="AA378" t="str">
            <v>10</v>
          </cell>
          <cell r="AB378" t="str">
            <v>0</v>
          </cell>
          <cell r="AC378" t="str">
            <v>NO</v>
          </cell>
          <cell r="AE378" t="str">
            <v>not used</v>
          </cell>
          <cell r="AF378" t="str">
            <v>A000230</v>
          </cell>
        </row>
        <row r="379">
          <cell r="A379" t="str">
            <v>SHARED</v>
          </cell>
          <cell r="B379" t="str">
            <v>1</v>
          </cell>
          <cell r="C379" t="str">
            <v>A_000230</v>
          </cell>
          <cell r="D379" t="str">
            <v>0000040000</v>
          </cell>
          <cell r="E379" t="str">
            <v>3</v>
          </cell>
          <cell r="F379" t="str">
            <v>A_000230_004</v>
          </cell>
          <cell r="G379" t="str">
            <v>(Dis.CESENA) (TEZZO ALTO ) FASE 1 POMPA 1</v>
          </cell>
          <cell r="H379" t="str">
            <v>A</v>
          </cell>
          <cell r="I379" t="str">
            <v>820</v>
          </cell>
          <cell r="J379" t="str">
            <v>4095</v>
          </cell>
          <cell r="K379" t="str">
            <v>0</v>
          </cell>
          <cell r="L379" t="str">
            <v>100</v>
          </cell>
          <cell r="M379" t="str">
            <v>10</v>
          </cell>
          <cell r="N379" t="str">
            <v>0</v>
          </cell>
          <cell r="O379" t="str">
            <v>32</v>
          </cell>
          <cell r="P379" t="str">
            <v>0</v>
          </cell>
          <cell r="Q379" t="str">
            <v>15</v>
          </cell>
          <cell r="R379" t="str">
            <v>LINEARE</v>
          </cell>
          <cell r="S379" t="str">
            <v>999999</v>
          </cell>
          <cell r="T379" t="str">
            <v>888888</v>
          </cell>
          <cell r="U379" t="str">
            <v>888888</v>
          </cell>
          <cell r="V379" t="str">
            <v>-888888</v>
          </cell>
          <cell r="W379" t="str">
            <v>-888888</v>
          </cell>
          <cell r="X379" t="str">
            <v>-999999</v>
          </cell>
          <cell r="Y379" t="str">
            <v>0</v>
          </cell>
          <cell r="Z379" t="str">
            <v>MEDIA</v>
          </cell>
          <cell r="AA379" t="str">
            <v>10</v>
          </cell>
          <cell r="AB379" t="str">
            <v>0</v>
          </cell>
          <cell r="AC379" t="str">
            <v>NO</v>
          </cell>
          <cell r="AD379" t="str">
            <v>SI_HighLow</v>
          </cell>
          <cell r="AE379" t="str">
            <v>not used</v>
          </cell>
          <cell r="AF379" t="str">
            <v>A000230</v>
          </cell>
        </row>
        <row r="380">
          <cell r="A380" t="str">
            <v>SHARED</v>
          </cell>
          <cell r="B380" t="str">
            <v>1</v>
          </cell>
          <cell r="C380" t="str">
            <v>A_000230</v>
          </cell>
          <cell r="D380" t="str">
            <v>0000050000</v>
          </cell>
          <cell r="E380" t="str">
            <v>4</v>
          </cell>
          <cell r="F380" t="str">
            <v>A_000230_005</v>
          </cell>
          <cell r="G380" t="str">
            <v>(Dis.CESENA) (TEZZO ALTO ) FASE 1 POMPA 2</v>
          </cell>
          <cell r="H380" t="str">
            <v>A</v>
          </cell>
          <cell r="I380" t="str">
            <v>820</v>
          </cell>
          <cell r="J380" t="str">
            <v>4095</v>
          </cell>
          <cell r="K380" t="str">
            <v>0</v>
          </cell>
          <cell r="L380" t="str">
            <v>100</v>
          </cell>
          <cell r="M380" t="str">
            <v>10</v>
          </cell>
          <cell r="N380" t="str">
            <v>0</v>
          </cell>
          <cell r="O380" t="str">
            <v>32</v>
          </cell>
          <cell r="P380" t="str">
            <v>0</v>
          </cell>
          <cell r="Q380" t="str">
            <v>15</v>
          </cell>
          <cell r="R380" t="str">
            <v>LINEARE</v>
          </cell>
          <cell r="S380" t="str">
            <v>999999</v>
          </cell>
          <cell r="T380" t="str">
            <v>888888</v>
          </cell>
          <cell r="U380" t="str">
            <v>888888</v>
          </cell>
          <cell r="V380" t="str">
            <v>-888888</v>
          </cell>
          <cell r="W380" t="str">
            <v>-888888</v>
          </cell>
          <cell r="X380" t="str">
            <v>-999999</v>
          </cell>
          <cell r="Y380" t="str">
            <v>0</v>
          </cell>
          <cell r="Z380" t="str">
            <v>MEDIA</v>
          </cell>
          <cell r="AA380" t="str">
            <v>10</v>
          </cell>
          <cell r="AB380" t="str">
            <v>0</v>
          </cell>
          <cell r="AC380" t="str">
            <v>NO</v>
          </cell>
          <cell r="AD380" t="str">
            <v>SI_HighLow</v>
          </cell>
          <cell r="AE380" t="str">
            <v>not used</v>
          </cell>
          <cell r="AF380" t="str">
            <v>A000230</v>
          </cell>
          <cell r="AP380" t="str">
            <v>0</v>
          </cell>
        </row>
        <row r="381">
          <cell r="A381" t="str">
            <v>SHARED</v>
          </cell>
          <cell r="B381" t="str">
            <v>1</v>
          </cell>
          <cell r="C381" t="str">
            <v>A_000230</v>
          </cell>
          <cell r="D381" t="str">
            <v>0000020000</v>
          </cell>
          <cell r="E381" t="str">
            <v>1</v>
          </cell>
          <cell r="F381" t="str">
            <v>A_000238_002</v>
          </cell>
          <cell r="G381" t="str">
            <v>(Dis.CESENA) (MONTEFINOCCHIO) LIVELLO VASCA</v>
          </cell>
          <cell r="H381" t="str">
            <v>m</v>
          </cell>
          <cell r="I381" t="str">
            <v>820</v>
          </cell>
          <cell r="J381" t="str">
            <v>4095</v>
          </cell>
          <cell r="K381" t="str">
            <v>0</v>
          </cell>
          <cell r="L381" t="str">
            <v>6</v>
          </cell>
          <cell r="M381" t="str">
            <v>0</v>
          </cell>
          <cell r="N381" t="str">
            <v>0</v>
          </cell>
          <cell r="O381" t="str">
            <v>32</v>
          </cell>
          <cell r="P381" t="str">
            <v>0</v>
          </cell>
          <cell r="Q381" t="str">
            <v>15</v>
          </cell>
          <cell r="R381" t="str">
            <v>LINEARE</v>
          </cell>
          <cell r="S381" t="str">
            <v>1.8</v>
          </cell>
          <cell r="T381" t="str">
            <v>1.75</v>
          </cell>
          <cell r="U381" t="str">
            <v>1.75</v>
          </cell>
          <cell r="V381" t="str">
            <v>.8</v>
          </cell>
          <cell r="W381" t="str">
            <v>.8</v>
          </cell>
          <cell r="X381" t="str">
            <v>.5</v>
          </cell>
          <cell r="Y381" t="str">
            <v>0</v>
          </cell>
          <cell r="Z381" t="str">
            <v>MEDIA</v>
          </cell>
          <cell r="AA381" t="str">
            <v>10</v>
          </cell>
          <cell r="AB381" t="str">
            <v>0</v>
          </cell>
          <cell r="AC381" t="str">
            <v>NO</v>
          </cell>
          <cell r="AE381" t="str">
            <v>not used</v>
          </cell>
          <cell r="AF381" t="str">
            <v>A000230</v>
          </cell>
        </row>
        <row r="382">
          <cell r="A382" t="str">
            <v>SHARED</v>
          </cell>
          <cell r="B382" t="str">
            <v>4</v>
          </cell>
          <cell r="C382" t="str">
            <v>A_000239</v>
          </cell>
          <cell r="D382" t="str">
            <v>0000010000</v>
          </cell>
          <cell r="E382" t="str">
            <v>0</v>
          </cell>
          <cell r="F382" t="str">
            <v>A_000239_010</v>
          </cell>
          <cell r="G382" t="str">
            <v>(Dis.CESENA) (SORBANO) LIVELLO VASCA</v>
          </cell>
          <cell r="H382" t="str">
            <v>m</v>
          </cell>
          <cell r="I382" t="str">
            <v>819</v>
          </cell>
          <cell r="J382" t="str">
            <v>4095</v>
          </cell>
          <cell r="K382" t="str">
            <v>0</v>
          </cell>
          <cell r="L382" t="str">
            <v>6</v>
          </cell>
          <cell r="M382" t="str">
            <v>0</v>
          </cell>
          <cell r="N382" t="str">
            <v>0</v>
          </cell>
          <cell r="O382" t="str">
            <v>32</v>
          </cell>
          <cell r="P382" t="str">
            <v>0</v>
          </cell>
          <cell r="Q382" t="str">
            <v>15</v>
          </cell>
          <cell r="R382" t="str">
            <v>LINEARE</v>
          </cell>
          <cell r="S382" t="str">
            <v>1.8</v>
          </cell>
          <cell r="T382" t="str">
            <v>1.7</v>
          </cell>
          <cell r="U382" t="str">
            <v>1.7</v>
          </cell>
          <cell r="V382" t="str">
            <v>.5</v>
          </cell>
          <cell r="W382" t="str">
            <v>.5</v>
          </cell>
          <cell r="X382" t="str">
            <v>.4</v>
          </cell>
          <cell r="Y382" t="str">
            <v>15</v>
          </cell>
          <cell r="Z382" t="str">
            <v>MEDIA</v>
          </cell>
          <cell r="AA382" t="str">
            <v>10</v>
          </cell>
          <cell r="AB382" t="str">
            <v>0</v>
          </cell>
          <cell r="AC382" t="str">
            <v>SI</v>
          </cell>
          <cell r="AD382" t="str">
            <v>SI_HighLow</v>
          </cell>
          <cell r="AE382" t="str">
            <v>not used</v>
          </cell>
          <cell r="AF382" t="str">
            <v>A000239</v>
          </cell>
        </row>
        <row r="383">
          <cell r="A383" t="str">
            <v>SHARED</v>
          </cell>
          <cell r="B383" t="str">
            <v>4</v>
          </cell>
          <cell r="C383" t="str">
            <v>A_000239</v>
          </cell>
          <cell r="D383" t="str">
            <v>0000020000</v>
          </cell>
          <cell r="E383" t="str">
            <v>1</v>
          </cell>
          <cell r="F383" t="str">
            <v>A_000239_011</v>
          </cell>
          <cell r="G383" t="str">
            <v>(Dis.CESENA) (SORBANO) PRESSIONE AUTOCLAVE</v>
          </cell>
          <cell r="H383" t="str">
            <v>bar</v>
          </cell>
          <cell r="I383" t="str">
            <v>819</v>
          </cell>
          <cell r="J383" t="str">
            <v>4095</v>
          </cell>
          <cell r="K383" t="str">
            <v>0</v>
          </cell>
          <cell r="L383" t="str">
            <v>40</v>
          </cell>
          <cell r="M383" t="str">
            <v>1</v>
          </cell>
          <cell r="N383" t="str">
            <v>0</v>
          </cell>
          <cell r="O383" t="str">
            <v>32</v>
          </cell>
          <cell r="P383" t="str">
            <v>0</v>
          </cell>
          <cell r="Q383" t="str">
            <v>15</v>
          </cell>
          <cell r="R383" t="str">
            <v>LINEARE</v>
          </cell>
          <cell r="S383" t="str">
            <v>20</v>
          </cell>
          <cell r="T383" t="str">
            <v>19</v>
          </cell>
          <cell r="U383" t="str">
            <v>19</v>
          </cell>
          <cell r="V383" t="str">
            <v>10</v>
          </cell>
          <cell r="W383" t="str">
            <v>10</v>
          </cell>
          <cell r="X383" t="str">
            <v>8</v>
          </cell>
          <cell r="Y383" t="str">
            <v>15</v>
          </cell>
          <cell r="Z383" t="str">
            <v>MEDIA</v>
          </cell>
          <cell r="AA383" t="str">
            <v>10</v>
          </cell>
          <cell r="AB383" t="str">
            <v>0</v>
          </cell>
          <cell r="AC383" t="str">
            <v>SI</v>
          </cell>
          <cell r="AD383" t="str">
            <v>30_HighLow</v>
          </cell>
          <cell r="AE383" t="str">
            <v>not used</v>
          </cell>
          <cell r="AF383" t="str">
            <v>A000239</v>
          </cell>
        </row>
        <row r="384">
          <cell r="A384" t="str">
            <v>SHARED</v>
          </cell>
          <cell r="B384" t="str">
            <v>4</v>
          </cell>
          <cell r="C384" t="str">
            <v>A_000246</v>
          </cell>
          <cell r="D384" t="str">
            <v>0000010000</v>
          </cell>
          <cell r="E384" t="str">
            <v>-</v>
          </cell>
          <cell r="F384" t="str">
            <v>A_000246_001</v>
          </cell>
          <cell r="G384" t="str">
            <v>(Dis.CESENA) (VERGHERETO SERGOLA) PORTATA IN INGRESSO</v>
          </cell>
          <cell r="H384" t="str">
            <v>mc/h</v>
          </cell>
          <cell r="I384" t="str">
            <v>819</v>
          </cell>
          <cell r="J384" t="str">
            <v>4095</v>
          </cell>
          <cell r="K384" t="str">
            <v>0</v>
          </cell>
          <cell r="L384" t="str">
            <v>100</v>
          </cell>
          <cell r="M384" t="str">
            <v>1</v>
          </cell>
          <cell r="N384" t="str">
            <v>0</v>
          </cell>
          <cell r="O384" t="str">
            <v>32</v>
          </cell>
          <cell r="P384" t="str">
            <v>0</v>
          </cell>
          <cell r="Q384" t="str">
            <v>15</v>
          </cell>
          <cell r="R384" t="str">
            <v>LINEARE</v>
          </cell>
          <cell r="S384" t="str">
            <v>999999</v>
          </cell>
          <cell r="T384" t="str">
            <v>888888</v>
          </cell>
          <cell r="U384" t="str">
            <v>888888</v>
          </cell>
          <cell r="V384" t="str">
            <v>-888888</v>
          </cell>
          <cell r="W384" t="str">
            <v>-888888</v>
          </cell>
          <cell r="X384" t="str">
            <v>-999999</v>
          </cell>
          <cell r="Y384" t="str">
            <v>15</v>
          </cell>
          <cell r="Z384" t="str">
            <v>MEDIA</v>
          </cell>
          <cell r="AA384" t="str">
            <v>10</v>
          </cell>
          <cell r="AB384" t="str">
            <v>0</v>
          </cell>
          <cell r="AC384" t="str">
            <v>SI</v>
          </cell>
          <cell r="AD384" t="str">
            <v>SI_HighLow</v>
          </cell>
          <cell r="AE384" t="str">
            <v>not used</v>
          </cell>
          <cell r="AF384" t="str">
            <v>A000246</v>
          </cell>
        </row>
        <row r="385">
          <cell r="A385" t="str">
            <v>SHARED</v>
          </cell>
          <cell r="B385" t="str">
            <v>4</v>
          </cell>
          <cell r="C385" t="str">
            <v>A_000246</v>
          </cell>
          <cell r="D385" t="str">
            <v>0000020000</v>
          </cell>
          <cell r="E385" t="str">
            <v>1</v>
          </cell>
          <cell r="F385" t="str">
            <v>A_000246_002</v>
          </cell>
          <cell r="G385" t="str">
            <v>(Dis.CESENA) (VERGHERETO SERGOLA) LIVELLO VASCA</v>
          </cell>
          <cell r="H385" t="str">
            <v>m</v>
          </cell>
          <cell r="I385" t="str">
            <v>819</v>
          </cell>
          <cell r="J385" t="str">
            <v>4095</v>
          </cell>
          <cell r="K385" t="str">
            <v>0</v>
          </cell>
          <cell r="L385" t="str">
            <v>6</v>
          </cell>
          <cell r="M385" t="str">
            <v>0</v>
          </cell>
          <cell r="N385" t="str">
            <v>0</v>
          </cell>
          <cell r="O385" t="str">
            <v>32</v>
          </cell>
          <cell r="P385" t="str">
            <v>0</v>
          </cell>
          <cell r="Q385" t="str">
            <v>15</v>
          </cell>
          <cell r="R385" t="str">
            <v>LINEARE</v>
          </cell>
          <cell r="S385" t="str">
            <v>3.2</v>
          </cell>
          <cell r="T385" t="str">
            <v>3</v>
          </cell>
          <cell r="U385" t="str">
            <v>888888</v>
          </cell>
          <cell r="V385" t="str">
            <v>1</v>
          </cell>
          <cell r="W385" t="str">
            <v>1</v>
          </cell>
          <cell r="X385" t="str">
            <v>.8</v>
          </cell>
          <cell r="Y385" t="str">
            <v>15</v>
          </cell>
          <cell r="Z385" t="str">
            <v>MEDIA</v>
          </cell>
          <cell r="AA385" t="str">
            <v>10</v>
          </cell>
          <cell r="AB385" t="str">
            <v>0</v>
          </cell>
          <cell r="AC385" t="str">
            <v>SI</v>
          </cell>
          <cell r="AD385" t="str">
            <v>SI_HighLow</v>
          </cell>
          <cell r="AE385" t="str">
            <v>not used</v>
          </cell>
          <cell r="AF385" t="str">
            <v>A000246</v>
          </cell>
          <cell r="AP385" t="str">
            <v>0</v>
          </cell>
        </row>
        <row r="386">
          <cell r="A386" t="str">
            <v>SHARED</v>
          </cell>
          <cell r="B386" t="str">
            <v>12</v>
          </cell>
          <cell r="C386" t="str">
            <v>A_000250</v>
          </cell>
          <cell r="D386" t="str">
            <v>0000010000</v>
          </cell>
          <cell r="E386" t="str">
            <v>1</v>
          </cell>
          <cell r="F386" t="str">
            <v>A_000250_001</v>
          </cell>
          <cell r="G386" t="str">
            <v>(Dis.CESENA) (STRANIERA) PRESSIONE DA MOIA BASSA</v>
          </cell>
          <cell r="H386" t="str">
            <v>bar</v>
          </cell>
          <cell r="I386" t="str">
            <v>819</v>
          </cell>
          <cell r="J386" t="str">
            <v>4095</v>
          </cell>
          <cell r="K386" t="str">
            <v>0</v>
          </cell>
          <cell r="L386" t="str">
            <v>16</v>
          </cell>
          <cell r="M386" t="str">
            <v>0</v>
          </cell>
          <cell r="N386" t="str">
            <v>0</v>
          </cell>
          <cell r="O386" t="str">
            <v>32</v>
          </cell>
          <cell r="P386" t="str">
            <v>0</v>
          </cell>
          <cell r="Q386" t="str">
            <v>15</v>
          </cell>
          <cell r="R386" t="str">
            <v>LINEARE</v>
          </cell>
          <cell r="S386" t="str">
            <v>999999</v>
          </cell>
          <cell r="T386" t="str">
            <v>888888</v>
          </cell>
          <cell r="U386" t="str">
            <v>888888</v>
          </cell>
          <cell r="V386" t="str">
            <v>-888888</v>
          </cell>
          <cell r="W386" t="str">
            <v>-888888</v>
          </cell>
          <cell r="X386" t="str">
            <v>-999999</v>
          </cell>
          <cell r="Y386" t="str">
            <v>15</v>
          </cell>
          <cell r="Z386" t="str">
            <v>MEDIA</v>
          </cell>
          <cell r="AA386" t="str">
            <v>10</v>
          </cell>
          <cell r="AB386" t="str">
            <v>0</v>
          </cell>
          <cell r="AC386" t="str">
            <v>SI</v>
          </cell>
          <cell r="AD386" t="str">
            <v>NO</v>
          </cell>
          <cell r="AE386" t="str">
            <v>not used</v>
          </cell>
          <cell r="AF386" t="str">
            <v>A000250</v>
          </cell>
          <cell r="AP386" t="str">
            <v>0</v>
          </cell>
        </row>
        <row r="387">
          <cell r="A387" t="str">
            <v>SHARED</v>
          </cell>
          <cell r="B387" t="str">
            <v>4</v>
          </cell>
          <cell r="C387" t="str">
            <v>A_000250</v>
          </cell>
          <cell r="D387" t="str">
            <v>0000020000</v>
          </cell>
          <cell r="E387" t="str">
            <v>1</v>
          </cell>
          <cell r="F387" t="str">
            <v>A_000250_002</v>
          </cell>
          <cell r="G387" t="str">
            <v>(Dis.CESENA) (STRANIERA) CONCENTR. CLORO LIBERO</v>
          </cell>
          <cell r="H387" t="str">
            <v>ppm</v>
          </cell>
          <cell r="I387" t="str">
            <v>819</v>
          </cell>
          <cell r="J387" t="str">
            <v>4095</v>
          </cell>
          <cell r="K387" t="str">
            <v>0</v>
          </cell>
          <cell r="L387" t="str">
            <v>2</v>
          </cell>
          <cell r="M387" t="str">
            <v>0</v>
          </cell>
          <cell r="N387" t="str">
            <v>0</v>
          </cell>
          <cell r="O387" t="str">
            <v>32</v>
          </cell>
          <cell r="P387" t="str">
            <v>0</v>
          </cell>
          <cell r="Q387" t="str">
            <v>15</v>
          </cell>
          <cell r="R387" t="str">
            <v>LINEARE</v>
          </cell>
          <cell r="S387" t="str">
            <v>999999</v>
          </cell>
          <cell r="T387" t="str">
            <v>888888</v>
          </cell>
          <cell r="U387" t="str">
            <v>888888</v>
          </cell>
          <cell r="V387" t="str">
            <v>-888888</v>
          </cell>
          <cell r="W387" t="str">
            <v>-888888</v>
          </cell>
          <cell r="X387" t="str">
            <v>-999999</v>
          </cell>
          <cell r="Y387" t="str">
            <v>15</v>
          </cell>
          <cell r="Z387" t="str">
            <v>MEDIA</v>
          </cell>
          <cell r="AA387" t="str">
            <v>10</v>
          </cell>
          <cell r="AB387" t="str">
            <v>0</v>
          </cell>
          <cell r="AC387" t="str">
            <v>SI</v>
          </cell>
          <cell r="AD387" t="str">
            <v>SI_HighLow</v>
          </cell>
          <cell r="AE387" t="str">
            <v>not used</v>
          </cell>
          <cell r="AF387" t="str">
            <v>A000250</v>
          </cell>
        </row>
        <row r="388">
          <cell r="A388" t="str">
            <v>SHARED</v>
          </cell>
          <cell r="B388" t="str">
            <v>8</v>
          </cell>
          <cell r="C388" t="str">
            <v>A_000250</v>
          </cell>
          <cell r="D388" t="str">
            <v>0000030000</v>
          </cell>
          <cell r="E388" t="str">
            <v>0</v>
          </cell>
          <cell r="F388" t="str">
            <v>A_000250_003</v>
          </cell>
          <cell r="G388" t="str">
            <v>(Dis.CESENA) (STRANIERA) PORTATA X PIAN DELLA SELVA</v>
          </cell>
          <cell r="H388" t="str">
            <v>m3/h</v>
          </cell>
          <cell r="I388" t="str">
            <v>819</v>
          </cell>
          <cell r="J388" t="str">
            <v>4095</v>
          </cell>
          <cell r="K388" t="str">
            <v>0</v>
          </cell>
          <cell r="L388" t="str">
            <v>70</v>
          </cell>
          <cell r="M388" t="str">
            <v>0</v>
          </cell>
          <cell r="N388" t="str">
            <v>0</v>
          </cell>
          <cell r="O388" t="str">
            <v>32</v>
          </cell>
          <cell r="P388" t="str">
            <v>0</v>
          </cell>
          <cell r="Q388" t="str">
            <v>15</v>
          </cell>
          <cell r="R388" t="str">
            <v>LINEARE</v>
          </cell>
          <cell r="S388" t="str">
            <v>999999</v>
          </cell>
          <cell r="T388" t="str">
            <v>888888</v>
          </cell>
          <cell r="U388" t="str">
            <v>888888</v>
          </cell>
          <cell r="V388" t="str">
            <v>-888888</v>
          </cell>
          <cell r="W388" t="str">
            <v>-888888</v>
          </cell>
          <cell r="X388" t="str">
            <v>-999999</v>
          </cell>
          <cell r="Y388" t="str">
            <v>15</v>
          </cell>
          <cell r="Z388" t="str">
            <v>MEDIA</v>
          </cell>
          <cell r="AA388" t="str">
            <v>10</v>
          </cell>
          <cell r="AB388" t="str">
            <v>0</v>
          </cell>
          <cell r="AC388" t="str">
            <v>SI</v>
          </cell>
          <cell r="AD388" t="str">
            <v>SI_HighLow</v>
          </cell>
          <cell r="AE388" t="str">
            <v>not used</v>
          </cell>
          <cell r="AF388" t="str">
            <v>A000250</v>
          </cell>
          <cell r="AP388" t="str">
            <v>0</v>
          </cell>
        </row>
        <row r="389">
          <cell r="A389" t="str">
            <v>SHARED</v>
          </cell>
          <cell r="B389" t="str">
            <v>8</v>
          </cell>
          <cell r="C389" t="str">
            <v>A_000250</v>
          </cell>
          <cell r="D389" t="str">
            <v>0000040000</v>
          </cell>
          <cell r="E389" t="str">
            <v>1</v>
          </cell>
          <cell r="F389" t="str">
            <v>A_000250_004</v>
          </cell>
          <cell r="G389" t="str">
            <v>(Dis.CESENA) (STRANIERA) PORTATA X VERGHERETO BIANCARDA</v>
          </cell>
          <cell r="H389" t="str">
            <v>m3/h</v>
          </cell>
          <cell r="I389" t="str">
            <v>819</v>
          </cell>
          <cell r="J389" t="str">
            <v>4095</v>
          </cell>
          <cell r="K389" t="str">
            <v>0</v>
          </cell>
          <cell r="L389" t="str">
            <v>72</v>
          </cell>
          <cell r="M389" t="str">
            <v>0</v>
          </cell>
          <cell r="N389" t="str">
            <v>0</v>
          </cell>
          <cell r="O389" t="str">
            <v>32</v>
          </cell>
          <cell r="P389" t="str">
            <v>0</v>
          </cell>
          <cell r="Q389" t="str">
            <v>15</v>
          </cell>
          <cell r="R389" t="str">
            <v>LINEARE</v>
          </cell>
          <cell r="S389" t="str">
            <v>999999</v>
          </cell>
          <cell r="T389" t="str">
            <v>888888</v>
          </cell>
          <cell r="U389" t="str">
            <v>888888</v>
          </cell>
          <cell r="V389" t="str">
            <v>-888888</v>
          </cell>
          <cell r="W389" t="str">
            <v>-888888</v>
          </cell>
          <cell r="X389" t="str">
            <v>-999999</v>
          </cell>
          <cell r="Y389" t="str">
            <v>15</v>
          </cell>
          <cell r="Z389" t="str">
            <v>MEDIA</v>
          </cell>
          <cell r="AA389" t="str">
            <v>10</v>
          </cell>
          <cell r="AB389" t="str">
            <v>0</v>
          </cell>
          <cell r="AC389" t="str">
            <v>SI</v>
          </cell>
          <cell r="AD389" t="str">
            <v>SI_HighLow</v>
          </cell>
          <cell r="AE389" t="str">
            <v>not used</v>
          </cell>
          <cell r="AF389" t="str">
            <v>A000250</v>
          </cell>
          <cell r="AP389" t="str">
            <v>0</v>
          </cell>
        </row>
        <row r="390">
          <cell r="A390" t="str">
            <v>SHARED</v>
          </cell>
          <cell r="B390" t="str">
            <v>4</v>
          </cell>
          <cell r="C390" t="str">
            <v>A_000250</v>
          </cell>
          <cell r="D390" t="str">
            <v>0000030000</v>
          </cell>
          <cell r="E390" t="str">
            <v>2</v>
          </cell>
          <cell r="F390" t="str">
            <v>A_000250_005</v>
          </cell>
          <cell r="G390" t="str">
            <v>(Dis.CESENA) (STRANIERA) LIVELLO VASCA</v>
          </cell>
          <cell r="H390" t="str">
            <v>m</v>
          </cell>
          <cell r="I390" t="str">
            <v>819</v>
          </cell>
          <cell r="J390" t="str">
            <v>4095</v>
          </cell>
          <cell r="K390" t="str">
            <v>0</v>
          </cell>
          <cell r="L390" t="str">
            <v>6</v>
          </cell>
          <cell r="M390" t="str">
            <v>1</v>
          </cell>
          <cell r="N390" t="str">
            <v>0</v>
          </cell>
          <cell r="O390" t="str">
            <v>32</v>
          </cell>
          <cell r="P390" t="str">
            <v>0</v>
          </cell>
          <cell r="Q390" t="str">
            <v>15</v>
          </cell>
          <cell r="R390" t="str">
            <v>LINEARE</v>
          </cell>
          <cell r="S390" t="str">
            <v>5</v>
          </cell>
          <cell r="T390" t="str">
            <v>3</v>
          </cell>
          <cell r="U390" t="str">
            <v>3</v>
          </cell>
          <cell r="V390" t="str">
            <v>1</v>
          </cell>
          <cell r="W390" t="str">
            <v>1</v>
          </cell>
          <cell r="X390" t="str">
            <v>0.5</v>
          </cell>
          <cell r="Y390" t="str">
            <v>15</v>
          </cell>
          <cell r="Z390" t="str">
            <v>MEDIA</v>
          </cell>
          <cell r="AA390" t="str">
            <v>10</v>
          </cell>
          <cell r="AB390" t="str">
            <v>0</v>
          </cell>
          <cell r="AC390" t="str">
            <v>SI</v>
          </cell>
          <cell r="AD390" t="str">
            <v>30_HighLow</v>
          </cell>
          <cell r="AE390" t="str">
            <v>not used</v>
          </cell>
          <cell r="AF390" t="str">
            <v>A000250</v>
          </cell>
        </row>
        <row r="391">
          <cell r="A391" t="str">
            <v>SHARED</v>
          </cell>
          <cell r="B391" t="str">
            <v>4</v>
          </cell>
          <cell r="C391" t="str">
            <v>A_000250</v>
          </cell>
          <cell r="D391" t="str">
            <v>0000040000</v>
          </cell>
          <cell r="E391" t="str">
            <v>3</v>
          </cell>
          <cell r="F391" t="str">
            <v>A_000250_006</v>
          </cell>
          <cell r="G391" t="str">
            <v>(Dis.CESENA) (STRANIERA) LIVELLO SERBATOIO PIAN DELLA SELVA</v>
          </cell>
          <cell r="H391" t="str">
            <v>m</v>
          </cell>
          <cell r="I391" t="str">
            <v>819</v>
          </cell>
          <cell r="J391" t="str">
            <v>4095</v>
          </cell>
          <cell r="K391" t="str">
            <v>0</v>
          </cell>
          <cell r="L391" t="str">
            <v>6</v>
          </cell>
          <cell r="M391" t="str">
            <v>0</v>
          </cell>
          <cell r="N391" t="str">
            <v>0</v>
          </cell>
          <cell r="O391" t="str">
            <v>32</v>
          </cell>
          <cell r="P391" t="str">
            <v>0</v>
          </cell>
          <cell r="Q391" t="str">
            <v>15</v>
          </cell>
          <cell r="R391" t="str">
            <v>LINEARE</v>
          </cell>
          <cell r="S391" t="str">
            <v>3</v>
          </cell>
          <cell r="T391" t="str">
            <v>2.9</v>
          </cell>
          <cell r="U391" t="str">
            <v>2.9</v>
          </cell>
          <cell r="V391" t="str">
            <v>1.2</v>
          </cell>
          <cell r="W391" t="str">
            <v>1.2</v>
          </cell>
          <cell r="X391" t="str">
            <v>.8</v>
          </cell>
          <cell r="Y391" t="str">
            <v>15</v>
          </cell>
          <cell r="Z391" t="str">
            <v>MEDIA</v>
          </cell>
          <cell r="AA391" t="str">
            <v>10</v>
          </cell>
          <cell r="AB391" t="str">
            <v>0</v>
          </cell>
          <cell r="AC391" t="str">
            <v>SI</v>
          </cell>
          <cell r="AD391" t="str">
            <v>SI_HighLow</v>
          </cell>
          <cell r="AE391" t="str">
            <v>not used</v>
          </cell>
          <cell r="AF391" t="str">
            <v>A000250</v>
          </cell>
        </row>
        <row r="392">
          <cell r="A392" t="str">
            <v>SHARED</v>
          </cell>
          <cell r="B392" t="str">
            <v>8</v>
          </cell>
          <cell r="C392" t="str">
            <v>A_000250</v>
          </cell>
          <cell r="D392" t="str">
            <v>0000010000</v>
          </cell>
          <cell r="E392" t="str">
            <v>2</v>
          </cell>
          <cell r="F392" t="str">
            <v>A_000250_007</v>
          </cell>
          <cell r="G392" t="str">
            <v>(Dis.CESENA) (STRANIERA) PRESSIONE VERGHERETO BIANCARDA</v>
          </cell>
          <cell r="H392" t="str">
            <v>bar</v>
          </cell>
          <cell r="I392" t="str">
            <v>819</v>
          </cell>
          <cell r="J392" t="str">
            <v>4095</v>
          </cell>
          <cell r="K392" t="str">
            <v>0</v>
          </cell>
          <cell r="L392" t="str">
            <v>16</v>
          </cell>
          <cell r="M392" t="str">
            <v>1</v>
          </cell>
          <cell r="N392" t="str">
            <v>0</v>
          </cell>
          <cell r="O392" t="str">
            <v>32</v>
          </cell>
          <cell r="P392" t="str">
            <v>0</v>
          </cell>
          <cell r="Q392" t="str">
            <v>15</v>
          </cell>
          <cell r="R392" t="str">
            <v>LINEARE</v>
          </cell>
          <cell r="S392" t="str">
            <v>999999</v>
          </cell>
          <cell r="T392" t="str">
            <v>888888</v>
          </cell>
          <cell r="U392" t="str">
            <v>888888</v>
          </cell>
          <cell r="V392" t="str">
            <v>-888888</v>
          </cell>
          <cell r="W392" t="str">
            <v>-888888</v>
          </cell>
          <cell r="X392" t="str">
            <v>-999999</v>
          </cell>
          <cell r="Y392" t="str">
            <v>15</v>
          </cell>
          <cell r="Z392" t="str">
            <v>MEDIA</v>
          </cell>
          <cell r="AA392" t="str">
            <v>10</v>
          </cell>
          <cell r="AB392" t="str">
            <v>0</v>
          </cell>
          <cell r="AC392" t="str">
            <v>SI</v>
          </cell>
          <cell r="AD392" t="str">
            <v>30_HighLow</v>
          </cell>
          <cell r="AE392" t="str">
            <v>not used</v>
          </cell>
          <cell r="AF392" t="str">
            <v>A000250</v>
          </cell>
        </row>
        <row r="393">
          <cell r="A393" t="str">
            <v>SHARED</v>
          </cell>
          <cell r="B393" t="str">
            <v>8</v>
          </cell>
          <cell r="C393" t="str">
            <v>A_000250</v>
          </cell>
          <cell r="D393" t="str">
            <v>0000020000</v>
          </cell>
          <cell r="E393" t="str">
            <v>3</v>
          </cell>
          <cell r="F393" t="str">
            <v>A_000250_008</v>
          </cell>
          <cell r="G393" t="str">
            <v>(Dis.CESENA) (STRANIERA) FASE POMPA 1</v>
          </cell>
          <cell r="H393" t="str">
            <v>A</v>
          </cell>
          <cell r="I393" t="str">
            <v>819</v>
          </cell>
          <cell r="J393" t="str">
            <v>4095</v>
          </cell>
          <cell r="K393" t="str">
            <v>0</v>
          </cell>
          <cell r="L393" t="str">
            <v>100</v>
          </cell>
          <cell r="M393" t="str">
            <v>0</v>
          </cell>
          <cell r="N393" t="str">
            <v>0</v>
          </cell>
          <cell r="O393" t="str">
            <v>32</v>
          </cell>
          <cell r="P393" t="str">
            <v>0</v>
          </cell>
          <cell r="Q393" t="str">
            <v>15</v>
          </cell>
          <cell r="R393" t="str">
            <v>LINEARE</v>
          </cell>
          <cell r="S393" t="str">
            <v>999999</v>
          </cell>
          <cell r="T393" t="str">
            <v>888888</v>
          </cell>
          <cell r="U393" t="str">
            <v>0</v>
          </cell>
          <cell r="V393" t="str">
            <v>0</v>
          </cell>
          <cell r="W393" t="str">
            <v>-888888</v>
          </cell>
          <cell r="X393" t="str">
            <v>-999999</v>
          </cell>
          <cell r="Y393" t="str">
            <v>15</v>
          </cell>
          <cell r="Z393" t="str">
            <v>MEDIA</v>
          </cell>
          <cell r="AA393" t="str">
            <v>10</v>
          </cell>
          <cell r="AB393" t="str">
            <v>0</v>
          </cell>
          <cell r="AC393" t="str">
            <v>SI</v>
          </cell>
          <cell r="AD393" t="str">
            <v>SI_HighLow</v>
          </cell>
          <cell r="AE393" t="str">
            <v>not used</v>
          </cell>
          <cell r="AF393" t="str">
            <v>A000250</v>
          </cell>
        </row>
        <row r="394">
          <cell r="A394" t="str">
            <v>SHARED</v>
          </cell>
          <cell r="B394" t="str">
            <v>12</v>
          </cell>
          <cell r="C394" t="str">
            <v>A_000250</v>
          </cell>
          <cell r="D394" t="str">
            <v>0000020000</v>
          </cell>
          <cell r="E394" t="str">
            <v>0</v>
          </cell>
          <cell r="F394" t="str">
            <v>A_000250_009</v>
          </cell>
          <cell r="G394" t="str">
            <v>(Dis.CESENA) (STRANIERA) FASE 1 POMPA2</v>
          </cell>
          <cell r="H394" t="str">
            <v>A</v>
          </cell>
          <cell r="I394" t="str">
            <v>819</v>
          </cell>
          <cell r="J394" t="str">
            <v>4095</v>
          </cell>
          <cell r="K394" t="str">
            <v>0</v>
          </cell>
          <cell r="L394" t="str">
            <v>100</v>
          </cell>
          <cell r="M394" t="str">
            <v>0</v>
          </cell>
          <cell r="N394" t="str">
            <v>0</v>
          </cell>
          <cell r="O394" t="str">
            <v>32</v>
          </cell>
          <cell r="P394" t="str">
            <v>0</v>
          </cell>
          <cell r="Q394" t="str">
            <v>15</v>
          </cell>
          <cell r="R394" t="str">
            <v>LINEARE</v>
          </cell>
          <cell r="S394" t="str">
            <v>999999</v>
          </cell>
          <cell r="T394" t="str">
            <v>888888</v>
          </cell>
          <cell r="U394" t="str">
            <v>888888</v>
          </cell>
          <cell r="V394" t="str">
            <v>-888888</v>
          </cell>
          <cell r="W394" t="str">
            <v>-888888</v>
          </cell>
          <cell r="X394" t="str">
            <v>-999999</v>
          </cell>
          <cell r="Y394" t="str">
            <v>15</v>
          </cell>
          <cell r="Z394" t="str">
            <v>MEDIA</v>
          </cell>
          <cell r="AA394" t="str">
            <v>10</v>
          </cell>
          <cell r="AB394" t="str">
            <v>0</v>
          </cell>
          <cell r="AC394" t="str">
            <v>SI</v>
          </cell>
          <cell r="AD394" t="str">
            <v>NO</v>
          </cell>
          <cell r="AE394" t="str">
            <v>not used</v>
          </cell>
          <cell r="AF394" t="str">
            <v>A000250</v>
          </cell>
          <cell r="AP394" t="str">
            <v>0</v>
          </cell>
        </row>
        <row r="395">
          <cell r="A395" t="str">
            <v>SHARED</v>
          </cell>
          <cell r="B395" t="str">
            <v>4</v>
          </cell>
          <cell r="C395" t="str">
            <v>A_000253</v>
          </cell>
          <cell r="D395" t="str">
            <v>0000010000</v>
          </cell>
          <cell r="E395" t="str">
            <v>0</v>
          </cell>
          <cell r="F395" t="str">
            <v>A_000253_001</v>
          </cell>
          <cell r="G395" t="str">
            <v>(Dis.CESENA) (BARONI) PORTATA MOIA BASSA E RADICE</v>
          </cell>
          <cell r="H395" t="str">
            <v>m3/h</v>
          </cell>
          <cell r="I395" t="str">
            <v>819</v>
          </cell>
          <cell r="J395" t="str">
            <v>4095</v>
          </cell>
          <cell r="K395" t="str">
            <v>0</v>
          </cell>
          <cell r="L395" t="str">
            <v>30.6</v>
          </cell>
          <cell r="M395" t="str">
            <v>0</v>
          </cell>
          <cell r="N395" t="str">
            <v>0</v>
          </cell>
          <cell r="O395" t="str">
            <v>32</v>
          </cell>
          <cell r="P395" t="str">
            <v>0</v>
          </cell>
          <cell r="Q395" t="str">
            <v>15</v>
          </cell>
          <cell r="R395" t="str">
            <v>LINEARE</v>
          </cell>
          <cell r="S395" t="str">
            <v>999999</v>
          </cell>
          <cell r="T395" t="str">
            <v>888888</v>
          </cell>
          <cell r="U395" t="str">
            <v>888888</v>
          </cell>
          <cell r="V395" t="str">
            <v>-888888</v>
          </cell>
          <cell r="W395" t="str">
            <v>-888888</v>
          </cell>
          <cell r="X395" t="str">
            <v>-999999</v>
          </cell>
          <cell r="Y395" t="str">
            <v>15</v>
          </cell>
          <cell r="Z395" t="str">
            <v>MEDIA</v>
          </cell>
          <cell r="AA395" t="str">
            <v>10</v>
          </cell>
          <cell r="AB395" t="str">
            <v>0</v>
          </cell>
          <cell r="AC395" t="str">
            <v>SI</v>
          </cell>
          <cell r="AD395" t="str">
            <v>SI_HighLow</v>
          </cell>
          <cell r="AE395" t="str">
            <v>not used</v>
          </cell>
          <cell r="AF395" t="str">
            <v>A000253</v>
          </cell>
        </row>
        <row r="396">
          <cell r="A396" t="str">
            <v>SHARED</v>
          </cell>
          <cell r="B396" t="str">
            <v>4</v>
          </cell>
          <cell r="C396" t="str">
            <v>A_000253</v>
          </cell>
          <cell r="D396" t="str">
            <v>0000020000</v>
          </cell>
          <cell r="E396" t="str">
            <v>1</v>
          </cell>
          <cell r="F396" t="str">
            <v>A_000253_002</v>
          </cell>
          <cell r="G396" t="str">
            <v>(Dis.CESENA) (BARONI) PRESSIONE MOIA BASSA E RADICE</v>
          </cell>
          <cell r="H396" t="str">
            <v>bar</v>
          </cell>
          <cell r="I396" t="str">
            <v>819</v>
          </cell>
          <cell r="J396" t="str">
            <v>4095</v>
          </cell>
          <cell r="K396" t="str">
            <v>0</v>
          </cell>
          <cell r="L396" t="str">
            <v>16</v>
          </cell>
          <cell r="M396" t="str">
            <v>1</v>
          </cell>
          <cell r="N396" t="str">
            <v>0</v>
          </cell>
          <cell r="O396" t="str">
            <v>32</v>
          </cell>
          <cell r="P396" t="str">
            <v>0</v>
          </cell>
          <cell r="Q396" t="str">
            <v>15</v>
          </cell>
          <cell r="R396" t="str">
            <v>LINEARE</v>
          </cell>
          <cell r="S396" t="str">
            <v>999999</v>
          </cell>
          <cell r="T396" t="str">
            <v>888888</v>
          </cell>
          <cell r="U396" t="str">
            <v>888888</v>
          </cell>
          <cell r="V396" t="str">
            <v>-888888</v>
          </cell>
          <cell r="W396" t="str">
            <v>-888888</v>
          </cell>
          <cell r="X396" t="str">
            <v>-999999</v>
          </cell>
          <cell r="Y396" t="str">
            <v>15</v>
          </cell>
          <cell r="Z396" t="str">
            <v>MEDIA</v>
          </cell>
          <cell r="AA396" t="str">
            <v>10</v>
          </cell>
          <cell r="AB396" t="str">
            <v>0</v>
          </cell>
          <cell r="AC396" t="str">
            <v>SI</v>
          </cell>
          <cell r="AD396" t="str">
            <v>30_HighLow</v>
          </cell>
          <cell r="AE396" t="str">
            <v>not used</v>
          </cell>
          <cell r="AF396" t="str">
            <v>A000253</v>
          </cell>
        </row>
        <row r="397">
          <cell r="A397" t="str">
            <v>SHARED</v>
          </cell>
          <cell r="B397" t="str">
            <v>4</v>
          </cell>
          <cell r="C397" t="str">
            <v>A_000253</v>
          </cell>
          <cell r="D397" t="str">
            <v>0000030000</v>
          </cell>
          <cell r="E397" t="str">
            <v>2</v>
          </cell>
          <cell r="F397" t="str">
            <v>A_000253_003</v>
          </cell>
          <cell r="G397" t="str">
            <v>(Dis.CESENA) (BARONI) LIVELLO VASCA</v>
          </cell>
          <cell r="H397" t="str">
            <v>m</v>
          </cell>
          <cell r="I397" t="str">
            <v>819</v>
          </cell>
          <cell r="J397" t="str">
            <v>4095</v>
          </cell>
          <cell r="K397" t="str">
            <v>0</v>
          </cell>
          <cell r="L397" t="str">
            <v>6</v>
          </cell>
          <cell r="M397" t="str">
            <v>1</v>
          </cell>
          <cell r="N397" t="str">
            <v>0</v>
          </cell>
          <cell r="O397" t="str">
            <v>32</v>
          </cell>
          <cell r="P397" t="str">
            <v>0</v>
          </cell>
          <cell r="Q397" t="str">
            <v>15</v>
          </cell>
          <cell r="R397" t="str">
            <v>LINEARE</v>
          </cell>
          <cell r="S397" t="str">
            <v>2.7</v>
          </cell>
          <cell r="T397" t="str">
            <v>2.6</v>
          </cell>
          <cell r="U397" t="str">
            <v>2.6</v>
          </cell>
          <cell r="V397" t="str">
            <v>1.5</v>
          </cell>
          <cell r="W397" t="str">
            <v>1.5</v>
          </cell>
          <cell r="X397" t="str">
            <v>1</v>
          </cell>
          <cell r="Y397" t="str">
            <v>15</v>
          </cell>
          <cell r="Z397" t="str">
            <v>MEDIA</v>
          </cell>
          <cell r="AA397" t="str">
            <v>10</v>
          </cell>
          <cell r="AB397" t="str">
            <v>0</v>
          </cell>
          <cell r="AC397" t="str">
            <v>SI</v>
          </cell>
          <cell r="AD397" t="str">
            <v>30_HighLow</v>
          </cell>
          <cell r="AE397" t="str">
            <v>not used</v>
          </cell>
          <cell r="AF397" t="str">
            <v>A000253</v>
          </cell>
        </row>
        <row r="398">
          <cell r="A398" t="str">
            <v>SHARED</v>
          </cell>
          <cell r="B398" t="str">
            <v>4</v>
          </cell>
          <cell r="C398" t="str">
            <v>A_000253</v>
          </cell>
          <cell r="D398" t="str">
            <v>0000040000</v>
          </cell>
          <cell r="E398" t="str">
            <v>3</v>
          </cell>
          <cell r="F398" t="str">
            <v>A_000253_004</v>
          </cell>
          <cell r="G398" t="str">
            <v>(Dis.CESENA) (BARONI) CONCENTRAZIONE CLORO LIBERO</v>
          </cell>
          <cell r="H398" t="str">
            <v>ppm</v>
          </cell>
          <cell r="I398" t="str">
            <v>819</v>
          </cell>
          <cell r="J398" t="str">
            <v>4095</v>
          </cell>
          <cell r="K398" t="str">
            <v>0</v>
          </cell>
          <cell r="L398" t="str">
            <v>2</v>
          </cell>
          <cell r="M398" t="str">
            <v>1</v>
          </cell>
          <cell r="N398" t="str">
            <v>0</v>
          </cell>
          <cell r="O398" t="str">
            <v>32</v>
          </cell>
          <cell r="P398" t="str">
            <v>0</v>
          </cell>
          <cell r="Q398" t="str">
            <v>15</v>
          </cell>
          <cell r="R398" t="str">
            <v>LINEARE</v>
          </cell>
          <cell r="S398" t="str">
            <v>999999</v>
          </cell>
          <cell r="T398" t="str">
            <v>888888</v>
          </cell>
          <cell r="U398" t="str">
            <v>888888</v>
          </cell>
          <cell r="V398" t="str">
            <v>-888888</v>
          </cell>
          <cell r="W398" t="str">
            <v>-888888</v>
          </cell>
          <cell r="X398" t="str">
            <v>-999999</v>
          </cell>
          <cell r="Y398" t="str">
            <v>15</v>
          </cell>
          <cell r="Z398" t="str">
            <v>MEDIA</v>
          </cell>
          <cell r="AA398" t="str">
            <v>10</v>
          </cell>
          <cell r="AB398" t="str">
            <v>0</v>
          </cell>
          <cell r="AC398" t="str">
            <v>SI</v>
          </cell>
          <cell r="AD398" t="str">
            <v>30_HighLow</v>
          </cell>
          <cell r="AE398" t="str">
            <v>not used</v>
          </cell>
          <cell r="AF398" t="str">
            <v>A000253</v>
          </cell>
        </row>
        <row r="399">
          <cell r="A399" t="str">
            <v>SHARED</v>
          </cell>
          <cell r="B399" t="str">
            <v>4</v>
          </cell>
          <cell r="C399" t="str">
            <v>A_000264</v>
          </cell>
          <cell r="D399" t="str">
            <v>0000010000</v>
          </cell>
          <cell r="E399" t="str">
            <v>0</v>
          </cell>
          <cell r="F399" t="str">
            <v>A_000264_001</v>
          </cell>
          <cell r="G399" t="str">
            <v>(Dis.CESENA) (OGRE) PORTATA SORG. TEVERE</v>
          </cell>
          <cell r="H399" t="str">
            <v>mc/h</v>
          </cell>
          <cell r="I399" t="str">
            <v>819</v>
          </cell>
          <cell r="J399" t="str">
            <v>4095</v>
          </cell>
          <cell r="K399" t="str">
            <v>0</v>
          </cell>
          <cell r="L399" t="str">
            <v>10000</v>
          </cell>
          <cell r="M399" t="str">
            <v>1</v>
          </cell>
          <cell r="N399" t="str">
            <v>0</v>
          </cell>
          <cell r="O399" t="str">
            <v>32</v>
          </cell>
          <cell r="P399" t="str">
            <v>0</v>
          </cell>
          <cell r="Q399" t="str">
            <v>15</v>
          </cell>
          <cell r="R399" t="str">
            <v>LINEARE</v>
          </cell>
          <cell r="S399" t="str">
            <v>999999</v>
          </cell>
          <cell r="T399" t="str">
            <v>888888</v>
          </cell>
          <cell r="U399" t="str">
            <v>888888</v>
          </cell>
          <cell r="V399" t="str">
            <v>-888888</v>
          </cell>
          <cell r="W399" t="str">
            <v>-888888</v>
          </cell>
          <cell r="X399" t="str">
            <v>-999999</v>
          </cell>
          <cell r="Y399" t="str">
            <v>15</v>
          </cell>
          <cell r="Z399" t="str">
            <v>MEDIA</v>
          </cell>
          <cell r="AA399" t="str">
            <v>10</v>
          </cell>
          <cell r="AB399" t="str">
            <v>0</v>
          </cell>
          <cell r="AC399" t="str">
            <v>SI</v>
          </cell>
          <cell r="AD399" t="str">
            <v>30_HighLow</v>
          </cell>
          <cell r="AE399" t="str">
            <v>not used</v>
          </cell>
          <cell r="AF399" t="str">
            <v>A000264</v>
          </cell>
        </row>
        <row r="400">
          <cell r="A400" t="str">
            <v>SHARED</v>
          </cell>
          <cell r="B400" t="str">
            <v>4</v>
          </cell>
          <cell r="C400" t="str">
            <v>A_000264</v>
          </cell>
          <cell r="D400" t="str">
            <v>0000020000</v>
          </cell>
          <cell r="E400" t="str">
            <v>1</v>
          </cell>
          <cell r="F400" t="str">
            <v>A_000264_002</v>
          </cell>
          <cell r="G400" t="str">
            <v>(Dis.CESENA) (OGRE) PORTATA CAMPACCIO</v>
          </cell>
          <cell r="H400" t="str">
            <v>mc/h</v>
          </cell>
          <cell r="I400" t="str">
            <v>819</v>
          </cell>
          <cell r="J400" t="str">
            <v>4095</v>
          </cell>
          <cell r="K400" t="str">
            <v>0</v>
          </cell>
          <cell r="L400" t="str">
            <v>10000</v>
          </cell>
          <cell r="M400" t="str">
            <v>1</v>
          </cell>
          <cell r="N400" t="str">
            <v>0</v>
          </cell>
          <cell r="O400" t="str">
            <v>32</v>
          </cell>
          <cell r="P400" t="str">
            <v>0</v>
          </cell>
          <cell r="Q400" t="str">
            <v>15</v>
          </cell>
          <cell r="R400" t="str">
            <v>LINEARE</v>
          </cell>
          <cell r="S400" t="str">
            <v>999999</v>
          </cell>
          <cell r="T400" t="str">
            <v>888888</v>
          </cell>
          <cell r="U400" t="str">
            <v>888888</v>
          </cell>
          <cell r="V400" t="str">
            <v>-888888</v>
          </cell>
          <cell r="W400" t="str">
            <v>-888888</v>
          </cell>
          <cell r="X400" t="str">
            <v>-999999</v>
          </cell>
          <cell r="Y400" t="str">
            <v>15</v>
          </cell>
          <cell r="Z400" t="str">
            <v>MEDIA</v>
          </cell>
          <cell r="AA400" t="str">
            <v>10</v>
          </cell>
          <cell r="AB400" t="str">
            <v>0</v>
          </cell>
          <cell r="AC400" t="str">
            <v>SI</v>
          </cell>
          <cell r="AD400" t="str">
            <v>30_HighLow</v>
          </cell>
          <cell r="AE400" t="str">
            <v>not used</v>
          </cell>
          <cell r="AF400" t="str">
            <v>A000264</v>
          </cell>
        </row>
        <row r="401">
          <cell r="A401" t="str">
            <v>SHARED</v>
          </cell>
          <cell r="B401" t="str">
            <v>4</v>
          </cell>
          <cell r="C401" t="str">
            <v>A_000264</v>
          </cell>
          <cell r="D401" t="str">
            <v>0000030000</v>
          </cell>
          <cell r="E401" t="str">
            <v>2</v>
          </cell>
          <cell r="F401" t="str">
            <v>A_000264_003</v>
          </cell>
          <cell r="G401" t="str">
            <v>(Dis.CESENA) (OGRE) LIVELLO VASCA</v>
          </cell>
          <cell r="H401" t="str">
            <v>m</v>
          </cell>
          <cell r="I401" t="str">
            <v>819</v>
          </cell>
          <cell r="J401" t="str">
            <v>4095</v>
          </cell>
          <cell r="K401" t="str">
            <v>0</v>
          </cell>
          <cell r="L401" t="str">
            <v>6</v>
          </cell>
          <cell r="M401" t="str">
            <v>1</v>
          </cell>
          <cell r="N401" t="str">
            <v>0</v>
          </cell>
          <cell r="O401" t="str">
            <v>32</v>
          </cell>
          <cell r="P401" t="str">
            <v>0</v>
          </cell>
          <cell r="Q401" t="str">
            <v>15</v>
          </cell>
          <cell r="R401" t="str">
            <v>LINEARE</v>
          </cell>
          <cell r="S401" t="str">
            <v>3</v>
          </cell>
          <cell r="T401" t="str">
            <v>2.7</v>
          </cell>
          <cell r="U401" t="str">
            <v>2.7</v>
          </cell>
          <cell r="V401" t="str">
            <v>1</v>
          </cell>
          <cell r="W401" t="str">
            <v>1</v>
          </cell>
          <cell r="X401" t="str">
            <v>0.5</v>
          </cell>
          <cell r="Y401" t="str">
            <v>15</v>
          </cell>
          <cell r="Z401" t="str">
            <v>MEDIA</v>
          </cell>
          <cell r="AA401" t="str">
            <v>10</v>
          </cell>
          <cell r="AB401" t="str">
            <v>0</v>
          </cell>
          <cell r="AC401" t="str">
            <v>SI</v>
          </cell>
          <cell r="AD401" t="str">
            <v>30_HighLow</v>
          </cell>
          <cell r="AE401" t="str">
            <v>not used</v>
          </cell>
          <cell r="AF401" t="str">
            <v>A000264</v>
          </cell>
        </row>
        <row r="402">
          <cell r="A402" t="str">
            <v>SHARED</v>
          </cell>
          <cell r="B402" t="str">
            <v>4</v>
          </cell>
          <cell r="C402" t="str">
            <v>A_000264</v>
          </cell>
          <cell r="D402" t="str">
            <v>0000040000</v>
          </cell>
          <cell r="E402" t="str">
            <v>3</v>
          </cell>
          <cell r="F402" t="str">
            <v>A_000264_004</v>
          </cell>
          <cell r="G402" t="str">
            <v>(Dis.CESENA) (OGRE) CONCENTRAZIONE CLORO LIBERO</v>
          </cell>
          <cell r="H402" t="str">
            <v>ppm</v>
          </cell>
          <cell r="I402" t="str">
            <v>819</v>
          </cell>
          <cell r="J402" t="str">
            <v>4095</v>
          </cell>
          <cell r="K402" t="str">
            <v>0</v>
          </cell>
          <cell r="L402" t="str">
            <v>2</v>
          </cell>
          <cell r="M402" t="str">
            <v>1</v>
          </cell>
          <cell r="N402" t="str">
            <v>0</v>
          </cell>
          <cell r="O402" t="str">
            <v>32</v>
          </cell>
          <cell r="P402" t="str">
            <v>0</v>
          </cell>
          <cell r="Q402" t="str">
            <v>15</v>
          </cell>
          <cell r="R402" t="str">
            <v>LINEARE</v>
          </cell>
          <cell r="S402" t="str">
            <v>0.3</v>
          </cell>
          <cell r="T402" t="str">
            <v>0.25</v>
          </cell>
          <cell r="U402" t="str">
            <v>0.25</v>
          </cell>
          <cell r="V402" t="str">
            <v>0.05</v>
          </cell>
          <cell r="W402" t="str">
            <v>0.05</v>
          </cell>
          <cell r="X402" t="str">
            <v>0.02</v>
          </cell>
          <cell r="Y402" t="str">
            <v>15</v>
          </cell>
          <cell r="Z402" t="str">
            <v>MEDIA</v>
          </cell>
          <cell r="AA402" t="str">
            <v>10</v>
          </cell>
          <cell r="AB402" t="str">
            <v>0</v>
          </cell>
          <cell r="AC402" t="str">
            <v>SI</v>
          </cell>
          <cell r="AD402" t="str">
            <v>30_HighLow</v>
          </cell>
          <cell r="AE402" t="str">
            <v>not used</v>
          </cell>
          <cell r="AF402" t="str">
            <v>A000264</v>
          </cell>
        </row>
        <row r="403">
          <cell r="A403" t="str">
            <v>SHARED</v>
          </cell>
          <cell r="B403" t="str">
            <v>8</v>
          </cell>
          <cell r="C403" t="str">
            <v>A_000328</v>
          </cell>
          <cell r="D403" t="str">
            <v>0000010000</v>
          </cell>
          <cell r="E403" t="str">
            <v>0</v>
          </cell>
          <cell r="F403" t="str">
            <v>A_000328_001</v>
          </cell>
          <cell r="G403" t="str">
            <v>(Dis.CESENA) (CASE NUOVE) PORTATA DA FONTANINE</v>
          </cell>
          <cell r="H403" t="str">
            <v>mc/h</v>
          </cell>
          <cell r="I403" t="str">
            <v>819</v>
          </cell>
          <cell r="J403" t="str">
            <v>4095</v>
          </cell>
          <cell r="K403" t="str">
            <v>0</v>
          </cell>
          <cell r="L403" t="str">
            <v>108</v>
          </cell>
          <cell r="M403" t="str">
            <v>0</v>
          </cell>
          <cell r="N403" t="str">
            <v>0</v>
          </cell>
          <cell r="O403" t="str">
            <v>32</v>
          </cell>
          <cell r="P403" t="str">
            <v>0</v>
          </cell>
          <cell r="Q403" t="str">
            <v>15</v>
          </cell>
          <cell r="R403" t="str">
            <v>LINEARE</v>
          </cell>
          <cell r="S403" t="str">
            <v>999999</v>
          </cell>
          <cell r="T403" t="str">
            <v>888888</v>
          </cell>
          <cell r="U403" t="str">
            <v>888888</v>
          </cell>
          <cell r="V403" t="str">
            <v>-888888</v>
          </cell>
          <cell r="W403" t="str">
            <v>-888888</v>
          </cell>
          <cell r="X403" t="str">
            <v>-999999</v>
          </cell>
          <cell r="Y403" t="str">
            <v>15</v>
          </cell>
          <cell r="Z403" t="str">
            <v>MEDIA</v>
          </cell>
          <cell r="AA403" t="str">
            <v>10</v>
          </cell>
          <cell r="AB403" t="str">
            <v>0</v>
          </cell>
          <cell r="AC403" t="str">
            <v>NO</v>
          </cell>
          <cell r="AD403" t="str">
            <v>SI_HighLow</v>
          </cell>
          <cell r="AE403" t="str">
            <v>not used</v>
          </cell>
          <cell r="AF403" t="str">
            <v>A000328</v>
          </cell>
          <cell r="AP403" t="str">
            <v>0</v>
          </cell>
        </row>
        <row r="404">
          <cell r="A404" t="str">
            <v>SHARED</v>
          </cell>
          <cell r="B404" t="str">
            <v>4</v>
          </cell>
          <cell r="C404" t="str">
            <v>A_000328</v>
          </cell>
          <cell r="D404" t="str">
            <v>0000010000</v>
          </cell>
          <cell r="E404" t="str">
            <v>0</v>
          </cell>
          <cell r="F404" t="str">
            <v>A_000328_002</v>
          </cell>
          <cell r="G404" t="str">
            <v>(Dis.CESENA) (CASE NUOVE) L. VASCA ACQUA GREZZA</v>
          </cell>
          <cell r="H404" t="str">
            <v>m</v>
          </cell>
          <cell r="I404" t="str">
            <v>819</v>
          </cell>
          <cell r="J404" t="str">
            <v>4095</v>
          </cell>
          <cell r="K404" t="str">
            <v>0</v>
          </cell>
          <cell r="L404" t="str">
            <v>6</v>
          </cell>
          <cell r="M404" t="str">
            <v>1</v>
          </cell>
          <cell r="N404" t="str">
            <v>0</v>
          </cell>
          <cell r="O404" t="str">
            <v>32</v>
          </cell>
          <cell r="P404" t="str">
            <v>0</v>
          </cell>
          <cell r="Q404" t="str">
            <v>15</v>
          </cell>
          <cell r="R404" t="str">
            <v>LINEARE</v>
          </cell>
          <cell r="S404" t="str">
            <v>5</v>
          </cell>
          <cell r="T404" t="str">
            <v>4</v>
          </cell>
          <cell r="U404" t="str">
            <v>4</v>
          </cell>
          <cell r="V404" t="str">
            <v>0.8</v>
          </cell>
          <cell r="W404" t="str">
            <v>0.8</v>
          </cell>
          <cell r="X404" t="str">
            <v>0.3</v>
          </cell>
          <cell r="Y404" t="str">
            <v>15</v>
          </cell>
          <cell r="Z404" t="str">
            <v>MEDIA</v>
          </cell>
          <cell r="AA404" t="str">
            <v>10</v>
          </cell>
          <cell r="AB404" t="str">
            <v>0</v>
          </cell>
          <cell r="AC404" t="str">
            <v>SI</v>
          </cell>
          <cell r="AD404" t="str">
            <v>SI_HighLow</v>
          </cell>
          <cell r="AE404" t="str">
            <v>not used</v>
          </cell>
          <cell r="AF404" t="str">
            <v>A000328</v>
          </cell>
          <cell r="AP404" t="str">
            <v>0</v>
          </cell>
        </row>
        <row r="405">
          <cell r="A405" t="str">
            <v>SHARED</v>
          </cell>
          <cell r="B405" t="str">
            <v>8</v>
          </cell>
          <cell r="C405" t="str">
            <v>A_000328</v>
          </cell>
          <cell r="D405" t="str">
            <v>0000020000</v>
          </cell>
          <cell r="E405" t="str">
            <v>1</v>
          </cell>
          <cell r="F405" t="str">
            <v>A_000328_003</v>
          </cell>
          <cell r="G405" t="str">
            <v>(Dis.CESENA) (CASE NUOVE) PORTATA DA FOSSOLUPI</v>
          </cell>
          <cell r="H405" t="str">
            <v>m3/h</v>
          </cell>
          <cell r="I405" t="str">
            <v>819</v>
          </cell>
          <cell r="J405" t="str">
            <v>4095</v>
          </cell>
          <cell r="K405" t="str">
            <v>0</v>
          </cell>
          <cell r="L405" t="str">
            <v>40</v>
          </cell>
          <cell r="M405" t="str">
            <v>0</v>
          </cell>
          <cell r="N405" t="str">
            <v>0</v>
          </cell>
          <cell r="O405" t="str">
            <v>32</v>
          </cell>
          <cell r="P405" t="str">
            <v>0</v>
          </cell>
          <cell r="Q405" t="str">
            <v>15</v>
          </cell>
          <cell r="R405" t="str">
            <v>LINEARE</v>
          </cell>
          <cell r="S405" t="str">
            <v>999999</v>
          </cell>
          <cell r="T405" t="str">
            <v>888888</v>
          </cell>
          <cell r="U405" t="str">
            <v>888888</v>
          </cell>
          <cell r="V405" t="str">
            <v>-888888</v>
          </cell>
          <cell r="W405" t="str">
            <v>-888888</v>
          </cell>
          <cell r="X405" t="str">
            <v>-999999</v>
          </cell>
          <cell r="Y405" t="str">
            <v>15</v>
          </cell>
          <cell r="Z405" t="str">
            <v>MEDIA</v>
          </cell>
          <cell r="AA405" t="str">
            <v>10</v>
          </cell>
          <cell r="AB405" t="str">
            <v>0</v>
          </cell>
          <cell r="AC405" t="str">
            <v>NO</v>
          </cell>
          <cell r="AE405" t="str">
            <v>not used</v>
          </cell>
          <cell r="AF405" t="str">
            <v>A000328</v>
          </cell>
          <cell r="AP405" t="str">
            <v>0</v>
          </cell>
        </row>
        <row r="406">
          <cell r="A406" t="str">
            <v>SHARED</v>
          </cell>
          <cell r="B406" t="str">
            <v>4</v>
          </cell>
          <cell r="C406" t="str">
            <v>A_000328</v>
          </cell>
          <cell r="D406" t="str">
            <v>0000020000</v>
          </cell>
          <cell r="E406" t="str">
            <v>1</v>
          </cell>
          <cell r="F406" t="str">
            <v>A_000328_004</v>
          </cell>
          <cell r="G406" t="str">
            <v>(Dis.CESENA) (CASE NUOVE) L. VASCA ACQUA POTABILE</v>
          </cell>
          <cell r="H406" t="str">
            <v>m</v>
          </cell>
          <cell r="I406" t="str">
            <v>819</v>
          </cell>
          <cell r="J406" t="str">
            <v>4095</v>
          </cell>
          <cell r="K406" t="str">
            <v>0</v>
          </cell>
          <cell r="L406" t="str">
            <v>6</v>
          </cell>
          <cell r="M406" t="str">
            <v>1</v>
          </cell>
          <cell r="N406" t="str">
            <v>0</v>
          </cell>
          <cell r="O406" t="str">
            <v>32</v>
          </cell>
          <cell r="P406" t="str">
            <v>0</v>
          </cell>
          <cell r="Q406" t="str">
            <v>15</v>
          </cell>
          <cell r="R406" t="str">
            <v>LINEARE</v>
          </cell>
          <cell r="S406" t="str">
            <v>5</v>
          </cell>
          <cell r="T406" t="str">
            <v>4</v>
          </cell>
          <cell r="U406" t="str">
            <v>4</v>
          </cell>
          <cell r="V406" t="str">
            <v>0.8</v>
          </cell>
          <cell r="W406" t="str">
            <v>0.8</v>
          </cell>
          <cell r="X406" t="str">
            <v>0.5</v>
          </cell>
          <cell r="Y406" t="str">
            <v>15</v>
          </cell>
          <cell r="Z406" t="str">
            <v>MEDIA</v>
          </cell>
          <cell r="AA406" t="str">
            <v>10</v>
          </cell>
          <cell r="AB406" t="str">
            <v>0</v>
          </cell>
          <cell r="AC406" t="str">
            <v>SI</v>
          </cell>
          <cell r="AD406" t="str">
            <v>SI_HighLow</v>
          </cell>
          <cell r="AE406" t="str">
            <v>not used</v>
          </cell>
          <cell r="AF406" t="str">
            <v>A000328</v>
          </cell>
          <cell r="AP406" t="str">
            <v>0</v>
          </cell>
        </row>
        <row r="407">
          <cell r="A407" t="str">
            <v>SHARED</v>
          </cell>
          <cell r="B407" t="str">
            <v>4</v>
          </cell>
          <cell r="C407" t="str">
            <v>A_000328</v>
          </cell>
          <cell r="D407" t="str">
            <v>0000030000</v>
          </cell>
          <cell r="E407" t="str">
            <v>2</v>
          </cell>
          <cell r="F407" t="str">
            <v>A_000328_005</v>
          </cell>
          <cell r="G407" t="str">
            <v>(Dis.CESENA) (CASE NUOVE) CONCENTRAZIONE CLORO LIBERO</v>
          </cell>
          <cell r="H407" t="str">
            <v>ppm</v>
          </cell>
          <cell r="I407" t="str">
            <v>819</v>
          </cell>
          <cell r="J407" t="str">
            <v>4095</v>
          </cell>
          <cell r="K407" t="str">
            <v>0</v>
          </cell>
          <cell r="L407" t="str">
            <v>2</v>
          </cell>
          <cell r="M407" t="str">
            <v>0</v>
          </cell>
          <cell r="N407" t="str">
            <v>0</v>
          </cell>
          <cell r="O407" t="str">
            <v>32</v>
          </cell>
          <cell r="P407" t="str">
            <v>0</v>
          </cell>
          <cell r="Q407" t="str">
            <v>15</v>
          </cell>
          <cell r="R407" t="str">
            <v>LINEARE</v>
          </cell>
          <cell r="S407" t="str">
            <v>999999</v>
          </cell>
          <cell r="T407" t="str">
            <v>888888</v>
          </cell>
          <cell r="U407" t="str">
            <v>888888</v>
          </cell>
          <cell r="V407" t="str">
            <v>-888888</v>
          </cell>
          <cell r="W407" t="str">
            <v>-888888</v>
          </cell>
          <cell r="X407" t="str">
            <v>-999999</v>
          </cell>
          <cell r="Y407" t="str">
            <v>15</v>
          </cell>
          <cell r="Z407" t="str">
            <v>MEDIA</v>
          </cell>
          <cell r="AA407" t="str">
            <v>10</v>
          </cell>
          <cell r="AB407" t="str">
            <v>0</v>
          </cell>
          <cell r="AC407" t="str">
            <v>SI</v>
          </cell>
          <cell r="AE407" t="str">
            <v>not used</v>
          </cell>
          <cell r="AF407" t="str">
            <v>A000328</v>
          </cell>
          <cell r="AP407" t="str">
            <v>0</v>
          </cell>
        </row>
        <row r="408">
          <cell r="A408" t="str">
            <v>SHARED</v>
          </cell>
          <cell r="B408" t="str">
            <v>4</v>
          </cell>
          <cell r="C408" t="str">
            <v>A_000328</v>
          </cell>
          <cell r="D408" t="str">
            <v>0000040000</v>
          </cell>
          <cell r="E408" t="str">
            <v>3</v>
          </cell>
          <cell r="F408" t="str">
            <v>A_000328_006</v>
          </cell>
          <cell r="G408" t="str">
            <v>(Dis.CESENA) (CASE NUOVE) PORTATA DISTRIBUZIONE</v>
          </cell>
          <cell r="H408" t="str">
            <v>mc/h</v>
          </cell>
          <cell r="I408" t="str">
            <v>819</v>
          </cell>
          <cell r="J408" t="str">
            <v>4095</v>
          </cell>
          <cell r="K408" t="str">
            <v>0</v>
          </cell>
          <cell r="L408" t="str">
            <v>144</v>
          </cell>
          <cell r="M408" t="str">
            <v>0</v>
          </cell>
          <cell r="N408" t="str">
            <v>0</v>
          </cell>
          <cell r="O408" t="str">
            <v>32</v>
          </cell>
          <cell r="P408" t="str">
            <v>0</v>
          </cell>
          <cell r="Q408" t="str">
            <v>15</v>
          </cell>
          <cell r="R408" t="str">
            <v>LINEARE</v>
          </cell>
          <cell r="S408" t="str">
            <v>999999</v>
          </cell>
          <cell r="T408" t="str">
            <v>888888</v>
          </cell>
          <cell r="U408" t="str">
            <v>888888</v>
          </cell>
          <cell r="V408" t="str">
            <v>-888888</v>
          </cell>
          <cell r="W408" t="str">
            <v>-888888</v>
          </cell>
          <cell r="X408" t="str">
            <v>-999999</v>
          </cell>
          <cell r="Y408" t="str">
            <v>15</v>
          </cell>
          <cell r="Z408" t="str">
            <v>MEDIA</v>
          </cell>
          <cell r="AA408" t="str">
            <v>10</v>
          </cell>
          <cell r="AB408" t="str">
            <v>0</v>
          </cell>
          <cell r="AC408" t="str">
            <v>NO</v>
          </cell>
          <cell r="AD408" t="str">
            <v>SI_HighLow</v>
          </cell>
          <cell r="AE408" t="str">
            <v>not used</v>
          </cell>
          <cell r="AF408" t="str">
            <v>A000328</v>
          </cell>
          <cell r="AP408" t="str">
            <v>0</v>
          </cell>
        </row>
        <row r="409">
          <cell r="A409" t="str">
            <v>SHARED</v>
          </cell>
          <cell r="B409" t="str">
            <v>8</v>
          </cell>
          <cell r="C409" t="str">
            <v>A_000328</v>
          </cell>
          <cell r="D409" t="str">
            <v>0000030000</v>
          </cell>
          <cell r="E409" t="str">
            <v>2</v>
          </cell>
          <cell r="F409" t="str">
            <v>A_000328_007</v>
          </cell>
          <cell r="G409" t="str">
            <v>(Dis.CESENA) (CASE NUOVE) PORTATA FILTRI</v>
          </cell>
          <cell r="H409" t="str">
            <v>mc/h</v>
          </cell>
          <cell r="I409" t="str">
            <v>819</v>
          </cell>
          <cell r="J409" t="str">
            <v>4095</v>
          </cell>
          <cell r="K409" t="str">
            <v>0</v>
          </cell>
          <cell r="L409" t="str">
            <v>180</v>
          </cell>
          <cell r="M409" t="str">
            <v>0</v>
          </cell>
          <cell r="N409" t="str">
            <v>0</v>
          </cell>
          <cell r="O409" t="str">
            <v>32</v>
          </cell>
          <cell r="P409" t="str">
            <v>0</v>
          </cell>
          <cell r="Q409" t="str">
            <v>15</v>
          </cell>
          <cell r="R409" t="str">
            <v>LINEARE</v>
          </cell>
          <cell r="S409" t="str">
            <v>999999</v>
          </cell>
          <cell r="T409" t="str">
            <v>888888</v>
          </cell>
          <cell r="U409" t="str">
            <v>0</v>
          </cell>
          <cell r="V409" t="str">
            <v>0</v>
          </cell>
          <cell r="W409" t="str">
            <v>-888888</v>
          </cell>
          <cell r="X409" t="str">
            <v>-999999</v>
          </cell>
          <cell r="Y409" t="str">
            <v>15</v>
          </cell>
          <cell r="Z409" t="str">
            <v>MEDIA</v>
          </cell>
          <cell r="AA409" t="str">
            <v>10</v>
          </cell>
          <cell r="AB409" t="str">
            <v>0</v>
          </cell>
          <cell r="AC409" t="str">
            <v>NO</v>
          </cell>
          <cell r="AD409" t="str">
            <v>SI_HighLow</v>
          </cell>
          <cell r="AE409" t="str">
            <v>not used</v>
          </cell>
          <cell r="AF409" t="str">
            <v>A000328</v>
          </cell>
          <cell r="AP409" t="str">
            <v>0</v>
          </cell>
        </row>
        <row r="410">
          <cell r="A410" t="str">
            <v>SHARED</v>
          </cell>
          <cell r="B410" t="str">
            <v>4</v>
          </cell>
          <cell r="C410" t="str">
            <v>A_000330</v>
          </cell>
          <cell r="D410" t="str">
            <v>0000010000</v>
          </cell>
          <cell r="E410" t="str">
            <v>-</v>
          </cell>
          <cell r="F410" t="str">
            <v>A_000330_001</v>
          </cell>
          <cell r="G410" t="str">
            <v>(Dis.CESENA) (FONTANINE) PORTATA PZ 1</v>
          </cell>
          <cell r="H410" t="str">
            <v>m3/h</v>
          </cell>
          <cell r="I410" t="str">
            <v>819</v>
          </cell>
          <cell r="J410" t="str">
            <v>4095</v>
          </cell>
          <cell r="K410" t="str">
            <v>0</v>
          </cell>
          <cell r="L410" t="str">
            <v>140</v>
          </cell>
          <cell r="M410" t="str">
            <v>0</v>
          </cell>
          <cell r="N410" t="str">
            <v>0</v>
          </cell>
          <cell r="O410" t="str">
            <v>32</v>
          </cell>
          <cell r="P410" t="str">
            <v>0</v>
          </cell>
          <cell r="Q410" t="str">
            <v>15</v>
          </cell>
          <cell r="R410" t="str">
            <v>LINEARE</v>
          </cell>
          <cell r="S410" t="str">
            <v>999999</v>
          </cell>
          <cell r="T410" t="str">
            <v>888888</v>
          </cell>
          <cell r="U410" t="str">
            <v>888888</v>
          </cell>
          <cell r="V410" t="str">
            <v>-888888</v>
          </cell>
          <cell r="W410" t="str">
            <v>-888888</v>
          </cell>
          <cell r="X410" t="str">
            <v>-999999</v>
          </cell>
          <cell r="Y410" t="str">
            <v>15</v>
          </cell>
          <cell r="Z410" t="str">
            <v>MEDIA</v>
          </cell>
          <cell r="AA410" t="str">
            <v>10</v>
          </cell>
          <cell r="AB410" t="str">
            <v>0</v>
          </cell>
          <cell r="AC410" t="str">
            <v>SI</v>
          </cell>
          <cell r="AD410" t="str">
            <v>NO</v>
          </cell>
          <cell r="AE410" t="str">
            <v>not used</v>
          </cell>
          <cell r="AF410" t="str">
            <v>A000330</v>
          </cell>
          <cell r="AP410" t="str">
            <v>0</v>
          </cell>
        </row>
        <row r="411">
          <cell r="A411" t="str">
            <v>SHARED</v>
          </cell>
          <cell r="B411" t="str">
            <v>4</v>
          </cell>
          <cell r="C411" t="str">
            <v>A_000330</v>
          </cell>
          <cell r="D411" t="str">
            <v>0000020000</v>
          </cell>
          <cell r="E411" t="str">
            <v>1</v>
          </cell>
          <cell r="F411" t="str">
            <v>A_000330_003</v>
          </cell>
          <cell r="G411" t="str">
            <v>(Dis.CESENA) (FONTANINE) PORTATA PZ 2</v>
          </cell>
          <cell r="H411" t="str">
            <v>m3/h</v>
          </cell>
          <cell r="I411" t="str">
            <v>819</v>
          </cell>
          <cell r="J411" t="str">
            <v>4095</v>
          </cell>
          <cell r="K411" t="str">
            <v>0</v>
          </cell>
          <cell r="L411" t="str">
            <v>15</v>
          </cell>
          <cell r="M411" t="str">
            <v>0</v>
          </cell>
          <cell r="N411" t="str">
            <v>0</v>
          </cell>
          <cell r="O411" t="str">
            <v>32</v>
          </cell>
          <cell r="P411" t="str">
            <v>0</v>
          </cell>
          <cell r="Q411" t="str">
            <v>15</v>
          </cell>
          <cell r="R411" t="str">
            <v>LINEARE</v>
          </cell>
          <cell r="S411" t="str">
            <v>999999</v>
          </cell>
          <cell r="T411" t="str">
            <v>888888</v>
          </cell>
          <cell r="U411" t="str">
            <v>888888</v>
          </cell>
          <cell r="V411" t="str">
            <v>-888888</v>
          </cell>
          <cell r="W411" t="str">
            <v>-888888</v>
          </cell>
          <cell r="X411" t="str">
            <v>-999999</v>
          </cell>
          <cell r="Y411" t="str">
            <v>15</v>
          </cell>
          <cell r="Z411" t="str">
            <v>MEDIA</v>
          </cell>
          <cell r="AA411" t="str">
            <v>10</v>
          </cell>
          <cell r="AB411" t="str">
            <v>0</v>
          </cell>
          <cell r="AC411" t="str">
            <v>SI</v>
          </cell>
          <cell r="AD411" t="str">
            <v>NO</v>
          </cell>
          <cell r="AE411" t="str">
            <v>not used</v>
          </cell>
          <cell r="AF411" t="str">
            <v>A000330</v>
          </cell>
          <cell r="AP411" t="str">
            <v>0</v>
          </cell>
        </row>
        <row r="412">
          <cell r="A412" t="str">
            <v>SHARED</v>
          </cell>
          <cell r="B412" t="str">
            <v>4</v>
          </cell>
          <cell r="C412" t="str">
            <v>A_000330</v>
          </cell>
          <cell r="D412" t="str">
            <v>0000030000</v>
          </cell>
          <cell r="E412" t="str">
            <v>2</v>
          </cell>
          <cell r="F412" t="str">
            <v>A_000330_004</v>
          </cell>
          <cell r="G412" t="str">
            <v>(Dis.CESENA) (FONTANINE) PORTATA PZ 3</v>
          </cell>
          <cell r="H412" t="str">
            <v>l/s</v>
          </cell>
          <cell r="I412" t="str">
            <v>819</v>
          </cell>
          <cell r="J412" t="str">
            <v>4095</v>
          </cell>
          <cell r="K412" t="str">
            <v>0</v>
          </cell>
          <cell r="L412" t="str">
            <v>20</v>
          </cell>
          <cell r="M412" t="str">
            <v>0</v>
          </cell>
          <cell r="N412" t="str">
            <v>0</v>
          </cell>
          <cell r="O412" t="str">
            <v>32</v>
          </cell>
          <cell r="P412" t="str">
            <v>0</v>
          </cell>
          <cell r="Q412" t="str">
            <v>15</v>
          </cell>
          <cell r="R412" t="str">
            <v>LINEARE</v>
          </cell>
          <cell r="S412" t="str">
            <v>999999</v>
          </cell>
          <cell r="T412" t="str">
            <v>888888</v>
          </cell>
          <cell r="U412" t="str">
            <v>888888</v>
          </cell>
          <cell r="V412" t="str">
            <v>-888888</v>
          </cell>
          <cell r="W412" t="str">
            <v>-888888</v>
          </cell>
          <cell r="X412" t="str">
            <v>-999999</v>
          </cell>
          <cell r="Y412" t="str">
            <v>15</v>
          </cell>
          <cell r="Z412" t="str">
            <v>MEDIA</v>
          </cell>
          <cell r="AA412" t="str">
            <v>10</v>
          </cell>
          <cell r="AB412" t="str">
            <v>0</v>
          </cell>
          <cell r="AC412" t="str">
            <v>SI</v>
          </cell>
          <cell r="AD412" t="str">
            <v>NO</v>
          </cell>
          <cell r="AE412" t="str">
            <v>not used</v>
          </cell>
          <cell r="AF412" t="str">
            <v>A000330</v>
          </cell>
          <cell r="AP412" t="str">
            <v>0</v>
          </cell>
        </row>
        <row r="413">
          <cell r="A413" t="str">
            <v>SHARED</v>
          </cell>
          <cell r="B413" t="str">
            <v>4</v>
          </cell>
          <cell r="C413" t="str">
            <v>A_000330</v>
          </cell>
          <cell r="D413" t="str">
            <v>0000040000</v>
          </cell>
          <cell r="E413" t="str">
            <v>3</v>
          </cell>
          <cell r="F413" t="str">
            <v>A_000330_005</v>
          </cell>
          <cell r="G413" t="str">
            <v>(Dis.CESENA) (FONTANINE) LIVELLO POZZO1</v>
          </cell>
          <cell r="H413" t="str">
            <v>m</v>
          </cell>
          <cell r="I413" t="str">
            <v>819</v>
          </cell>
          <cell r="J413" t="str">
            <v>4095</v>
          </cell>
          <cell r="K413" t="str">
            <v>0</v>
          </cell>
          <cell r="L413" t="str">
            <v>6</v>
          </cell>
          <cell r="M413" t="str">
            <v>0</v>
          </cell>
          <cell r="N413" t="str">
            <v>0</v>
          </cell>
          <cell r="O413" t="str">
            <v>32</v>
          </cell>
          <cell r="P413" t="str">
            <v>0</v>
          </cell>
          <cell r="Q413" t="str">
            <v>15</v>
          </cell>
          <cell r="R413" t="str">
            <v>LINEARE</v>
          </cell>
          <cell r="S413" t="str">
            <v>999999</v>
          </cell>
          <cell r="T413" t="str">
            <v>888888</v>
          </cell>
          <cell r="U413" t="str">
            <v>2.8</v>
          </cell>
          <cell r="V413" t="str">
            <v>2</v>
          </cell>
          <cell r="W413" t="str">
            <v>-888888</v>
          </cell>
          <cell r="X413" t="str">
            <v>-999999</v>
          </cell>
          <cell r="Y413" t="str">
            <v>15</v>
          </cell>
          <cell r="Z413" t="str">
            <v>MEDIA</v>
          </cell>
          <cell r="AA413" t="str">
            <v>10</v>
          </cell>
          <cell r="AB413" t="str">
            <v>0</v>
          </cell>
          <cell r="AC413" t="str">
            <v>SI</v>
          </cell>
          <cell r="AE413" t="str">
            <v>not used</v>
          </cell>
          <cell r="AF413" t="str">
            <v>A000330</v>
          </cell>
          <cell r="AP413" t="str">
            <v>0</v>
          </cell>
        </row>
        <row r="414">
          <cell r="A414" t="str">
            <v>SHARED</v>
          </cell>
          <cell r="B414" t="str">
            <v>8</v>
          </cell>
          <cell r="C414" t="str">
            <v>A_000330</v>
          </cell>
          <cell r="D414" t="str">
            <v>0000010000</v>
          </cell>
          <cell r="E414" t="str">
            <v>0</v>
          </cell>
          <cell r="F414" t="str">
            <v>A_000330_006</v>
          </cell>
          <cell r="G414" t="str">
            <v>(Dis.CESENA) (FONTANINE) LIVELLO POZZO2</v>
          </cell>
          <cell r="H414" t="str">
            <v>m</v>
          </cell>
          <cell r="I414" t="str">
            <v>819</v>
          </cell>
          <cell r="J414" t="str">
            <v>4095</v>
          </cell>
          <cell r="K414" t="str">
            <v>0</v>
          </cell>
          <cell r="L414" t="str">
            <v>6</v>
          </cell>
          <cell r="M414" t="str">
            <v>0</v>
          </cell>
          <cell r="N414" t="str">
            <v>0</v>
          </cell>
          <cell r="O414" t="str">
            <v>32</v>
          </cell>
          <cell r="P414" t="str">
            <v>0</v>
          </cell>
          <cell r="Q414" t="str">
            <v>15</v>
          </cell>
          <cell r="R414" t="str">
            <v>LINEARE</v>
          </cell>
          <cell r="S414" t="str">
            <v>999999</v>
          </cell>
          <cell r="T414" t="str">
            <v>888888</v>
          </cell>
          <cell r="U414" t="str">
            <v>2.8</v>
          </cell>
          <cell r="V414" t="str">
            <v>2</v>
          </cell>
          <cell r="W414" t="str">
            <v>-888888</v>
          </cell>
          <cell r="X414" t="str">
            <v>-999999</v>
          </cell>
          <cell r="Y414" t="str">
            <v>15</v>
          </cell>
          <cell r="Z414" t="str">
            <v>MEDIA</v>
          </cell>
          <cell r="AA414" t="str">
            <v>10</v>
          </cell>
          <cell r="AB414" t="str">
            <v>0</v>
          </cell>
          <cell r="AC414" t="str">
            <v>SI</v>
          </cell>
          <cell r="AD414" t="str">
            <v>SI_HighLow</v>
          </cell>
          <cell r="AE414" t="str">
            <v>not used</v>
          </cell>
          <cell r="AF414" t="str">
            <v>A000330</v>
          </cell>
          <cell r="AP414" t="str">
            <v>0</v>
          </cell>
        </row>
        <row r="415">
          <cell r="A415" t="str">
            <v>SHARED</v>
          </cell>
          <cell r="B415" t="str">
            <v>8</v>
          </cell>
          <cell r="C415" t="str">
            <v>A_000330</v>
          </cell>
          <cell r="D415" t="str">
            <v>0000020000</v>
          </cell>
          <cell r="E415" t="str">
            <v>1</v>
          </cell>
          <cell r="F415" t="str">
            <v>A_000330_007</v>
          </cell>
          <cell r="G415" t="str">
            <v>(Dis.CESENA) (FONTANINE) LIVELLO POZZO3</v>
          </cell>
          <cell r="H415" t="str">
            <v>m</v>
          </cell>
          <cell r="I415" t="str">
            <v>819</v>
          </cell>
          <cell r="J415" t="str">
            <v>4095</v>
          </cell>
          <cell r="K415" t="str">
            <v>0</v>
          </cell>
          <cell r="L415" t="str">
            <v>15</v>
          </cell>
          <cell r="M415" t="str">
            <v>0</v>
          </cell>
          <cell r="N415" t="str">
            <v>0</v>
          </cell>
          <cell r="O415" t="str">
            <v>32</v>
          </cell>
          <cell r="P415" t="str">
            <v>0</v>
          </cell>
          <cell r="Q415" t="str">
            <v>15</v>
          </cell>
          <cell r="R415" t="str">
            <v>LINEARE</v>
          </cell>
          <cell r="S415" t="str">
            <v>999999</v>
          </cell>
          <cell r="T415" t="str">
            <v>888888</v>
          </cell>
          <cell r="U415" t="str">
            <v>2.8</v>
          </cell>
          <cell r="V415" t="str">
            <v>2</v>
          </cell>
          <cell r="W415" t="str">
            <v>-888888</v>
          </cell>
          <cell r="X415" t="str">
            <v>-999999</v>
          </cell>
          <cell r="Y415" t="str">
            <v>15</v>
          </cell>
          <cell r="Z415" t="str">
            <v>MEDIA</v>
          </cell>
          <cell r="AA415" t="str">
            <v>10</v>
          </cell>
          <cell r="AB415" t="str">
            <v>0</v>
          </cell>
          <cell r="AC415" t="str">
            <v>SI</v>
          </cell>
          <cell r="AD415" t="str">
            <v>SI_HighLow</v>
          </cell>
          <cell r="AE415" t="str">
            <v>not used</v>
          </cell>
          <cell r="AF415" t="str">
            <v>A000330</v>
          </cell>
          <cell r="AP415" t="str">
            <v>0</v>
          </cell>
        </row>
        <row r="416">
          <cell r="A416" t="str">
            <v>SHARED</v>
          </cell>
          <cell r="B416" t="str">
            <v>8</v>
          </cell>
          <cell r="C416" t="str">
            <v>A_000330</v>
          </cell>
          <cell r="D416" t="str">
            <v>0000030000</v>
          </cell>
          <cell r="E416" t="str">
            <v>2</v>
          </cell>
          <cell r="F416" t="str">
            <v>A_000330_008</v>
          </cell>
          <cell r="G416" t="str">
            <v>(Dis.CESENA) (ACQUAPARTITA) FASE1 POMPA1 PZ 1</v>
          </cell>
          <cell r="H416" t="str">
            <v>A</v>
          </cell>
          <cell r="I416" t="str">
            <v>819</v>
          </cell>
          <cell r="J416" t="str">
            <v>4095</v>
          </cell>
          <cell r="K416" t="str">
            <v>0</v>
          </cell>
          <cell r="L416" t="str">
            <v>150</v>
          </cell>
          <cell r="M416" t="str">
            <v>0</v>
          </cell>
          <cell r="N416" t="str">
            <v>0</v>
          </cell>
          <cell r="O416" t="str">
            <v>32</v>
          </cell>
          <cell r="P416" t="str">
            <v>0</v>
          </cell>
          <cell r="Q416" t="str">
            <v>15</v>
          </cell>
          <cell r="R416" t="str">
            <v>LINEARE</v>
          </cell>
          <cell r="S416" t="str">
            <v>999999</v>
          </cell>
          <cell r="T416" t="str">
            <v>888888</v>
          </cell>
          <cell r="U416" t="str">
            <v>33</v>
          </cell>
          <cell r="V416" t="str">
            <v>-998</v>
          </cell>
          <cell r="W416" t="str">
            <v>-888888</v>
          </cell>
          <cell r="X416" t="str">
            <v>-999999</v>
          </cell>
          <cell r="Y416" t="str">
            <v>15</v>
          </cell>
          <cell r="Z416" t="str">
            <v>MEDIA</v>
          </cell>
          <cell r="AA416" t="str">
            <v>10</v>
          </cell>
          <cell r="AB416" t="str">
            <v>0</v>
          </cell>
          <cell r="AC416" t="str">
            <v>SI</v>
          </cell>
          <cell r="AD416" t="str">
            <v>SI_HighLow</v>
          </cell>
          <cell r="AE416" t="str">
            <v>not used</v>
          </cell>
          <cell r="AF416" t="str">
            <v>A000330</v>
          </cell>
          <cell r="AP416" t="str">
            <v>0</v>
          </cell>
        </row>
        <row r="417">
          <cell r="A417" t="str">
            <v>SHARED</v>
          </cell>
          <cell r="B417" t="str">
            <v>8</v>
          </cell>
          <cell r="C417" t="str">
            <v>A_000330</v>
          </cell>
          <cell r="D417" t="str">
            <v>0000040000</v>
          </cell>
          <cell r="E417" t="str">
            <v>3</v>
          </cell>
          <cell r="F417" t="str">
            <v>A_000330_009</v>
          </cell>
          <cell r="G417" t="str">
            <v>(Dis.CESENA) (ACQUAPARTITA) FASE1 POMPA2 PZ 1</v>
          </cell>
          <cell r="H417" t="str">
            <v>A</v>
          </cell>
          <cell r="I417" t="str">
            <v>819</v>
          </cell>
          <cell r="J417" t="str">
            <v>4095</v>
          </cell>
          <cell r="K417" t="str">
            <v>0</v>
          </cell>
          <cell r="L417" t="str">
            <v>150</v>
          </cell>
          <cell r="M417" t="str">
            <v>0</v>
          </cell>
          <cell r="N417" t="str">
            <v>0</v>
          </cell>
          <cell r="O417" t="str">
            <v>32</v>
          </cell>
          <cell r="P417" t="str">
            <v>0</v>
          </cell>
          <cell r="Q417" t="str">
            <v>15</v>
          </cell>
          <cell r="R417" t="str">
            <v>LINEARE</v>
          </cell>
          <cell r="S417" t="str">
            <v>999999</v>
          </cell>
          <cell r="T417" t="str">
            <v>888888</v>
          </cell>
          <cell r="U417" t="str">
            <v>33</v>
          </cell>
          <cell r="V417" t="str">
            <v>-998</v>
          </cell>
          <cell r="W417" t="str">
            <v>-888888</v>
          </cell>
          <cell r="X417" t="str">
            <v>-999999</v>
          </cell>
          <cell r="Y417" t="str">
            <v>15</v>
          </cell>
          <cell r="Z417" t="str">
            <v>MEDIA</v>
          </cell>
          <cell r="AA417" t="str">
            <v>10</v>
          </cell>
          <cell r="AB417" t="str">
            <v>0</v>
          </cell>
          <cell r="AC417" t="str">
            <v>SI</v>
          </cell>
          <cell r="AD417" t="str">
            <v>SI_HighLow</v>
          </cell>
          <cell r="AE417" t="str">
            <v>not used</v>
          </cell>
          <cell r="AF417" t="str">
            <v>A000330</v>
          </cell>
          <cell r="AP417" t="str">
            <v>0</v>
          </cell>
        </row>
        <row r="418">
          <cell r="A418" t="str">
            <v>SHARED</v>
          </cell>
          <cell r="B418" t="str">
            <v>12</v>
          </cell>
          <cell r="C418" t="str">
            <v>A_000330</v>
          </cell>
          <cell r="D418" t="str">
            <v>0000010000</v>
          </cell>
          <cell r="E418" t="str">
            <v>0</v>
          </cell>
          <cell r="F418" t="str">
            <v>A_000330_010</v>
          </cell>
          <cell r="G418" t="str">
            <v>(Dis.CESENA) (ACQUAPARTITA) FASE1 POMPA1 PZ 2</v>
          </cell>
          <cell r="H418" t="str">
            <v>A</v>
          </cell>
          <cell r="I418" t="str">
            <v>819</v>
          </cell>
          <cell r="J418" t="str">
            <v>4095</v>
          </cell>
          <cell r="K418" t="str">
            <v>0</v>
          </cell>
          <cell r="L418" t="str">
            <v>150</v>
          </cell>
          <cell r="M418" t="str">
            <v>0</v>
          </cell>
          <cell r="N418" t="str">
            <v>0</v>
          </cell>
          <cell r="O418" t="str">
            <v>32</v>
          </cell>
          <cell r="P418" t="str">
            <v>0</v>
          </cell>
          <cell r="Q418" t="str">
            <v>15</v>
          </cell>
          <cell r="R418" t="str">
            <v>LINEARE</v>
          </cell>
          <cell r="S418" t="str">
            <v>999999</v>
          </cell>
          <cell r="T418" t="str">
            <v>888888</v>
          </cell>
          <cell r="U418" t="str">
            <v>33</v>
          </cell>
          <cell r="V418" t="str">
            <v>-998</v>
          </cell>
          <cell r="W418" t="str">
            <v>-888888</v>
          </cell>
          <cell r="X418" t="str">
            <v>-999999</v>
          </cell>
          <cell r="Y418" t="str">
            <v>15</v>
          </cell>
          <cell r="Z418" t="str">
            <v>MEDIA</v>
          </cell>
          <cell r="AA418" t="str">
            <v>10</v>
          </cell>
          <cell r="AB418" t="str">
            <v>0</v>
          </cell>
          <cell r="AC418" t="str">
            <v>SI</v>
          </cell>
          <cell r="AD418" t="str">
            <v>SI_HighLow</v>
          </cell>
          <cell r="AE418" t="str">
            <v>not used</v>
          </cell>
          <cell r="AF418" t="str">
            <v>A000330</v>
          </cell>
          <cell r="AP418" t="str">
            <v>0</v>
          </cell>
        </row>
        <row r="419">
          <cell r="A419" t="str">
            <v>SHARED</v>
          </cell>
          <cell r="B419" t="str">
            <v>12</v>
          </cell>
          <cell r="C419" t="str">
            <v>A_000330</v>
          </cell>
          <cell r="D419" t="str">
            <v>0000020000</v>
          </cell>
          <cell r="E419" t="str">
            <v>1</v>
          </cell>
          <cell r="F419" t="str">
            <v>A_000330_011</v>
          </cell>
          <cell r="G419" t="str">
            <v>(Dis.CESENA) (ACQUAPARTITA) FASE1 POMPA1 PZ 3</v>
          </cell>
          <cell r="H419" t="str">
            <v>A</v>
          </cell>
          <cell r="I419" t="str">
            <v>819</v>
          </cell>
          <cell r="J419" t="str">
            <v>4095</v>
          </cell>
          <cell r="K419" t="str">
            <v>0</v>
          </cell>
          <cell r="L419" t="str">
            <v>150</v>
          </cell>
          <cell r="M419" t="str">
            <v>0</v>
          </cell>
          <cell r="N419" t="str">
            <v>0</v>
          </cell>
          <cell r="O419" t="str">
            <v>32</v>
          </cell>
          <cell r="P419" t="str">
            <v>0</v>
          </cell>
          <cell r="Q419" t="str">
            <v>15</v>
          </cell>
          <cell r="R419" t="str">
            <v>LINEARE</v>
          </cell>
          <cell r="S419" t="str">
            <v>999999</v>
          </cell>
          <cell r="T419" t="str">
            <v>888888</v>
          </cell>
          <cell r="U419" t="str">
            <v>33</v>
          </cell>
          <cell r="V419" t="str">
            <v>-998</v>
          </cell>
          <cell r="W419" t="str">
            <v>-888888</v>
          </cell>
          <cell r="X419" t="str">
            <v>-999999</v>
          </cell>
          <cell r="Y419" t="str">
            <v>15</v>
          </cell>
          <cell r="Z419" t="str">
            <v>MEDIA</v>
          </cell>
          <cell r="AA419" t="str">
            <v>10</v>
          </cell>
          <cell r="AB419" t="str">
            <v>0</v>
          </cell>
          <cell r="AC419" t="str">
            <v>SI</v>
          </cell>
          <cell r="AD419" t="str">
            <v>SI_HighLow</v>
          </cell>
          <cell r="AE419" t="str">
            <v>not used</v>
          </cell>
          <cell r="AF419" t="str">
            <v>A000330</v>
          </cell>
          <cell r="AP419" t="str">
            <v>0</v>
          </cell>
        </row>
        <row r="420">
          <cell r="A420" t="str">
            <v>SHARED</v>
          </cell>
          <cell r="B420" t="str">
            <v>4</v>
          </cell>
          <cell r="C420" t="str">
            <v>A_000332</v>
          </cell>
          <cell r="D420" t="str">
            <v>0000010000</v>
          </cell>
          <cell r="E420" t="str">
            <v>0</v>
          </cell>
          <cell r="F420" t="str">
            <v>A_000332_001</v>
          </cell>
          <cell r="G420" t="str">
            <v>(Dis.CESENA) (MONTANINO) PORTATA IN INGRESSO</v>
          </cell>
          <cell r="H420" t="str">
            <v>mc/h</v>
          </cell>
          <cell r="I420" t="str">
            <v>819</v>
          </cell>
          <cell r="J420" t="str">
            <v>4095</v>
          </cell>
          <cell r="K420" t="str">
            <v>0</v>
          </cell>
          <cell r="L420" t="str">
            <v>72</v>
          </cell>
          <cell r="M420" t="str">
            <v>0</v>
          </cell>
          <cell r="N420" t="str">
            <v>0</v>
          </cell>
          <cell r="O420" t="str">
            <v>32</v>
          </cell>
          <cell r="P420" t="str">
            <v>0</v>
          </cell>
          <cell r="Q420" t="str">
            <v>15</v>
          </cell>
          <cell r="R420" t="str">
            <v>LINEARE</v>
          </cell>
          <cell r="S420" t="str">
            <v>999999</v>
          </cell>
          <cell r="T420" t="str">
            <v>888888</v>
          </cell>
          <cell r="U420" t="str">
            <v>888888</v>
          </cell>
          <cell r="V420" t="str">
            <v>-888888</v>
          </cell>
          <cell r="W420" t="str">
            <v>-888888</v>
          </cell>
          <cell r="X420" t="str">
            <v>-999999</v>
          </cell>
          <cell r="Y420" t="str">
            <v>15</v>
          </cell>
          <cell r="Z420" t="str">
            <v>MEDIA</v>
          </cell>
          <cell r="AA420" t="str">
            <v>10</v>
          </cell>
          <cell r="AB420" t="str">
            <v>0</v>
          </cell>
          <cell r="AC420" t="str">
            <v>SI</v>
          </cell>
          <cell r="AE420" t="str">
            <v>not used</v>
          </cell>
          <cell r="AF420" t="str">
            <v>A000332</v>
          </cell>
        </row>
        <row r="421">
          <cell r="A421" t="str">
            <v>SHARED</v>
          </cell>
          <cell r="B421" t="str">
            <v>4</v>
          </cell>
          <cell r="C421" t="str">
            <v>A_000332</v>
          </cell>
          <cell r="D421" t="str">
            <v>0000020000</v>
          </cell>
          <cell r="E421" t="str">
            <v>1</v>
          </cell>
          <cell r="F421" t="str">
            <v>A_000332_003</v>
          </cell>
          <cell r="G421" t="str">
            <v>(Dis.CESENA) (MONTANINO) LIVELLO VASCA</v>
          </cell>
          <cell r="H421" t="str">
            <v>m</v>
          </cell>
          <cell r="I421" t="str">
            <v>819</v>
          </cell>
          <cell r="J421" t="str">
            <v>4095</v>
          </cell>
          <cell r="K421" t="str">
            <v>0</v>
          </cell>
          <cell r="L421" t="str">
            <v>6</v>
          </cell>
          <cell r="M421" t="str">
            <v>0</v>
          </cell>
          <cell r="N421" t="str">
            <v>0</v>
          </cell>
          <cell r="O421" t="str">
            <v>32</v>
          </cell>
          <cell r="P421" t="str">
            <v>0</v>
          </cell>
          <cell r="Q421" t="str">
            <v>15</v>
          </cell>
          <cell r="R421" t="str">
            <v>LINEARE</v>
          </cell>
          <cell r="S421" t="str">
            <v>3.65</v>
          </cell>
          <cell r="T421" t="str">
            <v>3.6</v>
          </cell>
          <cell r="U421" t="str">
            <v>3.6</v>
          </cell>
          <cell r="V421" t="str">
            <v>1.2</v>
          </cell>
          <cell r="W421" t="str">
            <v>1.2</v>
          </cell>
          <cell r="X421" t="str">
            <v>1</v>
          </cell>
          <cell r="Y421" t="str">
            <v>15</v>
          </cell>
          <cell r="Z421" t="str">
            <v>MEDIA</v>
          </cell>
          <cell r="AA421" t="str">
            <v>10</v>
          </cell>
          <cell r="AB421" t="str">
            <v>0</v>
          </cell>
          <cell r="AC421" t="str">
            <v>SI</v>
          </cell>
          <cell r="AD421" t="str">
            <v>SI_HighLow</v>
          </cell>
          <cell r="AE421" t="str">
            <v>not used</v>
          </cell>
          <cell r="AF421" t="str">
            <v>A000332</v>
          </cell>
          <cell r="AP421" t="str">
            <v>0</v>
          </cell>
        </row>
        <row r="422">
          <cell r="A422" t="str">
            <v>SHARED</v>
          </cell>
          <cell r="B422" t="str">
            <v>4</v>
          </cell>
          <cell r="C422" t="str">
            <v>A_000344</v>
          </cell>
          <cell r="D422" t="str">
            <v>0000010000</v>
          </cell>
          <cell r="E422" t="str">
            <v>-</v>
          </cell>
          <cell r="F422" t="str">
            <v>A_000344_001</v>
          </cell>
          <cell r="G422" t="str">
            <v>(Dis.CESENA) (ACQUAPARTITA) PORTATA PECORAIO</v>
          </cell>
          <cell r="H422" t="str">
            <v>m3/h</v>
          </cell>
          <cell r="I422" t="str">
            <v>819</v>
          </cell>
          <cell r="J422" t="str">
            <v>4095</v>
          </cell>
          <cell r="K422" t="str">
            <v>0</v>
          </cell>
          <cell r="L422" t="str">
            <v>100</v>
          </cell>
          <cell r="M422" t="str">
            <v>1</v>
          </cell>
          <cell r="N422" t="str">
            <v>0</v>
          </cell>
          <cell r="O422" t="str">
            <v>32</v>
          </cell>
          <cell r="P422" t="str">
            <v>0</v>
          </cell>
          <cell r="Q422" t="str">
            <v>15</v>
          </cell>
          <cell r="R422" t="str">
            <v>LINEARE</v>
          </cell>
          <cell r="S422" t="str">
            <v>999999</v>
          </cell>
          <cell r="T422" t="str">
            <v>888888</v>
          </cell>
          <cell r="U422" t="str">
            <v>888888</v>
          </cell>
          <cell r="V422" t="str">
            <v>-888888</v>
          </cell>
          <cell r="W422" t="str">
            <v>-888888</v>
          </cell>
          <cell r="X422" t="str">
            <v>-999999</v>
          </cell>
          <cell r="Y422" t="str">
            <v>15</v>
          </cell>
          <cell r="Z422" t="str">
            <v>MEDIA</v>
          </cell>
          <cell r="AA422" t="str">
            <v>10</v>
          </cell>
          <cell r="AB422" t="str">
            <v>0</v>
          </cell>
          <cell r="AC422" t="str">
            <v>SI</v>
          </cell>
          <cell r="AD422" t="str">
            <v>NO</v>
          </cell>
          <cell r="AE422" t="str">
            <v>not used</v>
          </cell>
          <cell r="AF422" t="str">
            <v>A000344</v>
          </cell>
          <cell r="AP422" t="str">
            <v>0</v>
          </cell>
        </row>
        <row r="423">
          <cell r="A423" t="str">
            <v>SHARED</v>
          </cell>
          <cell r="B423" t="str">
            <v>4</v>
          </cell>
          <cell r="C423" t="str">
            <v>A_000344</v>
          </cell>
          <cell r="D423" t="str">
            <v>0000020000</v>
          </cell>
          <cell r="E423" t="str">
            <v>1</v>
          </cell>
          <cell r="F423" t="str">
            <v>A_000344_002</v>
          </cell>
          <cell r="G423" t="str">
            <v>(Dis.CESENA) (ACQUAPARTITA) PORTATA FOSSO LUPI</v>
          </cell>
          <cell r="H423" t="str">
            <v>m3/h</v>
          </cell>
          <cell r="I423" t="str">
            <v>819</v>
          </cell>
          <cell r="J423" t="str">
            <v>4095</v>
          </cell>
          <cell r="K423" t="str">
            <v>0</v>
          </cell>
          <cell r="L423" t="str">
            <v>21.5</v>
          </cell>
          <cell r="M423" t="str">
            <v>0</v>
          </cell>
          <cell r="N423" t="str">
            <v>0</v>
          </cell>
          <cell r="O423" t="str">
            <v>32</v>
          </cell>
          <cell r="P423" t="str">
            <v>0</v>
          </cell>
          <cell r="Q423" t="str">
            <v>15</v>
          </cell>
          <cell r="R423" t="str">
            <v>LINEARE</v>
          </cell>
          <cell r="S423" t="str">
            <v>999999</v>
          </cell>
          <cell r="T423" t="str">
            <v>888888</v>
          </cell>
          <cell r="U423" t="str">
            <v>888888</v>
          </cell>
          <cell r="V423" t="str">
            <v>-888888</v>
          </cell>
          <cell r="W423" t="str">
            <v>-888888</v>
          </cell>
          <cell r="X423" t="str">
            <v>-999999</v>
          </cell>
          <cell r="Y423" t="str">
            <v>15</v>
          </cell>
          <cell r="Z423" t="str">
            <v>MEDIA</v>
          </cell>
          <cell r="AA423" t="str">
            <v>10</v>
          </cell>
          <cell r="AB423" t="str">
            <v>0</v>
          </cell>
          <cell r="AC423" t="str">
            <v>SI</v>
          </cell>
          <cell r="AD423" t="str">
            <v>NO</v>
          </cell>
          <cell r="AE423" t="str">
            <v>not used</v>
          </cell>
          <cell r="AF423" t="str">
            <v>A000344</v>
          </cell>
          <cell r="AP423" t="str">
            <v>0</v>
          </cell>
        </row>
        <row r="424">
          <cell r="A424" t="str">
            <v>SHARED</v>
          </cell>
          <cell r="B424" t="str">
            <v>4</v>
          </cell>
          <cell r="C424" t="str">
            <v>A_000344</v>
          </cell>
          <cell r="D424" t="str">
            <v>0000030000</v>
          </cell>
          <cell r="E424" t="str">
            <v>2</v>
          </cell>
          <cell r="F424" t="str">
            <v>A_000344_003</v>
          </cell>
          <cell r="G424" t="str">
            <v>(Dis.CESENA) (ACQUAPARTITA) PORTATA CASELLINA</v>
          </cell>
          <cell r="H424" t="str">
            <v>m3/h</v>
          </cell>
          <cell r="I424" t="str">
            <v>819</v>
          </cell>
          <cell r="J424" t="str">
            <v>4095</v>
          </cell>
          <cell r="K424" t="str">
            <v>0</v>
          </cell>
          <cell r="L424" t="str">
            <v>20</v>
          </cell>
          <cell r="M424" t="str">
            <v>0</v>
          </cell>
          <cell r="N424" t="str">
            <v>0</v>
          </cell>
          <cell r="O424" t="str">
            <v>32</v>
          </cell>
          <cell r="P424" t="str">
            <v>0</v>
          </cell>
          <cell r="Q424" t="str">
            <v>15</v>
          </cell>
          <cell r="R424" t="str">
            <v>LINEARE</v>
          </cell>
          <cell r="S424" t="str">
            <v>999999</v>
          </cell>
          <cell r="T424" t="str">
            <v>888888</v>
          </cell>
          <cell r="U424" t="str">
            <v>888888</v>
          </cell>
          <cell r="V424" t="str">
            <v>-888888</v>
          </cell>
          <cell r="W424" t="str">
            <v>-888888</v>
          </cell>
          <cell r="X424" t="str">
            <v>-999999</v>
          </cell>
          <cell r="Y424" t="str">
            <v>15</v>
          </cell>
          <cell r="Z424" t="str">
            <v>MEDIA</v>
          </cell>
          <cell r="AA424" t="str">
            <v>10</v>
          </cell>
          <cell r="AB424" t="str">
            <v>0</v>
          </cell>
          <cell r="AC424" t="str">
            <v>SI</v>
          </cell>
          <cell r="AD424" t="str">
            <v>NO</v>
          </cell>
          <cell r="AE424" t="str">
            <v>not used</v>
          </cell>
          <cell r="AF424" t="str">
            <v>A000344</v>
          </cell>
          <cell r="AP424" t="str">
            <v>0</v>
          </cell>
        </row>
        <row r="425">
          <cell r="A425" t="str">
            <v>SHARED</v>
          </cell>
          <cell r="B425" t="str">
            <v>4</v>
          </cell>
          <cell r="C425" t="str">
            <v>A_000344</v>
          </cell>
          <cell r="D425" t="str">
            <v>0000040000</v>
          </cell>
          <cell r="E425" t="str">
            <v>3</v>
          </cell>
          <cell r="F425" t="str">
            <v>A_000344_004</v>
          </cell>
          <cell r="G425" t="str">
            <v>(Dis.CESENA) (ACQUAPARTITA) LIVELLO VASCA</v>
          </cell>
          <cell r="H425" t="str">
            <v>m</v>
          </cell>
          <cell r="I425" t="str">
            <v>819</v>
          </cell>
          <cell r="J425" t="str">
            <v>4095</v>
          </cell>
          <cell r="K425" t="str">
            <v>0</v>
          </cell>
          <cell r="L425" t="str">
            <v>6</v>
          </cell>
          <cell r="M425" t="str">
            <v>0</v>
          </cell>
          <cell r="N425" t="str">
            <v>0</v>
          </cell>
          <cell r="O425" t="str">
            <v>32</v>
          </cell>
          <cell r="P425" t="str">
            <v>0</v>
          </cell>
          <cell r="Q425" t="str">
            <v>15</v>
          </cell>
          <cell r="R425" t="str">
            <v>LINEARE</v>
          </cell>
          <cell r="S425" t="str">
            <v>3.6</v>
          </cell>
          <cell r="T425" t="str">
            <v>3.3</v>
          </cell>
          <cell r="U425" t="str">
            <v>3.3</v>
          </cell>
          <cell r="V425" t="str">
            <v>1</v>
          </cell>
          <cell r="W425" t="str">
            <v>1</v>
          </cell>
          <cell r="X425" t="str">
            <v>.5</v>
          </cell>
          <cell r="Y425" t="str">
            <v>15</v>
          </cell>
          <cell r="Z425" t="str">
            <v>MEDIA</v>
          </cell>
          <cell r="AA425" t="str">
            <v>10</v>
          </cell>
          <cell r="AB425" t="str">
            <v>0</v>
          </cell>
          <cell r="AC425" t="str">
            <v>SI</v>
          </cell>
          <cell r="AD425" t="str">
            <v>SI_HighLow</v>
          </cell>
          <cell r="AE425" t="str">
            <v>not used</v>
          </cell>
          <cell r="AF425" t="str">
            <v>A000344</v>
          </cell>
        </row>
        <row r="426">
          <cell r="A426" t="str">
            <v>SHARED</v>
          </cell>
          <cell r="B426" t="str">
            <v>8</v>
          </cell>
          <cell r="C426" t="str">
            <v>A_000344</v>
          </cell>
          <cell r="D426" t="str">
            <v>0000010000</v>
          </cell>
          <cell r="E426" t="str">
            <v>0</v>
          </cell>
          <cell r="F426" t="str">
            <v>A_000344_005</v>
          </cell>
          <cell r="G426" t="str">
            <v>(Dis.CESENA) (ACQUAPARTITA) CONCENTRAZIONE CLORO LIBERO</v>
          </cell>
          <cell r="H426" t="str">
            <v>ppm</v>
          </cell>
          <cell r="I426" t="str">
            <v>819</v>
          </cell>
          <cell r="J426" t="str">
            <v>4095</v>
          </cell>
          <cell r="K426" t="str">
            <v>0</v>
          </cell>
          <cell r="L426" t="str">
            <v>2</v>
          </cell>
          <cell r="M426" t="str">
            <v>0</v>
          </cell>
          <cell r="N426" t="str">
            <v>0</v>
          </cell>
          <cell r="O426" t="str">
            <v>32</v>
          </cell>
          <cell r="P426" t="str">
            <v>0</v>
          </cell>
          <cell r="Q426" t="str">
            <v>15</v>
          </cell>
          <cell r="R426" t="str">
            <v>LINEARE</v>
          </cell>
          <cell r="S426" t="str">
            <v>999999</v>
          </cell>
          <cell r="T426" t="str">
            <v>888888</v>
          </cell>
          <cell r="U426" t="str">
            <v>888888</v>
          </cell>
          <cell r="V426" t="str">
            <v>-888888</v>
          </cell>
          <cell r="W426" t="str">
            <v>-888888</v>
          </cell>
          <cell r="X426" t="str">
            <v>-999999</v>
          </cell>
          <cell r="Y426" t="str">
            <v>15</v>
          </cell>
          <cell r="Z426" t="str">
            <v>MEDIA</v>
          </cell>
          <cell r="AA426" t="str">
            <v>10</v>
          </cell>
          <cell r="AB426" t="str">
            <v>0</v>
          </cell>
          <cell r="AC426" t="str">
            <v>SI</v>
          </cell>
          <cell r="AD426" t="str">
            <v>SI_HighLow</v>
          </cell>
          <cell r="AE426" t="str">
            <v>not used</v>
          </cell>
          <cell r="AF426" t="str">
            <v>A000344</v>
          </cell>
          <cell r="AP426" t="str">
            <v>0</v>
          </cell>
        </row>
        <row r="427">
          <cell r="A427" t="str">
            <v>SHARED</v>
          </cell>
          <cell r="B427" t="str">
            <v>8</v>
          </cell>
          <cell r="C427" t="str">
            <v>A_000344</v>
          </cell>
          <cell r="D427" t="str">
            <v>0000020000</v>
          </cell>
          <cell r="E427" t="str">
            <v>1</v>
          </cell>
          <cell r="F427" t="str">
            <v>A_000344_006</v>
          </cell>
          <cell r="G427" t="str">
            <v>(Dis.CESENA) (ACQUAPARTITA) PRESSIONE PER CASELLINA</v>
          </cell>
          <cell r="H427" t="str">
            <v>bar</v>
          </cell>
          <cell r="I427" t="str">
            <v>819</v>
          </cell>
          <cell r="J427" t="str">
            <v>4095</v>
          </cell>
          <cell r="K427" t="str">
            <v>0</v>
          </cell>
          <cell r="L427" t="str">
            <v>16</v>
          </cell>
          <cell r="M427" t="str">
            <v>0</v>
          </cell>
          <cell r="N427" t="str">
            <v>0</v>
          </cell>
          <cell r="O427" t="str">
            <v>32</v>
          </cell>
          <cell r="P427" t="str">
            <v>0</v>
          </cell>
          <cell r="Q427" t="str">
            <v>15</v>
          </cell>
          <cell r="R427" t="str">
            <v>LINEARE</v>
          </cell>
          <cell r="S427" t="str">
            <v>6</v>
          </cell>
          <cell r="T427" t="str">
            <v>5.5</v>
          </cell>
          <cell r="U427" t="str">
            <v>5.5</v>
          </cell>
          <cell r="V427" t="str">
            <v>3</v>
          </cell>
          <cell r="W427" t="str">
            <v>3</v>
          </cell>
          <cell r="X427" t="str">
            <v>2.5</v>
          </cell>
          <cell r="Y427" t="str">
            <v>15</v>
          </cell>
          <cell r="Z427" t="str">
            <v>MEDIA</v>
          </cell>
          <cell r="AA427" t="str">
            <v>10</v>
          </cell>
          <cell r="AB427" t="str">
            <v>0</v>
          </cell>
          <cell r="AC427" t="str">
            <v>SI</v>
          </cell>
          <cell r="AE427" t="str">
            <v>not used</v>
          </cell>
          <cell r="AF427" t="str">
            <v>A000344</v>
          </cell>
          <cell r="AP427" t="str">
            <v>0</v>
          </cell>
        </row>
        <row r="428">
          <cell r="A428" t="str">
            <v>SHARED</v>
          </cell>
          <cell r="B428" t="str">
            <v>8</v>
          </cell>
          <cell r="C428" t="str">
            <v>A_000344</v>
          </cell>
          <cell r="D428" t="str">
            <v>0000030000</v>
          </cell>
          <cell r="E428" t="str">
            <v>2</v>
          </cell>
          <cell r="F428" t="str">
            <v>A_000344_007</v>
          </cell>
          <cell r="G428" t="str">
            <v>(Dis.CESENA) (ACQUAPARTITA) FASE1 POMPA1</v>
          </cell>
          <cell r="H428" t="str">
            <v>A</v>
          </cell>
          <cell r="I428" t="str">
            <v>819</v>
          </cell>
          <cell r="J428" t="str">
            <v>4095</v>
          </cell>
          <cell r="K428" t="str">
            <v>0</v>
          </cell>
          <cell r="L428" t="str">
            <v>60</v>
          </cell>
          <cell r="M428" t="str">
            <v>10</v>
          </cell>
          <cell r="N428" t="str">
            <v>0</v>
          </cell>
          <cell r="O428" t="str">
            <v>32</v>
          </cell>
          <cell r="P428" t="str">
            <v>0</v>
          </cell>
          <cell r="Q428" t="str">
            <v>15</v>
          </cell>
          <cell r="R428" t="str">
            <v>LINEARE</v>
          </cell>
          <cell r="S428" t="str">
            <v>999999</v>
          </cell>
          <cell r="T428" t="str">
            <v>888888</v>
          </cell>
          <cell r="U428" t="str">
            <v>888888</v>
          </cell>
          <cell r="V428" t="str">
            <v>-888888</v>
          </cell>
          <cell r="W428" t="str">
            <v>-888888</v>
          </cell>
          <cell r="X428" t="str">
            <v>-999999</v>
          </cell>
          <cell r="Y428" t="str">
            <v>15</v>
          </cell>
          <cell r="Z428" t="str">
            <v>MEDIA</v>
          </cell>
          <cell r="AA428" t="str">
            <v>10</v>
          </cell>
          <cell r="AB428" t="str">
            <v>0</v>
          </cell>
          <cell r="AC428" t="str">
            <v>NO</v>
          </cell>
          <cell r="AD428" t="str">
            <v>NO</v>
          </cell>
          <cell r="AE428" t="str">
            <v>not used</v>
          </cell>
          <cell r="AF428" t="str">
            <v>A000344</v>
          </cell>
          <cell r="AP428" t="str">
            <v>0</v>
          </cell>
        </row>
        <row r="429">
          <cell r="A429" t="str">
            <v>SHARED</v>
          </cell>
          <cell r="B429" t="str">
            <v>8</v>
          </cell>
          <cell r="C429" t="str">
            <v>A_000344</v>
          </cell>
          <cell r="D429" t="str">
            <v>0000040000</v>
          </cell>
          <cell r="E429" t="str">
            <v>3</v>
          </cell>
          <cell r="F429" t="str">
            <v>A_000344_008</v>
          </cell>
          <cell r="G429" t="str">
            <v>(Dis.CESENA) (ACQUAPARTITA) FASE1 POMPA2</v>
          </cell>
          <cell r="H429" t="str">
            <v>A</v>
          </cell>
          <cell r="I429" t="str">
            <v>819</v>
          </cell>
          <cell r="J429" t="str">
            <v>4095</v>
          </cell>
          <cell r="K429" t="str">
            <v>0</v>
          </cell>
          <cell r="L429" t="str">
            <v>60</v>
          </cell>
          <cell r="M429" t="str">
            <v>10</v>
          </cell>
          <cell r="N429" t="str">
            <v>0</v>
          </cell>
          <cell r="O429" t="str">
            <v>32</v>
          </cell>
          <cell r="P429" t="str">
            <v>0</v>
          </cell>
          <cell r="Q429" t="str">
            <v>15</v>
          </cell>
          <cell r="R429" t="str">
            <v>LINEARE</v>
          </cell>
          <cell r="S429" t="str">
            <v>999999</v>
          </cell>
          <cell r="T429" t="str">
            <v>888888</v>
          </cell>
          <cell r="U429" t="str">
            <v>888888</v>
          </cell>
          <cell r="V429" t="str">
            <v>-888888</v>
          </cell>
          <cell r="W429" t="str">
            <v>-888888</v>
          </cell>
          <cell r="X429" t="str">
            <v>-999999</v>
          </cell>
          <cell r="Y429" t="str">
            <v>15</v>
          </cell>
          <cell r="Z429" t="str">
            <v>MEDIA</v>
          </cell>
          <cell r="AA429" t="str">
            <v>10</v>
          </cell>
          <cell r="AB429" t="str">
            <v>0</v>
          </cell>
          <cell r="AC429" t="str">
            <v>NO</v>
          </cell>
          <cell r="AD429" t="str">
            <v>NO</v>
          </cell>
          <cell r="AE429" t="str">
            <v>not used</v>
          </cell>
          <cell r="AF429" t="str">
            <v>A000344</v>
          </cell>
          <cell r="AP429" t="str">
            <v>0</v>
          </cell>
        </row>
        <row r="430">
          <cell r="A430" t="str">
            <v>SHARED</v>
          </cell>
          <cell r="B430" t="str">
            <v>4</v>
          </cell>
          <cell r="C430" t="str">
            <v>A_002003</v>
          </cell>
          <cell r="D430" t="str">
            <v>0000010000</v>
          </cell>
          <cell r="E430" t="str">
            <v>0</v>
          </cell>
          <cell r="F430" t="str">
            <v>A_002003_000</v>
          </cell>
          <cell r="G430" t="str">
            <v>(Dis.CESENA) (VIA EMILIA LEVANTE) PORTATA</v>
          </cell>
          <cell r="H430" t="str">
            <v>m3/h</v>
          </cell>
          <cell r="I430" t="str">
            <v>819</v>
          </cell>
          <cell r="J430" t="str">
            <v>4095</v>
          </cell>
          <cell r="K430" t="str">
            <v>0</v>
          </cell>
          <cell r="L430" t="str">
            <v>100</v>
          </cell>
          <cell r="M430" t="str">
            <v>1</v>
          </cell>
          <cell r="N430" t="str">
            <v>0</v>
          </cell>
          <cell r="O430" t="str">
            <v>30</v>
          </cell>
          <cell r="P430" t="str">
            <v>0</v>
          </cell>
          <cell r="Q430" t="str">
            <v>15</v>
          </cell>
          <cell r="R430" t="str">
            <v>LINEARE</v>
          </cell>
          <cell r="S430" t="str">
            <v>999999</v>
          </cell>
          <cell r="T430" t="str">
            <v>888888</v>
          </cell>
          <cell r="U430" t="str">
            <v>888888</v>
          </cell>
          <cell r="V430" t="str">
            <v>-888888</v>
          </cell>
          <cell r="W430" t="str">
            <v>-888888</v>
          </cell>
          <cell r="X430" t="str">
            <v>-999999</v>
          </cell>
          <cell r="Y430" t="str">
            <v>15</v>
          </cell>
          <cell r="Z430" t="str">
            <v>MEDIA</v>
          </cell>
          <cell r="AA430" t="str">
            <v>10</v>
          </cell>
          <cell r="AB430" t="str">
            <v>0</v>
          </cell>
          <cell r="AC430" t="str">
            <v>SI</v>
          </cell>
          <cell r="AD430" t="str">
            <v>SI_HighLow</v>
          </cell>
          <cell r="AE430" t="str">
            <v>not used</v>
          </cell>
          <cell r="AF430" t="str">
            <v>A002003</v>
          </cell>
          <cell r="AP430" t="str">
            <v>0</v>
          </cell>
        </row>
        <row r="431">
          <cell r="A431" t="str">
            <v>SHARED</v>
          </cell>
          <cell r="B431" t="str">
            <v>4</v>
          </cell>
          <cell r="C431" t="str">
            <v>A_002003</v>
          </cell>
          <cell r="D431" t="str">
            <v>0000020000</v>
          </cell>
          <cell r="E431" t="str">
            <v>1</v>
          </cell>
          <cell r="F431" t="str">
            <v>A_002003_001</v>
          </cell>
          <cell r="G431" t="str">
            <v>(Dis.CESENA) (VIA EMILIA LEVANTE) PRESSIONE CONDOTTA ACQUA</v>
          </cell>
          <cell r="H431" t="str">
            <v>bar</v>
          </cell>
          <cell r="I431" t="str">
            <v>819</v>
          </cell>
          <cell r="J431" t="str">
            <v>4095</v>
          </cell>
          <cell r="K431" t="str">
            <v>0</v>
          </cell>
          <cell r="L431" t="str">
            <v>100</v>
          </cell>
          <cell r="M431" t="str">
            <v>1</v>
          </cell>
          <cell r="N431" t="str">
            <v>0</v>
          </cell>
          <cell r="O431" t="str">
            <v>30</v>
          </cell>
          <cell r="P431" t="str">
            <v>0</v>
          </cell>
          <cell r="Q431" t="str">
            <v>15</v>
          </cell>
          <cell r="R431" t="str">
            <v>LINEARE</v>
          </cell>
          <cell r="S431" t="str">
            <v>999999</v>
          </cell>
          <cell r="T431" t="str">
            <v>888888</v>
          </cell>
          <cell r="U431" t="str">
            <v>888888</v>
          </cell>
          <cell r="V431" t="str">
            <v>-888888</v>
          </cell>
          <cell r="W431" t="str">
            <v>-888888</v>
          </cell>
          <cell r="X431" t="str">
            <v>-999999</v>
          </cell>
          <cell r="Y431" t="str">
            <v>15</v>
          </cell>
          <cell r="Z431" t="str">
            <v>MEDIA</v>
          </cell>
          <cell r="AA431" t="str">
            <v>10</v>
          </cell>
          <cell r="AB431" t="str">
            <v>0</v>
          </cell>
          <cell r="AC431" t="str">
            <v>SI</v>
          </cell>
          <cell r="AD431" t="str">
            <v>SI_HighLow</v>
          </cell>
          <cell r="AE431" t="str">
            <v>not used</v>
          </cell>
          <cell r="AF431" t="str">
            <v>A002003</v>
          </cell>
          <cell r="AP431" t="str">
            <v>0</v>
          </cell>
        </row>
        <row r="432">
          <cell r="A432" t="str">
            <v>SHARED</v>
          </cell>
          <cell r="B432" t="str">
            <v>4</v>
          </cell>
          <cell r="C432" t="str">
            <v>A_002003</v>
          </cell>
          <cell r="D432" t="str">
            <v>0000030000</v>
          </cell>
          <cell r="E432" t="str">
            <v>2</v>
          </cell>
          <cell r="F432" t="str">
            <v>A_002003_002</v>
          </cell>
          <cell r="G432" t="str">
            <v>(Dis.CESENA) (VIA EMILIA LEVANTE) PRESSIONE GAS 4 BAR</v>
          </cell>
          <cell r="H432" t="str">
            <v>bar</v>
          </cell>
          <cell r="I432" t="str">
            <v>819</v>
          </cell>
          <cell r="J432" t="str">
            <v>4095</v>
          </cell>
          <cell r="K432" t="str">
            <v>0</v>
          </cell>
          <cell r="L432" t="str">
            <v>100</v>
          </cell>
          <cell r="M432" t="str">
            <v>1</v>
          </cell>
          <cell r="N432" t="str">
            <v>0</v>
          </cell>
          <cell r="O432" t="str">
            <v>30</v>
          </cell>
          <cell r="P432" t="str">
            <v>0</v>
          </cell>
          <cell r="Q432" t="str">
            <v>15</v>
          </cell>
          <cell r="R432" t="str">
            <v>LINEARE</v>
          </cell>
          <cell r="S432" t="str">
            <v>999999</v>
          </cell>
          <cell r="T432" t="str">
            <v>888888</v>
          </cell>
          <cell r="U432" t="str">
            <v>888888</v>
          </cell>
          <cell r="V432" t="str">
            <v>-888888</v>
          </cell>
          <cell r="W432" t="str">
            <v>-888888</v>
          </cell>
          <cell r="X432" t="str">
            <v>-999999</v>
          </cell>
          <cell r="Y432" t="str">
            <v>15</v>
          </cell>
          <cell r="Z432" t="str">
            <v>MEDIA</v>
          </cell>
          <cell r="AA432" t="str">
            <v>10</v>
          </cell>
          <cell r="AB432" t="str">
            <v>0</v>
          </cell>
          <cell r="AC432" t="str">
            <v>SI</v>
          </cell>
          <cell r="AD432" t="str">
            <v>SI_HighLow</v>
          </cell>
          <cell r="AE432" t="str">
            <v>not used</v>
          </cell>
          <cell r="AF432" t="str">
            <v>A002003</v>
          </cell>
          <cell r="AP432" t="str">
            <v>0</v>
          </cell>
        </row>
        <row r="433">
          <cell r="A433" t="str">
            <v>SHARED</v>
          </cell>
          <cell r="B433" t="str">
            <v>4</v>
          </cell>
          <cell r="C433" t="str">
            <v>A_002003</v>
          </cell>
          <cell r="D433" t="str">
            <v>0000040000</v>
          </cell>
          <cell r="E433" t="str">
            <v>3</v>
          </cell>
          <cell r="F433" t="str">
            <v>A_002003_003</v>
          </cell>
          <cell r="G433" t="str">
            <v>(Dis.CESENA) (VIA EMILIA LEVANTE) PRESSIONE GAS 0,5 BAR</v>
          </cell>
          <cell r="H433" t="str">
            <v>bar</v>
          </cell>
          <cell r="I433" t="str">
            <v>819</v>
          </cell>
          <cell r="J433" t="str">
            <v>4095</v>
          </cell>
          <cell r="K433" t="str">
            <v>0</v>
          </cell>
          <cell r="L433" t="str">
            <v>100</v>
          </cell>
          <cell r="M433" t="str">
            <v>1</v>
          </cell>
          <cell r="N433" t="str">
            <v>0</v>
          </cell>
          <cell r="O433" t="str">
            <v>30</v>
          </cell>
          <cell r="P433" t="str">
            <v>0</v>
          </cell>
          <cell r="Q433" t="str">
            <v>15</v>
          </cell>
          <cell r="R433" t="str">
            <v>LINEARE</v>
          </cell>
          <cell r="S433" t="str">
            <v>999999</v>
          </cell>
          <cell r="T433" t="str">
            <v>888888</v>
          </cell>
          <cell r="U433" t="str">
            <v>888888</v>
          </cell>
          <cell r="V433" t="str">
            <v>-888888</v>
          </cell>
          <cell r="W433" t="str">
            <v>-888888</v>
          </cell>
          <cell r="X433" t="str">
            <v>-999999</v>
          </cell>
          <cell r="Y433" t="str">
            <v>15</v>
          </cell>
          <cell r="Z433" t="str">
            <v>MEDIA</v>
          </cell>
          <cell r="AA433" t="str">
            <v>10</v>
          </cell>
          <cell r="AB433" t="str">
            <v>0</v>
          </cell>
          <cell r="AC433" t="str">
            <v>SI</v>
          </cell>
          <cell r="AD433" t="str">
            <v>SI_HighLow</v>
          </cell>
          <cell r="AE433" t="str">
            <v>not used</v>
          </cell>
          <cell r="AF433" t="str">
            <v>A002003</v>
          </cell>
          <cell r="AP433" t="str">
            <v>0</v>
          </cell>
        </row>
        <row r="434">
          <cell r="A434" t="str">
            <v>SHARED</v>
          </cell>
          <cell r="B434" t="str">
            <v>4</v>
          </cell>
          <cell r="C434" t="str">
            <v>A_002009</v>
          </cell>
          <cell r="D434" t="str">
            <v>0000010000</v>
          </cell>
          <cell r="E434" t="str">
            <v>0</v>
          </cell>
          <cell r="F434" t="str">
            <v>A_002009_000</v>
          </cell>
          <cell r="G434" t="str">
            <v>(Dis.CESENA) (VIA DISMANO) PORTATA</v>
          </cell>
          <cell r="H434" t="str">
            <v>m3/h</v>
          </cell>
          <cell r="I434" t="str">
            <v>819</v>
          </cell>
          <cell r="J434" t="str">
            <v>4095</v>
          </cell>
          <cell r="K434" t="str">
            <v>0</v>
          </cell>
          <cell r="L434" t="str">
            <v>100</v>
          </cell>
          <cell r="M434" t="str">
            <v>1</v>
          </cell>
          <cell r="N434" t="str">
            <v>0</v>
          </cell>
          <cell r="O434" t="str">
            <v>30</v>
          </cell>
          <cell r="P434" t="str">
            <v>0</v>
          </cell>
          <cell r="Q434" t="str">
            <v>15</v>
          </cell>
          <cell r="R434" t="str">
            <v>LINEARE</v>
          </cell>
          <cell r="S434" t="str">
            <v>999999</v>
          </cell>
          <cell r="T434" t="str">
            <v>888888</v>
          </cell>
          <cell r="U434" t="str">
            <v>888888</v>
          </cell>
          <cell r="V434" t="str">
            <v>-888888</v>
          </cell>
          <cell r="W434" t="str">
            <v>-888888</v>
          </cell>
          <cell r="X434" t="str">
            <v>-999999</v>
          </cell>
          <cell r="Y434" t="str">
            <v>15</v>
          </cell>
          <cell r="Z434" t="str">
            <v>MEDIA</v>
          </cell>
          <cell r="AA434" t="str">
            <v>10</v>
          </cell>
          <cell r="AB434" t="str">
            <v>0</v>
          </cell>
          <cell r="AC434" t="str">
            <v>SI</v>
          </cell>
          <cell r="AD434" t="str">
            <v>30_HighLow</v>
          </cell>
          <cell r="AE434" t="str">
            <v>not used</v>
          </cell>
          <cell r="AF434" t="str">
            <v>A002009</v>
          </cell>
          <cell r="AP434" t="str">
            <v>0</v>
          </cell>
        </row>
        <row r="435">
          <cell r="A435" t="str">
            <v>SHARED</v>
          </cell>
          <cell r="B435" t="str">
            <v>4</v>
          </cell>
          <cell r="C435" t="str">
            <v>A_002009</v>
          </cell>
          <cell r="D435" t="str">
            <v>0000020000</v>
          </cell>
          <cell r="E435" t="str">
            <v>1</v>
          </cell>
          <cell r="F435" t="str">
            <v>A_002009_001</v>
          </cell>
          <cell r="G435" t="str">
            <v>(Dis.CESENA) (VIA DISMANO) PRESSIONE CONDOTTA ACQUA</v>
          </cell>
          <cell r="H435" t="str">
            <v>bar</v>
          </cell>
          <cell r="I435" t="str">
            <v>819</v>
          </cell>
          <cell r="J435" t="str">
            <v>4095</v>
          </cell>
          <cell r="K435" t="str">
            <v>0</v>
          </cell>
          <cell r="L435" t="str">
            <v>100</v>
          </cell>
          <cell r="M435" t="str">
            <v>1</v>
          </cell>
          <cell r="N435" t="str">
            <v>0</v>
          </cell>
          <cell r="O435" t="str">
            <v>30</v>
          </cell>
          <cell r="P435" t="str">
            <v>0</v>
          </cell>
          <cell r="Q435" t="str">
            <v>15</v>
          </cell>
          <cell r="R435" t="str">
            <v>LINEARE</v>
          </cell>
          <cell r="S435" t="str">
            <v>999999</v>
          </cell>
          <cell r="T435" t="str">
            <v>888888</v>
          </cell>
          <cell r="U435" t="str">
            <v>888888</v>
          </cell>
          <cell r="V435" t="str">
            <v>-888888</v>
          </cell>
          <cell r="W435" t="str">
            <v>-888888</v>
          </cell>
          <cell r="X435" t="str">
            <v>-999999</v>
          </cell>
          <cell r="Y435" t="str">
            <v>15</v>
          </cell>
          <cell r="Z435" t="str">
            <v>MEDIA</v>
          </cell>
          <cell r="AA435" t="str">
            <v>10</v>
          </cell>
          <cell r="AB435" t="str">
            <v>0</v>
          </cell>
          <cell r="AC435" t="str">
            <v>SI</v>
          </cell>
          <cell r="AD435" t="str">
            <v>30_HighLow</v>
          </cell>
          <cell r="AE435" t="str">
            <v>not used</v>
          </cell>
          <cell r="AF435" t="str">
            <v>A002009</v>
          </cell>
          <cell r="AP435" t="str">
            <v>0</v>
          </cell>
        </row>
        <row r="436">
          <cell r="A436" t="str">
            <v>SHARED</v>
          </cell>
          <cell r="B436" t="str">
            <v>4</v>
          </cell>
          <cell r="C436" t="str">
            <v>A_002009</v>
          </cell>
          <cell r="D436" t="str">
            <v>0000030000</v>
          </cell>
          <cell r="E436" t="str">
            <v>2</v>
          </cell>
          <cell r="F436" t="str">
            <v>A_002009_002</v>
          </cell>
          <cell r="G436" t="str">
            <v>(Dis.CESENA) (VIA DISMANO) PRESSIONE GAS 0,5 BAR</v>
          </cell>
          <cell r="H436" t="str">
            <v>bar</v>
          </cell>
          <cell r="I436" t="str">
            <v>819</v>
          </cell>
          <cell r="J436" t="str">
            <v>4095</v>
          </cell>
          <cell r="K436" t="str">
            <v>0</v>
          </cell>
          <cell r="L436" t="str">
            <v>100</v>
          </cell>
          <cell r="M436" t="str">
            <v>1</v>
          </cell>
          <cell r="N436" t="str">
            <v>0</v>
          </cell>
          <cell r="O436" t="str">
            <v>30</v>
          </cell>
          <cell r="P436" t="str">
            <v>0</v>
          </cell>
          <cell r="Q436" t="str">
            <v>15</v>
          </cell>
          <cell r="R436" t="str">
            <v>LINEARE</v>
          </cell>
          <cell r="S436" t="str">
            <v>999999</v>
          </cell>
          <cell r="T436" t="str">
            <v>888888</v>
          </cell>
          <cell r="U436" t="str">
            <v>888888</v>
          </cell>
          <cell r="V436" t="str">
            <v>-888888</v>
          </cell>
          <cell r="W436" t="str">
            <v>-888888</v>
          </cell>
          <cell r="X436" t="str">
            <v>-999999</v>
          </cell>
          <cell r="Y436" t="str">
            <v>15</v>
          </cell>
          <cell r="Z436" t="str">
            <v>MEDIA</v>
          </cell>
          <cell r="AA436" t="str">
            <v>10</v>
          </cell>
          <cell r="AB436" t="str">
            <v>0</v>
          </cell>
          <cell r="AC436" t="str">
            <v>SI</v>
          </cell>
          <cell r="AD436" t="str">
            <v>30_HighLow</v>
          </cell>
          <cell r="AE436" t="str">
            <v>not used</v>
          </cell>
          <cell r="AF436" t="str">
            <v>A002009</v>
          </cell>
          <cell r="AP436" t="str">
            <v>0</v>
          </cell>
        </row>
        <row r="437">
          <cell r="A437" t="str">
            <v>SHARED</v>
          </cell>
          <cell r="B437" t="str">
            <v>4</v>
          </cell>
          <cell r="C437" t="str">
            <v>A_002010</v>
          </cell>
          <cell r="D437" t="str">
            <v>0000010000</v>
          </cell>
          <cell r="E437" t="str">
            <v>0</v>
          </cell>
          <cell r="F437" t="str">
            <v>A_002010_000</v>
          </cell>
          <cell r="G437" t="str">
            <v>(Dis.CESENA) (VIA RAVENNATE) PORTATA</v>
          </cell>
          <cell r="H437" t="str">
            <v>m3/h</v>
          </cell>
          <cell r="I437" t="str">
            <v>819</v>
          </cell>
          <cell r="J437" t="str">
            <v>4095</v>
          </cell>
          <cell r="K437" t="str">
            <v>0</v>
          </cell>
          <cell r="L437" t="str">
            <v>100</v>
          </cell>
          <cell r="M437" t="str">
            <v>1</v>
          </cell>
          <cell r="N437" t="str">
            <v>0</v>
          </cell>
          <cell r="O437" t="str">
            <v>30</v>
          </cell>
          <cell r="P437" t="str">
            <v>0</v>
          </cell>
          <cell r="Q437" t="str">
            <v>15</v>
          </cell>
          <cell r="R437" t="str">
            <v>LINEARE</v>
          </cell>
          <cell r="S437" t="str">
            <v>999999</v>
          </cell>
          <cell r="T437" t="str">
            <v>888888</v>
          </cell>
          <cell r="U437" t="str">
            <v>888888</v>
          </cell>
          <cell r="V437" t="str">
            <v>-888888</v>
          </cell>
          <cell r="W437" t="str">
            <v>-888888</v>
          </cell>
          <cell r="X437" t="str">
            <v>-999999</v>
          </cell>
          <cell r="Y437" t="str">
            <v>15</v>
          </cell>
          <cell r="Z437" t="str">
            <v>MEDIA</v>
          </cell>
          <cell r="AA437" t="str">
            <v>10</v>
          </cell>
          <cell r="AB437" t="str">
            <v>0</v>
          </cell>
          <cell r="AC437" t="str">
            <v>SI</v>
          </cell>
          <cell r="AD437" t="str">
            <v>30_HighLow</v>
          </cell>
          <cell r="AE437" t="str">
            <v>not used</v>
          </cell>
          <cell r="AF437" t="str">
            <v>A002010</v>
          </cell>
          <cell r="AP437" t="str">
            <v>0</v>
          </cell>
        </row>
        <row r="438">
          <cell r="A438" t="str">
            <v>SHARED</v>
          </cell>
          <cell r="B438" t="str">
            <v>4</v>
          </cell>
          <cell r="C438" t="str">
            <v>A_002010</v>
          </cell>
          <cell r="D438" t="str">
            <v>0000020000</v>
          </cell>
          <cell r="E438" t="str">
            <v>1</v>
          </cell>
          <cell r="F438" t="str">
            <v>A_002010_001</v>
          </cell>
          <cell r="G438" t="str">
            <v>(Dis.CESENA) (VIA RAVENNATE) PRESSIONE CONDOTTA ACQUA</v>
          </cell>
          <cell r="H438" t="str">
            <v>bar</v>
          </cell>
          <cell r="I438" t="str">
            <v>819</v>
          </cell>
          <cell r="J438" t="str">
            <v>4095</v>
          </cell>
          <cell r="K438" t="str">
            <v>0</v>
          </cell>
          <cell r="L438" t="str">
            <v>100</v>
          </cell>
          <cell r="M438" t="str">
            <v>1</v>
          </cell>
          <cell r="N438" t="str">
            <v>0</v>
          </cell>
          <cell r="O438" t="str">
            <v>30</v>
          </cell>
          <cell r="P438" t="str">
            <v>0</v>
          </cell>
          <cell r="Q438" t="str">
            <v>15</v>
          </cell>
          <cell r="R438" t="str">
            <v>LINEARE</v>
          </cell>
          <cell r="S438" t="str">
            <v>999999</v>
          </cell>
          <cell r="T438" t="str">
            <v>888888</v>
          </cell>
          <cell r="U438" t="str">
            <v>888888</v>
          </cell>
          <cell r="V438" t="str">
            <v>-888888</v>
          </cell>
          <cell r="W438" t="str">
            <v>-888888</v>
          </cell>
          <cell r="X438" t="str">
            <v>-999999</v>
          </cell>
          <cell r="Y438" t="str">
            <v>15</v>
          </cell>
          <cell r="Z438" t="str">
            <v>MEDIA</v>
          </cell>
          <cell r="AA438" t="str">
            <v>10</v>
          </cell>
          <cell r="AB438" t="str">
            <v>0</v>
          </cell>
          <cell r="AC438" t="str">
            <v>SI</v>
          </cell>
          <cell r="AD438" t="str">
            <v>30_HighLow</v>
          </cell>
          <cell r="AE438" t="str">
            <v>not used</v>
          </cell>
          <cell r="AF438" t="str">
            <v>A002010</v>
          </cell>
          <cell r="AP438" t="str">
            <v>0</v>
          </cell>
        </row>
        <row r="439">
          <cell r="A439" t="str">
            <v>SHARED</v>
          </cell>
          <cell r="B439" t="str">
            <v>4</v>
          </cell>
          <cell r="C439" t="str">
            <v>A_002010</v>
          </cell>
          <cell r="D439" t="str">
            <v>0000030000</v>
          </cell>
          <cell r="E439" t="str">
            <v>2</v>
          </cell>
          <cell r="F439" t="str">
            <v>A_002010_002</v>
          </cell>
          <cell r="G439" t="str">
            <v>(Dis.CESENA) (VIA RAVENNATE) PRESSIONE GAS 4 BAR</v>
          </cell>
          <cell r="H439" t="str">
            <v>bar</v>
          </cell>
          <cell r="I439" t="str">
            <v>819</v>
          </cell>
          <cell r="J439" t="str">
            <v>4095</v>
          </cell>
          <cell r="K439" t="str">
            <v>0</v>
          </cell>
          <cell r="L439" t="str">
            <v>100</v>
          </cell>
          <cell r="M439" t="str">
            <v>1</v>
          </cell>
          <cell r="N439" t="str">
            <v>0</v>
          </cell>
          <cell r="O439" t="str">
            <v>30</v>
          </cell>
          <cell r="P439" t="str">
            <v>0</v>
          </cell>
          <cell r="Q439" t="str">
            <v>15</v>
          </cell>
          <cell r="R439" t="str">
            <v>LINEARE</v>
          </cell>
          <cell r="S439" t="str">
            <v>999999</v>
          </cell>
          <cell r="T439" t="str">
            <v>888888</v>
          </cell>
          <cell r="U439" t="str">
            <v>888888</v>
          </cell>
          <cell r="V439" t="str">
            <v>-888888</v>
          </cell>
          <cell r="W439" t="str">
            <v>-888888</v>
          </cell>
          <cell r="X439" t="str">
            <v>-999999</v>
          </cell>
          <cell r="Y439" t="str">
            <v>15</v>
          </cell>
          <cell r="Z439" t="str">
            <v>MEDIA</v>
          </cell>
          <cell r="AA439" t="str">
            <v>10</v>
          </cell>
          <cell r="AB439" t="str">
            <v>0</v>
          </cell>
          <cell r="AC439" t="str">
            <v>SI</v>
          </cell>
          <cell r="AD439" t="str">
            <v>30_HighLow</v>
          </cell>
          <cell r="AE439" t="str">
            <v>not used</v>
          </cell>
          <cell r="AF439" t="str">
            <v>A002010</v>
          </cell>
          <cell r="AP439" t="str">
            <v>0</v>
          </cell>
        </row>
        <row r="440">
          <cell r="A440" t="str">
            <v>SHARED</v>
          </cell>
          <cell r="B440" t="str">
            <v>4</v>
          </cell>
          <cell r="C440" t="str">
            <v>A_002010</v>
          </cell>
          <cell r="D440" t="str">
            <v>0000040000</v>
          </cell>
          <cell r="E440" t="str">
            <v>3</v>
          </cell>
          <cell r="F440" t="str">
            <v>A_002010_003</v>
          </cell>
          <cell r="G440" t="str">
            <v>(Dis.CESENA) (VIA RAVENNATE) PRESSIONE GAS 0,02 BAR</v>
          </cell>
          <cell r="H440" t="str">
            <v>bar</v>
          </cell>
          <cell r="I440" t="str">
            <v>819</v>
          </cell>
          <cell r="J440" t="str">
            <v>4095</v>
          </cell>
          <cell r="K440" t="str">
            <v>0</v>
          </cell>
          <cell r="L440" t="str">
            <v>100</v>
          </cell>
          <cell r="M440" t="str">
            <v>1</v>
          </cell>
          <cell r="N440" t="str">
            <v>0</v>
          </cell>
          <cell r="O440" t="str">
            <v>30</v>
          </cell>
          <cell r="P440" t="str">
            <v>0</v>
          </cell>
          <cell r="Q440" t="str">
            <v>15</v>
          </cell>
          <cell r="R440" t="str">
            <v>LINEARE</v>
          </cell>
          <cell r="S440" t="str">
            <v>999999</v>
          </cell>
          <cell r="T440" t="str">
            <v>888888</v>
          </cell>
          <cell r="U440" t="str">
            <v>888888</v>
          </cell>
          <cell r="V440" t="str">
            <v>-888888</v>
          </cell>
          <cell r="W440" t="str">
            <v>-888888</v>
          </cell>
          <cell r="X440" t="str">
            <v>-999999</v>
          </cell>
          <cell r="Y440" t="str">
            <v>15</v>
          </cell>
          <cell r="Z440" t="str">
            <v>MEDIA</v>
          </cell>
          <cell r="AA440" t="str">
            <v>10</v>
          </cell>
          <cell r="AB440" t="str">
            <v>0</v>
          </cell>
          <cell r="AC440" t="str">
            <v>SI</v>
          </cell>
          <cell r="AD440" t="str">
            <v>30_HighLow</v>
          </cell>
          <cell r="AE440" t="str">
            <v>not used</v>
          </cell>
          <cell r="AF440" t="str">
            <v>A002010</v>
          </cell>
          <cell r="AP440" t="str">
            <v>0</v>
          </cell>
        </row>
        <row r="441">
          <cell r="A441" t="str">
            <v>SHARED</v>
          </cell>
          <cell r="B441" t="str">
            <v>4</v>
          </cell>
          <cell r="C441" t="str">
            <v>A_002012</v>
          </cell>
          <cell r="D441" t="str">
            <v>0000010000</v>
          </cell>
          <cell r="E441" t="str">
            <v>0</v>
          </cell>
          <cell r="F441" t="str">
            <v>A_002012_000</v>
          </cell>
          <cell r="G441" t="str">
            <v>(Dis.CESENA) (VIA BOSCONE) PORTATA</v>
          </cell>
          <cell r="H441" t="str">
            <v>m3/h</v>
          </cell>
          <cell r="I441" t="str">
            <v>819</v>
          </cell>
          <cell r="J441" t="str">
            <v>4095</v>
          </cell>
          <cell r="K441" t="str">
            <v>0</v>
          </cell>
          <cell r="L441" t="str">
            <v>100</v>
          </cell>
          <cell r="M441" t="str">
            <v>1</v>
          </cell>
          <cell r="N441" t="str">
            <v>0</v>
          </cell>
          <cell r="O441" t="str">
            <v>30</v>
          </cell>
          <cell r="P441" t="str">
            <v>0</v>
          </cell>
          <cell r="Q441" t="str">
            <v>15</v>
          </cell>
          <cell r="R441" t="str">
            <v>LINEARE</v>
          </cell>
          <cell r="S441" t="str">
            <v>999999</v>
          </cell>
          <cell r="T441" t="str">
            <v>888888</v>
          </cell>
          <cell r="U441" t="str">
            <v>888888</v>
          </cell>
          <cell r="V441" t="str">
            <v>-888888</v>
          </cell>
          <cell r="W441" t="str">
            <v>-888888</v>
          </cell>
          <cell r="X441" t="str">
            <v>-999999</v>
          </cell>
          <cell r="Y441" t="str">
            <v>15</v>
          </cell>
          <cell r="Z441" t="str">
            <v>MEDIA</v>
          </cell>
          <cell r="AA441" t="str">
            <v>10</v>
          </cell>
          <cell r="AB441" t="str">
            <v>0</v>
          </cell>
          <cell r="AC441" t="str">
            <v>SI</v>
          </cell>
          <cell r="AD441" t="str">
            <v>SI_HighLow</v>
          </cell>
          <cell r="AE441" t="str">
            <v>not used</v>
          </cell>
          <cell r="AF441" t="str">
            <v>A002012</v>
          </cell>
          <cell r="AP441" t="str">
            <v>0</v>
          </cell>
        </row>
        <row r="442">
          <cell r="A442" t="str">
            <v>SHARED</v>
          </cell>
          <cell r="B442" t="str">
            <v>4</v>
          </cell>
          <cell r="C442" t="str">
            <v>A_002012</v>
          </cell>
          <cell r="D442" t="str">
            <v>0000020000</v>
          </cell>
          <cell r="E442" t="str">
            <v>1</v>
          </cell>
          <cell r="F442" t="str">
            <v>A_002012_001</v>
          </cell>
          <cell r="G442" t="str">
            <v>(Dis.CESENA) (VIA BOSCONE) PRESSIONE CONDOTTA ACQUA</v>
          </cell>
          <cell r="H442" t="str">
            <v>bar</v>
          </cell>
          <cell r="I442" t="str">
            <v>819</v>
          </cell>
          <cell r="J442" t="str">
            <v>4095</v>
          </cell>
          <cell r="K442" t="str">
            <v>0</v>
          </cell>
          <cell r="L442" t="str">
            <v>100</v>
          </cell>
          <cell r="M442" t="str">
            <v>1</v>
          </cell>
          <cell r="N442" t="str">
            <v>0</v>
          </cell>
          <cell r="O442" t="str">
            <v>30</v>
          </cell>
          <cell r="P442" t="str">
            <v>0</v>
          </cell>
          <cell r="Q442" t="str">
            <v>15</v>
          </cell>
          <cell r="R442" t="str">
            <v>LINEARE</v>
          </cell>
          <cell r="S442" t="str">
            <v>999999</v>
          </cell>
          <cell r="T442" t="str">
            <v>888888</v>
          </cell>
          <cell r="U442" t="str">
            <v>888888</v>
          </cell>
          <cell r="V442" t="str">
            <v>-888888</v>
          </cell>
          <cell r="W442" t="str">
            <v>-888888</v>
          </cell>
          <cell r="X442" t="str">
            <v>-999999</v>
          </cell>
          <cell r="Y442" t="str">
            <v>15</v>
          </cell>
          <cell r="Z442" t="str">
            <v>MEDIA</v>
          </cell>
          <cell r="AA442" t="str">
            <v>10</v>
          </cell>
          <cell r="AB442" t="str">
            <v>0</v>
          </cell>
          <cell r="AC442" t="str">
            <v>SI</v>
          </cell>
          <cell r="AD442" t="str">
            <v>SI_HighLow</v>
          </cell>
          <cell r="AE442" t="str">
            <v>not used</v>
          </cell>
          <cell r="AF442" t="str">
            <v>A002012</v>
          </cell>
          <cell r="AP442" t="str">
            <v>0</v>
          </cell>
        </row>
        <row r="443">
          <cell r="A443" t="str">
            <v>SHARED</v>
          </cell>
          <cell r="B443" t="str">
            <v>4</v>
          </cell>
          <cell r="C443" t="str">
            <v>A_002012</v>
          </cell>
          <cell r="D443" t="str">
            <v>0000030000</v>
          </cell>
          <cell r="E443" t="str">
            <v>2</v>
          </cell>
          <cell r="F443" t="str">
            <v>A_002012_002</v>
          </cell>
          <cell r="G443" t="str">
            <v>(Dis.CESENA) (VIA BOSCONE) PRESSIONE GAS 4 BAR</v>
          </cell>
          <cell r="H443" t="str">
            <v>bar</v>
          </cell>
          <cell r="I443" t="str">
            <v>819</v>
          </cell>
          <cell r="J443" t="str">
            <v>4095</v>
          </cell>
          <cell r="K443" t="str">
            <v>0</v>
          </cell>
          <cell r="L443" t="str">
            <v>100</v>
          </cell>
          <cell r="M443" t="str">
            <v>1</v>
          </cell>
          <cell r="N443" t="str">
            <v>0</v>
          </cell>
          <cell r="O443" t="str">
            <v>30</v>
          </cell>
          <cell r="P443" t="str">
            <v>0</v>
          </cell>
          <cell r="Q443" t="str">
            <v>15</v>
          </cell>
          <cell r="R443" t="str">
            <v>LINEARE</v>
          </cell>
          <cell r="S443" t="str">
            <v>999999</v>
          </cell>
          <cell r="T443" t="str">
            <v>888888</v>
          </cell>
          <cell r="U443" t="str">
            <v>888888</v>
          </cell>
          <cell r="V443" t="str">
            <v>-888888</v>
          </cell>
          <cell r="W443" t="str">
            <v>-888888</v>
          </cell>
          <cell r="X443" t="str">
            <v>-999999</v>
          </cell>
          <cell r="Y443" t="str">
            <v>15</v>
          </cell>
          <cell r="Z443" t="str">
            <v>MEDIA</v>
          </cell>
          <cell r="AA443" t="str">
            <v>10</v>
          </cell>
          <cell r="AB443" t="str">
            <v>0</v>
          </cell>
          <cell r="AC443" t="str">
            <v>SI</v>
          </cell>
          <cell r="AD443" t="str">
            <v>SI_HighLow</v>
          </cell>
          <cell r="AE443" t="str">
            <v>not used</v>
          </cell>
          <cell r="AF443" t="str">
            <v>A002012</v>
          </cell>
          <cell r="AP443" t="str">
            <v>0</v>
          </cell>
        </row>
        <row r="444">
          <cell r="A444" t="str">
            <v>SHARED</v>
          </cell>
          <cell r="B444" t="str">
            <v>4</v>
          </cell>
          <cell r="C444" t="str">
            <v>A_002012</v>
          </cell>
          <cell r="D444" t="str">
            <v>0000040000</v>
          </cell>
          <cell r="E444" t="str">
            <v>3</v>
          </cell>
          <cell r="F444" t="str">
            <v>A_002012_003</v>
          </cell>
          <cell r="G444" t="str">
            <v>(Dis.CESENA) (VIA BOSCONE) PRESSIONE GAS 0,02 BAR</v>
          </cell>
          <cell r="H444" t="str">
            <v>bar</v>
          </cell>
          <cell r="I444" t="str">
            <v>819</v>
          </cell>
          <cell r="J444" t="str">
            <v>4095</v>
          </cell>
          <cell r="K444" t="str">
            <v>0</v>
          </cell>
          <cell r="L444" t="str">
            <v>100</v>
          </cell>
          <cell r="M444" t="str">
            <v>1</v>
          </cell>
          <cell r="N444" t="str">
            <v>0</v>
          </cell>
          <cell r="O444" t="str">
            <v>30</v>
          </cell>
          <cell r="P444" t="str">
            <v>0</v>
          </cell>
          <cell r="Q444" t="str">
            <v>15</v>
          </cell>
          <cell r="R444" t="str">
            <v>LINEARE</v>
          </cell>
          <cell r="S444" t="str">
            <v>999999</v>
          </cell>
          <cell r="T444" t="str">
            <v>888888</v>
          </cell>
          <cell r="U444" t="str">
            <v>888888</v>
          </cell>
          <cell r="V444" t="str">
            <v>-888888</v>
          </cell>
          <cell r="W444" t="str">
            <v>-888888</v>
          </cell>
          <cell r="X444" t="str">
            <v>-999999</v>
          </cell>
          <cell r="Y444" t="str">
            <v>15</v>
          </cell>
          <cell r="Z444" t="str">
            <v>MEDIA</v>
          </cell>
          <cell r="AA444" t="str">
            <v>10</v>
          </cell>
          <cell r="AB444" t="str">
            <v>0</v>
          </cell>
          <cell r="AC444" t="str">
            <v>SI</v>
          </cell>
          <cell r="AD444" t="str">
            <v>SI_HighLow</v>
          </cell>
          <cell r="AE444" t="str">
            <v>not used</v>
          </cell>
          <cell r="AF444" t="str">
            <v>A002012</v>
          </cell>
          <cell r="AP444" t="str">
            <v>0</v>
          </cell>
        </row>
        <row r="445">
          <cell r="A445" t="str">
            <v>SHARED</v>
          </cell>
          <cell r="B445" t="str">
            <v>4</v>
          </cell>
          <cell r="C445" t="str">
            <v>A_002014</v>
          </cell>
          <cell r="D445" t="str">
            <v>0000010000</v>
          </cell>
          <cell r="E445" t="str">
            <v>0</v>
          </cell>
          <cell r="F445" t="str">
            <v>A_002014_000</v>
          </cell>
          <cell r="G445" t="str">
            <v>(Dis.CESENA) (VIALE OBERDAN) PORTATA</v>
          </cell>
          <cell r="H445" t="str">
            <v>m3/h</v>
          </cell>
          <cell r="I445" t="str">
            <v>819</v>
          </cell>
          <cell r="J445" t="str">
            <v>4095</v>
          </cell>
          <cell r="K445" t="str">
            <v>0</v>
          </cell>
          <cell r="L445" t="str">
            <v>100</v>
          </cell>
          <cell r="M445" t="str">
            <v>1</v>
          </cell>
          <cell r="N445" t="str">
            <v>0</v>
          </cell>
          <cell r="O445" t="str">
            <v>30</v>
          </cell>
          <cell r="P445" t="str">
            <v>0</v>
          </cell>
          <cell r="Q445" t="str">
            <v>15</v>
          </cell>
          <cell r="R445" t="str">
            <v>LINEARE</v>
          </cell>
          <cell r="S445" t="str">
            <v>999999</v>
          </cell>
          <cell r="T445" t="str">
            <v>888888</v>
          </cell>
          <cell r="U445" t="str">
            <v>888888</v>
          </cell>
          <cell r="V445" t="str">
            <v>-888888</v>
          </cell>
          <cell r="W445" t="str">
            <v>-888888</v>
          </cell>
          <cell r="X445" t="str">
            <v>-999999</v>
          </cell>
          <cell r="Y445" t="str">
            <v>15</v>
          </cell>
          <cell r="Z445" t="str">
            <v>MEDIA</v>
          </cell>
          <cell r="AA445" t="str">
            <v>10</v>
          </cell>
          <cell r="AB445" t="str">
            <v>0</v>
          </cell>
          <cell r="AC445" t="str">
            <v>SI</v>
          </cell>
          <cell r="AD445" t="str">
            <v>30_HighLow</v>
          </cell>
          <cell r="AE445" t="str">
            <v>not used</v>
          </cell>
          <cell r="AF445" t="str">
            <v>A002014</v>
          </cell>
          <cell r="AP445" t="str">
            <v>0</v>
          </cell>
        </row>
        <row r="446">
          <cell r="A446" t="str">
            <v>SHARED</v>
          </cell>
          <cell r="B446" t="str">
            <v>4</v>
          </cell>
          <cell r="C446" t="str">
            <v>A_002014</v>
          </cell>
          <cell r="D446" t="str">
            <v>0000020000</v>
          </cell>
          <cell r="E446" t="str">
            <v>1</v>
          </cell>
          <cell r="F446" t="str">
            <v>A_002014_001</v>
          </cell>
          <cell r="G446" t="str">
            <v>(Dis.CESENA) (VIALE OBERDAN) PRESSIONE CONDOTTA ACQUA</v>
          </cell>
          <cell r="H446" t="str">
            <v>bar</v>
          </cell>
          <cell r="I446" t="str">
            <v>819</v>
          </cell>
          <cell r="J446" t="str">
            <v>4095</v>
          </cell>
          <cell r="K446" t="str">
            <v>0</v>
          </cell>
          <cell r="L446" t="str">
            <v>100</v>
          </cell>
          <cell r="M446" t="str">
            <v>1</v>
          </cell>
          <cell r="N446" t="str">
            <v>0</v>
          </cell>
          <cell r="O446" t="str">
            <v>30</v>
          </cell>
          <cell r="P446" t="str">
            <v>0</v>
          </cell>
          <cell r="Q446" t="str">
            <v>15</v>
          </cell>
          <cell r="R446" t="str">
            <v>LINEARE</v>
          </cell>
          <cell r="S446" t="str">
            <v>999999</v>
          </cell>
          <cell r="T446" t="str">
            <v>888888</v>
          </cell>
          <cell r="U446" t="str">
            <v>888888</v>
          </cell>
          <cell r="V446" t="str">
            <v>-888888</v>
          </cell>
          <cell r="W446" t="str">
            <v>-888888</v>
          </cell>
          <cell r="X446" t="str">
            <v>-999999</v>
          </cell>
          <cell r="Y446" t="str">
            <v>15</v>
          </cell>
          <cell r="Z446" t="str">
            <v>MEDIA</v>
          </cell>
          <cell r="AA446" t="str">
            <v>10</v>
          </cell>
          <cell r="AB446" t="str">
            <v>0</v>
          </cell>
          <cell r="AC446" t="str">
            <v>SI</v>
          </cell>
          <cell r="AD446" t="str">
            <v>30_HighLow</v>
          </cell>
          <cell r="AE446" t="str">
            <v>not used</v>
          </cell>
          <cell r="AF446" t="str">
            <v>A002014</v>
          </cell>
          <cell r="AP446" t="str">
            <v>0</v>
          </cell>
        </row>
        <row r="447">
          <cell r="A447" t="str">
            <v>SHARED</v>
          </cell>
          <cell r="B447" t="str">
            <v>4</v>
          </cell>
          <cell r="C447" t="str">
            <v>A_002014</v>
          </cell>
          <cell r="D447" t="str">
            <v>0000030000</v>
          </cell>
          <cell r="E447" t="str">
            <v>2</v>
          </cell>
          <cell r="F447" t="str">
            <v>A_002014_002</v>
          </cell>
          <cell r="G447" t="str">
            <v>(Dis.CESENA) (VIALE OBERDAN) PRESSIONE GAS 4 BAR</v>
          </cell>
          <cell r="H447" t="str">
            <v>bar</v>
          </cell>
          <cell r="I447" t="str">
            <v>819</v>
          </cell>
          <cell r="J447" t="str">
            <v>4095</v>
          </cell>
          <cell r="K447" t="str">
            <v>0</v>
          </cell>
          <cell r="L447" t="str">
            <v>100</v>
          </cell>
          <cell r="M447" t="str">
            <v>1</v>
          </cell>
          <cell r="N447" t="str">
            <v>0</v>
          </cell>
          <cell r="O447" t="str">
            <v>30</v>
          </cell>
          <cell r="P447" t="str">
            <v>0</v>
          </cell>
          <cell r="Q447" t="str">
            <v>15</v>
          </cell>
          <cell r="R447" t="str">
            <v>LINEARE</v>
          </cell>
          <cell r="S447" t="str">
            <v>999999</v>
          </cell>
          <cell r="T447" t="str">
            <v>888888</v>
          </cell>
          <cell r="U447" t="str">
            <v>888888</v>
          </cell>
          <cell r="V447" t="str">
            <v>-888888</v>
          </cell>
          <cell r="W447" t="str">
            <v>-888888</v>
          </cell>
          <cell r="X447" t="str">
            <v>-999999</v>
          </cell>
          <cell r="Y447" t="str">
            <v>15</v>
          </cell>
          <cell r="Z447" t="str">
            <v>MEDIA</v>
          </cell>
          <cell r="AA447" t="str">
            <v>10</v>
          </cell>
          <cell r="AB447" t="str">
            <v>0</v>
          </cell>
          <cell r="AC447" t="str">
            <v>SI</v>
          </cell>
          <cell r="AD447" t="str">
            <v>30_HighLow</v>
          </cell>
          <cell r="AE447" t="str">
            <v>not used</v>
          </cell>
          <cell r="AF447" t="str">
            <v>A002014</v>
          </cell>
          <cell r="AP447" t="str">
            <v>0</v>
          </cell>
        </row>
        <row r="448">
          <cell r="A448" t="str">
            <v>SHARED</v>
          </cell>
          <cell r="B448" t="str">
            <v>4</v>
          </cell>
          <cell r="C448" t="str">
            <v>A_002014</v>
          </cell>
          <cell r="D448" t="str">
            <v>0000040000</v>
          </cell>
          <cell r="E448" t="str">
            <v>3</v>
          </cell>
          <cell r="F448" t="str">
            <v>A_002014_003</v>
          </cell>
          <cell r="G448" t="str">
            <v>(Dis.CESENA) (VIALE OBERDAN) PRESSIONE GAS 0,02 BAR</v>
          </cell>
          <cell r="H448" t="str">
            <v>bar</v>
          </cell>
          <cell r="I448" t="str">
            <v>819</v>
          </cell>
          <cell r="J448" t="str">
            <v>4095</v>
          </cell>
          <cell r="K448" t="str">
            <v>0</v>
          </cell>
          <cell r="L448" t="str">
            <v>100</v>
          </cell>
          <cell r="M448" t="str">
            <v>1</v>
          </cell>
          <cell r="N448" t="str">
            <v>0</v>
          </cell>
          <cell r="O448" t="str">
            <v>30</v>
          </cell>
          <cell r="P448" t="str">
            <v>0</v>
          </cell>
          <cell r="Q448" t="str">
            <v>15</v>
          </cell>
          <cell r="R448" t="str">
            <v>LINEARE</v>
          </cell>
          <cell r="S448" t="str">
            <v>999999</v>
          </cell>
          <cell r="T448" t="str">
            <v>888888</v>
          </cell>
          <cell r="U448" t="str">
            <v>888888</v>
          </cell>
          <cell r="V448" t="str">
            <v>-888888</v>
          </cell>
          <cell r="W448" t="str">
            <v>-888888</v>
          </cell>
          <cell r="X448" t="str">
            <v>-999999</v>
          </cell>
          <cell r="Y448" t="str">
            <v>15</v>
          </cell>
          <cell r="Z448" t="str">
            <v>MEDIA</v>
          </cell>
          <cell r="AA448" t="str">
            <v>10</v>
          </cell>
          <cell r="AB448" t="str">
            <v>0</v>
          </cell>
          <cell r="AC448" t="str">
            <v>SI</v>
          </cell>
          <cell r="AD448" t="str">
            <v>30_HighLow</v>
          </cell>
          <cell r="AE448" t="str">
            <v>not used</v>
          </cell>
          <cell r="AF448" t="str">
            <v>A002014</v>
          </cell>
          <cell r="AP448" t="str">
            <v>0</v>
          </cell>
        </row>
        <row r="449">
          <cell r="A449" t="str">
            <v>SHARED</v>
          </cell>
          <cell r="B449" t="str">
            <v>10</v>
          </cell>
          <cell r="C449" t="str">
            <v>T_100000</v>
          </cell>
          <cell r="D449" t="str">
            <v>0000020000</v>
          </cell>
          <cell r="E449" t="str">
            <v>0</v>
          </cell>
          <cell r="F449" t="str">
            <v>A_100000_001</v>
          </cell>
          <cell r="G449" t="str">
            <v>(SAVIGNANO) (RTU_SYS) ANALOGIC INPUT</v>
          </cell>
          <cell r="H449" t="str">
            <v>N.RTU</v>
          </cell>
          <cell r="I449" t="str">
            <v>0</v>
          </cell>
          <cell r="J449" t="str">
            <v>1000</v>
          </cell>
          <cell r="K449" t="str">
            <v>0</v>
          </cell>
          <cell r="L449" t="str">
            <v>1000</v>
          </cell>
          <cell r="M449" t="str">
            <v>0</v>
          </cell>
          <cell r="N449" t="str">
            <v>0</v>
          </cell>
          <cell r="O449" t="str">
            <v>10</v>
          </cell>
          <cell r="P449" t="str">
            <v>0</v>
          </cell>
          <cell r="Q449" t="str">
            <v>15</v>
          </cell>
          <cell r="R449" t="str">
            <v>LINEARE</v>
          </cell>
          <cell r="S449" t="str">
            <v>999999</v>
          </cell>
          <cell r="T449" t="str">
            <v>888888</v>
          </cell>
          <cell r="U449" t="str">
            <v>888888</v>
          </cell>
          <cell r="V449" t="str">
            <v>-888888</v>
          </cell>
          <cell r="W449" t="str">
            <v>-888888</v>
          </cell>
          <cell r="X449" t="str">
            <v>-999999</v>
          </cell>
          <cell r="Y449" t="str">
            <v>0</v>
          </cell>
          <cell r="Z449" t="str">
            <v>MEDIA</v>
          </cell>
          <cell r="AA449" t="str">
            <v>10</v>
          </cell>
          <cell r="AB449" t="str">
            <v>0</v>
          </cell>
          <cell r="AC449" t="str">
            <v>NO</v>
          </cell>
          <cell r="AD449" t="str">
            <v>NO</v>
          </cell>
          <cell r="AE449" t="str">
            <v>not used</v>
          </cell>
          <cell r="AF449" t="str">
            <v>A100000</v>
          </cell>
        </row>
        <row r="450">
          <cell r="A450" t="str">
            <v>SHARED</v>
          </cell>
          <cell r="B450" t="str">
            <v>11</v>
          </cell>
          <cell r="C450" t="str">
            <v>T_100000</v>
          </cell>
          <cell r="D450" t="str">
            <v>0000020000</v>
          </cell>
          <cell r="E450" t="str">
            <v>0</v>
          </cell>
          <cell r="F450" t="str">
            <v>A_100000_001</v>
          </cell>
          <cell r="G450" t="str">
            <v>(SAVIGNANO) (RTU_SYS) ANALOGIC INPUT</v>
          </cell>
          <cell r="H450" t="str">
            <v>N.RTU</v>
          </cell>
          <cell r="I450" t="str">
            <v>0</v>
          </cell>
          <cell r="J450" t="str">
            <v>1000</v>
          </cell>
          <cell r="K450" t="str">
            <v>0</v>
          </cell>
          <cell r="L450" t="str">
            <v>1000</v>
          </cell>
          <cell r="M450" t="str">
            <v>0</v>
          </cell>
          <cell r="N450" t="str">
            <v>0</v>
          </cell>
          <cell r="O450" t="str">
            <v>10</v>
          </cell>
          <cell r="P450" t="str">
            <v>0</v>
          </cell>
          <cell r="Q450" t="str">
            <v>15</v>
          </cell>
          <cell r="R450" t="str">
            <v>LINEARE</v>
          </cell>
          <cell r="S450" t="str">
            <v>999999</v>
          </cell>
          <cell r="T450" t="str">
            <v>888888</v>
          </cell>
          <cell r="U450" t="str">
            <v>888888</v>
          </cell>
          <cell r="V450" t="str">
            <v>-888888</v>
          </cell>
          <cell r="W450" t="str">
            <v>-888888</v>
          </cell>
          <cell r="X450" t="str">
            <v>-999999</v>
          </cell>
          <cell r="Y450" t="str">
            <v>0</v>
          </cell>
          <cell r="Z450" t="str">
            <v>MEDIA</v>
          </cell>
          <cell r="AA450" t="str">
            <v>10</v>
          </cell>
          <cell r="AB450" t="str">
            <v>0</v>
          </cell>
          <cell r="AC450" t="str">
            <v>NO</v>
          </cell>
          <cell r="AD450" t="str">
            <v>NO</v>
          </cell>
          <cell r="AE450" t="str">
            <v>not used</v>
          </cell>
          <cell r="AF450" t="str">
            <v>A100000</v>
          </cell>
        </row>
        <row r="451">
          <cell r="A451" t="str">
            <v>SHARED</v>
          </cell>
          <cell r="B451" t="str">
            <v>10</v>
          </cell>
          <cell r="C451" t="str">
            <v>T_400000</v>
          </cell>
          <cell r="D451" t="str">
            <v>0000010000</v>
          </cell>
          <cell r="E451" t="str">
            <v>0</v>
          </cell>
          <cell r="F451" t="str">
            <v>A_100000_002</v>
          </cell>
          <cell r="G451" t="str">
            <v>(SAVIGNANO) (RTU_SYS) ANALOGIC INPUT</v>
          </cell>
          <cell r="H451" t="str">
            <v>N.RTU</v>
          </cell>
          <cell r="I451" t="str">
            <v>0</v>
          </cell>
          <cell r="J451" t="str">
            <v>1000</v>
          </cell>
          <cell r="K451" t="str">
            <v>0</v>
          </cell>
          <cell r="L451" t="str">
            <v>1000</v>
          </cell>
          <cell r="M451" t="str">
            <v>0</v>
          </cell>
          <cell r="N451" t="str">
            <v>0</v>
          </cell>
          <cell r="O451" t="str">
            <v>10</v>
          </cell>
          <cell r="P451" t="str">
            <v>0</v>
          </cell>
          <cell r="Q451" t="str">
            <v>15</v>
          </cell>
          <cell r="R451" t="str">
            <v>LINEARE</v>
          </cell>
          <cell r="S451" t="str">
            <v>999999</v>
          </cell>
          <cell r="T451" t="str">
            <v>888888</v>
          </cell>
          <cell r="U451" t="str">
            <v>888888</v>
          </cell>
          <cell r="V451" t="str">
            <v>-888888</v>
          </cell>
          <cell r="W451" t="str">
            <v>-888888</v>
          </cell>
          <cell r="X451" t="str">
            <v>-999999</v>
          </cell>
          <cell r="Y451" t="str">
            <v>0</v>
          </cell>
          <cell r="Z451" t="str">
            <v>MEDIA</v>
          </cell>
          <cell r="AA451" t="str">
            <v>10</v>
          </cell>
          <cell r="AB451" t="str">
            <v>0</v>
          </cell>
          <cell r="AC451" t="str">
            <v>NO</v>
          </cell>
          <cell r="AD451" t="str">
            <v>NO</v>
          </cell>
          <cell r="AE451" t="str">
            <v>not used</v>
          </cell>
          <cell r="AF451" t="str">
            <v>A100000</v>
          </cell>
        </row>
        <row r="452">
          <cell r="A452" t="str">
            <v>SHARED</v>
          </cell>
          <cell r="B452" t="str">
            <v>11</v>
          </cell>
          <cell r="C452" t="str">
            <v>T_400000</v>
          </cell>
          <cell r="D452" t="str">
            <v>0000010000</v>
          </cell>
          <cell r="E452" t="str">
            <v>0</v>
          </cell>
          <cell r="F452" t="str">
            <v>A_100000_002</v>
          </cell>
          <cell r="G452" t="str">
            <v>(SAVIGNANO) (RTU_SYS) ANALOGIC INPUT</v>
          </cell>
          <cell r="H452" t="str">
            <v>N.RTU</v>
          </cell>
          <cell r="I452" t="str">
            <v>0</v>
          </cell>
          <cell r="J452" t="str">
            <v>1000</v>
          </cell>
          <cell r="K452" t="str">
            <v>0</v>
          </cell>
          <cell r="L452" t="str">
            <v>1000</v>
          </cell>
          <cell r="M452" t="str">
            <v>0</v>
          </cell>
          <cell r="N452" t="str">
            <v>0</v>
          </cell>
          <cell r="O452" t="str">
            <v>10</v>
          </cell>
          <cell r="P452" t="str">
            <v>0</v>
          </cell>
          <cell r="Q452" t="str">
            <v>15</v>
          </cell>
          <cell r="R452" t="str">
            <v>LINEARE</v>
          </cell>
          <cell r="S452" t="str">
            <v>999999</v>
          </cell>
          <cell r="T452" t="str">
            <v>888888</v>
          </cell>
          <cell r="U452" t="str">
            <v>888888</v>
          </cell>
          <cell r="V452" t="str">
            <v>-888888</v>
          </cell>
          <cell r="W452" t="str">
            <v>-888888</v>
          </cell>
          <cell r="X452" t="str">
            <v>-999999</v>
          </cell>
          <cell r="Y452" t="str">
            <v>0</v>
          </cell>
          <cell r="Z452" t="str">
            <v>MEDIA</v>
          </cell>
          <cell r="AA452" t="str">
            <v>10</v>
          </cell>
          <cell r="AB452" t="str">
            <v>0</v>
          </cell>
          <cell r="AC452" t="str">
            <v>NO</v>
          </cell>
          <cell r="AD452" t="str">
            <v>NO</v>
          </cell>
          <cell r="AE452" t="str">
            <v>not used</v>
          </cell>
          <cell r="AF452" t="str">
            <v>A100000</v>
          </cell>
        </row>
        <row r="453">
          <cell r="A453" t="str">
            <v>SHARED</v>
          </cell>
          <cell r="B453" t="str">
            <v>11</v>
          </cell>
          <cell r="C453" t="str">
            <v>T_100000</v>
          </cell>
          <cell r="D453" t="str">
            <v>0000010000</v>
          </cell>
          <cell r="E453" t="str">
            <v>1</v>
          </cell>
          <cell r="F453" t="str">
            <v>A_100000_060</v>
          </cell>
          <cell r="G453" t="str">
            <v>(SAVIGNANO) (RTU_SYS) ANALOGIC OUTPUT</v>
          </cell>
          <cell r="H453" t="str">
            <v>????</v>
          </cell>
          <cell r="I453" t="str">
            <v>0</v>
          </cell>
          <cell r="J453" t="str">
            <v>1000</v>
          </cell>
          <cell r="K453" t="str">
            <v>0</v>
          </cell>
          <cell r="L453" t="str">
            <v>100</v>
          </cell>
          <cell r="M453" t="str">
            <v>1</v>
          </cell>
          <cell r="N453" t="str">
            <v>0</v>
          </cell>
          <cell r="O453" t="str">
            <v>10</v>
          </cell>
          <cell r="P453" t="str">
            <v>0</v>
          </cell>
          <cell r="Q453" t="str">
            <v>15</v>
          </cell>
          <cell r="R453" t="str">
            <v>LINEARE</v>
          </cell>
          <cell r="S453" t="str">
            <v>999999</v>
          </cell>
          <cell r="T453" t="str">
            <v>888888</v>
          </cell>
          <cell r="U453" t="str">
            <v>888888</v>
          </cell>
          <cell r="V453" t="str">
            <v>-888888</v>
          </cell>
          <cell r="W453" t="str">
            <v>-888888</v>
          </cell>
          <cell r="X453" t="str">
            <v>-999999</v>
          </cell>
          <cell r="Y453" t="str">
            <v>0</v>
          </cell>
          <cell r="Z453" t="str">
            <v>MEDIA</v>
          </cell>
          <cell r="AA453" t="str">
            <v>10</v>
          </cell>
          <cell r="AB453" t="str">
            <v>0</v>
          </cell>
          <cell r="AC453" t="str">
            <v>NO</v>
          </cell>
          <cell r="AD453" t="str">
            <v>NO</v>
          </cell>
          <cell r="AE453" t="str">
            <v>not used</v>
          </cell>
          <cell r="AF453" t="str">
            <v>A100000</v>
          </cell>
          <cell r="AP453" t="str">
            <v>0</v>
          </cell>
        </row>
        <row r="454">
          <cell r="A454" t="str">
            <v>SHARED</v>
          </cell>
          <cell r="B454" t="str">
            <v>11</v>
          </cell>
          <cell r="C454" t="str">
            <v>T_400000</v>
          </cell>
          <cell r="D454" t="str">
            <v>0000020000</v>
          </cell>
          <cell r="E454" t="str">
            <v>1</v>
          </cell>
          <cell r="F454" t="str">
            <v>A_100000_061</v>
          </cell>
          <cell r="G454" t="str">
            <v>(SAVIGNANO) (RTU_SYS) ANALOGIC OUTPUT</v>
          </cell>
          <cell r="I454" t="str">
            <v>0</v>
          </cell>
          <cell r="J454" t="str">
            <v>1000</v>
          </cell>
          <cell r="K454" t="str">
            <v>0</v>
          </cell>
          <cell r="L454" t="str">
            <v>100</v>
          </cell>
          <cell r="M454" t="str">
            <v>1</v>
          </cell>
          <cell r="N454" t="str">
            <v>0</v>
          </cell>
          <cell r="O454" t="str">
            <v>10</v>
          </cell>
          <cell r="P454" t="str">
            <v>0</v>
          </cell>
          <cell r="Q454" t="str">
            <v>15</v>
          </cell>
          <cell r="R454" t="str">
            <v>LINEARE</v>
          </cell>
          <cell r="S454" t="str">
            <v>999999</v>
          </cell>
          <cell r="T454" t="str">
            <v>888888</v>
          </cell>
          <cell r="U454" t="str">
            <v>888888</v>
          </cell>
          <cell r="V454" t="str">
            <v>-888888</v>
          </cell>
          <cell r="W454" t="str">
            <v>-888888</v>
          </cell>
          <cell r="X454" t="str">
            <v>-999999</v>
          </cell>
          <cell r="Y454" t="str">
            <v>0</v>
          </cell>
          <cell r="Z454" t="str">
            <v>MEDIA</v>
          </cell>
          <cell r="AA454" t="str">
            <v>10</v>
          </cell>
          <cell r="AB454" t="str">
            <v>0</v>
          </cell>
          <cell r="AC454" t="str">
            <v>NO</v>
          </cell>
          <cell r="AD454" t="str">
            <v>NO</v>
          </cell>
          <cell r="AE454" t="str">
            <v>not used</v>
          </cell>
          <cell r="AF454" t="str">
            <v>A100000</v>
          </cell>
        </row>
        <row r="455">
          <cell r="A455" t="str">
            <v>SHARED</v>
          </cell>
          <cell r="B455" t="str">
            <v>10</v>
          </cell>
          <cell r="C455" t="str">
            <v>T_100000</v>
          </cell>
          <cell r="D455" t="str">
            <v>0000010000</v>
          </cell>
          <cell r="E455" t="str">
            <v>45</v>
          </cell>
          <cell r="F455" t="str">
            <v>A_100008_001</v>
          </cell>
          <cell r="G455" t="str">
            <v>(Dis.SAVIGNANO) (S.MAURO P. TRATTAMENTO ALBERAZZO) MIS.CLORO QUARZITE ALBERAZZO</v>
          </cell>
          <cell r="H455" t="str">
            <v>ppm</v>
          </cell>
          <cell r="I455" t="str">
            <v>0</v>
          </cell>
          <cell r="J455" t="str">
            <v>1000</v>
          </cell>
          <cell r="K455" t="str">
            <v>0</v>
          </cell>
          <cell r="L455" t="str">
            <v>100</v>
          </cell>
          <cell r="M455" t="str">
            <v>1</v>
          </cell>
          <cell r="N455" t="str">
            <v>0</v>
          </cell>
          <cell r="O455" t="str">
            <v>10</v>
          </cell>
          <cell r="P455" t="str">
            <v>0</v>
          </cell>
          <cell r="Q455" t="str">
            <v>15</v>
          </cell>
          <cell r="R455" t="str">
            <v>LINEARE</v>
          </cell>
          <cell r="S455" t="str">
            <v>999999</v>
          </cell>
          <cell r="T455" t="str">
            <v>888888</v>
          </cell>
          <cell r="U455" t="str">
            <v>888888</v>
          </cell>
          <cell r="V455" t="str">
            <v>-888888</v>
          </cell>
          <cell r="W455" t="str">
            <v>-888888</v>
          </cell>
          <cell r="X455" t="str">
            <v>-999999</v>
          </cell>
          <cell r="Y455" t="str">
            <v>0</v>
          </cell>
          <cell r="Z455" t="str">
            <v>MEDIA</v>
          </cell>
          <cell r="AA455" t="str">
            <v>10</v>
          </cell>
          <cell r="AB455" t="str">
            <v>0</v>
          </cell>
          <cell r="AC455" t="str">
            <v>NO</v>
          </cell>
          <cell r="AD455" t="str">
            <v>NO</v>
          </cell>
          <cell r="AE455" t="str">
            <v>not used</v>
          </cell>
          <cell r="AF455" t="str">
            <v>A100008</v>
          </cell>
        </row>
        <row r="456">
          <cell r="A456" t="str">
            <v>SHARED</v>
          </cell>
          <cell r="B456" t="str">
            <v>10</v>
          </cell>
          <cell r="C456" t="str">
            <v>T_100000</v>
          </cell>
          <cell r="D456" t="str">
            <v>0000030000</v>
          </cell>
          <cell r="E456" t="str">
            <v>61</v>
          </cell>
          <cell r="F456" t="str">
            <v>A_100008_002</v>
          </cell>
          <cell r="G456" t="str">
            <v>(Dis.SAVIGNANO) (S.MAURO P. TRATTAMENTO ALBERAZZO) MIS.CLORO CARBONE ALBERAZZO</v>
          </cell>
          <cell r="H456" t="str">
            <v>ppm</v>
          </cell>
          <cell r="I456" t="str">
            <v>0</v>
          </cell>
          <cell r="J456" t="str">
            <v>1000</v>
          </cell>
          <cell r="K456" t="str">
            <v>0</v>
          </cell>
          <cell r="L456" t="str">
            <v>100</v>
          </cell>
          <cell r="M456" t="str">
            <v>1</v>
          </cell>
          <cell r="N456" t="str">
            <v>0</v>
          </cell>
          <cell r="O456" t="str">
            <v>10</v>
          </cell>
          <cell r="P456" t="str">
            <v>0</v>
          </cell>
          <cell r="Q456" t="str">
            <v>15</v>
          </cell>
          <cell r="R456" t="str">
            <v>LINEARE</v>
          </cell>
          <cell r="S456" t="str">
            <v>999999</v>
          </cell>
          <cell r="T456" t="str">
            <v>888888</v>
          </cell>
          <cell r="U456" t="str">
            <v>888888</v>
          </cell>
          <cell r="V456" t="str">
            <v>-888888</v>
          </cell>
          <cell r="W456" t="str">
            <v>-888888</v>
          </cell>
          <cell r="X456" t="str">
            <v>-999999</v>
          </cell>
          <cell r="Y456" t="str">
            <v>0</v>
          </cell>
          <cell r="Z456" t="str">
            <v>MEDIA</v>
          </cell>
          <cell r="AA456" t="str">
            <v>10</v>
          </cell>
          <cell r="AB456" t="str">
            <v>0</v>
          </cell>
          <cell r="AC456" t="str">
            <v>NO</v>
          </cell>
          <cell r="AD456" t="str">
            <v>NO</v>
          </cell>
          <cell r="AE456" t="str">
            <v>not used</v>
          </cell>
          <cell r="AF456" t="str">
            <v>A100008</v>
          </cell>
        </row>
        <row r="457">
          <cell r="A457" t="str">
            <v>SHARED</v>
          </cell>
          <cell r="B457" t="str">
            <v>10</v>
          </cell>
          <cell r="C457" t="str">
            <v>T_100000</v>
          </cell>
          <cell r="D457" t="str">
            <v>0000040000</v>
          </cell>
          <cell r="E457" t="str">
            <v>46</v>
          </cell>
          <cell r="F457" t="str">
            <v>A_100008_008</v>
          </cell>
          <cell r="G457" t="str">
            <v>(Dis.SAVIGNANO) (S.MAURO P. TRATTAMENTO ALBERAZZO) COMP.ARIA FILTRI</v>
          </cell>
          <cell r="H457" t="str">
            <v>bar</v>
          </cell>
          <cell r="I457" t="str">
            <v>0</v>
          </cell>
          <cell r="J457" t="str">
            <v>1000</v>
          </cell>
          <cell r="K457" t="str">
            <v>0</v>
          </cell>
          <cell r="L457" t="str">
            <v>100</v>
          </cell>
          <cell r="M457" t="str">
            <v>1</v>
          </cell>
          <cell r="N457" t="str">
            <v>0</v>
          </cell>
          <cell r="O457" t="str">
            <v>10</v>
          </cell>
          <cell r="P457" t="str">
            <v>0</v>
          </cell>
          <cell r="Q457" t="str">
            <v>15</v>
          </cell>
          <cell r="R457" t="str">
            <v>LINEARE</v>
          </cell>
          <cell r="S457" t="str">
            <v>999999</v>
          </cell>
          <cell r="T457" t="str">
            <v>888888</v>
          </cell>
          <cell r="U457" t="str">
            <v>888888</v>
          </cell>
          <cell r="V457" t="str">
            <v>-888888</v>
          </cell>
          <cell r="W457" t="str">
            <v>-888888</v>
          </cell>
          <cell r="X457" t="str">
            <v>-999999</v>
          </cell>
          <cell r="Y457" t="str">
            <v>0</v>
          </cell>
          <cell r="Z457" t="str">
            <v>MEDIA</v>
          </cell>
          <cell r="AA457" t="str">
            <v>10</v>
          </cell>
          <cell r="AB457" t="str">
            <v>0</v>
          </cell>
          <cell r="AC457" t="str">
            <v>NO</v>
          </cell>
          <cell r="AD457" t="str">
            <v>NO</v>
          </cell>
          <cell r="AE457" t="str">
            <v>not used</v>
          </cell>
          <cell r="AF457" t="str">
            <v>A100008</v>
          </cell>
        </row>
        <row r="458">
          <cell r="A458" t="str">
            <v>SHARED</v>
          </cell>
          <cell r="B458" t="str">
            <v>10</v>
          </cell>
          <cell r="C458" t="str">
            <v>T_100000</v>
          </cell>
          <cell r="D458" t="str">
            <v>0000050000</v>
          </cell>
          <cell r="E458" t="str">
            <v>47</v>
          </cell>
          <cell r="F458" t="str">
            <v>A_100008_009</v>
          </cell>
          <cell r="G458" t="str">
            <v>(Dis.SAVIGNANO) (S.MAURO P. TRATTAMENTO ALBERAZZO) COMP.ARIA FILTRI</v>
          </cell>
          <cell r="H458" t="str">
            <v>bar</v>
          </cell>
          <cell r="I458" t="str">
            <v>0</v>
          </cell>
          <cell r="J458" t="str">
            <v>1000</v>
          </cell>
          <cell r="K458" t="str">
            <v>0</v>
          </cell>
          <cell r="L458" t="str">
            <v>100</v>
          </cell>
          <cell r="M458" t="str">
            <v>1</v>
          </cell>
          <cell r="N458" t="str">
            <v>0</v>
          </cell>
          <cell r="O458" t="str">
            <v>10</v>
          </cell>
          <cell r="P458" t="str">
            <v>0</v>
          </cell>
          <cell r="Q458" t="str">
            <v>15</v>
          </cell>
          <cell r="R458" t="str">
            <v>LINEARE</v>
          </cell>
          <cell r="S458" t="str">
            <v>999999</v>
          </cell>
          <cell r="T458" t="str">
            <v>888888</v>
          </cell>
          <cell r="U458" t="str">
            <v>888888</v>
          </cell>
          <cell r="V458" t="str">
            <v>-888888</v>
          </cell>
          <cell r="W458" t="str">
            <v>-888888</v>
          </cell>
          <cell r="X458" t="str">
            <v>-999999</v>
          </cell>
          <cell r="Y458" t="str">
            <v>0</v>
          </cell>
          <cell r="Z458" t="str">
            <v>MEDIA</v>
          </cell>
          <cell r="AA458" t="str">
            <v>10</v>
          </cell>
          <cell r="AB458" t="str">
            <v>0</v>
          </cell>
          <cell r="AC458" t="str">
            <v>NO</v>
          </cell>
          <cell r="AD458" t="str">
            <v>NO</v>
          </cell>
          <cell r="AE458" t="str">
            <v>not used</v>
          </cell>
          <cell r="AF458" t="str">
            <v>A100008</v>
          </cell>
        </row>
        <row r="459">
          <cell r="A459" t="str">
            <v>SHARED</v>
          </cell>
          <cell r="B459" t="str">
            <v>10</v>
          </cell>
          <cell r="C459" t="str">
            <v>T_100000</v>
          </cell>
          <cell r="D459" t="str">
            <v>0000060000</v>
          </cell>
          <cell r="E459" t="str">
            <v>48</v>
          </cell>
          <cell r="F459" t="str">
            <v>A_100008_013</v>
          </cell>
          <cell r="G459" t="str">
            <v>(Dis.SAVIGNANO) (S.MAURO P. TRATTAMENTO ALBERAZZO) P3 TRATTAMENTO ALBERAZZO</v>
          </cell>
          <cell r="H459" t="str">
            <v>AMP.</v>
          </cell>
          <cell r="I459" t="str">
            <v>0</v>
          </cell>
          <cell r="J459" t="str">
            <v>1000</v>
          </cell>
          <cell r="K459" t="str">
            <v>0</v>
          </cell>
          <cell r="L459" t="str">
            <v>100</v>
          </cell>
          <cell r="M459" t="str">
            <v>0</v>
          </cell>
          <cell r="N459" t="str">
            <v>0</v>
          </cell>
          <cell r="O459" t="str">
            <v>10</v>
          </cell>
          <cell r="P459" t="str">
            <v>0</v>
          </cell>
          <cell r="Q459" t="str">
            <v>15</v>
          </cell>
          <cell r="R459" t="str">
            <v>LINEARE</v>
          </cell>
          <cell r="S459" t="str">
            <v>999999</v>
          </cell>
          <cell r="T459" t="str">
            <v>888888</v>
          </cell>
          <cell r="U459" t="str">
            <v>888888</v>
          </cell>
          <cell r="V459" t="str">
            <v>-888888</v>
          </cell>
          <cell r="W459" t="str">
            <v>-888888</v>
          </cell>
          <cell r="X459" t="str">
            <v>-999999</v>
          </cell>
          <cell r="Y459" t="str">
            <v>0</v>
          </cell>
          <cell r="Z459" t="str">
            <v>MEDIA</v>
          </cell>
          <cell r="AA459" t="str">
            <v>10</v>
          </cell>
          <cell r="AB459" t="str">
            <v>0</v>
          </cell>
          <cell r="AC459" t="str">
            <v>NO</v>
          </cell>
          <cell r="AD459" t="str">
            <v>NO</v>
          </cell>
          <cell r="AE459" t="str">
            <v>not used</v>
          </cell>
          <cell r="AF459" t="str">
            <v>A100008</v>
          </cell>
        </row>
        <row r="460">
          <cell r="A460" t="str">
            <v>SHARED</v>
          </cell>
          <cell r="B460" t="str">
            <v>10</v>
          </cell>
          <cell r="C460" t="str">
            <v>T_100000</v>
          </cell>
          <cell r="D460" t="str">
            <v>0000070000</v>
          </cell>
          <cell r="E460" t="str">
            <v>49</v>
          </cell>
          <cell r="F460" t="str">
            <v>A_100008_015</v>
          </cell>
          <cell r="G460" t="str">
            <v>(Dis.SAVIGNANO) (S.MAURO P. TRATTAMENTO ALBERAZZO) P4 TRATTAMENTO ALBERAZZO</v>
          </cell>
          <cell r="H460" t="str">
            <v>AMP.</v>
          </cell>
          <cell r="I460" t="str">
            <v>0</v>
          </cell>
          <cell r="J460" t="str">
            <v>1000</v>
          </cell>
          <cell r="K460" t="str">
            <v>0</v>
          </cell>
          <cell r="L460" t="str">
            <v>100</v>
          </cell>
          <cell r="M460" t="str">
            <v>0</v>
          </cell>
          <cell r="N460" t="str">
            <v>0</v>
          </cell>
          <cell r="O460" t="str">
            <v>10</v>
          </cell>
          <cell r="P460" t="str">
            <v>0</v>
          </cell>
          <cell r="Q460" t="str">
            <v>15</v>
          </cell>
          <cell r="R460" t="str">
            <v>LINEARE</v>
          </cell>
          <cell r="S460" t="str">
            <v>999999</v>
          </cell>
          <cell r="T460" t="str">
            <v>888888</v>
          </cell>
          <cell r="U460" t="str">
            <v>888888</v>
          </cell>
          <cell r="V460" t="str">
            <v>-888888</v>
          </cell>
          <cell r="W460" t="str">
            <v>-888888</v>
          </cell>
          <cell r="X460" t="str">
            <v>-999999</v>
          </cell>
          <cell r="Y460" t="str">
            <v>0</v>
          </cell>
          <cell r="Z460" t="str">
            <v>MEDIA</v>
          </cell>
          <cell r="AA460" t="str">
            <v>10</v>
          </cell>
          <cell r="AB460" t="str">
            <v>0</v>
          </cell>
          <cell r="AC460" t="str">
            <v>NO</v>
          </cell>
          <cell r="AD460" t="str">
            <v>NO</v>
          </cell>
          <cell r="AE460" t="str">
            <v>not used</v>
          </cell>
          <cell r="AF460" t="str">
            <v>A100008</v>
          </cell>
        </row>
        <row r="461">
          <cell r="A461" t="str">
            <v>SHARED</v>
          </cell>
          <cell r="B461" t="str">
            <v>10</v>
          </cell>
          <cell r="C461" t="str">
            <v>T_100000</v>
          </cell>
          <cell r="D461" t="str">
            <v>0000080000</v>
          </cell>
          <cell r="E461" t="str">
            <v>50</v>
          </cell>
          <cell r="F461" t="str">
            <v>A_100008_017</v>
          </cell>
          <cell r="G461" t="str">
            <v>(Dis.SAVIGNANO) (S.MAURO P. TRATTAMENTO ALBERAZZO) P5 TRATTAMENTO ALBERAZZO</v>
          </cell>
          <cell r="H461" t="str">
            <v>AMP.</v>
          </cell>
          <cell r="I461" t="str">
            <v>0</v>
          </cell>
          <cell r="J461" t="str">
            <v>1000</v>
          </cell>
          <cell r="K461" t="str">
            <v>0</v>
          </cell>
          <cell r="L461" t="str">
            <v>100</v>
          </cell>
          <cell r="M461" t="str">
            <v>0</v>
          </cell>
          <cell r="N461" t="str">
            <v>0</v>
          </cell>
          <cell r="O461" t="str">
            <v>10</v>
          </cell>
          <cell r="P461" t="str">
            <v>0</v>
          </cell>
          <cell r="Q461" t="str">
            <v>15</v>
          </cell>
          <cell r="R461" t="str">
            <v>LINEARE</v>
          </cell>
          <cell r="S461" t="str">
            <v>999999</v>
          </cell>
          <cell r="T461" t="str">
            <v>888888</v>
          </cell>
          <cell r="U461" t="str">
            <v>888888</v>
          </cell>
          <cell r="V461" t="str">
            <v>-888888</v>
          </cell>
          <cell r="W461" t="str">
            <v>-888888</v>
          </cell>
          <cell r="X461" t="str">
            <v>-999999</v>
          </cell>
          <cell r="Y461" t="str">
            <v>0</v>
          </cell>
          <cell r="Z461" t="str">
            <v>MEDIA</v>
          </cell>
          <cell r="AA461" t="str">
            <v>10</v>
          </cell>
          <cell r="AB461" t="str">
            <v>0</v>
          </cell>
          <cell r="AC461" t="str">
            <v>NO</v>
          </cell>
          <cell r="AD461" t="str">
            <v>NO</v>
          </cell>
          <cell r="AE461" t="str">
            <v>not used</v>
          </cell>
          <cell r="AF461" t="str">
            <v>A100008</v>
          </cell>
        </row>
        <row r="462">
          <cell r="A462" t="str">
            <v>SHARED</v>
          </cell>
          <cell r="B462" t="str">
            <v>10</v>
          </cell>
          <cell r="C462" t="str">
            <v>T_100000</v>
          </cell>
          <cell r="D462" t="str">
            <v>0000090000</v>
          </cell>
          <cell r="E462" t="str">
            <v>51</v>
          </cell>
          <cell r="F462" t="str">
            <v>A_100008_018</v>
          </cell>
          <cell r="G462" t="str">
            <v>(Dis.SAVIGNANO) (S.MAURO P. TRATTAMENTO ALBERAZZO) P.CONTROLAVAG.1 ALBERAZZO</v>
          </cell>
          <cell r="H462" t="str">
            <v>A</v>
          </cell>
          <cell r="I462" t="str">
            <v>0</v>
          </cell>
          <cell r="J462" t="str">
            <v>1000</v>
          </cell>
          <cell r="K462" t="str">
            <v>0</v>
          </cell>
          <cell r="L462" t="str">
            <v>100</v>
          </cell>
          <cell r="M462" t="str">
            <v>0</v>
          </cell>
          <cell r="N462" t="str">
            <v>0</v>
          </cell>
          <cell r="O462" t="str">
            <v>10</v>
          </cell>
          <cell r="P462" t="str">
            <v>0</v>
          </cell>
          <cell r="Q462" t="str">
            <v>15</v>
          </cell>
          <cell r="R462" t="str">
            <v>LINEARE</v>
          </cell>
          <cell r="S462" t="str">
            <v>999999</v>
          </cell>
          <cell r="T462" t="str">
            <v>888888</v>
          </cell>
          <cell r="U462" t="str">
            <v>888888</v>
          </cell>
          <cell r="V462" t="str">
            <v>-888888</v>
          </cell>
          <cell r="W462" t="str">
            <v>-888888</v>
          </cell>
          <cell r="X462" t="str">
            <v>-999999</v>
          </cell>
          <cell r="Y462" t="str">
            <v>0</v>
          </cell>
          <cell r="Z462" t="str">
            <v>MEDIA</v>
          </cell>
          <cell r="AA462" t="str">
            <v>10</v>
          </cell>
          <cell r="AB462" t="str">
            <v>0</v>
          </cell>
          <cell r="AC462" t="str">
            <v>NO</v>
          </cell>
          <cell r="AD462" t="str">
            <v>NO</v>
          </cell>
          <cell r="AE462" t="str">
            <v>not used</v>
          </cell>
          <cell r="AF462" t="str">
            <v>A100008</v>
          </cell>
        </row>
        <row r="463">
          <cell r="A463" t="str">
            <v>SHARED</v>
          </cell>
          <cell r="B463" t="str">
            <v>10</v>
          </cell>
          <cell r="C463" t="str">
            <v>T_100000</v>
          </cell>
          <cell r="D463" t="str">
            <v>0000100000</v>
          </cell>
          <cell r="E463" t="str">
            <v>52</v>
          </cell>
          <cell r="F463" t="str">
            <v>A_100008_019</v>
          </cell>
          <cell r="G463" t="str">
            <v>(Dis.SAVIGNANO) (S.MAURO P. TRATTAMENTO ALBERAZZO) P.CONTROLAVAG.2 ALBERAZZO</v>
          </cell>
          <cell r="H463" t="str">
            <v>A</v>
          </cell>
          <cell r="I463" t="str">
            <v>0</v>
          </cell>
          <cell r="J463" t="str">
            <v>1000</v>
          </cell>
          <cell r="K463" t="str">
            <v>0</v>
          </cell>
          <cell r="L463" t="str">
            <v>100</v>
          </cell>
          <cell r="M463" t="str">
            <v>0</v>
          </cell>
          <cell r="N463" t="str">
            <v>0</v>
          </cell>
          <cell r="O463" t="str">
            <v>10</v>
          </cell>
          <cell r="P463" t="str">
            <v>0</v>
          </cell>
          <cell r="Q463" t="str">
            <v>15</v>
          </cell>
          <cell r="R463" t="str">
            <v>LINEARE</v>
          </cell>
          <cell r="S463" t="str">
            <v>999999</v>
          </cell>
          <cell r="T463" t="str">
            <v>888888</v>
          </cell>
          <cell r="U463" t="str">
            <v>888888</v>
          </cell>
          <cell r="V463" t="str">
            <v>-888888</v>
          </cell>
          <cell r="W463" t="str">
            <v>-888888</v>
          </cell>
          <cell r="X463" t="str">
            <v>-999999</v>
          </cell>
          <cell r="Y463" t="str">
            <v>0</v>
          </cell>
          <cell r="Z463" t="str">
            <v>MEDIA</v>
          </cell>
          <cell r="AA463" t="str">
            <v>10</v>
          </cell>
          <cell r="AB463" t="str">
            <v>0</v>
          </cell>
          <cell r="AC463" t="str">
            <v>NO</v>
          </cell>
          <cell r="AD463" t="str">
            <v>NO</v>
          </cell>
          <cell r="AE463" t="str">
            <v>not used</v>
          </cell>
          <cell r="AF463" t="str">
            <v>A100008</v>
          </cell>
        </row>
        <row r="464">
          <cell r="A464" t="str">
            <v>SHARED</v>
          </cell>
          <cell r="B464" t="str">
            <v>10</v>
          </cell>
          <cell r="C464" t="str">
            <v>T_100000</v>
          </cell>
          <cell r="D464" t="str">
            <v>0000110000</v>
          </cell>
          <cell r="E464" t="str">
            <v>53</v>
          </cell>
          <cell r="F464" t="str">
            <v>A_100008_020</v>
          </cell>
          <cell r="G464" t="str">
            <v>(Dis.SAVIGNANO) (S.MAURO P. TRATTAMENTO ALBERAZZO) ASS.ALBERAZZO</v>
          </cell>
          <cell r="H464" t="str">
            <v>A</v>
          </cell>
          <cell r="I464" t="str">
            <v>0</v>
          </cell>
          <cell r="J464" t="str">
            <v>1000</v>
          </cell>
          <cell r="K464" t="str">
            <v>0</v>
          </cell>
          <cell r="L464" t="str">
            <v>100</v>
          </cell>
          <cell r="M464" t="str">
            <v>1</v>
          </cell>
          <cell r="N464" t="str">
            <v>0</v>
          </cell>
          <cell r="O464" t="str">
            <v>10</v>
          </cell>
          <cell r="P464" t="str">
            <v>0</v>
          </cell>
          <cell r="Q464" t="str">
            <v>15</v>
          </cell>
          <cell r="R464" t="str">
            <v>LINEARE</v>
          </cell>
          <cell r="S464" t="str">
            <v>999999</v>
          </cell>
          <cell r="T464" t="str">
            <v>888888</v>
          </cell>
          <cell r="U464" t="str">
            <v>888888</v>
          </cell>
          <cell r="V464" t="str">
            <v>-888888</v>
          </cell>
          <cell r="W464" t="str">
            <v>-888888</v>
          </cell>
          <cell r="X464" t="str">
            <v>-999999</v>
          </cell>
          <cell r="Y464" t="str">
            <v>0</v>
          </cell>
          <cell r="Z464" t="str">
            <v>MEDIA</v>
          </cell>
          <cell r="AA464" t="str">
            <v>10</v>
          </cell>
          <cell r="AB464" t="str">
            <v>0</v>
          </cell>
          <cell r="AC464" t="str">
            <v>NO</v>
          </cell>
          <cell r="AD464" t="str">
            <v>NO</v>
          </cell>
          <cell r="AE464" t="str">
            <v>not used</v>
          </cell>
          <cell r="AF464" t="str">
            <v>A100008</v>
          </cell>
        </row>
        <row r="465">
          <cell r="A465" t="str">
            <v>SHARED</v>
          </cell>
          <cell r="B465" t="str">
            <v>10</v>
          </cell>
          <cell r="C465" t="str">
            <v>T_100000</v>
          </cell>
          <cell r="D465" t="str">
            <v>0000120000</v>
          </cell>
          <cell r="E465" t="str">
            <v>43</v>
          </cell>
          <cell r="F465" t="str">
            <v>A_100008_021</v>
          </cell>
          <cell r="G465" t="str">
            <v>(Dis.SAVIGNANO) (S.MAURO P. TRATTAMENTO ALBERAZZO) ASSORBIMENTO ALBERAZZO</v>
          </cell>
          <cell r="H465" t="str">
            <v>A</v>
          </cell>
          <cell r="I465" t="str">
            <v>0</v>
          </cell>
          <cell r="J465" t="str">
            <v>1000</v>
          </cell>
          <cell r="K465" t="str">
            <v>0</v>
          </cell>
          <cell r="L465" t="str">
            <v>100</v>
          </cell>
          <cell r="M465" t="str">
            <v>10</v>
          </cell>
          <cell r="N465" t="str">
            <v>0</v>
          </cell>
          <cell r="O465" t="str">
            <v>10</v>
          </cell>
          <cell r="P465" t="str">
            <v>0</v>
          </cell>
          <cell r="Q465" t="str">
            <v>15</v>
          </cell>
          <cell r="R465" t="str">
            <v>LINEARE</v>
          </cell>
          <cell r="S465" t="str">
            <v>999999</v>
          </cell>
          <cell r="T465" t="str">
            <v>888888</v>
          </cell>
          <cell r="U465" t="str">
            <v>888888</v>
          </cell>
          <cell r="V465" t="str">
            <v>-888888</v>
          </cell>
          <cell r="W465" t="str">
            <v>-888888</v>
          </cell>
          <cell r="X465" t="str">
            <v>-999999</v>
          </cell>
          <cell r="Y465" t="str">
            <v>0</v>
          </cell>
          <cell r="Z465" t="str">
            <v>MEDIA</v>
          </cell>
          <cell r="AA465" t="str">
            <v>10</v>
          </cell>
          <cell r="AB465" t="str">
            <v>0</v>
          </cell>
          <cell r="AC465" t="str">
            <v>NO</v>
          </cell>
          <cell r="AD465" t="str">
            <v>NO</v>
          </cell>
          <cell r="AE465" t="str">
            <v>not used</v>
          </cell>
          <cell r="AF465" t="str">
            <v>A100008</v>
          </cell>
        </row>
        <row r="466">
          <cell r="A466" t="str">
            <v>SHARED</v>
          </cell>
          <cell r="B466" t="str">
            <v>10</v>
          </cell>
          <cell r="C466" t="str">
            <v>T_100000</v>
          </cell>
          <cell r="D466" t="str">
            <v>0000130000</v>
          </cell>
          <cell r="E466" t="str">
            <v>59</v>
          </cell>
          <cell r="F466" t="str">
            <v>A_100008_027</v>
          </cell>
          <cell r="G466" t="str">
            <v>(Dis.SAVIGNANO) (S.MAURO P. TRATTAMENTO ALBERAZZO) LIV.VASCA SEDIMENTATORE ALBER</v>
          </cell>
          <cell r="H466" t="str">
            <v>%</v>
          </cell>
          <cell r="I466" t="str">
            <v>0</v>
          </cell>
          <cell r="J466" t="str">
            <v>1000</v>
          </cell>
          <cell r="K466" t="str">
            <v>0</v>
          </cell>
          <cell r="L466" t="str">
            <v>100</v>
          </cell>
          <cell r="M466" t="str">
            <v>0</v>
          </cell>
          <cell r="N466" t="str">
            <v>0</v>
          </cell>
          <cell r="O466" t="str">
            <v>10</v>
          </cell>
          <cell r="P466" t="str">
            <v>0</v>
          </cell>
          <cell r="Q466" t="str">
            <v>15</v>
          </cell>
          <cell r="R466" t="str">
            <v>LINEARE</v>
          </cell>
          <cell r="S466" t="str">
            <v>999999</v>
          </cell>
          <cell r="T466" t="str">
            <v>888888</v>
          </cell>
          <cell r="U466" t="str">
            <v>888888</v>
          </cell>
          <cell r="V466" t="str">
            <v>-888888</v>
          </cell>
          <cell r="W466" t="str">
            <v>-888888</v>
          </cell>
          <cell r="X466" t="str">
            <v>-999999</v>
          </cell>
          <cell r="Y466" t="str">
            <v>0</v>
          </cell>
          <cell r="Z466" t="str">
            <v>MEDIA</v>
          </cell>
          <cell r="AA466" t="str">
            <v>10</v>
          </cell>
          <cell r="AB466" t="str">
            <v>0</v>
          </cell>
          <cell r="AC466" t="str">
            <v>NO</v>
          </cell>
          <cell r="AD466" t="str">
            <v>NO</v>
          </cell>
          <cell r="AE466" t="str">
            <v>not used</v>
          </cell>
          <cell r="AF466" t="str">
            <v>A100008</v>
          </cell>
        </row>
        <row r="467">
          <cell r="A467" t="str">
            <v>SHARED</v>
          </cell>
          <cell r="B467" t="str">
            <v>10</v>
          </cell>
          <cell r="C467" t="str">
            <v>T_100000</v>
          </cell>
          <cell r="D467" t="str">
            <v>0000140000</v>
          </cell>
          <cell r="E467" t="str">
            <v>60</v>
          </cell>
          <cell r="F467" t="str">
            <v>A_100008_028</v>
          </cell>
          <cell r="G467" t="str">
            <v>(Dis.SAVIGNANO) (S.MAURO P. TRATTAMENTO ALBERAZZO) SERBATOIO ALPOCLAR ALBERAZZO</v>
          </cell>
          <cell r="H467" t="str">
            <v>%</v>
          </cell>
          <cell r="I467" t="str">
            <v>0</v>
          </cell>
          <cell r="J467" t="str">
            <v>1000</v>
          </cell>
          <cell r="K467" t="str">
            <v>0</v>
          </cell>
          <cell r="L467" t="str">
            <v>100</v>
          </cell>
          <cell r="M467" t="str">
            <v>1</v>
          </cell>
          <cell r="N467" t="str">
            <v>0</v>
          </cell>
          <cell r="O467" t="str">
            <v>10</v>
          </cell>
          <cell r="P467" t="str">
            <v>0</v>
          </cell>
          <cell r="Q467" t="str">
            <v>15</v>
          </cell>
          <cell r="R467" t="str">
            <v>LINEARE</v>
          </cell>
          <cell r="S467" t="str">
            <v>999999</v>
          </cell>
          <cell r="T467" t="str">
            <v>888888</v>
          </cell>
          <cell r="U467" t="str">
            <v>888888</v>
          </cell>
          <cell r="V467" t="str">
            <v>-888888</v>
          </cell>
          <cell r="W467" t="str">
            <v>-888888</v>
          </cell>
          <cell r="X467" t="str">
            <v>-999999</v>
          </cell>
          <cell r="Y467" t="str">
            <v>0</v>
          </cell>
          <cell r="Z467" t="str">
            <v>MEDIA</v>
          </cell>
          <cell r="AA467" t="str">
            <v>10</v>
          </cell>
          <cell r="AB467" t="str">
            <v>0</v>
          </cell>
          <cell r="AC467" t="str">
            <v>NO</v>
          </cell>
          <cell r="AD467" t="str">
            <v>NO</v>
          </cell>
          <cell r="AE467" t="str">
            <v>not used</v>
          </cell>
          <cell r="AF467" t="str">
            <v>A100008</v>
          </cell>
        </row>
        <row r="468">
          <cell r="A468" t="str">
            <v>SHARED</v>
          </cell>
          <cell r="B468" t="str">
            <v>10</v>
          </cell>
          <cell r="C468" t="str">
            <v>T_100000</v>
          </cell>
          <cell r="D468" t="str">
            <v>0000150000</v>
          </cell>
          <cell r="E468" t="str">
            <v>62</v>
          </cell>
          <cell r="F468" t="str">
            <v>A_100008_029</v>
          </cell>
          <cell r="G468" t="str">
            <v>(Dis.SAVIGNANO) (S.MAURO P. TRATTAMENTO ALBERAZZO) PRESS.FILTRO 1</v>
          </cell>
          <cell r="H468" t="str">
            <v>bar</v>
          </cell>
          <cell r="I468" t="str">
            <v>0</v>
          </cell>
          <cell r="J468" t="str">
            <v>1000</v>
          </cell>
          <cell r="K468" t="str">
            <v>0</v>
          </cell>
          <cell r="L468" t="str">
            <v>2</v>
          </cell>
          <cell r="M468" t="str">
            <v>0</v>
          </cell>
          <cell r="N468" t="str">
            <v>0</v>
          </cell>
          <cell r="O468" t="str">
            <v>10</v>
          </cell>
          <cell r="P468" t="str">
            <v>0</v>
          </cell>
          <cell r="Q468" t="str">
            <v>15</v>
          </cell>
          <cell r="R468" t="str">
            <v>LINEARE</v>
          </cell>
          <cell r="S468" t="str">
            <v>999999</v>
          </cell>
          <cell r="T468" t="str">
            <v>888888</v>
          </cell>
          <cell r="U468" t="str">
            <v>888888</v>
          </cell>
          <cell r="V468" t="str">
            <v>-888888</v>
          </cell>
          <cell r="W468" t="str">
            <v>-888888</v>
          </cell>
          <cell r="X468" t="str">
            <v>-999999</v>
          </cell>
          <cell r="Y468" t="str">
            <v>0</v>
          </cell>
          <cell r="Z468" t="str">
            <v>MEDIA</v>
          </cell>
          <cell r="AA468" t="str">
            <v>10</v>
          </cell>
          <cell r="AB468" t="str">
            <v>0</v>
          </cell>
          <cell r="AC468" t="str">
            <v>NO</v>
          </cell>
          <cell r="AD468" t="str">
            <v>NO</v>
          </cell>
          <cell r="AE468" t="str">
            <v>not used</v>
          </cell>
          <cell r="AF468" t="str">
            <v>A100008</v>
          </cell>
        </row>
        <row r="469">
          <cell r="A469" t="str">
            <v>SHARED</v>
          </cell>
          <cell r="B469" t="str">
            <v>10</v>
          </cell>
          <cell r="C469" t="str">
            <v>T_100000</v>
          </cell>
          <cell r="D469" t="str">
            <v>0000160000</v>
          </cell>
          <cell r="E469" t="str">
            <v>63</v>
          </cell>
          <cell r="F469" t="str">
            <v>A_100008_030</v>
          </cell>
          <cell r="G469" t="str">
            <v>(Dis.SAVIGNANO) (S.MAURO P. TRATTAMENTO ALBERAZZO) PRESS.DIFF.QUARZITE</v>
          </cell>
          <cell r="H469" t="str">
            <v>bar</v>
          </cell>
          <cell r="I469" t="str">
            <v>0</v>
          </cell>
          <cell r="J469" t="str">
            <v>1000</v>
          </cell>
          <cell r="K469" t="str">
            <v>0</v>
          </cell>
          <cell r="L469" t="str">
            <v>1</v>
          </cell>
          <cell r="M469" t="str">
            <v>0</v>
          </cell>
          <cell r="N469" t="str">
            <v>0</v>
          </cell>
          <cell r="O469" t="str">
            <v>10</v>
          </cell>
          <cell r="P469" t="str">
            <v>0</v>
          </cell>
          <cell r="Q469" t="str">
            <v>15</v>
          </cell>
          <cell r="R469" t="str">
            <v>LINEARE</v>
          </cell>
          <cell r="S469" t="str">
            <v>999999</v>
          </cell>
          <cell r="T469" t="str">
            <v>888888</v>
          </cell>
          <cell r="U469" t="str">
            <v>888888</v>
          </cell>
          <cell r="V469" t="str">
            <v>-888888</v>
          </cell>
          <cell r="W469" t="str">
            <v>-888888</v>
          </cell>
          <cell r="X469" t="str">
            <v>-999999</v>
          </cell>
          <cell r="Y469" t="str">
            <v>0</v>
          </cell>
          <cell r="Z469" t="str">
            <v>MEDIA</v>
          </cell>
          <cell r="AA469" t="str">
            <v>10</v>
          </cell>
          <cell r="AB469" t="str">
            <v>0</v>
          </cell>
          <cell r="AC469" t="str">
            <v>NO</v>
          </cell>
          <cell r="AD469" t="str">
            <v>NO</v>
          </cell>
          <cell r="AE469" t="str">
            <v>not used</v>
          </cell>
          <cell r="AF469" t="str">
            <v>A100008</v>
          </cell>
        </row>
        <row r="470">
          <cell r="A470" t="str">
            <v>SHARED</v>
          </cell>
          <cell r="B470" t="str">
            <v>10</v>
          </cell>
          <cell r="C470" t="str">
            <v>T_100000</v>
          </cell>
          <cell r="D470" t="str">
            <v>0000170000</v>
          </cell>
          <cell r="E470" t="str">
            <v>64</v>
          </cell>
          <cell r="F470" t="str">
            <v>A_100008_031</v>
          </cell>
          <cell r="G470" t="str">
            <v>(Dis.SAVIGNANO) (S.MAURO P. TRATTAMENTO ALBERAZZO) PRESS.DIFF.CARBONE</v>
          </cell>
          <cell r="H470" t="str">
            <v>bar</v>
          </cell>
          <cell r="I470" t="str">
            <v>0</v>
          </cell>
          <cell r="J470" t="str">
            <v>1000</v>
          </cell>
          <cell r="K470" t="str">
            <v>0</v>
          </cell>
          <cell r="L470" t="str">
            <v>1</v>
          </cell>
          <cell r="M470" t="str">
            <v>0</v>
          </cell>
          <cell r="N470" t="str">
            <v>0</v>
          </cell>
          <cell r="O470" t="str">
            <v>10</v>
          </cell>
          <cell r="P470" t="str">
            <v>0</v>
          </cell>
          <cell r="Q470" t="str">
            <v>15</v>
          </cell>
          <cell r="R470" t="str">
            <v>LINEARE</v>
          </cell>
          <cell r="S470" t="str">
            <v>999999</v>
          </cell>
          <cell r="T470" t="str">
            <v>888888</v>
          </cell>
          <cell r="U470" t="str">
            <v>888888</v>
          </cell>
          <cell r="V470" t="str">
            <v>-888888</v>
          </cell>
          <cell r="W470" t="str">
            <v>-888888</v>
          </cell>
          <cell r="X470" t="str">
            <v>-999999</v>
          </cell>
          <cell r="Y470" t="str">
            <v>0</v>
          </cell>
          <cell r="Z470" t="str">
            <v>MEDIA</v>
          </cell>
          <cell r="AA470" t="str">
            <v>10</v>
          </cell>
          <cell r="AB470" t="str">
            <v>0</v>
          </cell>
          <cell r="AC470" t="str">
            <v>NO</v>
          </cell>
          <cell r="AD470" t="str">
            <v>NO</v>
          </cell>
          <cell r="AE470" t="str">
            <v>not used</v>
          </cell>
          <cell r="AF470" t="str">
            <v>A100008</v>
          </cell>
        </row>
        <row r="471">
          <cell r="A471" t="str">
            <v>SHARED</v>
          </cell>
          <cell r="B471" t="str">
            <v>10</v>
          </cell>
          <cell r="C471" t="str">
            <v>T_100000</v>
          </cell>
          <cell r="D471" t="str">
            <v>0000180000</v>
          </cell>
          <cell r="E471" t="str">
            <v>69</v>
          </cell>
          <cell r="F471" t="str">
            <v>A_100008_032</v>
          </cell>
          <cell r="G471" t="str">
            <v>(Dis.SAVIGNANO) (S.MAURO P. TRATTAMENTO ALBERAZZO) PRESSIONE COMPRESSORE ALBERAZ</v>
          </cell>
          <cell r="H471" t="str">
            <v>L/S</v>
          </cell>
          <cell r="I471" t="str">
            <v>0</v>
          </cell>
          <cell r="J471" t="str">
            <v>1000</v>
          </cell>
          <cell r="K471" t="str">
            <v>0</v>
          </cell>
          <cell r="L471" t="str">
            <v>100</v>
          </cell>
          <cell r="M471" t="str">
            <v>0</v>
          </cell>
          <cell r="N471" t="str">
            <v>0</v>
          </cell>
          <cell r="O471" t="str">
            <v>10</v>
          </cell>
          <cell r="P471" t="str">
            <v>0</v>
          </cell>
          <cell r="Q471" t="str">
            <v>15</v>
          </cell>
          <cell r="R471" t="str">
            <v>LINEARE</v>
          </cell>
          <cell r="S471" t="str">
            <v>999999</v>
          </cell>
          <cell r="T471" t="str">
            <v>888888</v>
          </cell>
          <cell r="U471" t="str">
            <v>888888</v>
          </cell>
          <cell r="V471" t="str">
            <v>-888888</v>
          </cell>
          <cell r="W471" t="str">
            <v>-888888</v>
          </cell>
          <cell r="X471" t="str">
            <v>-999999</v>
          </cell>
          <cell r="Y471" t="str">
            <v>0</v>
          </cell>
          <cell r="Z471" t="str">
            <v>MEDIA</v>
          </cell>
          <cell r="AA471" t="str">
            <v>10</v>
          </cell>
          <cell r="AB471" t="str">
            <v>0</v>
          </cell>
          <cell r="AC471" t="str">
            <v>NO</v>
          </cell>
          <cell r="AE471" t="str">
            <v>not used</v>
          </cell>
          <cell r="AF471" t="str">
            <v>A100008</v>
          </cell>
        </row>
        <row r="472">
          <cell r="A472" t="str">
            <v>SHARED</v>
          </cell>
          <cell r="B472" t="str">
            <v>10</v>
          </cell>
          <cell r="C472" t="str">
            <v>T_100000</v>
          </cell>
          <cell r="D472" t="str">
            <v>0000190000</v>
          </cell>
          <cell r="E472" t="str">
            <v>34</v>
          </cell>
          <cell r="F472" t="str">
            <v>A_100008_035</v>
          </cell>
          <cell r="G472" t="str">
            <v>(Dis.SAVIGNANO) (S.MAURO P. TRATTAMENTO ALBERAZZO) ORA TBOX : ORE TBOX</v>
          </cell>
          <cell r="H472" t="str">
            <v>h</v>
          </cell>
          <cell r="I472" t="str">
            <v>0</v>
          </cell>
          <cell r="J472" t="str">
            <v>1000</v>
          </cell>
          <cell r="K472" t="str">
            <v>0</v>
          </cell>
          <cell r="L472" t="str">
            <v>100</v>
          </cell>
          <cell r="M472" t="str">
            <v>1</v>
          </cell>
          <cell r="N472" t="str">
            <v>0</v>
          </cell>
          <cell r="O472" t="str">
            <v>10</v>
          </cell>
          <cell r="P472" t="str">
            <v>0</v>
          </cell>
          <cell r="Q472" t="str">
            <v>15</v>
          </cell>
          <cell r="R472" t="str">
            <v>LINEARE</v>
          </cell>
          <cell r="S472" t="str">
            <v>999999</v>
          </cell>
          <cell r="T472" t="str">
            <v>888888</v>
          </cell>
          <cell r="U472" t="str">
            <v>888888</v>
          </cell>
          <cell r="V472" t="str">
            <v>-888888</v>
          </cell>
          <cell r="W472" t="str">
            <v>-888888</v>
          </cell>
          <cell r="X472" t="str">
            <v>-999999</v>
          </cell>
          <cell r="Y472" t="str">
            <v>0</v>
          </cell>
          <cell r="Z472" t="str">
            <v>MEDIA</v>
          </cell>
          <cell r="AA472" t="str">
            <v>10</v>
          </cell>
          <cell r="AB472" t="str">
            <v>0</v>
          </cell>
          <cell r="AC472" t="str">
            <v>NO</v>
          </cell>
          <cell r="AD472" t="str">
            <v>NO</v>
          </cell>
          <cell r="AE472" t="str">
            <v>not used</v>
          </cell>
          <cell r="AF472" t="str">
            <v>A100008</v>
          </cell>
        </row>
        <row r="473">
          <cell r="A473" t="str">
            <v>SHARED</v>
          </cell>
          <cell r="B473" t="str">
            <v>10</v>
          </cell>
          <cell r="C473" t="str">
            <v>T_100000</v>
          </cell>
          <cell r="D473" t="str">
            <v>0000200000</v>
          </cell>
          <cell r="E473" t="str">
            <v>33</v>
          </cell>
          <cell r="F473" t="str">
            <v>A_100008_036</v>
          </cell>
          <cell r="G473" t="str">
            <v>(Dis.SAVIGNANO) (S.MAURO P. TRATTAMENTO ALBERAZZO) MINUTO TBOX : MINUTO TBOX</v>
          </cell>
          <cell r="H473" t="str">
            <v>min</v>
          </cell>
          <cell r="I473" t="str">
            <v>0</v>
          </cell>
          <cell r="J473" t="str">
            <v>1000</v>
          </cell>
          <cell r="K473" t="str">
            <v>0</v>
          </cell>
          <cell r="L473" t="str">
            <v>100</v>
          </cell>
          <cell r="M473" t="str">
            <v>1</v>
          </cell>
          <cell r="N473" t="str">
            <v>0</v>
          </cell>
          <cell r="O473" t="str">
            <v>10</v>
          </cell>
          <cell r="P473" t="str">
            <v>0</v>
          </cell>
          <cell r="Q473" t="str">
            <v>15</v>
          </cell>
          <cell r="R473" t="str">
            <v>LINEARE</v>
          </cell>
          <cell r="S473" t="str">
            <v>999999</v>
          </cell>
          <cell r="T473" t="str">
            <v>888888</v>
          </cell>
          <cell r="U473" t="str">
            <v>888888</v>
          </cell>
          <cell r="V473" t="str">
            <v>-888888</v>
          </cell>
          <cell r="W473" t="str">
            <v>-888888</v>
          </cell>
          <cell r="X473" t="str">
            <v>-999999</v>
          </cell>
          <cell r="Y473" t="str">
            <v>0</v>
          </cell>
          <cell r="Z473" t="str">
            <v>MEDIA</v>
          </cell>
          <cell r="AA473" t="str">
            <v>10</v>
          </cell>
          <cell r="AB473" t="str">
            <v>0</v>
          </cell>
          <cell r="AC473" t="str">
            <v>NO</v>
          </cell>
          <cell r="AD473" t="str">
            <v>NO</v>
          </cell>
          <cell r="AE473" t="str">
            <v>not used</v>
          </cell>
          <cell r="AF473" t="str">
            <v>A100008</v>
          </cell>
        </row>
        <row r="474">
          <cell r="A474" t="str">
            <v>SHARED</v>
          </cell>
          <cell r="B474" t="str">
            <v>10</v>
          </cell>
          <cell r="C474" t="str">
            <v>T_100000</v>
          </cell>
          <cell r="D474" t="str">
            <v>0000210000</v>
          </cell>
          <cell r="E474" t="str">
            <v>32</v>
          </cell>
          <cell r="F474" t="str">
            <v>A_100008_037</v>
          </cell>
          <cell r="G474" t="str">
            <v>(Dis.SAVIGNANO) (S.MAURO P. TRATTAMENTO ALBERAZZO) SECONDO TBOX : SECONDO TBOX</v>
          </cell>
          <cell r="H474" t="str">
            <v>sec</v>
          </cell>
          <cell r="I474" t="str">
            <v>0</v>
          </cell>
          <cell r="J474" t="str">
            <v>1000</v>
          </cell>
          <cell r="K474" t="str">
            <v>0</v>
          </cell>
          <cell r="L474" t="str">
            <v>100</v>
          </cell>
          <cell r="M474" t="str">
            <v>1</v>
          </cell>
          <cell r="N474" t="str">
            <v>0</v>
          </cell>
          <cell r="O474" t="str">
            <v>10</v>
          </cell>
          <cell r="P474" t="str">
            <v>0</v>
          </cell>
          <cell r="Q474" t="str">
            <v>15</v>
          </cell>
          <cell r="R474" t="str">
            <v>LINEARE</v>
          </cell>
          <cell r="S474" t="str">
            <v>999999</v>
          </cell>
          <cell r="T474" t="str">
            <v>888888</v>
          </cell>
          <cell r="U474" t="str">
            <v>888888</v>
          </cell>
          <cell r="V474" t="str">
            <v>-888888</v>
          </cell>
          <cell r="W474" t="str">
            <v>-888888</v>
          </cell>
          <cell r="X474" t="str">
            <v>-999999</v>
          </cell>
          <cell r="Y474" t="str">
            <v>0</v>
          </cell>
          <cell r="Z474" t="str">
            <v>MEDIA</v>
          </cell>
          <cell r="AA474" t="str">
            <v>10</v>
          </cell>
          <cell r="AB474" t="str">
            <v>0</v>
          </cell>
          <cell r="AC474" t="str">
            <v>NO</v>
          </cell>
          <cell r="AD474" t="str">
            <v>NO</v>
          </cell>
          <cell r="AE474" t="str">
            <v>not used</v>
          </cell>
          <cell r="AF474" t="str">
            <v>A100008</v>
          </cell>
        </row>
        <row r="475">
          <cell r="A475" t="str">
            <v>SHARED</v>
          </cell>
          <cell r="B475" t="str">
            <v>10</v>
          </cell>
          <cell r="C475" t="str">
            <v>T_100000</v>
          </cell>
          <cell r="D475" t="str">
            <v>0000220000</v>
          </cell>
          <cell r="E475" t="str">
            <v>37</v>
          </cell>
          <cell r="F475" t="str">
            <v>A_100008_038</v>
          </cell>
          <cell r="G475" t="str">
            <v>(Dis.SAVIGNANO) (S.MAURO P. TRATTAMENTO ALBERAZZO) TENSIONE BATTERIA ESTERNA</v>
          </cell>
          <cell r="H475" t="str">
            <v>V</v>
          </cell>
          <cell r="I475" t="str">
            <v>0</v>
          </cell>
          <cell r="J475" t="str">
            <v>1000</v>
          </cell>
          <cell r="K475" t="str">
            <v>0</v>
          </cell>
          <cell r="L475" t="str">
            <v>100</v>
          </cell>
          <cell r="M475" t="str">
            <v>1</v>
          </cell>
          <cell r="N475" t="str">
            <v>0</v>
          </cell>
          <cell r="O475" t="str">
            <v>10</v>
          </cell>
          <cell r="P475" t="str">
            <v>0</v>
          </cell>
          <cell r="Q475" t="str">
            <v>15</v>
          </cell>
          <cell r="R475" t="str">
            <v>LINEARE</v>
          </cell>
          <cell r="S475" t="str">
            <v>999999</v>
          </cell>
          <cell r="T475" t="str">
            <v>888888</v>
          </cell>
          <cell r="U475" t="str">
            <v>888888</v>
          </cell>
          <cell r="V475" t="str">
            <v>-888888</v>
          </cell>
          <cell r="W475" t="str">
            <v>-888888</v>
          </cell>
          <cell r="X475" t="str">
            <v>-999999</v>
          </cell>
          <cell r="Y475" t="str">
            <v>0</v>
          </cell>
          <cell r="Z475" t="str">
            <v>MEDIA</v>
          </cell>
          <cell r="AA475" t="str">
            <v>10</v>
          </cell>
          <cell r="AB475" t="str">
            <v>0</v>
          </cell>
          <cell r="AC475" t="str">
            <v>NO</v>
          </cell>
          <cell r="AD475" t="str">
            <v>NO</v>
          </cell>
          <cell r="AE475" t="str">
            <v>not used</v>
          </cell>
          <cell r="AF475" t="str">
            <v>A100008</v>
          </cell>
        </row>
        <row r="476">
          <cell r="A476" t="str">
            <v>SHARED</v>
          </cell>
          <cell r="B476" t="str">
            <v>10</v>
          </cell>
          <cell r="C476" t="str">
            <v>T_100000</v>
          </cell>
          <cell r="D476" t="str">
            <v>0000230000</v>
          </cell>
          <cell r="E476" t="str">
            <v>36</v>
          </cell>
          <cell r="F476" t="str">
            <v>A_100008_040</v>
          </cell>
          <cell r="G476" t="str">
            <v>(Dis.SAVIGNANO) (S.MAURO P. TRATTAMENTO ALBERAZZO) ANALOG INPUT 1 CPU</v>
          </cell>
          <cell r="H476" t="str">
            <v>%</v>
          </cell>
          <cell r="I476" t="str">
            <v>0</v>
          </cell>
          <cell r="J476" t="str">
            <v>1000</v>
          </cell>
          <cell r="K476" t="str">
            <v>0</v>
          </cell>
          <cell r="L476" t="str">
            <v>100</v>
          </cell>
          <cell r="M476" t="str">
            <v>1</v>
          </cell>
          <cell r="N476" t="str">
            <v>0</v>
          </cell>
          <cell r="O476" t="str">
            <v>10</v>
          </cell>
          <cell r="P476" t="str">
            <v>0</v>
          </cell>
          <cell r="Q476" t="str">
            <v>15</v>
          </cell>
          <cell r="R476" t="str">
            <v>LINEARE</v>
          </cell>
          <cell r="S476" t="str">
            <v>999999</v>
          </cell>
          <cell r="T476" t="str">
            <v>888888</v>
          </cell>
          <cell r="U476" t="str">
            <v>888888</v>
          </cell>
          <cell r="V476" t="str">
            <v>-888888</v>
          </cell>
          <cell r="W476" t="str">
            <v>-888888</v>
          </cell>
          <cell r="X476" t="str">
            <v>-999999</v>
          </cell>
          <cell r="Y476" t="str">
            <v>0</v>
          </cell>
          <cell r="Z476" t="str">
            <v>MEDIA</v>
          </cell>
          <cell r="AA476" t="str">
            <v>10</v>
          </cell>
          <cell r="AB476" t="str">
            <v>0</v>
          </cell>
          <cell r="AC476" t="str">
            <v>NO</v>
          </cell>
          <cell r="AD476" t="str">
            <v>NO</v>
          </cell>
          <cell r="AE476" t="str">
            <v>not used</v>
          </cell>
          <cell r="AF476" t="str">
            <v>A100008</v>
          </cell>
        </row>
        <row r="477">
          <cell r="A477" t="str">
            <v>SHARED</v>
          </cell>
          <cell r="B477" t="str">
            <v>10</v>
          </cell>
          <cell r="C477" t="str">
            <v>T_100000</v>
          </cell>
          <cell r="D477" t="str">
            <v>0000240000</v>
          </cell>
          <cell r="E477" t="str">
            <v>35</v>
          </cell>
          <cell r="F477" t="str">
            <v>A_100008_041</v>
          </cell>
          <cell r="G477" t="str">
            <v>(Dis.SAVIGNANO) (S.MAURO P. TRATTAMENTO ALBERAZZO) ANALOG INPUT 2 CPU</v>
          </cell>
          <cell r="H477" t="str">
            <v>%</v>
          </cell>
          <cell r="I477" t="str">
            <v>0</v>
          </cell>
          <cell r="J477" t="str">
            <v>1000</v>
          </cell>
          <cell r="K477" t="str">
            <v>0</v>
          </cell>
          <cell r="L477" t="str">
            <v>100</v>
          </cell>
          <cell r="M477" t="str">
            <v>1</v>
          </cell>
          <cell r="N477" t="str">
            <v>0</v>
          </cell>
          <cell r="O477" t="str">
            <v>10</v>
          </cell>
          <cell r="P477" t="str">
            <v>0</v>
          </cell>
          <cell r="Q477" t="str">
            <v>15</v>
          </cell>
          <cell r="R477" t="str">
            <v>LINEARE</v>
          </cell>
          <cell r="S477" t="str">
            <v>999999</v>
          </cell>
          <cell r="T477" t="str">
            <v>888888</v>
          </cell>
          <cell r="U477" t="str">
            <v>888888</v>
          </cell>
          <cell r="V477" t="str">
            <v>-888888</v>
          </cell>
          <cell r="W477" t="str">
            <v>-888888</v>
          </cell>
          <cell r="X477" t="str">
            <v>-999999</v>
          </cell>
          <cell r="Y477" t="str">
            <v>0</v>
          </cell>
          <cell r="Z477" t="str">
            <v>MEDIA</v>
          </cell>
          <cell r="AA477" t="str">
            <v>10</v>
          </cell>
          <cell r="AB477" t="str">
            <v>0</v>
          </cell>
          <cell r="AC477" t="str">
            <v>NO</v>
          </cell>
          <cell r="AD477" t="str">
            <v>NO</v>
          </cell>
          <cell r="AE477" t="str">
            <v>not used</v>
          </cell>
          <cell r="AF477" t="str">
            <v>A100008</v>
          </cell>
        </row>
        <row r="478">
          <cell r="A478" t="str">
            <v>SHARED</v>
          </cell>
          <cell r="B478" t="str">
            <v>10</v>
          </cell>
          <cell r="C478" t="str">
            <v>T_100000</v>
          </cell>
          <cell r="D478" t="str">
            <v>0001240000</v>
          </cell>
          <cell r="E478" t="str">
            <v>232</v>
          </cell>
          <cell r="F478" t="str">
            <v>A_100008_061</v>
          </cell>
          <cell r="G478" t="str">
            <v>(Dis.SAVIGNANO) (S.MAURO P. TRATTAMENTO ALBERAZZO) RTU-5 AO-1</v>
          </cell>
          <cell r="H478" t="str">
            <v>%</v>
          </cell>
          <cell r="I478" t="str">
            <v>0</v>
          </cell>
          <cell r="J478" t="str">
            <v>1000</v>
          </cell>
          <cell r="K478" t="str">
            <v>0</v>
          </cell>
          <cell r="L478" t="str">
            <v>100</v>
          </cell>
          <cell r="M478" t="str">
            <v>1</v>
          </cell>
          <cell r="N478" t="str">
            <v>0</v>
          </cell>
          <cell r="O478" t="str">
            <v>10</v>
          </cell>
          <cell r="P478" t="str">
            <v>0</v>
          </cell>
          <cell r="Q478" t="str">
            <v>15</v>
          </cell>
          <cell r="R478" t="str">
            <v>LINEARE</v>
          </cell>
          <cell r="S478" t="str">
            <v>999999</v>
          </cell>
          <cell r="T478" t="str">
            <v>888888</v>
          </cell>
          <cell r="U478" t="str">
            <v>888888</v>
          </cell>
          <cell r="V478" t="str">
            <v>-888888</v>
          </cell>
          <cell r="W478" t="str">
            <v>-888888</v>
          </cell>
          <cell r="X478" t="str">
            <v>-999999</v>
          </cell>
          <cell r="Y478" t="str">
            <v>0</v>
          </cell>
          <cell r="Z478" t="str">
            <v>MEDIA</v>
          </cell>
          <cell r="AA478" t="str">
            <v>10</v>
          </cell>
          <cell r="AB478" t="str">
            <v>0</v>
          </cell>
          <cell r="AC478" t="str">
            <v>NO</v>
          </cell>
          <cell r="AD478" t="str">
            <v>NO</v>
          </cell>
          <cell r="AE478" t="str">
            <v>not used</v>
          </cell>
          <cell r="AF478" t="str">
            <v>A100008</v>
          </cell>
          <cell r="AP478" t="str">
            <v>0</v>
          </cell>
        </row>
        <row r="479">
          <cell r="A479" t="str">
            <v>SHARED</v>
          </cell>
          <cell r="B479" t="str">
            <v>10</v>
          </cell>
          <cell r="C479" t="str">
            <v>T_100000</v>
          </cell>
          <cell r="D479" t="str">
            <v>0001250000</v>
          </cell>
          <cell r="E479" t="str">
            <v>233</v>
          </cell>
          <cell r="F479" t="str">
            <v>A_100008_062</v>
          </cell>
          <cell r="G479" t="str">
            <v>(Dis.SAVIGNANO) (S.MAURO P. TRATTAMENTO ALBERAZZO) RTU-5 AO-2</v>
          </cell>
          <cell r="H479" t="str">
            <v>%</v>
          </cell>
          <cell r="I479" t="str">
            <v>0</v>
          </cell>
          <cell r="J479" t="str">
            <v>1000</v>
          </cell>
          <cell r="K479" t="str">
            <v>0</v>
          </cell>
          <cell r="L479" t="str">
            <v>100</v>
          </cell>
          <cell r="M479" t="str">
            <v>1</v>
          </cell>
          <cell r="N479" t="str">
            <v>0</v>
          </cell>
          <cell r="O479" t="str">
            <v>10</v>
          </cell>
          <cell r="P479" t="str">
            <v>0</v>
          </cell>
          <cell r="Q479" t="str">
            <v>15</v>
          </cell>
          <cell r="R479" t="str">
            <v>LINEARE</v>
          </cell>
          <cell r="S479" t="str">
            <v>999999</v>
          </cell>
          <cell r="T479" t="str">
            <v>888888</v>
          </cell>
          <cell r="U479" t="str">
            <v>888888</v>
          </cell>
          <cell r="V479" t="str">
            <v>-888888</v>
          </cell>
          <cell r="W479" t="str">
            <v>-888888</v>
          </cell>
          <cell r="X479" t="str">
            <v>-999999</v>
          </cell>
          <cell r="Y479" t="str">
            <v>0</v>
          </cell>
          <cell r="Z479" t="str">
            <v>MEDIA</v>
          </cell>
          <cell r="AA479" t="str">
            <v>10</v>
          </cell>
          <cell r="AB479" t="str">
            <v>0</v>
          </cell>
          <cell r="AC479" t="str">
            <v>NO</v>
          </cell>
          <cell r="AD479" t="str">
            <v>NO</v>
          </cell>
          <cell r="AE479" t="str">
            <v>not used</v>
          </cell>
          <cell r="AF479" t="str">
            <v>A100008</v>
          </cell>
          <cell r="AP479" t="str">
            <v>0</v>
          </cell>
        </row>
        <row r="480">
          <cell r="A480" t="str">
            <v>SHARED</v>
          </cell>
          <cell r="B480" t="str">
            <v>10</v>
          </cell>
          <cell r="C480" t="str">
            <v>T_100000</v>
          </cell>
          <cell r="D480" t="str">
            <v>0001260000</v>
          </cell>
          <cell r="E480" t="str">
            <v>234</v>
          </cell>
          <cell r="F480" t="str">
            <v>A_100008_063</v>
          </cell>
          <cell r="G480" t="str">
            <v>(Dis.SAVIGNANO) (S.MAURO P. TRATTAMENTO ALBERAZZO) RTU-5 AO-3</v>
          </cell>
          <cell r="H480" t="str">
            <v>%</v>
          </cell>
          <cell r="I480" t="str">
            <v>0</v>
          </cell>
          <cell r="J480" t="str">
            <v>1000</v>
          </cell>
          <cell r="K480" t="str">
            <v>0</v>
          </cell>
          <cell r="L480" t="str">
            <v>100</v>
          </cell>
          <cell r="M480" t="str">
            <v>1</v>
          </cell>
          <cell r="N480" t="str">
            <v>0</v>
          </cell>
          <cell r="O480" t="str">
            <v>10</v>
          </cell>
          <cell r="P480" t="str">
            <v>0</v>
          </cell>
          <cell r="Q480" t="str">
            <v>15</v>
          </cell>
          <cell r="R480" t="str">
            <v>LINEARE</v>
          </cell>
          <cell r="S480" t="str">
            <v>999999</v>
          </cell>
          <cell r="T480" t="str">
            <v>888888</v>
          </cell>
          <cell r="U480" t="str">
            <v>888888</v>
          </cell>
          <cell r="V480" t="str">
            <v>-888888</v>
          </cell>
          <cell r="W480" t="str">
            <v>-888888</v>
          </cell>
          <cell r="X480" t="str">
            <v>-999999</v>
          </cell>
          <cell r="Y480" t="str">
            <v>0</v>
          </cell>
          <cell r="Z480" t="str">
            <v>MEDIA</v>
          </cell>
          <cell r="AA480" t="str">
            <v>10</v>
          </cell>
          <cell r="AB480" t="str">
            <v>0</v>
          </cell>
          <cell r="AC480" t="str">
            <v>NO</v>
          </cell>
          <cell r="AD480" t="str">
            <v>NO</v>
          </cell>
          <cell r="AE480" t="str">
            <v>not used</v>
          </cell>
          <cell r="AF480" t="str">
            <v>A100008</v>
          </cell>
          <cell r="AP480" t="str">
            <v>0</v>
          </cell>
        </row>
        <row r="481">
          <cell r="A481" t="str">
            <v>SHARED</v>
          </cell>
          <cell r="B481" t="str">
            <v>10</v>
          </cell>
          <cell r="C481" t="str">
            <v>T_100000</v>
          </cell>
          <cell r="D481" t="str">
            <v>0001270000</v>
          </cell>
          <cell r="E481" t="str">
            <v>235</v>
          </cell>
          <cell r="F481" t="str">
            <v>A_100008_064</v>
          </cell>
          <cell r="G481" t="str">
            <v>(Dis.SAVIGNANO) (S.MAURO P. TRATTAMENTO ALBERAZZO) RTU-5 AO-4</v>
          </cell>
          <cell r="H481" t="str">
            <v>%</v>
          </cell>
          <cell r="I481" t="str">
            <v>0</v>
          </cell>
          <cell r="J481" t="str">
            <v>1000</v>
          </cell>
          <cell r="K481" t="str">
            <v>0</v>
          </cell>
          <cell r="L481" t="str">
            <v>100</v>
          </cell>
          <cell r="M481" t="str">
            <v>1</v>
          </cell>
          <cell r="N481" t="str">
            <v>0</v>
          </cell>
          <cell r="O481" t="str">
            <v>10</v>
          </cell>
          <cell r="P481" t="str">
            <v>0</v>
          </cell>
          <cell r="Q481" t="str">
            <v>15</v>
          </cell>
          <cell r="R481" t="str">
            <v>LINEARE</v>
          </cell>
          <cell r="S481" t="str">
            <v>999999</v>
          </cell>
          <cell r="T481" t="str">
            <v>888888</v>
          </cell>
          <cell r="U481" t="str">
            <v>888888</v>
          </cell>
          <cell r="V481" t="str">
            <v>-888888</v>
          </cell>
          <cell r="W481" t="str">
            <v>-888888</v>
          </cell>
          <cell r="X481" t="str">
            <v>-999999</v>
          </cell>
          <cell r="Y481" t="str">
            <v>0</v>
          </cell>
          <cell r="Z481" t="str">
            <v>MEDIA</v>
          </cell>
          <cell r="AA481" t="str">
            <v>10</v>
          </cell>
          <cell r="AB481" t="str">
            <v>0</v>
          </cell>
          <cell r="AC481" t="str">
            <v>NO</v>
          </cell>
          <cell r="AD481" t="str">
            <v>NO</v>
          </cell>
          <cell r="AE481" t="str">
            <v>not used</v>
          </cell>
          <cell r="AF481" t="str">
            <v>A100008</v>
          </cell>
          <cell r="AP481" t="str">
            <v>0</v>
          </cell>
        </row>
        <row r="482">
          <cell r="A482" t="str">
            <v>SHARED</v>
          </cell>
          <cell r="B482" t="str">
            <v>10</v>
          </cell>
          <cell r="C482" t="str">
            <v>T_100000</v>
          </cell>
          <cell r="D482" t="str">
            <v>0000250000</v>
          </cell>
          <cell r="E482" t="str">
            <v>57</v>
          </cell>
          <cell r="F482" t="str">
            <v>A_100009_003</v>
          </cell>
          <cell r="G482" t="str">
            <v>(Dis.SAVIGNANO) (S.MAURO P ) MIS.CLORO RIDRACOLI ALBERAZZO</v>
          </cell>
          <cell r="H482" t="str">
            <v>ppm</v>
          </cell>
          <cell r="I482" t="str">
            <v>0</v>
          </cell>
          <cell r="J482" t="str">
            <v>1000</v>
          </cell>
          <cell r="K482" t="str">
            <v>0</v>
          </cell>
          <cell r="L482" t="str">
            <v>.5</v>
          </cell>
          <cell r="M482" t="str">
            <v>0</v>
          </cell>
          <cell r="N482" t="str">
            <v>0</v>
          </cell>
          <cell r="O482" t="str">
            <v>10</v>
          </cell>
          <cell r="P482" t="str">
            <v>0</v>
          </cell>
          <cell r="Q482" t="str">
            <v>15</v>
          </cell>
          <cell r="R482" t="str">
            <v>LINEARE</v>
          </cell>
          <cell r="S482" t="str">
            <v>.5</v>
          </cell>
          <cell r="T482" t="str">
            <v>.45</v>
          </cell>
          <cell r="U482" t="str">
            <v>.45</v>
          </cell>
          <cell r="V482" t="str">
            <v>-888888</v>
          </cell>
          <cell r="W482" t="str">
            <v>-888888</v>
          </cell>
          <cell r="X482" t="str">
            <v>-999999</v>
          </cell>
          <cell r="Y482" t="str">
            <v>0</v>
          </cell>
          <cell r="Z482" t="str">
            <v>MEDIA</v>
          </cell>
          <cell r="AA482" t="str">
            <v>10</v>
          </cell>
          <cell r="AB482" t="str">
            <v>0</v>
          </cell>
          <cell r="AC482" t="str">
            <v>NO</v>
          </cell>
          <cell r="AE482" t="str">
            <v>not used</v>
          </cell>
          <cell r="AF482" t="str">
            <v>A100009</v>
          </cell>
        </row>
        <row r="483">
          <cell r="A483" t="str">
            <v>SHARED</v>
          </cell>
          <cell r="B483" t="str">
            <v>10</v>
          </cell>
          <cell r="C483" t="str">
            <v>T_100000</v>
          </cell>
          <cell r="D483" t="str">
            <v>0000260000</v>
          </cell>
          <cell r="E483" t="str">
            <v>56</v>
          </cell>
          <cell r="F483" t="str">
            <v>A_100009_006</v>
          </cell>
          <cell r="G483" t="str">
            <v>(Dis.SAVIGNANO) (S.MAURO P. TRATTAMENTO ALBERAZZO) PORT.RIDR.ALB.</v>
          </cell>
          <cell r="H483" t="str">
            <v>l/sec</v>
          </cell>
          <cell r="I483" t="str">
            <v>0</v>
          </cell>
          <cell r="J483" t="str">
            <v>1000</v>
          </cell>
          <cell r="K483" t="str">
            <v>0</v>
          </cell>
          <cell r="L483" t="str">
            <v>83.3</v>
          </cell>
          <cell r="M483" t="str">
            <v>0</v>
          </cell>
          <cell r="N483" t="str">
            <v>0</v>
          </cell>
          <cell r="O483" t="str">
            <v>10</v>
          </cell>
          <cell r="P483" t="str">
            <v>0</v>
          </cell>
          <cell r="Q483" t="str">
            <v>15</v>
          </cell>
          <cell r="R483" t="str">
            <v>LINEARE</v>
          </cell>
          <cell r="S483" t="str">
            <v>999999</v>
          </cell>
          <cell r="T483" t="str">
            <v>888888</v>
          </cell>
          <cell r="U483" t="str">
            <v>888888</v>
          </cell>
          <cell r="V483" t="str">
            <v>-888888</v>
          </cell>
          <cell r="W483" t="str">
            <v>-888888</v>
          </cell>
          <cell r="X483" t="str">
            <v>-999999</v>
          </cell>
          <cell r="Y483" t="str">
            <v>0</v>
          </cell>
          <cell r="Z483" t="str">
            <v>MEDIA</v>
          </cell>
          <cell r="AA483" t="str">
            <v>10</v>
          </cell>
          <cell r="AB483" t="str">
            <v>0</v>
          </cell>
          <cell r="AC483" t="str">
            <v>NO</v>
          </cell>
          <cell r="AD483" t="str">
            <v>NO</v>
          </cell>
          <cell r="AE483" t="str">
            <v>not used</v>
          </cell>
          <cell r="AF483" t="str">
            <v>A100009</v>
          </cell>
        </row>
        <row r="484">
          <cell r="A484" t="str">
            <v>SHARED</v>
          </cell>
          <cell r="B484" t="str">
            <v>10</v>
          </cell>
          <cell r="C484" t="str">
            <v>T_100000</v>
          </cell>
          <cell r="D484" t="str">
            <v>0000270000</v>
          </cell>
          <cell r="E484" t="str">
            <v>66</v>
          </cell>
          <cell r="F484" t="str">
            <v>A_100009_007</v>
          </cell>
          <cell r="G484" t="str">
            <v>(Dis.SAVIGNANO) (S.MAURO P. TRATTAMENTO ALBERAZZO) PORT.POZZI ALBERAZZO</v>
          </cell>
          <cell r="H484" t="str">
            <v>m3/h</v>
          </cell>
          <cell r="I484" t="str">
            <v>0</v>
          </cell>
          <cell r="J484" t="str">
            <v>1000</v>
          </cell>
          <cell r="K484" t="str">
            <v>0</v>
          </cell>
          <cell r="L484" t="str">
            <v>400</v>
          </cell>
          <cell r="M484" t="str">
            <v>0</v>
          </cell>
          <cell r="N484" t="str">
            <v>0</v>
          </cell>
          <cell r="O484" t="str">
            <v>10</v>
          </cell>
          <cell r="P484" t="str">
            <v>0</v>
          </cell>
          <cell r="Q484" t="str">
            <v>15</v>
          </cell>
          <cell r="R484" t="str">
            <v>LINEARE</v>
          </cell>
          <cell r="S484" t="str">
            <v>999999</v>
          </cell>
          <cell r="T484" t="str">
            <v>888888</v>
          </cell>
          <cell r="U484" t="str">
            <v>888888</v>
          </cell>
          <cell r="V484" t="str">
            <v>-888888</v>
          </cell>
          <cell r="W484" t="str">
            <v>-888888</v>
          </cell>
          <cell r="X484" t="str">
            <v>-999999</v>
          </cell>
          <cell r="Y484" t="str">
            <v>0</v>
          </cell>
          <cell r="Z484" t="str">
            <v>MEDIA</v>
          </cell>
          <cell r="AA484" t="str">
            <v>10</v>
          </cell>
          <cell r="AB484" t="str">
            <v>0</v>
          </cell>
          <cell r="AC484" t="str">
            <v>NO</v>
          </cell>
          <cell r="AD484" t="str">
            <v>NO</v>
          </cell>
          <cell r="AE484" t="str">
            <v>not used</v>
          </cell>
          <cell r="AF484" t="str">
            <v>A100009</v>
          </cell>
        </row>
        <row r="485">
          <cell r="A485" t="str">
            <v>SHARED</v>
          </cell>
          <cell r="B485" t="str">
            <v>10</v>
          </cell>
          <cell r="C485" t="str">
            <v>T_100000</v>
          </cell>
          <cell r="D485" t="str">
            <v>0000280000</v>
          </cell>
          <cell r="E485" t="str">
            <v>38</v>
          </cell>
          <cell r="F485" t="str">
            <v>A_100009_010</v>
          </cell>
          <cell r="G485" t="str">
            <v>(Dis.SAVIGNANO) (S.MAURO P. TRATTAMENTO ALBERAZZO) P1 RILANCIO ALBERAZZO</v>
          </cell>
          <cell r="H485" t="str">
            <v>A</v>
          </cell>
          <cell r="I485" t="str">
            <v>0</v>
          </cell>
          <cell r="J485" t="str">
            <v>1000</v>
          </cell>
          <cell r="K485" t="str">
            <v>0</v>
          </cell>
          <cell r="L485" t="str">
            <v>60</v>
          </cell>
          <cell r="M485" t="str">
            <v>0</v>
          </cell>
          <cell r="N485" t="str">
            <v>0</v>
          </cell>
          <cell r="O485" t="str">
            <v>10</v>
          </cell>
          <cell r="P485" t="str">
            <v>0</v>
          </cell>
          <cell r="Q485" t="str">
            <v>15</v>
          </cell>
          <cell r="R485" t="str">
            <v>LINEARE</v>
          </cell>
          <cell r="S485" t="str">
            <v>999999</v>
          </cell>
          <cell r="T485" t="str">
            <v>888888</v>
          </cell>
          <cell r="U485" t="str">
            <v>888888</v>
          </cell>
          <cell r="V485" t="str">
            <v>-888888</v>
          </cell>
          <cell r="W485" t="str">
            <v>-888888</v>
          </cell>
          <cell r="X485" t="str">
            <v>-999999</v>
          </cell>
          <cell r="Y485" t="str">
            <v>0</v>
          </cell>
          <cell r="Z485" t="str">
            <v>MEDIA</v>
          </cell>
          <cell r="AA485" t="str">
            <v>10</v>
          </cell>
          <cell r="AB485" t="str">
            <v>0</v>
          </cell>
          <cell r="AC485" t="str">
            <v>NO</v>
          </cell>
          <cell r="AD485" t="str">
            <v>NO</v>
          </cell>
          <cell r="AE485" t="str">
            <v>not used</v>
          </cell>
          <cell r="AF485" t="str">
            <v>A100009</v>
          </cell>
        </row>
        <row r="486">
          <cell r="A486" t="str">
            <v>SHARED</v>
          </cell>
          <cell r="B486" t="str">
            <v>10</v>
          </cell>
          <cell r="C486" t="str">
            <v>T_100000</v>
          </cell>
          <cell r="D486" t="str">
            <v>0000290000</v>
          </cell>
          <cell r="E486" t="str">
            <v>39</v>
          </cell>
          <cell r="F486" t="str">
            <v>A_100009_011</v>
          </cell>
          <cell r="G486" t="str">
            <v>(Dis.SAVIGNANO) (S.MAURO P. TRATTAMENTO ALBERAZZO) P2 RILANCIO ALBERAZZO</v>
          </cell>
          <cell r="H486" t="str">
            <v>A</v>
          </cell>
          <cell r="I486" t="str">
            <v>0</v>
          </cell>
          <cell r="J486" t="str">
            <v>1000</v>
          </cell>
          <cell r="K486" t="str">
            <v>0</v>
          </cell>
          <cell r="L486" t="str">
            <v>60</v>
          </cell>
          <cell r="M486" t="str">
            <v>0</v>
          </cell>
          <cell r="N486" t="str">
            <v>0</v>
          </cell>
          <cell r="O486" t="str">
            <v>10</v>
          </cell>
          <cell r="P486" t="str">
            <v>0</v>
          </cell>
          <cell r="Q486" t="str">
            <v>15</v>
          </cell>
          <cell r="R486" t="str">
            <v>LINEARE</v>
          </cell>
          <cell r="S486" t="str">
            <v>999999</v>
          </cell>
          <cell r="T486" t="str">
            <v>888888</v>
          </cell>
          <cell r="U486" t="str">
            <v>888888</v>
          </cell>
          <cell r="V486" t="str">
            <v>-888888</v>
          </cell>
          <cell r="W486" t="str">
            <v>-888888</v>
          </cell>
          <cell r="X486" t="str">
            <v>-999999</v>
          </cell>
          <cell r="Y486" t="str">
            <v>0</v>
          </cell>
          <cell r="Z486" t="str">
            <v>MEDIA</v>
          </cell>
          <cell r="AA486" t="str">
            <v>10</v>
          </cell>
          <cell r="AB486" t="str">
            <v>0</v>
          </cell>
          <cell r="AC486" t="str">
            <v>NO</v>
          </cell>
          <cell r="AD486" t="str">
            <v>NO</v>
          </cell>
          <cell r="AE486" t="str">
            <v>not used</v>
          </cell>
          <cell r="AF486" t="str">
            <v>A100009</v>
          </cell>
        </row>
        <row r="487">
          <cell r="A487" t="str">
            <v>SHARED</v>
          </cell>
          <cell r="B487" t="str">
            <v>10</v>
          </cell>
          <cell r="C487" t="str">
            <v>T_100000</v>
          </cell>
          <cell r="D487" t="str">
            <v>0000300000</v>
          </cell>
          <cell r="E487" t="str">
            <v>40</v>
          </cell>
          <cell r="F487" t="str">
            <v>A_100009_012</v>
          </cell>
          <cell r="G487" t="str">
            <v>(Dis.SAVIGNANO) (S.MAURO P. TRATTAMENTO ALBERAZZO) P3 RILANCIO ALBERAZZO</v>
          </cell>
          <cell r="H487" t="str">
            <v>A</v>
          </cell>
          <cell r="I487" t="str">
            <v>0</v>
          </cell>
          <cell r="J487" t="str">
            <v>1000</v>
          </cell>
          <cell r="K487" t="str">
            <v>0</v>
          </cell>
          <cell r="L487" t="str">
            <v>100</v>
          </cell>
          <cell r="M487" t="str">
            <v>0</v>
          </cell>
          <cell r="N487" t="str">
            <v>0</v>
          </cell>
          <cell r="O487" t="str">
            <v>10</v>
          </cell>
          <cell r="P487" t="str">
            <v>0</v>
          </cell>
          <cell r="Q487" t="str">
            <v>15</v>
          </cell>
          <cell r="R487" t="str">
            <v>LINEARE</v>
          </cell>
          <cell r="S487" t="str">
            <v>999999</v>
          </cell>
          <cell r="T487" t="str">
            <v>888888</v>
          </cell>
          <cell r="U487" t="str">
            <v>888888</v>
          </cell>
          <cell r="V487" t="str">
            <v>-888888</v>
          </cell>
          <cell r="W487" t="str">
            <v>-888888</v>
          </cell>
          <cell r="X487" t="str">
            <v>-999999</v>
          </cell>
          <cell r="Y487" t="str">
            <v>0</v>
          </cell>
          <cell r="Z487" t="str">
            <v>MEDIA</v>
          </cell>
          <cell r="AA487" t="str">
            <v>10</v>
          </cell>
          <cell r="AB487" t="str">
            <v>0</v>
          </cell>
          <cell r="AC487" t="str">
            <v>NO</v>
          </cell>
          <cell r="AD487" t="str">
            <v>NO</v>
          </cell>
          <cell r="AE487" t="str">
            <v>not used</v>
          </cell>
          <cell r="AF487" t="str">
            <v>A100009</v>
          </cell>
        </row>
        <row r="488">
          <cell r="A488" t="str">
            <v>SHARED</v>
          </cell>
          <cell r="B488" t="str">
            <v>10</v>
          </cell>
          <cell r="C488" t="str">
            <v>T_100000</v>
          </cell>
          <cell r="D488" t="str">
            <v>0000310000</v>
          </cell>
          <cell r="E488" t="str">
            <v>41</v>
          </cell>
          <cell r="F488" t="str">
            <v>A_100009_014</v>
          </cell>
          <cell r="G488" t="str">
            <v>(Dis.SAVIGNANO) (S.MAURO P. TRATTAMENTO ALBERAZZO) P4 RILANCIO ALBERAZZO</v>
          </cell>
          <cell r="H488" t="str">
            <v>A</v>
          </cell>
          <cell r="I488" t="str">
            <v>0</v>
          </cell>
          <cell r="J488" t="str">
            <v>1000</v>
          </cell>
          <cell r="K488" t="str">
            <v>0</v>
          </cell>
          <cell r="L488" t="str">
            <v>250</v>
          </cell>
          <cell r="M488" t="str">
            <v>0</v>
          </cell>
          <cell r="N488" t="str">
            <v>0</v>
          </cell>
          <cell r="O488" t="str">
            <v>10</v>
          </cell>
          <cell r="P488" t="str">
            <v>0</v>
          </cell>
          <cell r="Q488" t="str">
            <v>15</v>
          </cell>
          <cell r="R488" t="str">
            <v>LINEARE</v>
          </cell>
          <cell r="S488" t="str">
            <v>999999</v>
          </cell>
          <cell r="T488" t="str">
            <v>888888</v>
          </cell>
          <cell r="U488" t="str">
            <v>888888</v>
          </cell>
          <cell r="V488" t="str">
            <v>-888888</v>
          </cell>
          <cell r="W488" t="str">
            <v>-888888</v>
          </cell>
          <cell r="X488" t="str">
            <v>-999999</v>
          </cell>
          <cell r="Y488" t="str">
            <v>0</v>
          </cell>
          <cell r="Z488" t="str">
            <v>MEDIA</v>
          </cell>
          <cell r="AA488" t="str">
            <v>10</v>
          </cell>
          <cell r="AB488" t="str">
            <v>0</v>
          </cell>
          <cell r="AC488" t="str">
            <v>NO</v>
          </cell>
          <cell r="AD488" t="str">
            <v>NO</v>
          </cell>
          <cell r="AE488" t="str">
            <v>not used</v>
          </cell>
          <cell r="AF488" t="str">
            <v>A100009</v>
          </cell>
        </row>
        <row r="489">
          <cell r="A489" t="str">
            <v>SHARED</v>
          </cell>
          <cell r="B489" t="str">
            <v>10</v>
          </cell>
          <cell r="C489" t="str">
            <v>T_100000</v>
          </cell>
          <cell r="D489" t="str">
            <v>0000320000</v>
          </cell>
          <cell r="E489" t="str">
            <v>42</v>
          </cell>
          <cell r="F489" t="str">
            <v>A_100009_016</v>
          </cell>
          <cell r="G489" t="str">
            <v>(Dis.SAVIGNANO) (S.MAURO P. TRATTAMENTO ALBERAZZO) P5 RILANCIO ALBERAZZO</v>
          </cell>
          <cell r="H489" t="str">
            <v>A</v>
          </cell>
          <cell r="I489" t="str">
            <v>0</v>
          </cell>
          <cell r="J489" t="str">
            <v>1000</v>
          </cell>
          <cell r="K489" t="str">
            <v>0</v>
          </cell>
          <cell r="L489" t="str">
            <v>100</v>
          </cell>
          <cell r="M489" t="str">
            <v>0</v>
          </cell>
          <cell r="N489" t="str">
            <v>0</v>
          </cell>
          <cell r="O489" t="str">
            <v>10</v>
          </cell>
          <cell r="P489" t="str">
            <v>0</v>
          </cell>
          <cell r="Q489" t="str">
            <v>15</v>
          </cell>
          <cell r="R489" t="str">
            <v>LINEARE</v>
          </cell>
          <cell r="S489" t="str">
            <v>999999</v>
          </cell>
          <cell r="T489" t="str">
            <v>888888</v>
          </cell>
          <cell r="U489" t="str">
            <v>888888</v>
          </cell>
          <cell r="V489" t="str">
            <v>-888888</v>
          </cell>
          <cell r="W489" t="str">
            <v>-888888</v>
          </cell>
          <cell r="X489" t="str">
            <v>-999999</v>
          </cell>
          <cell r="Y489" t="str">
            <v>0</v>
          </cell>
          <cell r="Z489" t="str">
            <v>MEDIA</v>
          </cell>
          <cell r="AA489" t="str">
            <v>10</v>
          </cell>
          <cell r="AB489" t="str">
            <v>0</v>
          </cell>
          <cell r="AC489" t="str">
            <v>NO</v>
          </cell>
          <cell r="AD489" t="str">
            <v>NO</v>
          </cell>
          <cell r="AE489" t="str">
            <v>not used</v>
          </cell>
          <cell r="AF489" t="str">
            <v>A100009</v>
          </cell>
        </row>
        <row r="490">
          <cell r="A490" t="str">
            <v>SHARED</v>
          </cell>
          <cell r="B490" t="str">
            <v>10</v>
          </cell>
          <cell r="C490" t="str">
            <v>T_100000</v>
          </cell>
          <cell r="D490" t="str">
            <v>0000330000</v>
          </cell>
          <cell r="E490" t="str">
            <v>44</v>
          </cell>
          <cell r="F490" t="str">
            <v>A_100009_022</v>
          </cell>
          <cell r="G490" t="str">
            <v>(Dis.SAVIGNANO) (S.MAURO P. TRATTAMENTO ALBERAZZO) ASSORBIMENTO ALBERAZZO</v>
          </cell>
          <cell r="H490" t="str">
            <v>A</v>
          </cell>
          <cell r="I490" t="str">
            <v>0</v>
          </cell>
          <cell r="J490" t="str">
            <v>1000</v>
          </cell>
          <cell r="K490" t="str">
            <v>0</v>
          </cell>
          <cell r="L490" t="str">
            <v>250</v>
          </cell>
          <cell r="M490" t="str">
            <v>10</v>
          </cell>
          <cell r="N490" t="str">
            <v>0</v>
          </cell>
          <cell r="O490" t="str">
            <v>10</v>
          </cell>
          <cell r="P490" t="str">
            <v>0</v>
          </cell>
          <cell r="Q490" t="str">
            <v>15</v>
          </cell>
          <cell r="R490" t="str">
            <v>LINEARE</v>
          </cell>
          <cell r="S490" t="str">
            <v>999999</v>
          </cell>
          <cell r="T490" t="str">
            <v>888888</v>
          </cell>
          <cell r="U490" t="str">
            <v>888888</v>
          </cell>
          <cell r="V490" t="str">
            <v>-888888</v>
          </cell>
          <cell r="W490" t="str">
            <v>-888888</v>
          </cell>
          <cell r="X490" t="str">
            <v>-999999</v>
          </cell>
          <cell r="Y490" t="str">
            <v>0</v>
          </cell>
          <cell r="Z490" t="str">
            <v>MEDIA</v>
          </cell>
          <cell r="AA490" t="str">
            <v>10</v>
          </cell>
          <cell r="AB490" t="str">
            <v>0</v>
          </cell>
          <cell r="AC490" t="str">
            <v>NO</v>
          </cell>
          <cell r="AD490" t="str">
            <v>NO</v>
          </cell>
          <cell r="AE490" t="str">
            <v>not used</v>
          </cell>
          <cell r="AF490" t="str">
            <v>A100009</v>
          </cell>
        </row>
        <row r="491">
          <cell r="A491" t="str">
            <v>SHARED</v>
          </cell>
          <cell r="B491" t="str">
            <v>10</v>
          </cell>
          <cell r="C491" t="str">
            <v>T_100000</v>
          </cell>
          <cell r="D491" t="str">
            <v>0000340000</v>
          </cell>
          <cell r="E491" t="str">
            <v>65</v>
          </cell>
          <cell r="F491" t="str">
            <v>A_100009_023</v>
          </cell>
          <cell r="G491" t="str">
            <v>(Dis.SAVIGNANO) (S.MAURO P. TRATTAMENTO ALBERAZZO) SERBATOIO CLORO ALBERAZZO</v>
          </cell>
          <cell r="H491" t="str">
            <v>%</v>
          </cell>
          <cell r="I491" t="str">
            <v>0</v>
          </cell>
          <cell r="J491" t="str">
            <v>1000</v>
          </cell>
          <cell r="K491" t="str">
            <v>0</v>
          </cell>
          <cell r="L491" t="str">
            <v>100</v>
          </cell>
          <cell r="M491" t="str">
            <v>1</v>
          </cell>
          <cell r="N491" t="str">
            <v>0</v>
          </cell>
          <cell r="O491" t="str">
            <v>10</v>
          </cell>
          <cell r="P491" t="str">
            <v>0</v>
          </cell>
          <cell r="Q491" t="str">
            <v>15</v>
          </cell>
          <cell r="R491" t="str">
            <v>LINEARE</v>
          </cell>
          <cell r="S491" t="str">
            <v>999999</v>
          </cell>
          <cell r="T491" t="str">
            <v>888888</v>
          </cell>
          <cell r="U491" t="str">
            <v>888888</v>
          </cell>
          <cell r="V491" t="str">
            <v>-888888</v>
          </cell>
          <cell r="W491" t="str">
            <v>-888888</v>
          </cell>
          <cell r="X491" t="str">
            <v>-999999</v>
          </cell>
          <cell r="Y491" t="str">
            <v>0</v>
          </cell>
          <cell r="Z491" t="str">
            <v>MEDIA</v>
          </cell>
          <cell r="AA491" t="str">
            <v>10</v>
          </cell>
          <cell r="AB491" t="str">
            <v>0</v>
          </cell>
          <cell r="AC491" t="str">
            <v>NO</v>
          </cell>
          <cell r="AD491" t="str">
            <v>NO</v>
          </cell>
          <cell r="AE491" t="str">
            <v>not used</v>
          </cell>
          <cell r="AF491" t="str">
            <v>A100009</v>
          </cell>
        </row>
        <row r="492">
          <cell r="A492" t="str">
            <v>SHARED</v>
          </cell>
          <cell r="B492" t="str">
            <v>10</v>
          </cell>
          <cell r="C492" t="str">
            <v>T_100000</v>
          </cell>
          <cell r="D492" t="str">
            <v>0000350000</v>
          </cell>
          <cell r="E492" t="str">
            <v>58</v>
          </cell>
          <cell r="F492" t="str">
            <v>A_100009_024</v>
          </cell>
          <cell r="G492" t="str">
            <v>(Dis.SAVIGNANO) (S.MAURO P. TRATTAMENTO ALBERAZZO) SERBATOIO ACIDO ALBERAZZO</v>
          </cell>
          <cell r="H492" t="str">
            <v>%</v>
          </cell>
          <cell r="I492" t="str">
            <v>0</v>
          </cell>
          <cell r="J492" t="str">
            <v>1000</v>
          </cell>
          <cell r="K492" t="str">
            <v>0</v>
          </cell>
          <cell r="L492" t="str">
            <v>100</v>
          </cell>
          <cell r="M492" t="str">
            <v>1</v>
          </cell>
          <cell r="N492" t="str">
            <v>0</v>
          </cell>
          <cell r="O492" t="str">
            <v>10</v>
          </cell>
          <cell r="P492" t="str">
            <v>0</v>
          </cell>
          <cell r="Q492" t="str">
            <v>15</v>
          </cell>
          <cell r="R492" t="str">
            <v>LINEARE</v>
          </cell>
          <cell r="S492" t="str">
            <v>999999</v>
          </cell>
          <cell r="T492" t="str">
            <v>888888</v>
          </cell>
          <cell r="U492" t="str">
            <v>888888</v>
          </cell>
          <cell r="V492" t="str">
            <v>-888888</v>
          </cell>
          <cell r="W492" t="str">
            <v>-888888</v>
          </cell>
          <cell r="X492" t="str">
            <v>-999999</v>
          </cell>
          <cell r="Y492" t="str">
            <v>0</v>
          </cell>
          <cell r="Z492" t="str">
            <v>MEDIA</v>
          </cell>
          <cell r="AA492" t="str">
            <v>10</v>
          </cell>
          <cell r="AB492" t="str">
            <v>0</v>
          </cell>
          <cell r="AC492" t="str">
            <v>NO</v>
          </cell>
          <cell r="AD492" t="str">
            <v>NO</v>
          </cell>
          <cell r="AE492" t="str">
            <v>not used</v>
          </cell>
          <cell r="AF492" t="str">
            <v>A100009</v>
          </cell>
        </row>
        <row r="493">
          <cell r="A493" t="str">
            <v>SHARED</v>
          </cell>
          <cell r="B493" t="str">
            <v>10</v>
          </cell>
          <cell r="C493" t="str">
            <v>T_100000</v>
          </cell>
          <cell r="D493" t="str">
            <v>0000360000</v>
          </cell>
          <cell r="E493" t="str">
            <v>67</v>
          </cell>
          <cell r="F493" t="str">
            <v>A_100009_025</v>
          </cell>
          <cell r="G493" t="str">
            <v>(Dis.SAVIGNANO) (S.MAURO P. TRATTAMENTO ALBERAZZO) LIVELLO VASCA INTERRATA ALBER</v>
          </cell>
          <cell r="H493" t="str">
            <v>%</v>
          </cell>
          <cell r="I493" t="str">
            <v>0</v>
          </cell>
          <cell r="J493" t="str">
            <v>1000</v>
          </cell>
          <cell r="K493" t="str">
            <v>0</v>
          </cell>
          <cell r="L493" t="str">
            <v>100</v>
          </cell>
          <cell r="M493" t="str">
            <v>0</v>
          </cell>
          <cell r="N493" t="str">
            <v>0</v>
          </cell>
          <cell r="O493" t="str">
            <v>10</v>
          </cell>
          <cell r="P493" t="str">
            <v>0</v>
          </cell>
          <cell r="Q493" t="str">
            <v>15</v>
          </cell>
          <cell r="R493" t="str">
            <v>LINEARE</v>
          </cell>
          <cell r="S493" t="str">
            <v>99</v>
          </cell>
          <cell r="T493" t="str">
            <v>95</v>
          </cell>
          <cell r="U493" t="str">
            <v>95</v>
          </cell>
          <cell r="V493" t="str">
            <v>35</v>
          </cell>
          <cell r="W493" t="str">
            <v>35</v>
          </cell>
          <cell r="X493" t="str">
            <v>30</v>
          </cell>
          <cell r="Y493" t="str">
            <v>0</v>
          </cell>
          <cell r="Z493" t="str">
            <v>MEDIA</v>
          </cell>
          <cell r="AA493" t="str">
            <v>10</v>
          </cell>
          <cell r="AB493" t="str">
            <v>0</v>
          </cell>
          <cell r="AC493" t="str">
            <v>NO</v>
          </cell>
          <cell r="AE493" t="str">
            <v>not used</v>
          </cell>
          <cell r="AF493" t="str">
            <v>A100009</v>
          </cell>
        </row>
        <row r="494">
          <cell r="A494" t="str">
            <v>SHARED</v>
          </cell>
          <cell r="B494" t="str">
            <v>10</v>
          </cell>
          <cell r="C494" t="str">
            <v>T_100000</v>
          </cell>
          <cell r="D494" t="str">
            <v>0000370000</v>
          </cell>
          <cell r="E494" t="str">
            <v>68</v>
          </cell>
          <cell r="F494" t="str">
            <v>A_100009_026</v>
          </cell>
          <cell r="G494" t="str">
            <v>(Dis.SAVIGNANO) (S.MAURO P. TRATTAMENTO ALBERAZZO) LIV.PENSILE ALBERAZZO</v>
          </cell>
          <cell r="H494" t="str">
            <v>%</v>
          </cell>
          <cell r="I494" t="str">
            <v>0</v>
          </cell>
          <cell r="J494" t="str">
            <v>1000</v>
          </cell>
          <cell r="K494" t="str">
            <v>0</v>
          </cell>
          <cell r="L494" t="str">
            <v>100</v>
          </cell>
          <cell r="M494" t="str">
            <v>0</v>
          </cell>
          <cell r="N494" t="str">
            <v>0</v>
          </cell>
          <cell r="O494" t="str">
            <v>10</v>
          </cell>
          <cell r="P494" t="str">
            <v>0</v>
          </cell>
          <cell r="Q494" t="str">
            <v>15</v>
          </cell>
          <cell r="R494" t="str">
            <v>LINEARE</v>
          </cell>
          <cell r="S494" t="str">
            <v>99</v>
          </cell>
          <cell r="T494" t="str">
            <v>95</v>
          </cell>
          <cell r="U494" t="str">
            <v>95</v>
          </cell>
          <cell r="V494" t="str">
            <v>40</v>
          </cell>
          <cell r="W494" t="str">
            <v>40</v>
          </cell>
          <cell r="X494" t="str">
            <v>35</v>
          </cell>
          <cell r="Y494" t="str">
            <v>0</v>
          </cell>
          <cell r="Z494" t="str">
            <v>MEDIA</v>
          </cell>
          <cell r="AA494" t="str">
            <v>10</v>
          </cell>
          <cell r="AB494" t="str">
            <v>0</v>
          </cell>
          <cell r="AC494" t="str">
            <v>NO</v>
          </cell>
          <cell r="AE494" t="str">
            <v>not used</v>
          </cell>
          <cell r="AF494" t="str">
            <v>A100009</v>
          </cell>
        </row>
        <row r="495">
          <cell r="A495" t="str">
            <v>SHARED</v>
          </cell>
          <cell r="B495" t="str">
            <v>10</v>
          </cell>
          <cell r="C495" t="str">
            <v>T_100000</v>
          </cell>
          <cell r="D495" t="str">
            <v>0000380000</v>
          </cell>
          <cell r="E495" t="str">
            <v>54</v>
          </cell>
          <cell r="F495" t="str">
            <v>A_100009_033</v>
          </cell>
          <cell r="G495" t="str">
            <v>(Dis.SAVIGNANO) (S.MAURO P. TRATTAMENTO ALBERAZZO) PRESSIONE LINEA S.MAURO</v>
          </cell>
          <cell r="H495" t="str">
            <v>bar</v>
          </cell>
          <cell r="I495" t="str">
            <v>0</v>
          </cell>
          <cell r="J495" t="str">
            <v>1000</v>
          </cell>
          <cell r="K495" t="str">
            <v>0</v>
          </cell>
          <cell r="L495" t="str">
            <v>5</v>
          </cell>
          <cell r="M495" t="str">
            <v>0</v>
          </cell>
          <cell r="N495" t="str">
            <v>0</v>
          </cell>
          <cell r="O495" t="str">
            <v>10</v>
          </cell>
          <cell r="P495" t="str">
            <v>0</v>
          </cell>
          <cell r="Q495" t="str">
            <v>15</v>
          </cell>
          <cell r="R495" t="str">
            <v>LINEARE</v>
          </cell>
          <cell r="S495" t="str">
            <v>999999</v>
          </cell>
          <cell r="T495" t="str">
            <v>888888</v>
          </cell>
          <cell r="U495" t="str">
            <v>888888</v>
          </cell>
          <cell r="V495" t="str">
            <v>-888888</v>
          </cell>
          <cell r="W495" t="str">
            <v>-888888</v>
          </cell>
          <cell r="X495" t="str">
            <v>-999999</v>
          </cell>
          <cell r="Y495" t="str">
            <v>0</v>
          </cell>
          <cell r="Z495" t="str">
            <v>MEDIA</v>
          </cell>
          <cell r="AA495" t="str">
            <v>10</v>
          </cell>
          <cell r="AB495" t="str">
            <v>0</v>
          </cell>
          <cell r="AC495" t="str">
            <v>NO</v>
          </cell>
          <cell r="AD495" t="str">
            <v>NO</v>
          </cell>
          <cell r="AE495" t="str">
            <v>not used</v>
          </cell>
          <cell r="AF495" t="str">
            <v>A100009</v>
          </cell>
        </row>
        <row r="496">
          <cell r="A496" t="str">
            <v>SHARED</v>
          </cell>
          <cell r="B496" t="str">
            <v>10</v>
          </cell>
          <cell r="C496" t="str">
            <v>T_100000</v>
          </cell>
          <cell r="D496" t="str">
            <v>0000390000</v>
          </cell>
          <cell r="E496" t="str">
            <v>55</v>
          </cell>
          <cell r="F496" t="str">
            <v>A_100009_034</v>
          </cell>
          <cell r="G496" t="str">
            <v>(Dis.SAVIGNANO) (S.MAURO P. TRATTAMENTO ALBERAZZO) PRESSIONE LINEA SAVIGNANO</v>
          </cell>
          <cell r="H496" t="str">
            <v>bar</v>
          </cell>
          <cell r="I496" t="str">
            <v>0</v>
          </cell>
          <cell r="J496" t="str">
            <v>1000</v>
          </cell>
          <cell r="K496" t="str">
            <v>0</v>
          </cell>
          <cell r="L496" t="str">
            <v>9</v>
          </cell>
          <cell r="M496" t="str">
            <v>0</v>
          </cell>
          <cell r="N496" t="str">
            <v>0</v>
          </cell>
          <cell r="O496" t="str">
            <v>10</v>
          </cell>
          <cell r="P496" t="str">
            <v>0</v>
          </cell>
          <cell r="Q496" t="str">
            <v>15</v>
          </cell>
          <cell r="R496" t="str">
            <v>LINEARE</v>
          </cell>
          <cell r="S496" t="str">
            <v>999999</v>
          </cell>
          <cell r="T496" t="str">
            <v>888888</v>
          </cell>
          <cell r="U496" t="str">
            <v>888888</v>
          </cell>
          <cell r="V496" t="str">
            <v>-888888</v>
          </cell>
          <cell r="W496" t="str">
            <v>-888888</v>
          </cell>
          <cell r="X496" t="str">
            <v>-999999</v>
          </cell>
          <cell r="Y496" t="str">
            <v>0</v>
          </cell>
          <cell r="Z496" t="str">
            <v>MEDIA</v>
          </cell>
          <cell r="AA496" t="str">
            <v>10</v>
          </cell>
          <cell r="AB496" t="str">
            <v>0</v>
          </cell>
          <cell r="AC496" t="str">
            <v>NO</v>
          </cell>
          <cell r="AD496" t="str">
            <v>NO</v>
          </cell>
          <cell r="AE496" t="str">
            <v>not used</v>
          </cell>
          <cell r="AF496" t="str">
            <v>A100009</v>
          </cell>
        </row>
        <row r="497">
          <cell r="A497" t="str">
            <v>SHARED</v>
          </cell>
          <cell r="B497" t="str">
            <v>10</v>
          </cell>
          <cell r="C497" t="str">
            <v>T_100000</v>
          </cell>
          <cell r="D497" t="str">
            <v>0000400000</v>
          </cell>
          <cell r="E497" t="str">
            <v>94</v>
          </cell>
          <cell r="F497" t="str">
            <v>A_100010_001</v>
          </cell>
          <cell r="G497" t="str">
            <v>(Dis.SAVIGNANO) (SAVIGNANO RUB. SERBATOIO CASTELVECCHIO) PORT.RIDR.CAST.</v>
          </cell>
          <cell r="H497" t="str">
            <v>l/sec</v>
          </cell>
          <cell r="I497" t="str">
            <v>0</v>
          </cell>
          <cell r="J497" t="str">
            <v>1000</v>
          </cell>
          <cell r="K497" t="str">
            <v>0</v>
          </cell>
          <cell r="L497" t="str">
            <v>110</v>
          </cell>
          <cell r="M497" t="str">
            <v>0</v>
          </cell>
          <cell r="N497" t="str">
            <v>0</v>
          </cell>
          <cell r="O497" t="str">
            <v>10</v>
          </cell>
          <cell r="P497" t="str">
            <v>0</v>
          </cell>
          <cell r="Q497" t="str">
            <v>15</v>
          </cell>
          <cell r="R497" t="str">
            <v>LINEARE</v>
          </cell>
          <cell r="S497" t="str">
            <v>999999</v>
          </cell>
          <cell r="T497" t="str">
            <v>888888</v>
          </cell>
          <cell r="U497" t="str">
            <v>888888</v>
          </cell>
          <cell r="V497" t="str">
            <v>-888888</v>
          </cell>
          <cell r="W497" t="str">
            <v>-888888</v>
          </cell>
          <cell r="X497" t="str">
            <v>-999999</v>
          </cell>
          <cell r="Y497" t="str">
            <v>0</v>
          </cell>
          <cell r="Z497" t="str">
            <v>MEDIA</v>
          </cell>
          <cell r="AA497" t="str">
            <v>10</v>
          </cell>
          <cell r="AB497" t="str">
            <v>0</v>
          </cell>
          <cell r="AC497" t="str">
            <v>NO</v>
          </cell>
          <cell r="AD497" t="str">
            <v>NO</v>
          </cell>
          <cell r="AE497" t="str">
            <v>not used</v>
          </cell>
          <cell r="AF497" t="str">
            <v>A100010</v>
          </cell>
        </row>
        <row r="498">
          <cell r="A498" t="str">
            <v>SHARED</v>
          </cell>
          <cell r="B498" t="str">
            <v>10</v>
          </cell>
          <cell r="C498" t="str">
            <v>T_100000</v>
          </cell>
          <cell r="D498" t="str">
            <v>0000410000</v>
          </cell>
          <cell r="E498" t="str">
            <v>97</v>
          </cell>
          <cell r="F498" t="str">
            <v>A_100010_002</v>
          </cell>
          <cell r="G498" t="str">
            <v>(Dis.SAVIGNANO) (SAVIGNANO RUB. SERBATOIO CASTELVECCHIO) ASSORBIMENTO POMPA 1</v>
          </cell>
          <cell r="H498" t="str">
            <v>l/s</v>
          </cell>
          <cell r="I498" t="str">
            <v>0</v>
          </cell>
          <cell r="J498" t="str">
            <v>1000</v>
          </cell>
          <cell r="K498" t="str">
            <v>0</v>
          </cell>
          <cell r="L498" t="str">
            <v>5.55</v>
          </cell>
          <cell r="M498" t="str">
            <v>0</v>
          </cell>
          <cell r="N498" t="str">
            <v>0</v>
          </cell>
          <cell r="O498" t="str">
            <v>10</v>
          </cell>
          <cell r="P498" t="str">
            <v>0</v>
          </cell>
          <cell r="Q498" t="str">
            <v>15</v>
          </cell>
          <cell r="R498" t="str">
            <v>LINEARE</v>
          </cell>
          <cell r="S498" t="str">
            <v>999999</v>
          </cell>
          <cell r="T498" t="str">
            <v>888888</v>
          </cell>
          <cell r="U498" t="str">
            <v>888888</v>
          </cell>
          <cell r="V498" t="str">
            <v>-888888</v>
          </cell>
          <cell r="W498" t="str">
            <v>-888888</v>
          </cell>
          <cell r="X498" t="str">
            <v>-999999</v>
          </cell>
          <cell r="Y498" t="str">
            <v>0</v>
          </cell>
          <cell r="Z498" t="str">
            <v>MEDIA</v>
          </cell>
          <cell r="AA498" t="str">
            <v>10</v>
          </cell>
          <cell r="AB498" t="str">
            <v>0</v>
          </cell>
          <cell r="AC498" t="str">
            <v>NO</v>
          </cell>
          <cell r="AD498" t="str">
            <v>NO</v>
          </cell>
          <cell r="AE498" t="str">
            <v>not used</v>
          </cell>
          <cell r="AF498" t="str">
            <v>A100010</v>
          </cell>
        </row>
        <row r="499">
          <cell r="A499" t="str">
            <v>SHARED</v>
          </cell>
          <cell r="B499" t="str">
            <v>10</v>
          </cell>
          <cell r="C499" t="str">
            <v>T_100000</v>
          </cell>
          <cell r="D499" t="str">
            <v>0000420000</v>
          </cell>
          <cell r="E499" t="str">
            <v>98</v>
          </cell>
          <cell r="F499" t="str">
            <v>A_100010_003</v>
          </cell>
          <cell r="G499" t="str">
            <v>(Dis.SAVIGNANO) (SAVIGNANO RUB. SERBATOIO CASTELVECCHIO) ASSORBIMENTO POMPA 2</v>
          </cell>
          <cell r="H499" t="str">
            <v>l/S</v>
          </cell>
          <cell r="I499" t="str">
            <v>0</v>
          </cell>
          <cell r="J499" t="str">
            <v>1000</v>
          </cell>
          <cell r="K499" t="str">
            <v>0</v>
          </cell>
          <cell r="L499" t="str">
            <v>130</v>
          </cell>
          <cell r="M499" t="str">
            <v>0</v>
          </cell>
          <cell r="N499" t="str">
            <v>0</v>
          </cell>
          <cell r="O499" t="str">
            <v>10</v>
          </cell>
          <cell r="P499" t="str">
            <v>0</v>
          </cell>
          <cell r="Q499" t="str">
            <v>15</v>
          </cell>
          <cell r="R499" t="str">
            <v>LINEARE</v>
          </cell>
          <cell r="S499" t="str">
            <v>999999</v>
          </cell>
          <cell r="T499" t="str">
            <v>888888</v>
          </cell>
          <cell r="U499" t="str">
            <v>888888</v>
          </cell>
          <cell r="V499" t="str">
            <v>-888888</v>
          </cell>
          <cell r="W499" t="str">
            <v>-888888</v>
          </cell>
          <cell r="X499" t="str">
            <v>-999999</v>
          </cell>
          <cell r="Y499" t="str">
            <v>0</v>
          </cell>
          <cell r="Z499" t="str">
            <v>MEDIA</v>
          </cell>
          <cell r="AA499" t="str">
            <v>10</v>
          </cell>
          <cell r="AB499" t="str">
            <v>0</v>
          </cell>
          <cell r="AC499" t="str">
            <v>NO</v>
          </cell>
          <cell r="AD499" t="str">
            <v>NO</v>
          </cell>
          <cell r="AE499" t="str">
            <v>not used</v>
          </cell>
          <cell r="AF499" t="str">
            <v>A100010</v>
          </cell>
        </row>
        <row r="500">
          <cell r="A500" t="str">
            <v>SHARED</v>
          </cell>
          <cell r="B500" t="str">
            <v>10</v>
          </cell>
          <cell r="C500" t="str">
            <v>T_100000</v>
          </cell>
          <cell r="D500" t="str">
            <v>0000430000</v>
          </cell>
          <cell r="E500" t="str">
            <v>95</v>
          </cell>
          <cell r="F500" t="str">
            <v>A_100010_004</v>
          </cell>
          <cell r="G500" t="str">
            <v>(Dis.SAVIGNANO) (SAVIGNANO RUB. SERBATOIO CASTELVECCHIO) LIVELLO VASCA LATO CESE</v>
          </cell>
          <cell r="H500" t="str">
            <v>%</v>
          </cell>
          <cell r="I500" t="str">
            <v>0</v>
          </cell>
          <cell r="J500" t="str">
            <v>1000</v>
          </cell>
          <cell r="K500" t="str">
            <v>0</v>
          </cell>
          <cell r="L500" t="str">
            <v>100</v>
          </cell>
          <cell r="M500" t="str">
            <v>0</v>
          </cell>
          <cell r="N500" t="str">
            <v>0</v>
          </cell>
          <cell r="O500" t="str">
            <v>10</v>
          </cell>
          <cell r="P500" t="str">
            <v>0</v>
          </cell>
          <cell r="Q500" t="str">
            <v>15</v>
          </cell>
          <cell r="R500" t="str">
            <v>LINEARE</v>
          </cell>
          <cell r="S500" t="str">
            <v>99</v>
          </cell>
          <cell r="T500" t="str">
            <v>95</v>
          </cell>
          <cell r="U500" t="str">
            <v>95</v>
          </cell>
          <cell r="V500" t="str">
            <v>30</v>
          </cell>
          <cell r="W500" t="str">
            <v>30</v>
          </cell>
          <cell r="X500" t="str">
            <v>25</v>
          </cell>
          <cell r="Y500" t="str">
            <v>0</v>
          </cell>
          <cell r="Z500" t="str">
            <v>MEDIA</v>
          </cell>
          <cell r="AA500" t="str">
            <v>10</v>
          </cell>
          <cell r="AB500" t="str">
            <v>0</v>
          </cell>
          <cell r="AC500" t="str">
            <v>NO</v>
          </cell>
          <cell r="AE500" t="str">
            <v>not used</v>
          </cell>
          <cell r="AF500" t="str">
            <v>A100010</v>
          </cell>
        </row>
        <row r="501">
          <cell r="A501" t="str">
            <v>SHARED</v>
          </cell>
          <cell r="B501" t="str">
            <v>10</v>
          </cell>
          <cell r="C501" t="str">
            <v>T_100000</v>
          </cell>
          <cell r="D501" t="str">
            <v>0000440000</v>
          </cell>
          <cell r="E501" t="str">
            <v>96</v>
          </cell>
          <cell r="F501" t="str">
            <v>A_100010_005</v>
          </cell>
          <cell r="G501" t="str">
            <v>(Dis.SAVIGNANO) (SAVIGNANO RUB. SERBATOIO CASTELVECCHIO) LIVELLO VASCA LATO RIMI</v>
          </cell>
          <cell r="H501" t="str">
            <v>%</v>
          </cell>
          <cell r="I501" t="str">
            <v>0</v>
          </cell>
          <cell r="J501" t="str">
            <v>1000</v>
          </cell>
          <cell r="K501" t="str">
            <v>0</v>
          </cell>
          <cell r="L501" t="str">
            <v>100</v>
          </cell>
          <cell r="M501" t="str">
            <v>0</v>
          </cell>
          <cell r="N501" t="str">
            <v>0</v>
          </cell>
          <cell r="O501" t="str">
            <v>10</v>
          </cell>
          <cell r="P501" t="str">
            <v>0</v>
          </cell>
          <cell r="Q501" t="str">
            <v>15</v>
          </cell>
          <cell r="R501" t="str">
            <v>LINEARE</v>
          </cell>
          <cell r="S501" t="str">
            <v>99</v>
          </cell>
          <cell r="T501" t="str">
            <v>95</v>
          </cell>
          <cell r="U501" t="str">
            <v>95</v>
          </cell>
          <cell r="V501" t="str">
            <v>30</v>
          </cell>
          <cell r="W501" t="str">
            <v>30</v>
          </cell>
          <cell r="X501" t="str">
            <v>25</v>
          </cell>
          <cell r="Y501" t="str">
            <v>0</v>
          </cell>
          <cell r="Z501" t="str">
            <v>MEDIA</v>
          </cell>
          <cell r="AA501" t="str">
            <v>10</v>
          </cell>
          <cell r="AB501" t="str">
            <v>0</v>
          </cell>
          <cell r="AC501" t="str">
            <v>NO</v>
          </cell>
          <cell r="AE501" t="str">
            <v>not used</v>
          </cell>
          <cell r="AF501" t="str">
            <v>A100010</v>
          </cell>
        </row>
        <row r="502">
          <cell r="A502" t="str">
            <v>SHARED</v>
          </cell>
          <cell r="B502" t="str">
            <v>10</v>
          </cell>
          <cell r="C502" t="str">
            <v>T_100000</v>
          </cell>
          <cell r="D502" t="str">
            <v>0000450000</v>
          </cell>
          <cell r="E502" t="str">
            <v>100</v>
          </cell>
          <cell r="F502" t="str">
            <v>A_100010_006</v>
          </cell>
          <cell r="G502" t="str">
            <v>(Dis.SAVIGNANO) (SAVIGNANO RUB. SERBATOIO CASTELVECCHIO) PRESSIONE ZONA RIBANO</v>
          </cell>
          <cell r="H502" t="str">
            <v>bar</v>
          </cell>
          <cell r="I502" t="str">
            <v>0</v>
          </cell>
          <cell r="J502" t="str">
            <v>1000</v>
          </cell>
          <cell r="K502" t="str">
            <v>0</v>
          </cell>
          <cell r="L502" t="str">
            <v>8</v>
          </cell>
          <cell r="M502" t="str">
            <v>0</v>
          </cell>
          <cell r="N502" t="str">
            <v>0</v>
          </cell>
          <cell r="O502" t="str">
            <v>10</v>
          </cell>
          <cell r="P502" t="str">
            <v>0</v>
          </cell>
          <cell r="Q502" t="str">
            <v>15</v>
          </cell>
          <cell r="R502" t="str">
            <v>LINEARE</v>
          </cell>
          <cell r="S502" t="str">
            <v>4.6</v>
          </cell>
          <cell r="T502" t="str">
            <v>4.5</v>
          </cell>
          <cell r="U502" t="str">
            <v>4.5</v>
          </cell>
          <cell r="V502" t="str">
            <v>2.8</v>
          </cell>
          <cell r="W502" t="str">
            <v>2.8</v>
          </cell>
          <cell r="X502" t="str">
            <v>2</v>
          </cell>
          <cell r="Y502" t="str">
            <v>0</v>
          </cell>
          <cell r="Z502" t="str">
            <v>MEDIA</v>
          </cell>
          <cell r="AA502" t="str">
            <v>10</v>
          </cell>
          <cell r="AB502" t="str">
            <v>0</v>
          </cell>
          <cell r="AC502" t="str">
            <v>NO</v>
          </cell>
          <cell r="AE502" t="str">
            <v>not used</v>
          </cell>
          <cell r="AF502" t="str">
            <v>A100010</v>
          </cell>
        </row>
        <row r="503">
          <cell r="A503" t="str">
            <v>SHARED</v>
          </cell>
          <cell r="B503" t="str">
            <v>10</v>
          </cell>
          <cell r="C503" t="str">
            <v>T_100000</v>
          </cell>
          <cell r="D503" t="str">
            <v>0000460000</v>
          </cell>
          <cell r="E503" t="str">
            <v>90</v>
          </cell>
          <cell r="F503" t="str">
            <v>A_100010_007</v>
          </cell>
          <cell r="G503" t="str">
            <v>(Dis.SAVIGNANO) (SAVIGNANO RUB. SERBATOIO CASTELVECCHIO) ORA TBOX : ORE TBOX</v>
          </cell>
          <cell r="H503" t="str">
            <v>h</v>
          </cell>
          <cell r="I503" t="str">
            <v>0</v>
          </cell>
          <cell r="J503" t="str">
            <v>1000</v>
          </cell>
          <cell r="K503" t="str">
            <v>0</v>
          </cell>
          <cell r="L503" t="str">
            <v>100</v>
          </cell>
          <cell r="M503" t="str">
            <v>1</v>
          </cell>
          <cell r="N503" t="str">
            <v>0</v>
          </cell>
          <cell r="O503" t="str">
            <v>10</v>
          </cell>
          <cell r="P503" t="str">
            <v>0</v>
          </cell>
          <cell r="Q503" t="str">
            <v>15</v>
          </cell>
          <cell r="R503" t="str">
            <v>LINEARE</v>
          </cell>
          <cell r="S503" t="str">
            <v>999999</v>
          </cell>
          <cell r="T503" t="str">
            <v>888888</v>
          </cell>
          <cell r="U503" t="str">
            <v>888888</v>
          </cell>
          <cell r="V503" t="str">
            <v>-888888</v>
          </cell>
          <cell r="W503" t="str">
            <v>-888888</v>
          </cell>
          <cell r="X503" t="str">
            <v>-999999</v>
          </cell>
          <cell r="Y503" t="str">
            <v>0</v>
          </cell>
          <cell r="Z503" t="str">
            <v>MEDIA</v>
          </cell>
          <cell r="AA503" t="str">
            <v>10</v>
          </cell>
          <cell r="AB503" t="str">
            <v>0</v>
          </cell>
          <cell r="AC503" t="str">
            <v>NO</v>
          </cell>
          <cell r="AD503" t="str">
            <v>NO</v>
          </cell>
          <cell r="AE503" t="str">
            <v>not used</v>
          </cell>
          <cell r="AF503" t="str">
            <v>A100010</v>
          </cell>
        </row>
        <row r="504">
          <cell r="A504" t="str">
            <v>SHARED</v>
          </cell>
          <cell r="B504" t="str">
            <v>10</v>
          </cell>
          <cell r="C504" t="str">
            <v>T_100000</v>
          </cell>
          <cell r="D504" t="str">
            <v>0000470000</v>
          </cell>
          <cell r="E504" t="str">
            <v>89</v>
          </cell>
          <cell r="F504" t="str">
            <v>A_100010_008</v>
          </cell>
          <cell r="G504" t="str">
            <v>(Dis.SAVIGNANO) (SAVIGNANO RUB. SERBATOIO CASTELVECCHIO) MINUTO TBOX : MINUTO TB</v>
          </cell>
          <cell r="H504" t="str">
            <v>min</v>
          </cell>
          <cell r="I504" t="str">
            <v>0</v>
          </cell>
          <cell r="J504" t="str">
            <v>1000</v>
          </cell>
          <cell r="K504" t="str">
            <v>0</v>
          </cell>
          <cell r="L504" t="str">
            <v>100</v>
          </cell>
          <cell r="M504" t="str">
            <v>1</v>
          </cell>
          <cell r="N504" t="str">
            <v>0</v>
          </cell>
          <cell r="O504" t="str">
            <v>10</v>
          </cell>
          <cell r="P504" t="str">
            <v>0</v>
          </cell>
          <cell r="Q504" t="str">
            <v>15</v>
          </cell>
          <cell r="R504" t="str">
            <v>LINEARE</v>
          </cell>
          <cell r="S504" t="str">
            <v>999999</v>
          </cell>
          <cell r="T504" t="str">
            <v>888888</v>
          </cell>
          <cell r="U504" t="str">
            <v>888888</v>
          </cell>
          <cell r="V504" t="str">
            <v>-888888</v>
          </cell>
          <cell r="W504" t="str">
            <v>-888888</v>
          </cell>
          <cell r="X504" t="str">
            <v>-999999</v>
          </cell>
          <cell r="Y504" t="str">
            <v>0</v>
          </cell>
          <cell r="Z504" t="str">
            <v>MEDIA</v>
          </cell>
          <cell r="AA504" t="str">
            <v>10</v>
          </cell>
          <cell r="AB504" t="str">
            <v>0</v>
          </cell>
          <cell r="AC504" t="str">
            <v>NO</v>
          </cell>
          <cell r="AD504" t="str">
            <v>NO</v>
          </cell>
          <cell r="AE504" t="str">
            <v>not used</v>
          </cell>
          <cell r="AF504" t="str">
            <v>A100010</v>
          </cell>
        </row>
        <row r="505">
          <cell r="A505" t="str">
            <v>SHARED</v>
          </cell>
          <cell r="B505" t="str">
            <v>10</v>
          </cell>
          <cell r="C505" t="str">
            <v>T_100000</v>
          </cell>
          <cell r="D505" t="str">
            <v>0000480000</v>
          </cell>
          <cell r="E505" t="str">
            <v>88</v>
          </cell>
          <cell r="F505" t="str">
            <v>A_100010_009</v>
          </cell>
          <cell r="G505" t="str">
            <v>(Dis.SAVIGNANO) (SAVIGNANO RUB. SERBATOIO CASTELVECCHIO) SECONDO TBOX : SECONDO</v>
          </cell>
          <cell r="H505" t="str">
            <v>sec</v>
          </cell>
          <cell r="I505" t="str">
            <v>0</v>
          </cell>
          <cell r="J505" t="str">
            <v>1000</v>
          </cell>
          <cell r="K505" t="str">
            <v>0</v>
          </cell>
          <cell r="L505" t="str">
            <v>100</v>
          </cell>
          <cell r="M505" t="str">
            <v>1</v>
          </cell>
          <cell r="N505" t="str">
            <v>0</v>
          </cell>
          <cell r="O505" t="str">
            <v>10</v>
          </cell>
          <cell r="P505" t="str">
            <v>0</v>
          </cell>
          <cell r="Q505" t="str">
            <v>15</v>
          </cell>
          <cell r="R505" t="str">
            <v>LINEARE</v>
          </cell>
          <cell r="S505" t="str">
            <v>999999</v>
          </cell>
          <cell r="T505" t="str">
            <v>888888</v>
          </cell>
          <cell r="U505" t="str">
            <v>888888</v>
          </cell>
          <cell r="V505" t="str">
            <v>-888888</v>
          </cell>
          <cell r="W505" t="str">
            <v>-888888</v>
          </cell>
          <cell r="X505" t="str">
            <v>-999999</v>
          </cell>
          <cell r="Y505" t="str">
            <v>0</v>
          </cell>
          <cell r="Z505" t="str">
            <v>MEDIA</v>
          </cell>
          <cell r="AA505" t="str">
            <v>10</v>
          </cell>
          <cell r="AB505" t="str">
            <v>0</v>
          </cell>
          <cell r="AC505" t="str">
            <v>NO</v>
          </cell>
          <cell r="AD505" t="str">
            <v>NO</v>
          </cell>
          <cell r="AE505" t="str">
            <v>not used</v>
          </cell>
          <cell r="AF505" t="str">
            <v>A100010</v>
          </cell>
        </row>
        <row r="506">
          <cell r="A506" t="str">
            <v>SHARED</v>
          </cell>
          <cell r="B506" t="str">
            <v>10</v>
          </cell>
          <cell r="C506" t="str">
            <v>T_100000</v>
          </cell>
          <cell r="D506" t="str">
            <v>0000490000</v>
          </cell>
          <cell r="E506" t="str">
            <v>93</v>
          </cell>
          <cell r="F506" t="str">
            <v>A_100010_010</v>
          </cell>
          <cell r="G506" t="str">
            <v>(Dis.SAVIGNANO) (SAVIGNANO RUB. SERBATOIO CASTELVECCHIO) TENSIONE BATTERIA ESTER</v>
          </cell>
          <cell r="H506" t="str">
            <v>V</v>
          </cell>
          <cell r="I506" t="str">
            <v>0</v>
          </cell>
          <cell r="J506" t="str">
            <v>1000</v>
          </cell>
          <cell r="K506" t="str">
            <v>0</v>
          </cell>
          <cell r="L506" t="str">
            <v>100</v>
          </cell>
          <cell r="M506" t="str">
            <v>1</v>
          </cell>
          <cell r="N506" t="str">
            <v>0</v>
          </cell>
          <cell r="O506" t="str">
            <v>10</v>
          </cell>
          <cell r="P506" t="str">
            <v>0</v>
          </cell>
          <cell r="Q506" t="str">
            <v>15</v>
          </cell>
          <cell r="R506" t="str">
            <v>LINEARE</v>
          </cell>
          <cell r="S506" t="str">
            <v>999999</v>
          </cell>
          <cell r="T506" t="str">
            <v>888888</v>
          </cell>
          <cell r="U506" t="str">
            <v>888888</v>
          </cell>
          <cell r="V506" t="str">
            <v>-888888</v>
          </cell>
          <cell r="W506" t="str">
            <v>-888888</v>
          </cell>
          <cell r="X506" t="str">
            <v>-999999</v>
          </cell>
          <cell r="Y506" t="str">
            <v>0</v>
          </cell>
          <cell r="Z506" t="str">
            <v>MEDIA</v>
          </cell>
          <cell r="AA506" t="str">
            <v>10</v>
          </cell>
          <cell r="AB506" t="str">
            <v>0</v>
          </cell>
          <cell r="AC506" t="str">
            <v>NO</v>
          </cell>
          <cell r="AD506" t="str">
            <v>NO</v>
          </cell>
          <cell r="AE506" t="str">
            <v>not used</v>
          </cell>
          <cell r="AF506" t="str">
            <v>A100010</v>
          </cell>
        </row>
        <row r="507">
          <cell r="A507" t="str">
            <v>SHARED</v>
          </cell>
          <cell r="B507" t="str">
            <v>10</v>
          </cell>
          <cell r="C507" t="str">
            <v>T_100000</v>
          </cell>
          <cell r="D507" t="str">
            <v>0000500000</v>
          </cell>
          <cell r="E507" t="str">
            <v>92</v>
          </cell>
          <cell r="F507" t="str">
            <v>A_100010_020</v>
          </cell>
          <cell r="G507" t="str">
            <v>(Dis.SAVIGNANO) (SAVIGNANO RUB. SERBATOIO CASTELVECCHIO) ANALOG INPUT 1 CPU</v>
          </cell>
          <cell r="H507" t="str">
            <v>%</v>
          </cell>
          <cell r="I507" t="str">
            <v>0</v>
          </cell>
          <cell r="J507" t="str">
            <v>1000</v>
          </cell>
          <cell r="K507" t="str">
            <v>0</v>
          </cell>
          <cell r="L507" t="str">
            <v>100</v>
          </cell>
          <cell r="M507" t="str">
            <v>1</v>
          </cell>
          <cell r="N507" t="str">
            <v>0</v>
          </cell>
          <cell r="O507" t="str">
            <v>10</v>
          </cell>
          <cell r="P507" t="str">
            <v>0</v>
          </cell>
          <cell r="Q507" t="str">
            <v>15</v>
          </cell>
          <cell r="R507" t="str">
            <v>LINEARE</v>
          </cell>
          <cell r="S507" t="str">
            <v>999999</v>
          </cell>
          <cell r="T507" t="str">
            <v>888888</v>
          </cell>
          <cell r="U507" t="str">
            <v>888888</v>
          </cell>
          <cell r="V507" t="str">
            <v>-888888</v>
          </cell>
          <cell r="W507" t="str">
            <v>-888888</v>
          </cell>
          <cell r="X507" t="str">
            <v>-999999</v>
          </cell>
          <cell r="Y507" t="str">
            <v>0</v>
          </cell>
          <cell r="Z507" t="str">
            <v>MEDIA</v>
          </cell>
          <cell r="AA507" t="str">
            <v>10</v>
          </cell>
          <cell r="AB507" t="str">
            <v>0</v>
          </cell>
          <cell r="AC507" t="str">
            <v>NO</v>
          </cell>
          <cell r="AD507" t="str">
            <v>NO</v>
          </cell>
          <cell r="AE507" t="str">
            <v>not used</v>
          </cell>
          <cell r="AF507" t="str">
            <v>A100010</v>
          </cell>
        </row>
        <row r="508">
          <cell r="A508" t="str">
            <v>SHARED</v>
          </cell>
          <cell r="B508" t="str">
            <v>10</v>
          </cell>
          <cell r="C508" t="str">
            <v>T_100000</v>
          </cell>
          <cell r="D508" t="str">
            <v>0000510000</v>
          </cell>
          <cell r="E508" t="str">
            <v>91</v>
          </cell>
          <cell r="F508" t="str">
            <v>A_100010_021</v>
          </cell>
          <cell r="G508" t="str">
            <v>(Dis.SAVIGNANO) (SAVIGNANO RUB. SERBATOIO CASTELVECCHIO) ANALOG INPUT 2 CPU</v>
          </cell>
          <cell r="H508" t="str">
            <v>%</v>
          </cell>
          <cell r="I508" t="str">
            <v>0</v>
          </cell>
          <cell r="J508" t="str">
            <v>1000</v>
          </cell>
          <cell r="K508" t="str">
            <v>0</v>
          </cell>
          <cell r="L508" t="str">
            <v>100</v>
          </cell>
          <cell r="M508" t="str">
            <v>1</v>
          </cell>
          <cell r="N508" t="str">
            <v>0</v>
          </cell>
          <cell r="O508" t="str">
            <v>10</v>
          </cell>
          <cell r="P508" t="str">
            <v>0</v>
          </cell>
          <cell r="Q508" t="str">
            <v>15</v>
          </cell>
          <cell r="R508" t="str">
            <v>LINEARE</v>
          </cell>
          <cell r="S508" t="str">
            <v>999999</v>
          </cell>
          <cell r="T508" t="str">
            <v>888888</v>
          </cell>
          <cell r="U508" t="str">
            <v>888888</v>
          </cell>
          <cell r="V508" t="str">
            <v>-888888</v>
          </cell>
          <cell r="W508" t="str">
            <v>-888888</v>
          </cell>
          <cell r="X508" t="str">
            <v>-999999</v>
          </cell>
          <cell r="Y508" t="str">
            <v>0</v>
          </cell>
          <cell r="Z508" t="str">
            <v>MEDIA</v>
          </cell>
          <cell r="AA508" t="str">
            <v>10</v>
          </cell>
          <cell r="AB508" t="str">
            <v>0</v>
          </cell>
          <cell r="AC508" t="str">
            <v>NO</v>
          </cell>
          <cell r="AD508" t="str">
            <v>NO</v>
          </cell>
          <cell r="AE508" t="str">
            <v>not used</v>
          </cell>
          <cell r="AF508" t="str">
            <v>A100010</v>
          </cell>
        </row>
        <row r="509">
          <cell r="A509" t="str">
            <v>SHARED</v>
          </cell>
          <cell r="B509" t="str">
            <v>10</v>
          </cell>
          <cell r="C509" t="str">
            <v>T_100000</v>
          </cell>
          <cell r="D509" t="str">
            <v>0001280000</v>
          </cell>
          <cell r="E509" t="str">
            <v>240</v>
          </cell>
          <cell r="F509" t="str">
            <v>A_100010_061</v>
          </cell>
          <cell r="G509" t="str">
            <v>(Dis.SAVIGNANO) (SAVIGNANO RUB. SERBATOIO CASTELVECCHIO) RTU-6 AO-2</v>
          </cell>
          <cell r="H509" t="str">
            <v>%</v>
          </cell>
          <cell r="I509" t="str">
            <v>0</v>
          </cell>
          <cell r="J509" t="str">
            <v>1000</v>
          </cell>
          <cell r="K509" t="str">
            <v>0</v>
          </cell>
          <cell r="L509" t="str">
            <v>100</v>
          </cell>
          <cell r="M509" t="str">
            <v>1</v>
          </cell>
          <cell r="N509" t="str">
            <v>0</v>
          </cell>
          <cell r="O509" t="str">
            <v>10</v>
          </cell>
          <cell r="P509" t="str">
            <v>0</v>
          </cell>
          <cell r="Q509" t="str">
            <v>15</v>
          </cell>
          <cell r="R509" t="str">
            <v>LINEARE</v>
          </cell>
          <cell r="S509" t="str">
            <v>999999</v>
          </cell>
          <cell r="T509" t="str">
            <v>888888</v>
          </cell>
          <cell r="U509" t="str">
            <v>888888</v>
          </cell>
          <cell r="V509" t="str">
            <v>-888888</v>
          </cell>
          <cell r="W509" t="str">
            <v>-888888</v>
          </cell>
          <cell r="X509" t="str">
            <v>-999999</v>
          </cell>
          <cell r="Y509" t="str">
            <v>0</v>
          </cell>
          <cell r="Z509" t="str">
            <v>MEDIA</v>
          </cell>
          <cell r="AA509" t="str">
            <v>10</v>
          </cell>
          <cell r="AB509" t="str">
            <v>0</v>
          </cell>
          <cell r="AC509" t="str">
            <v>NO</v>
          </cell>
          <cell r="AD509" t="str">
            <v>NO</v>
          </cell>
          <cell r="AE509" t="str">
            <v>not used</v>
          </cell>
          <cell r="AF509" t="str">
            <v>A100010</v>
          </cell>
          <cell r="AP509" t="str">
            <v>0</v>
          </cell>
        </row>
        <row r="510">
          <cell r="A510" t="str">
            <v>SHARED</v>
          </cell>
          <cell r="B510" t="str">
            <v>10</v>
          </cell>
          <cell r="C510" t="str">
            <v>T_100000</v>
          </cell>
          <cell r="D510" t="str">
            <v>0001290000</v>
          </cell>
          <cell r="E510" t="str">
            <v>241</v>
          </cell>
          <cell r="F510" t="str">
            <v>A_100010_062</v>
          </cell>
          <cell r="G510" t="str">
            <v>(Dis.SAVIGNANO) (SAVIGNANO RUB. SERBATOIO CASTELVECCHIO) RTU-6 AO-1</v>
          </cell>
          <cell r="H510" t="str">
            <v>%</v>
          </cell>
          <cell r="I510" t="str">
            <v>0</v>
          </cell>
          <cell r="J510" t="str">
            <v>1000</v>
          </cell>
          <cell r="K510" t="str">
            <v>0</v>
          </cell>
          <cell r="L510" t="str">
            <v>100</v>
          </cell>
          <cell r="M510" t="str">
            <v>1</v>
          </cell>
          <cell r="N510" t="str">
            <v>0</v>
          </cell>
          <cell r="O510" t="str">
            <v>10</v>
          </cell>
          <cell r="P510" t="str">
            <v>0</v>
          </cell>
          <cell r="Q510" t="str">
            <v>15</v>
          </cell>
          <cell r="R510" t="str">
            <v>LINEARE</v>
          </cell>
          <cell r="S510" t="str">
            <v>999999</v>
          </cell>
          <cell r="T510" t="str">
            <v>888888</v>
          </cell>
          <cell r="U510" t="str">
            <v>888888</v>
          </cell>
          <cell r="V510" t="str">
            <v>-888888</v>
          </cell>
          <cell r="W510" t="str">
            <v>-888888</v>
          </cell>
          <cell r="X510" t="str">
            <v>-999999</v>
          </cell>
          <cell r="Y510" t="str">
            <v>0</v>
          </cell>
          <cell r="Z510" t="str">
            <v>MEDIA</v>
          </cell>
          <cell r="AA510" t="str">
            <v>10</v>
          </cell>
          <cell r="AB510" t="str">
            <v>0</v>
          </cell>
          <cell r="AC510" t="str">
            <v>NO</v>
          </cell>
          <cell r="AD510" t="str">
            <v>NO</v>
          </cell>
          <cell r="AE510" t="str">
            <v>not used</v>
          </cell>
          <cell r="AF510" t="str">
            <v>A100010</v>
          </cell>
          <cell r="AP510" t="str">
            <v>0</v>
          </cell>
        </row>
        <row r="511">
          <cell r="A511" t="str">
            <v>SHARED</v>
          </cell>
          <cell r="B511" t="str">
            <v>10</v>
          </cell>
          <cell r="C511" t="str">
            <v>T_100000</v>
          </cell>
          <cell r="D511" t="str">
            <v>0000520000</v>
          </cell>
          <cell r="E511" t="str">
            <v>119</v>
          </cell>
          <cell r="F511" t="str">
            <v>A_100011_001</v>
          </cell>
          <cell r="G511" t="str">
            <v>(Dis.SAVIGNANO) (GAMBETTOLA SERB. GAMBETTOLA VECCHIA 1) LIV VASCA LATO MONTE</v>
          </cell>
          <cell r="H511" t="str">
            <v>%</v>
          </cell>
          <cell r="I511" t="str">
            <v>0</v>
          </cell>
          <cell r="J511" t="str">
            <v>1000</v>
          </cell>
          <cell r="K511" t="str">
            <v>0</v>
          </cell>
          <cell r="L511" t="str">
            <v>100</v>
          </cell>
          <cell r="M511" t="str">
            <v>0</v>
          </cell>
          <cell r="N511" t="str">
            <v>0</v>
          </cell>
          <cell r="O511" t="str">
            <v>10</v>
          </cell>
          <cell r="P511" t="str">
            <v>0</v>
          </cell>
          <cell r="Q511" t="str">
            <v>15</v>
          </cell>
          <cell r="R511" t="str">
            <v>LINEARE</v>
          </cell>
          <cell r="S511" t="str">
            <v>105</v>
          </cell>
          <cell r="T511" t="str">
            <v>99.999</v>
          </cell>
          <cell r="U511" t="str">
            <v>99.999</v>
          </cell>
          <cell r="V511" t="str">
            <v>40</v>
          </cell>
          <cell r="W511" t="str">
            <v>40</v>
          </cell>
          <cell r="X511" t="str">
            <v>35</v>
          </cell>
          <cell r="Y511" t="str">
            <v>0</v>
          </cell>
          <cell r="Z511" t="str">
            <v>MEDIA</v>
          </cell>
          <cell r="AA511" t="str">
            <v>10</v>
          </cell>
          <cell r="AB511" t="str">
            <v>0</v>
          </cell>
          <cell r="AC511" t="str">
            <v>NO</v>
          </cell>
          <cell r="AE511" t="str">
            <v>not used</v>
          </cell>
          <cell r="AF511" t="str">
            <v>A100011</v>
          </cell>
        </row>
        <row r="512">
          <cell r="A512" t="str">
            <v>SHARED</v>
          </cell>
          <cell r="B512" t="str">
            <v>10</v>
          </cell>
          <cell r="C512" t="str">
            <v>T_100000</v>
          </cell>
          <cell r="D512" t="str">
            <v>0000530000</v>
          </cell>
          <cell r="E512" t="str">
            <v>120</v>
          </cell>
          <cell r="F512" t="str">
            <v>A_100011_002</v>
          </cell>
          <cell r="G512" t="str">
            <v>(Dis.SAVIGNANO) (GAMBETTOLA SERB. GAMBETTOLA VECCHIA 1) LIV. VASCA LATO MARE</v>
          </cell>
          <cell r="H512" t="str">
            <v>%</v>
          </cell>
          <cell r="I512" t="str">
            <v>0</v>
          </cell>
          <cell r="J512" t="str">
            <v>1000</v>
          </cell>
          <cell r="K512" t="str">
            <v>0</v>
          </cell>
          <cell r="L512" t="str">
            <v>100</v>
          </cell>
          <cell r="M512" t="str">
            <v>0</v>
          </cell>
          <cell r="N512" t="str">
            <v>0</v>
          </cell>
          <cell r="O512" t="str">
            <v>10</v>
          </cell>
          <cell r="P512" t="str">
            <v>0</v>
          </cell>
          <cell r="Q512" t="str">
            <v>15</v>
          </cell>
          <cell r="R512" t="str">
            <v>LINEARE</v>
          </cell>
          <cell r="S512" t="str">
            <v>99</v>
          </cell>
          <cell r="T512" t="str">
            <v>95</v>
          </cell>
          <cell r="U512" t="str">
            <v>95</v>
          </cell>
          <cell r="V512" t="str">
            <v>40</v>
          </cell>
          <cell r="W512" t="str">
            <v>40</v>
          </cell>
          <cell r="X512" t="str">
            <v>35</v>
          </cell>
          <cell r="Y512" t="str">
            <v>0</v>
          </cell>
          <cell r="Z512" t="str">
            <v>MEDIA</v>
          </cell>
          <cell r="AA512" t="str">
            <v>10</v>
          </cell>
          <cell r="AB512" t="str">
            <v>0</v>
          </cell>
          <cell r="AC512" t="str">
            <v>NO</v>
          </cell>
          <cell r="AE512" t="str">
            <v>not used</v>
          </cell>
          <cell r="AF512" t="str">
            <v>A100011</v>
          </cell>
        </row>
        <row r="513">
          <cell r="A513" t="str">
            <v>SHARED</v>
          </cell>
          <cell r="B513" t="str">
            <v>10</v>
          </cell>
          <cell r="C513" t="str">
            <v>T_100000</v>
          </cell>
          <cell r="D513" t="str">
            <v>0000540000</v>
          </cell>
          <cell r="E513" t="str">
            <v>118</v>
          </cell>
          <cell r="F513" t="str">
            <v>A_100011_003</v>
          </cell>
          <cell r="G513" t="str">
            <v>(Dis.SAVIGNANO) (GAMBETTOLA SERB. GAMBETTOLA VECCHIA 1) PRESS.GAMBETTOLA</v>
          </cell>
          <cell r="H513" t="str">
            <v>bar</v>
          </cell>
          <cell r="I513" t="str">
            <v>0</v>
          </cell>
          <cell r="J513" t="str">
            <v>1000</v>
          </cell>
          <cell r="K513" t="str">
            <v>0</v>
          </cell>
          <cell r="L513" t="str">
            <v>6</v>
          </cell>
          <cell r="M513" t="str">
            <v>0</v>
          </cell>
          <cell r="N513" t="str">
            <v>0</v>
          </cell>
          <cell r="O513" t="str">
            <v>10</v>
          </cell>
          <cell r="P513" t="str">
            <v>0</v>
          </cell>
          <cell r="Q513" t="str">
            <v>15</v>
          </cell>
          <cell r="R513" t="str">
            <v>LINEARE</v>
          </cell>
          <cell r="S513" t="str">
            <v>999999</v>
          </cell>
          <cell r="T513" t="str">
            <v>888888</v>
          </cell>
          <cell r="U513" t="str">
            <v>888888</v>
          </cell>
          <cell r="V513" t="str">
            <v>-888888</v>
          </cell>
          <cell r="W513" t="str">
            <v>-888888</v>
          </cell>
          <cell r="X513" t="str">
            <v>-999999</v>
          </cell>
          <cell r="Y513" t="str">
            <v>0</v>
          </cell>
          <cell r="Z513" t="str">
            <v>MEDIA</v>
          </cell>
          <cell r="AA513" t="str">
            <v>10</v>
          </cell>
          <cell r="AB513" t="str">
            <v>0</v>
          </cell>
          <cell r="AC513" t="str">
            <v>NO</v>
          </cell>
          <cell r="AD513" t="str">
            <v>NO</v>
          </cell>
          <cell r="AE513" t="str">
            <v>not used</v>
          </cell>
          <cell r="AF513" t="str">
            <v>A100011</v>
          </cell>
        </row>
        <row r="514">
          <cell r="A514" t="str">
            <v>SHARED</v>
          </cell>
          <cell r="B514" t="str">
            <v>10</v>
          </cell>
          <cell r="C514" t="str">
            <v>T_100000</v>
          </cell>
          <cell r="D514" t="str">
            <v>0000550000</v>
          </cell>
          <cell r="E514" t="str">
            <v>114</v>
          </cell>
          <cell r="F514" t="str">
            <v>A_100011_004</v>
          </cell>
          <cell r="G514" t="str">
            <v>(Dis.SAVIGNANO) (GAMBETTOLA SERB. GAMBETTOLA VECCHIA 1) ORA TBOX : ORE TBOX</v>
          </cell>
          <cell r="H514" t="str">
            <v>h</v>
          </cell>
          <cell r="I514" t="str">
            <v>0</v>
          </cell>
          <cell r="J514" t="str">
            <v>1000</v>
          </cell>
          <cell r="K514" t="str">
            <v>0</v>
          </cell>
          <cell r="L514" t="str">
            <v>100</v>
          </cell>
          <cell r="M514" t="str">
            <v>1</v>
          </cell>
          <cell r="N514" t="str">
            <v>0</v>
          </cell>
          <cell r="O514" t="str">
            <v>10</v>
          </cell>
          <cell r="P514" t="str">
            <v>0</v>
          </cell>
          <cell r="Q514" t="str">
            <v>15</v>
          </cell>
          <cell r="R514" t="str">
            <v>LINEARE</v>
          </cell>
          <cell r="S514" t="str">
            <v>999999</v>
          </cell>
          <cell r="T514" t="str">
            <v>888888</v>
          </cell>
          <cell r="U514" t="str">
            <v>888888</v>
          </cell>
          <cell r="V514" t="str">
            <v>-888888</v>
          </cell>
          <cell r="W514" t="str">
            <v>-888888</v>
          </cell>
          <cell r="X514" t="str">
            <v>-999999</v>
          </cell>
          <cell r="Y514" t="str">
            <v>0</v>
          </cell>
          <cell r="Z514" t="str">
            <v>MEDIA</v>
          </cell>
          <cell r="AA514" t="str">
            <v>10</v>
          </cell>
          <cell r="AB514" t="str">
            <v>0</v>
          </cell>
          <cell r="AC514" t="str">
            <v>NO</v>
          </cell>
          <cell r="AD514" t="str">
            <v>NO</v>
          </cell>
          <cell r="AE514" t="str">
            <v>not used</v>
          </cell>
          <cell r="AF514" t="str">
            <v>A100011</v>
          </cell>
        </row>
        <row r="515">
          <cell r="A515" t="str">
            <v>SHARED</v>
          </cell>
          <cell r="B515" t="str">
            <v>10</v>
          </cell>
          <cell r="C515" t="str">
            <v>T_100000</v>
          </cell>
          <cell r="D515" t="str">
            <v>0000560000</v>
          </cell>
          <cell r="E515" t="str">
            <v>113</v>
          </cell>
          <cell r="F515" t="str">
            <v>A_100011_005</v>
          </cell>
          <cell r="G515" t="str">
            <v>(Dis.SAVIGNANO) (GAMBETTOLA SERB. GAMBETTOLA VECCHIA 1) MINUTO TBOX : MINUTO TBO</v>
          </cell>
          <cell r="H515" t="str">
            <v>min</v>
          </cell>
          <cell r="I515" t="str">
            <v>0</v>
          </cell>
          <cell r="J515" t="str">
            <v>1000</v>
          </cell>
          <cell r="K515" t="str">
            <v>0</v>
          </cell>
          <cell r="L515" t="str">
            <v>100</v>
          </cell>
          <cell r="M515" t="str">
            <v>1</v>
          </cell>
          <cell r="N515" t="str">
            <v>0</v>
          </cell>
          <cell r="O515" t="str">
            <v>10</v>
          </cell>
          <cell r="P515" t="str">
            <v>0</v>
          </cell>
          <cell r="Q515" t="str">
            <v>15</v>
          </cell>
          <cell r="R515" t="str">
            <v>LINEARE</v>
          </cell>
          <cell r="S515" t="str">
            <v>999999</v>
          </cell>
          <cell r="T515" t="str">
            <v>888888</v>
          </cell>
          <cell r="U515" t="str">
            <v>888888</v>
          </cell>
          <cell r="V515" t="str">
            <v>-888888</v>
          </cell>
          <cell r="W515" t="str">
            <v>-888888</v>
          </cell>
          <cell r="X515" t="str">
            <v>-999999</v>
          </cell>
          <cell r="Y515" t="str">
            <v>0</v>
          </cell>
          <cell r="Z515" t="str">
            <v>MEDIA</v>
          </cell>
          <cell r="AA515" t="str">
            <v>10</v>
          </cell>
          <cell r="AB515" t="str">
            <v>0</v>
          </cell>
          <cell r="AC515" t="str">
            <v>NO</v>
          </cell>
          <cell r="AD515" t="str">
            <v>NO</v>
          </cell>
          <cell r="AE515" t="str">
            <v>not used</v>
          </cell>
          <cell r="AF515" t="str">
            <v>A100011</v>
          </cell>
        </row>
        <row r="516">
          <cell r="A516" t="str">
            <v>SHARED</v>
          </cell>
          <cell r="B516" t="str">
            <v>10</v>
          </cell>
          <cell r="C516" t="str">
            <v>T_100000</v>
          </cell>
          <cell r="D516" t="str">
            <v>0000570000</v>
          </cell>
          <cell r="E516" t="str">
            <v>112</v>
          </cell>
          <cell r="F516" t="str">
            <v>A_100011_006</v>
          </cell>
          <cell r="G516" t="str">
            <v>(Dis.SAVIGNANO) (GAMBETTOLA SERB. GAMBETTOLA VECCHIA 1) SECONDO TBOX : SECONDO T</v>
          </cell>
          <cell r="H516" t="str">
            <v>sec</v>
          </cell>
          <cell r="I516" t="str">
            <v>0</v>
          </cell>
          <cell r="J516" t="str">
            <v>1000</v>
          </cell>
          <cell r="K516" t="str">
            <v>0</v>
          </cell>
          <cell r="L516" t="str">
            <v>100</v>
          </cell>
          <cell r="M516" t="str">
            <v>1</v>
          </cell>
          <cell r="N516" t="str">
            <v>0</v>
          </cell>
          <cell r="O516" t="str">
            <v>10</v>
          </cell>
          <cell r="P516" t="str">
            <v>0</v>
          </cell>
          <cell r="Q516" t="str">
            <v>15</v>
          </cell>
          <cell r="R516" t="str">
            <v>LINEARE</v>
          </cell>
          <cell r="S516" t="str">
            <v>999999</v>
          </cell>
          <cell r="T516" t="str">
            <v>888888</v>
          </cell>
          <cell r="U516" t="str">
            <v>888888</v>
          </cell>
          <cell r="V516" t="str">
            <v>-888888</v>
          </cell>
          <cell r="W516" t="str">
            <v>-888888</v>
          </cell>
          <cell r="X516" t="str">
            <v>-999999</v>
          </cell>
          <cell r="Y516" t="str">
            <v>0</v>
          </cell>
          <cell r="Z516" t="str">
            <v>MEDIA</v>
          </cell>
          <cell r="AA516" t="str">
            <v>10</v>
          </cell>
          <cell r="AB516" t="str">
            <v>0</v>
          </cell>
          <cell r="AC516" t="str">
            <v>NO</v>
          </cell>
          <cell r="AD516" t="str">
            <v>NO</v>
          </cell>
          <cell r="AE516" t="str">
            <v>not used</v>
          </cell>
          <cell r="AF516" t="str">
            <v>A100011</v>
          </cell>
        </row>
        <row r="517">
          <cell r="A517" t="str">
            <v>SHARED</v>
          </cell>
          <cell r="B517" t="str">
            <v>10</v>
          </cell>
          <cell r="C517" t="str">
            <v>T_100000</v>
          </cell>
          <cell r="D517" t="str">
            <v>0000580000</v>
          </cell>
          <cell r="E517" t="str">
            <v>117</v>
          </cell>
          <cell r="F517" t="str">
            <v>A_100011_007</v>
          </cell>
          <cell r="G517" t="str">
            <v>(Dis.SAVIGNANO) (GAMBETTOLA SERB. GAMBETTOLA VECCHIA 1) TENSIONE BATTERIA ESTERN</v>
          </cell>
          <cell r="H517" t="str">
            <v>V</v>
          </cell>
          <cell r="I517" t="str">
            <v>0</v>
          </cell>
          <cell r="J517" t="str">
            <v>1000</v>
          </cell>
          <cell r="K517" t="str">
            <v>0</v>
          </cell>
          <cell r="L517" t="str">
            <v>100</v>
          </cell>
          <cell r="M517" t="str">
            <v>1</v>
          </cell>
          <cell r="N517" t="str">
            <v>0</v>
          </cell>
          <cell r="O517" t="str">
            <v>10</v>
          </cell>
          <cell r="P517" t="str">
            <v>0</v>
          </cell>
          <cell r="Q517" t="str">
            <v>15</v>
          </cell>
          <cell r="R517" t="str">
            <v>LINEARE</v>
          </cell>
          <cell r="S517" t="str">
            <v>999999</v>
          </cell>
          <cell r="T517" t="str">
            <v>888888</v>
          </cell>
          <cell r="U517" t="str">
            <v>888888</v>
          </cell>
          <cell r="V517" t="str">
            <v>-888888</v>
          </cell>
          <cell r="W517" t="str">
            <v>-888888</v>
          </cell>
          <cell r="X517" t="str">
            <v>-999999</v>
          </cell>
          <cell r="Y517" t="str">
            <v>0</v>
          </cell>
          <cell r="Z517" t="str">
            <v>MEDIA</v>
          </cell>
          <cell r="AA517" t="str">
            <v>10</v>
          </cell>
          <cell r="AB517" t="str">
            <v>0</v>
          </cell>
          <cell r="AC517" t="str">
            <v>NO</v>
          </cell>
          <cell r="AD517" t="str">
            <v>NO</v>
          </cell>
          <cell r="AE517" t="str">
            <v>not used</v>
          </cell>
          <cell r="AF517" t="str">
            <v>A100011</v>
          </cell>
        </row>
        <row r="518">
          <cell r="A518" t="str">
            <v>SHARED</v>
          </cell>
          <cell r="B518" t="str">
            <v>10</v>
          </cell>
          <cell r="C518" t="str">
            <v>T_100000</v>
          </cell>
          <cell r="D518" t="str">
            <v>0000590000</v>
          </cell>
          <cell r="E518" t="str">
            <v>121</v>
          </cell>
          <cell r="F518" t="str">
            <v>A_100011_008</v>
          </cell>
          <cell r="G518" t="str">
            <v>(Dis.SAVIGNANO) (GAMBETTOLA SERB. GAMBETTOLA VECCHIA 1) ASSORBIMENTO POMPA 1</v>
          </cell>
          <cell r="H518" t="str">
            <v>A</v>
          </cell>
          <cell r="I518" t="str">
            <v>0</v>
          </cell>
          <cell r="J518" t="str">
            <v>1000</v>
          </cell>
          <cell r="K518" t="str">
            <v>0</v>
          </cell>
          <cell r="L518" t="str">
            <v>60</v>
          </cell>
          <cell r="M518" t="str">
            <v>10</v>
          </cell>
          <cell r="N518" t="str">
            <v>0</v>
          </cell>
          <cell r="O518" t="str">
            <v>10</v>
          </cell>
          <cell r="P518" t="str">
            <v>0</v>
          </cell>
          <cell r="Q518" t="str">
            <v>15</v>
          </cell>
          <cell r="R518" t="str">
            <v>LINEARE</v>
          </cell>
          <cell r="S518" t="str">
            <v>999999</v>
          </cell>
          <cell r="T518" t="str">
            <v>888888</v>
          </cell>
          <cell r="U518" t="str">
            <v>888888</v>
          </cell>
          <cell r="V518" t="str">
            <v>-888888</v>
          </cell>
          <cell r="W518" t="str">
            <v>-888888</v>
          </cell>
          <cell r="X518" t="str">
            <v>-999999</v>
          </cell>
          <cell r="Y518" t="str">
            <v>0</v>
          </cell>
          <cell r="Z518" t="str">
            <v>MEDIA</v>
          </cell>
          <cell r="AA518" t="str">
            <v>10</v>
          </cell>
          <cell r="AB518" t="str">
            <v>0</v>
          </cell>
          <cell r="AC518" t="str">
            <v>NO</v>
          </cell>
          <cell r="AD518" t="str">
            <v>NO</v>
          </cell>
          <cell r="AE518" t="str">
            <v>not used</v>
          </cell>
          <cell r="AF518" t="str">
            <v>A100011</v>
          </cell>
        </row>
        <row r="519">
          <cell r="A519" t="str">
            <v>SHARED</v>
          </cell>
          <cell r="B519" t="str">
            <v>10</v>
          </cell>
          <cell r="C519" t="str">
            <v>T_100000</v>
          </cell>
          <cell r="D519" t="str">
            <v>0000600000</v>
          </cell>
          <cell r="E519" t="str">
            <v>122</v>
          </cell>
          <cell r="F519" t="str">
            <v>A_100011_009</v>
          </cell>
          <cell r="G519" t="str">
            <v>(Dis.SAVIGNANO) (GAMBETTOLA SERB. GAMBETTOLA VECCHIA 1) ASSORBIMENTO POMPA 2</v>
          </cell>
          <cell r="H519" t="str">
            <v>A</v>
          </cell>
          <cell r="I519" t="str">
            <v>0</v>
          </cell>
          <cell r="J519" t="str">
            <v>1000</v>
          </cell>
          <cell r="K519" t="str">
            <v>0</v>
          </cell>
          <cell r="L519" t="str">
            <v>60</v>
          </cell>
          <cell r="M519" t="str">
            <v>10</v>
          </cell>
          <cell r="N519" t="str">
            <v>0</v>
          </cell>
          <cell r="O519" t="str">
            <v>10</v>
          </cell>
          <cell r="P519" t="str">
            <v>0</v>
          </cell>
          <cell r="Q519" t="str">
            <v>15</v>
          </cell>
          <cell r="R519" t="str">
            <v>LINEARE</v>
          </cell>
          <cell r="S519" t="str">
            <v>999999</v>
          </cell>
          <cell r="T519" t="str">
            <v>888888</v>
          </cell>
          <cell r="U519" t="str">
            <v>888888</v>
          </cell>
          <cell r="V519" t="str">
            <v>-888888</v>
          </cell>
          <cell r="W519" t="str">
            <v>-888888</v>
          </cell>
          <cell r="X519" t="str">
            <v>-999999</v>
          </cell>
          <cell r="Y519" t="str">
            <v>0</v>
          </cell>
          <cell r="Z519" t="str">
            <v>MEDIA</v>
          </cell>
          <cell r="AA519" t="str">
            <v>10</v>
          </cell>
          <cell r="AB519" t="str">
            <v>0</v>
          </cell>
          <cell r="AC519" t="str">
            <v>NO</v>
          </cell>
          <cell r="AD519" t="str">
            <v>NO</v>
          </cell>
          <cell r="AE519" t="str">
            <v>not used</v>
          </cell>
          <cell r="AF519" t="str">
            <v>A100011</v>
          </cell>
        </row>
        <row r="520">
          <cell r="A520" t="str">
            <v>SHARED</v>
          </cell>
          <cell r="B520" t="str">
            <v>10</v>
          </cell>
          <cell r="C520" t="str">
            <v>T_100000</v>
          </cell>
          <cell r="D520" t="str">
            <v>0000610000</v>
          </cell>
          <cell r="E520" t="str">
            <v>123</v>
          </cell>
          <cell r="F520" t="str">
            <v>A_100011_010</v>
          </cell>
          <cell r="G520" t="str">
            <v>(Dis.SAVIGNANO) (GAMBETTOLA SERB. GAMBETTOLA VECCHIA 1) ASSORBIMENTO POMPA 3</v>
          </cell>
          <cell r="H520" t="str">
            <v>A</v>
          </cell>
          <cell r="I520" t="str">
            <v>0</v>
          </cell>
          <cell r="J520" t="str">
            <v>1000</v>
          </cell>
          <cell r="K520" t="str">
            <v>0</v>
          </cell>
          <cell r="L520" t="str">
            <v>60</v>
          </cell>
          <cell r="M520" t="str">
            <v>10</v>
          </cell>
          <cell r="N520" t="str">
            <v>0</v>
          </cell>
          <cell r="O520" t="str">
            <v>10</v>
          </cell>
          <cell r="P520" t="str">
            <v>0</v>
          </cell>
          <cell r="Q520" t="str">
            <v>15</v>
          </cell>
          <cell r="R520" t="str">
            <v>LINEARE</v>
          </cell>
          <cell r="S520" t="str">
            <v>999999</v>
          </cell>
          <cell r="T520" t="str">
            <v>888888</v>
          </cell>
          <cell r="U520" t="str">
            <v>888888</v>
          </cell>
          <cell r="V520" t="str">
            <v>-888888</v>
          </cell>
          <cell r="W520" t="str">
            <v>-888888</v>
          </cell>
          <cell r="X520" t="str">
            <v>-999999</v>
          </cell>
          <cell r="Y520" t="str">
            <v>0</v>
          </cell>
          <cell r="Z520" t="str">
            <v>MEDIA</v>
          </cell>
          <cell r="AA520" t="str">
            <v>10</v>
          </cell>
          <cell r="AB520" t="str">
            <v>0</v>
          </cell>
          <cell r="AC520" t="str">
            <v>NO</v>
          </cell>
          <cell r="AD520" t="str">
            <v>NO</v>
          </cell>
          <cell r="AE520" t="str">
            <v>not used</v>
          </cell>
          <cell r="AF520" t="str">
            <v>A100011</v>
          </cell>
        </row>
        <row r="521">
          <cell r="A521" t="str">
            <v>SHARED</v>
          </cell>
          <cell r="B521" t="str">
            <v>10</v>
          </cell>
          <cell r="C521" t="str">
            <v>T_100000</v>
          </cell>
          <cell r="D521" t="str">
            <v>0000620000</v>
          </cell>
          <cell r="E521" t="str">
            <v>124</v>
          </cell>
          <cell r="F521" t="str">
            <v>A_100011_011</v>
          </cell>
          <cell r="G521" t="str">
            <v>(Dis.SAVIGNANO) (GAMBETTOLA SERB. GAMBETTOLA VECCHIA 1) ASSORBIMENTO POMPA 4</v>
          </cell>
          <cell r="H521" t="str">
            <v>A</v>
          </cell>
          <cell r="I521" t="str">
            <v>0</v>
          </cell>
          <cell r="J521" t="str">
            <v>1000</v>
          </cell>
          <cell r="K521" t="str">
            <v>0</v>
          </cell>
          <cell r="L521" t="str">
            <v>60</v>
          </cell>
          <cell r="M521" t="str">
            <v>10</v>
          </cell>
          <cell r="N521" t="str">
            <v>0</v>
          </cell>
          <cell r="O521" t="str">
            <v>10</v>
          </cell>
          <cell r="P521" t="str">
            <v>0</v>
          </cell>
          <cell r="Q521" t="str">
            <v>15</v>
          </cell>
          <cell r="R521" t="str">
            <v>LINEARE</v>
          </cell>
          <cell r="S521" t="str">
            <v>999999</v>
          </cell>
          <cell r="T521" t="str">
            <v>888888</v>
          </cell>
          <cell r="U521" t="str">
            <v>888888</v>
          </cell>
          <cell r="V521" t="str">
            <v>-888888</v>
          </cell>
          <cell r="W521" t="str">
            <v>-888888</v>
          </cell>
          <cell r="X521" t="str">
            <v>-999999</v>
          </cell>
          <cell r="Y521" t="str">
            <v>0</v>
          </cell>
          <cell r="Z521" t="str">
            <v>MEDIA</v>
          </cell>
          <cell r="AA521" t="str">
            <v>10</v>
          </cell>
          <cell r="AB521" t="str">
            <v>0</v>
          </cell>
          <cell r="AC521" t="str">
            <v>NO</v>
          </cell>
          <cell r="AD521" t="str">
            <v>NO</v>
          </cell>
          <cell r="AE521" t="str">
            <v>not used</v>
          </cell>
          <cell r="AF521" t="str">
            <v>A100011</v>
          </cell>
        </row>
        <row r="522">
          <cell r="A522" t="str">
            <v>SHARED</v>
          </cell>
          <cell r="B522" t="str">
            <v>10</v>
          </cell>
          <cell r="C522" t="str">
            <v>T_100000</v>
          </cell>
          <cell r="D522" t="str">
            <v>0000630000</v>
          </cell>
          <cell r="E522" t="str">
            <v>116</v>
          </cell>
          <cell r="F522" t="str">
            <v>A_100011_020</v>
          </cell>
          <cell r="G522" t="str">
            <v>(Dis.SAVIGNANO) (GAMBETTOLA SERB. GAMBETTOLA VECCHIA 1) ANALOG INPUT 1 CPU</v>
          </cell>
          <cell r="H522" t="str">
            <v>%</v>
          </cell>
          <cell r="I522" t="str">
            <v>0</v>
          </cell>
          <cell r="J522" t="str">
            <v>1000</v>
          </cell>
          <cell r="K522" t="str">
            <v>0</v>
          </cell>
          <cell r="L522" t="str">
            <v>100</v>
          </cell>
          <cell r="M522" t="str">
            <v>1</v>
          </cell>
          <cell r="N522" t="str">
            <v>0</v>
          </cell>
          <cell r="O522" t="str">
            <v>10</v>
          </cell>
          <cell r="P522" t="str">
            <v>0</v>
          </cell>
          <cell r="Q522" t="str">
            <v>15</v>
          </cell>
          <cell r="R522" t="str">
            <v>LINEARE</v>
          </cell>
          <cell r="S522" t="str">
            <v>999999</v>
          </cell>
          <cell r="T522" t="str">
            <v>888888</v>
          </cell>
          <cell r="U522" t="str">
            <v>888888</v>
          </cell>
          <cell r="V522" t="str">
            <v>-888888</v>
          </cell>
          <cell r="W522" t="str">
            <v>-888888</v>
          </cell>
          <cell r="X522" t="str">
            <v>-999999</v>
          </cell>
          <cell r="Y522" t="str">
            <v>0</v>
          </cell>
          <cell r="Z522" t="str">
            <v>MEDIA</v>
          </cell>
          <cell r="AA522" t="str">
            <v>10</v>
          </cell>
          <cell r="AB522" t="str">
            <v>0</v>
          </cell>
          <cell r="AC522" t="str">
            <v>NO</v>
          </cell>
          <cell r="AD522" t="str">
            <v>NO</v>
          </cell>
          <cell r="AE522" t="str">
            <v>not used</v>
          </cell>
          <cell r="AF522" t="str">
            <v>A100011</v>
          </cell>
        </row>
        <row r="523">
          <cell r="A523" t="str">
            <v>SHARED</v>
          </cell>
          <cell r="B523" t="str">
            <v>10</v>
          </cell>
          <cell r="C523" t="str">
            <v>T_100000</v>
          </cell>
          <cell r="D523" t="str">
            <v>0000640000</v>
          </cell>
          <cell r="E523" t="str">
            <v>115</v>
          </cell>
          <cell r="F523" t="str">
            <v>A_100011_021</v>
          </cell>
          <cell r="G523" t="str">
            <v>(Dis.SAVIGNANO) (GAMBETTOLA SERB. GAMBETTOLA VECCHIA 1) ANALOG INPUT 2 CPU</v>
          </cell>
          <cell r="H523" t="str">
            <v>%</v>
          </cell>
          <cell r="I523" t="str">
            <v>0</v>
          </cell>
          <cell r="J523" t="str">
            <v>1000</v>
          </cell>
          <cell r="K523" t="str">
            <v>0</v>
          </cell>
          <cell r="L523" t="str">
            <v>100</v>
          </cell>
          <cell r="M523" t="str">
            <v>1</v>
          </cell>
          <cell r="N523" t="str">
            <v>0</v>
          </cell>
          <cell r="O523" t="str">
            <v>10</v>
          </cell>
          <cell r="P523" t="str">
            <v>0</v>
          </cell>
          <cell r="Q523" t="str">
            <v>15</v>
          </cell>
          <cell r="R523" t="str">
            <v>LINEARE</v>
          </cell>
          <cell r="S523" t="str">
            <v>999999</v>
          </cell>
          <cell r="T523" t="str">
            <v>888888</v>
          </cell>
          <cell r="U523" t="str">
            <v>888888</v>
          </cell>
          <cell r="V523" t="str">
            <v>-888888</v>
          </cell>
          <cell r="W523" t="str">
            <v>-888888</v>
          </cell>
          <cell r="X523" t="str">
            <v>-999999</v>
          </cell>
          <cell r="Y523" t="str">
            <v>0</v>
          </cell>
          <cell r="Z523" t="str">
            <v>MEDIA</v>
          </cell>
          <cell r="AA523" t="str">
            <v>10</v>
          </cell>
          <cell r="AB523" t="str">
            <v>0</v>
          </cell>
          <cell r="AC523" t="str">
            <v>NO</v>
          </cell>
          <cell r="AD523" t="str">
            <v>NO</v>
          </cell>
          <cell r="AE523" t="str">
            <v>not used</v>
          </cell>
          <cell r="AF523" t="str">
            <v>A100011</v>
          </cell>
        </row>
        <row r="524">
          <cell r="A524" t="str">
            <v>SHARED</v>
          </cell>
          <cell r="B524" t="str">
            <v>10</v>
          </cell>
          <cell r="C524" t="str">
            <v>T_100000</v>
          </cell>
          <cell r="D524" t="str">
            <v>0000650000</v>
          </cell>
          <cell r="E524" t="str">
            <v>125</v>
          </cell>
          <cell r="F524" t="str">
            <v>A_100011_022</v>
          </cell>
          <cell r="G524" t="str">
            <v>(Dis.SAVIGNANO) (GAMBETTOLA SERB. GAMBETTOLA VECCHIA 1) ANALOG INPUT 1-8</v>
          </cell>
          <cell r="H524" t="str">
            <v>%</v>
          </cell>
          <cell r="I524" t="str">
            <v>0</v>
          </cell>
          <cell r="J524" t="str">
            <v>1000</v>
          </cell>
          <cell r="K524" t="str">
            <v>0</v>
          </cell>
          <cell r="L524" t="str">
            <v>100</v>
          </cell>
          <cell r="M524" t="str">
            <v>1</v>
          </cell>
          <cell r="N524" t="str">
            <v>0</v>
          </cell>
          <cell r="O524" t="str">
            <v>10</v>
          </cell>
          <cell r="P524" t="str">
            <v>0</v>
          </cell>
          <cell r="Q524" t="str">
            <v>15</v>
          </cell>
          <cell r="R524" t="str">
            <v>LINEARE</v>
          </cell>
          <cell r="S524" t="str">
            <v>999999</v>
          </cell>
          <cell r="T524" t="str">
            <v>888888</v>
          </cell>
          <cell r="U524" t="str">
            <v>888888</v>
          </cell>
          <cell r="V524" t="str">
            <v>-888888</v>
          </cell>
          <cell r="W524" t="str">
            <v>-888888</v>
          </cell>
          <cell r="X524" t="str">
            <v>-999999</v>
          </cell>
          <cell r="Y524" t="str">
            <v>0</v>
          </cell>
          <cell r="Z524" t="str">
            <v>MEDIA</v>
          </cell>
          <cell r="AA524" t="str">
            <v>10</v>
          </cell>
          <cell r="AB524" t="str">
            <v>0</v>
          </cell>
          <cell r="AC524" t="str">
            <v>NO</v>
          </cell>
          <cell r="AD524" t="str">
            <v>NO</v>
          </cell>
          <cell r="AE524" t="str">
            <v>not used</v>
          </cell>
          <cell r="AF524" t="str">
            <v>A100011</v>
          </cell>
        </row>
        <row r="525">
          <cell r="A525" t="str">
            <v>SHARED</v>
          </cell>
          <cell r="B525" t="str">
            <v>10</v>
          </cell>
          <cell r="C525" t="str">
            <v>T_100000</v>
          </cell>
          <cell r="D525" t="str">
            <v>0001300000</v>
          </cell>
          <cell r="E525" t="str">
            <v>248</v>
          </cell>
          <cell r="F525" t="str">
            <v>A_100011_060</v>
          </cell>
          <cell r="G525" t="str">
            <v>(Dis.SAVIGNANO) (GAMBETTOLA SERB. GAMBETTOLA VECCHIA 1) STOP LIV. 1</v>
          </cell>
          <cell r="H525" t="str">
            <v>%</v>
          </cell>
          <cell r="I525" t="str">
            <v>0</v>
          </cell>
          <cell r="J525" t="str">
            <v>1000</v>
          </cell>
          <cell r="K525" t="str">
            <v>0</v>
          </cell>
          <cell r="L525" t="str">
            <v>100</v>
          </cell>
          <cell r="M525" t="str">
            <v>1</v>
          </cell>
          <cell r="N525" t="str">
            <v>0</v>
          </cell>
          <cell r="O525" t="str">
            <v>10</v>
          </cell>
          <cell r="P525" t="str">
            <v>0</v>
          </cell>
          <cell r="Q525" t="str">
            <v>15</v>
          </cell>
          <cell r="R525" t="str">
            <v>LINEARE</v>
          </cell>
          <cell r="S525" t="str">
            <v>999999</v>
          </cell>
          <cell r="T525" t="str">
            <v>888888</v>
          </cell>
          <cell r="U525" t="str">
            <v>888888</v>
          </cell>
          <cell r="V525" t="str">
            <v>-888888</v>
          </cell>
          <cell r="W525" t="str">
            <v>-888888</v>
          </cell>
          <cell r="X525" t="str">
            <v>-999999</v>
          </cell>
          <cell r="Y525" t="str">
            <v>0</v>
          </cell>
          <cell r="Z525" t="str">
            <v>MEDIA</v>
          </cell>
          <cell r="AA525" t="str">
            <v>10</v>
          </cell>
          <cell r="AB525" t="str">
            <v>0</v>
          </cell>
          <cell r="AC525" t="str">
            <v>NO</v>
          </cell>
          <cell r="AD525" t="str">
            <v>NO</v>
          </cell>
          <cell r="AE525" t="str">
            <v>not used</v>
          </cell>
          <cell r="AF525" t="str">
            <v>A100011</v>
          </cell>
        </row>
        <row r="526">
          <cell r="A526" t="str">
            <v>SHARED</v>
          </cell>
          <cell r="B526" t="str">
            <v>10</v>
          </cell>
          <cell r="C526" t="str">
            <v>T_100000</v>
          </cell>
          <cell r="D526" t="str">
            <v>0001310000</v>
          </cell>
          <cell r="E526" t="str">
            <v>249</v>
          </cell>
          <cell r="F526" t="str">
            <v>A_100011_061</v>
          </cell>
          <cell r="G526" t="str">
            <v>(Dis.SAVIGNANO) (GAMBETTOLA SERB. GAMBETTOLA VECCHIA 1) START LIV.1</v>
          </cell>
          <cell r="H526" t="str">
            <v>%</v>
          </cell>
          <cell r="I526" t="str">
            <v>0</v>
          </cell>
          <cell r="J526" t="str">
            <v>1000</v>
          </cell>
          <cell r="K526" t="str">
            <v>0</v>
          </cell>
          <cell r="L526" t="str">
            <v>100</v>
          </cell>
          <cell r="M526" t="str">
            <v>1</v>
          </cell>
          <cell r="N526" t="str">
            <v>0</v>
          </cell>
          <cell r="O526" t="str">
            <v>10</v>
          </cell>
          <cell r="P526" t="str">
            <v>0</v>
          </cell>
          <cell r="Q526" t="str">
            <v>15</v>
          </cell>
          <cell r="R526" t="str">
            <v>LINEARE</v>
          </cell>
          <cell r="S526" t="str">
            <v>999999</v>
          </cell>
          <cell r="T526" t="str">
            <v>888888</v>
          </cell>
          <cell r="U526" t="str">
            <v>888888</v>
          </cell>
          <cell r="V526" t="str">
            <v>-888888</v>
          </cell>
          <cell r="W526" t="str">
            <v>-888888</v>
          </cell>
          <cell r="X526" t="str">
            <v>-999999</v>
          </cell>
          <cell r="Y526" t="str">
            <v>0</v>
          </cell>
          <cell r="Z526" t="str">
            <v>MEDIA</v>
          </cell>
          <cell r="AA526" t="str">
            <v>10</v>
          </cell>
          <cell r="AB526" t="str">
            <v>0</v>
          </cell>
          <cell r="AC526" t="str">
            <v>NO</v>
          </cell>
          <cell r="AD526" t="str">
            <v>NO</v>
          </cell>
          <cell r="AE526" t="str">
            <v>not used</v>
          </cell>
          <cell r="AF526" t="str">
            <v>A100011</v>
          </cell>
        </row>
        <row r="527">
          <cell r="A527" t="str">
            <v>SHARED</v>
          </cell>
          <cell r="B527" t="str">
            <v>10</v>
          </cell>
          <cell r="C527" t="str">
            <v>T_100000</v>
          </cell>
          <cell r="D527" t="str">
            <v>0001320000</v>
          </cell>
          <cell r="E527" t="str">
            <v>250</v>
          </cell>
          <cell r="F527" t="str">
            <v>A_100011_062</v>
          </cell>
          <cell r="G527" t="str">
            <v>(Dis.SAVIGNANO) (GAMBETTOLA SERB. GAMBETTOLA VECCHIA 1) STOP LIV. 2</v>
          </cell>
          <cell r="H527" t="str">
            <v>%</v>
          </cell>
          <cell r="I527" t="str">
            <v>0</v>
          </cell>
          <cell r="J527" t="str">
            <v>1000</v>
          </cell>
          <cell r="K527" t="str">
            <v>0</v>
          </cell>
          <cell r="L527" t="str">
            <v>100</v>
          </cell>
          <cell r="M527" t="str">
            <v>1</v>
          </cell>
          <cell r="N527" t="str">
            <v>0</v>
          </cell>
          <cell r="O527" t="str">
            <v>10</v>
          </cell>
          <cell r="P527" t="str">
            <v>0</v>
          </cell>
          <cell r="Q527" t="str">
            <v>15</v>
          </cell>
          <cell r="R527" t="str">
            <v>LINEARE</v>
          </cell>
          <cell r="S527" t="str">
            <v>999999</v>
          </cell>
          <cell r="T527" t="str">
            <v>888888</v>
          </cell>
          <cell r="U527" t="str">
            <v>888888</v>
          </cell>
          <cell r="V527" t="str">
            <v>-888888</v>
          </cell>
          <cell r="W527" t="str">
            <v>-888888</v>
          </cell>
          <cell r="X527" t="str">
            <v>-999999</v>
          </cell>
          <cell r="Y527" t="str">
            <v>0</v>
          </cell>
          <cell r="Z527" t="str">
            <v>MEDIA</v>
          </cell>
          <cell r="AA527" t="str">
            <v>10</v>
          </cell>
          <cell r="AB527" t="str">
            <v>0</v>
          </cell>
          <cell r="AC527" t="str">
            <v>NO</v>
          </cell>
          <cell r="AD527" t="str">
            <v>NO</v>
          </cell>
          <cell r="AE527" t="str">
            <v>not used</v>
          </cell>
          <cell r="AF527" t="str">
            <v>A100011</v>
          </cell>
        </row>
        <row r="528">
          <cell r="A528" t="str">
            <v>SHARED</v>
          </cell>
          <cell r="B528" t="str">
            <v>10</v>
          </cell>
          <cell r="C528" t="str">
            <v>T_100000</v>
          </cell>
          <cell r="D528" t="str">
            <v>0001330000</v>
          </cell>
          <cell r="E528" t="str">
            <v>251</v>
          </cell>
          <cell r="F528" t="str">
            <v>A_100011_063</v>
          </cell>
          <cell r="G528" t="str">
            <v>(Dis.SAVIGNANO) (GAMBETTOLA SERB. GAMBETTOLA VECCHIA 1) START LIV.2</v>
          </cell>
          <cell r="H528" t="str">
            <v>%</v>
          </cell>
          <cell r="I528" t="str">
            <v>0</v>
          </cell>
          <cell r="J528" t="str">
            <v>1000</v>
          </cell>
          <cell r="K528" t="str">
            <v>0</v>
          </cell>
          <cell r="L528" t="str">
            <v>100</v>
          </cell>
          <cell r="M528" t="str">
            <v>1</v>
          </cell>
          <cell r="N528" t="str">
            <v>0</v>
          </cell>
          <cell r="O528" t="str">
            <v>10</v>
          </cell>
          <cell r="P528" t="str">
            <v>0</v>
          </cell>
          <cell r="Q528" t="str">
            <v>15</v>
          </cell>
          <cell r="R528" t="str">
            <v>LINEARE</v>
          </cell>
          <cell r="S528" t="str">
            <v>999999</v>
          </cell>
          <cell r="T528" t="str">
            <v>888888</v>
          </cell>
          <cell r="U528" t="str">
            <v>888888</v>
          </cell>
          <cell r="V528" t="str">
            <v>-888888</v>
          </cell>
          <cell r="W528" t="str">
            <v>-888888</v>
          </cell>
          <cell r="X528" t="str">
            <v>-999999</v>
          </cell>
          <cell r="Y528" t="str">
            <v>0</v>
          </cell>
          <cell r="Z528" t="str">
            <v>MEDIA</v>
          </cell>
          <cell r="AA528" t="str">
            <v>10</v>
          </cell>
          <cell r="AB528" t="str">
            <v>0</v>
          </cell>
          <cell r="AC528" t="str">
            <v>NO</v>
          </cell>
          <cell r="AD528" t="str">
            <v>NO</v>
          </cell>
          <cell r="AE528" t="str">
            <v>not used</v>
          </cell>
          <cell r="AF528" t="str">
            <v>A100011</v>
          </cell>
        </row>
        <row r="529">
          <cell r="A529" t="str">
            <v>SHARED</v>
          </cell>
          <cell r="B529" t="str">
            <v>10</v>
          </cell>
          <cell r="C529" t="str">
            <v>T_100000</v>
          </cell>
          <cell r="D529" t="str">
            <v>0001340000</v>
          </cell>
          <cell r="E529" t="str">
            <v>252</v>
          </cell>
          <cell r="F529" t="str">
            <v>A_100011_064</v>
          </cell>
          <cell r="G529" t="str">
            <v>(Dis.SAVIGNANO) (GAMBETTOLA SERB. GAMBETTOLA VECCHIA 1) STOP LIV.3</v>
          </cell>
          <cell r="H529" t="str">
            <v>%</v>
          </cell>
          <cell r="I529" t="str">
            <v>0</v>
          </cell>
          <cell r="J529" t="str">
            <v>1000</v>
          </cell>
          <cell r="K529" t="str">
            <v>0</v>
          </cell>
          <cell r="L529" t="str">
            <v>100</v>
          </cell>
          <cell r="M529" t="str">
            <v>1</v>
          </cell>
          <cell r="N529" t="str">
            <v>0</v>
          </cell>
          <cell r="O529" t="str">
            <v>10</v>
          </cell>
          <cell r="P529" t="str">
            <v>0</v>
          </cell>
          <cell r="Q529" t="str">
            <v>15</v>
          </cell>
          <cell r="R529" t="str">
            <v>LINEARE</v>
          </cell>
          <cell r="S529" t="str">
            <v>999999</v>
          </cell>
          <cell r="T529" t="str">
            <v>888888</v>
          </cell>
          <cell r="U529" t="str">
            <v>888888</v>
          </cell>
          <cell r="V529" t="str">
            <v>-888888</v>
          </cell>
          <cell r="W529" t="str">
            <v>-888888</v>
          </cell>
          <cell r="X529" t="str">
            <v>-999999</v>
          </cell>
          <cell r="Y529" t="str">
            <v>0</v>
          </cell>
          <cell r="Z529" t="str">
            <v>MEDIA</v>
          </cell>
          <cell r="AA529" t="str">
            <v>10</v>
          </cell>
          <cell r="AB529" t="str">
            <v>0</v>
          </cell>
          <cell r="AC529" t="str">
            <v>NO</v>
          </cell>
          <cell r="AD529" t="str">
            <v>NO</v>
          </cell>
          <cell r="AE529" t="str">
            <v>not used</v>
          </cell>
          <cell r="AF529" t="str">
            <v>A100011</v>
          </cell>
        </row>
        <row r="530">
          <cell r="A530" t="str">
            <v>SHARED</v>
          </cell>
          <cell r="B530" t="str">
            <v>10</v>
          </cell>
          <cell r="C530" t="str">
            <v>T_100000</v>
          </cell>
          <cell r="D530" t="str">
            <v>0001350000</v>
          </cell>
          <cell r="E530" t="str">
            <v>253</v>
          </cell>
          <cell r="F530" t="str">
            <v>A_100011_065</v>
          </cell>
          <cell r="G530" t="str">
            <v>(Dis.SAVIGNANO) (GAMBETTOLA SERB. GAMBETTOLA VECCHIA 1) START LIV-3</v>
          </cell>
          <cell r="H530" t="str">
            <v>%</v>
          </cell>
          <cell r="I530" t="str">
            <v>0</v>
          </cell>
          <cell r="J530" t="str">
            <v>1000</v>
          </cell>
          <cell r="K530" t="str">
            <v>0</v>
          </cell>
          <cell r="L530" t="str">
            <v>100</v>
          </cell>
          <cell r="M530" t="str">
            <v>1</v>
          </cell>
          <cell r="N530" t="str">
            <v>0</v>
          </cell>
          <cell r="O530" t="str">
            <v>10</v>
          </cell>
          <cell r="P530" t="str">
            <v>0</v>
          </cell>
          <cell r="Q530" t="str">
            <v>15</v>
          </cell>
          <cell r="R530" t="str">
            <v>LINEARE</v>
          </cell>
          <cell r="S530" t="str">
            <v>999999</v>
          </cell>
          <cell r="T530" t="str">
            <v>888888</v>
          </cell>
          <cell r="U530" t="str">
            <v>888888</v>
          </cell>
          <cell r="V530" t="str">
            <v>-888888</v>
          </cell>
          <cell r="W530" t="str">
            <v>-888888</v>
          </cell>
          <cell r="X530" t="str">
            <v>-999999</v>
          </cell>
          <cell r="Y530" t="str">
            <v>0</v>
          </cell>
          <cell r="Z530" t="str">
            <v>MEDIA</v>
          </cell>
          <cell r="AA530" t="str">
            <v>10</v>
          </cell>
          <cell r="AB530" t="str">
            <v>0</v>
          </cell>
          <cell r="AC530" t="str">
            <v>NO</v>
          </cell>
          <cell r="AD530" t="str">
            <v>NO</v>
          </cell>
          <cell r="AE530" t="str">
            <v>not used</v>
          </cell>
          <cell r="AF530" t="str">
            <v>A100011</v>
          </cell>
        </row>
        <row r="531">
          <cell r="A531" t="str">
            <v>SHARED</v>
          </cell>
          <cell r="B531" t="str">
            <v>10</v>
          </cell>
          <cell r="C531" t="str">
            <v>T_100000</v>
          </cell>
          <cell r="D531" t="str">
            <v>0000660000</v>
          </cell>
          <cell r="E531" t="str">
            <v>142</v>
          </cell>
          <cell r="F531" t="str">
            <v>A_100014_001</v>
          </cell>
          <cell r="G531" t="str">
            <v>(Dis.SAVIGNANO) (GAMBETTOLA SERB. GAMBETTOLA TORRENUOVA 2) PORT.RIDR.TORRE N.</v>
          </cell>
          <cell r="H531" t="str">
            <v>l/sec</v>
          </cell>
          <cell r="I531" t="str">
            <v>0</v>
          </cell>
          <cell r="J531" t="str">
            <v>1000</v>
          </cell>
          <cell r="K531" t="str">
            <v>0</v>
          </cell>
          <cell r="L531" t="str">
            <v>60</v>
          </cell>
          <cell r="M531" t="str">
            <v>0</v>
          </cell>
          <cell r="N531" t="str">
            <v>0</v>
          </cell>
          <cell r="O531" t="str">
            <v>10</v>
          </cell>
          <cell r="P531" t="str">
            <v>0</v>
          </cell>
          <cell r="Q531" t="str">
            <v>15</v>
          </cell>
          <cell r="R531" t="str">
            <v>LINEARE</v>
          </cell>
          <cell r="S531" t="str">
            <v>999999</v>
          </cell>
          <cell r="T531" t="str">
            <v>888888</v>
          </cell>
          <cell r="U531" t="str">
            <v>888888</v>
          </cell>
          <cell r="V531" t="str">
            <v>-888888</v>
          </cell>
          <cell r="W531" t="str">
            <v>-888888</v>
          </cell>
          <cell r="X531" t="str">
            <v>-999999</v>
          </cell>
          <cell r="Y531" t="str">
            <v>0</v>
          </cell>
          <cell r="Z531" t="str">
            <v>MEDIA</v>
          </cell>
          <cell r="AA531" t="str">
            <v>10</v>
          </cell>
          <cell r="AB531" t="str">
            <v>0</v>
          </cell>
          <cell r="AC531" t="str">
            <v>NO</v>
          </cell>
          <cell r="AD531" t="str">
            <v>NO</v>
          </cell>
          <cell r="AE531" t="str">
            <v>not used</v>
          </cell>
          <cell r="AF531" t="str">
            <v>A100014</v>
          </cell>
        </row>
        <row r="532">
          <cell r="A532" t="str">
            <v>SHARED</v>
          </cell>
          <cell r="B532" t="str">
            <v>10</v>
          </cell>
          <cell r="C532" t="str">
            <v>T_100000</v>
          </cell>
          <cell r="D532" t="str">
            <v>0000670000</v>
          </cell>
          <cell r="E532" t="str">
            <v>145</v>
          </cell>
          <cell r="F532" t="str">
            <v>A_100014_002</v>
          </cell>
          <cell r="G532" t="str">
            <v>(Dis.SAVIGNANO) (GAMBETTOLA SERB. GAMBETTOLA TORRENUOVA 2) LIVELLO TORRE N.</v>
          </cell>
          <cell r="H532" t="str">
            <v>%</v>
          </cell>
          <cell r="I532" t="str">
            <v>0</v>
          </cell>
          <cell r="J532" t="str">
            <v>1000</v>
          </cell>
          <cell r="K532" t="str">
            <v>0</v>
          </cell>
          <cell r="L532" t="str">
            <v>100</v>
          </cell>
          <cell r="M532" t="str">
            <v>1</v>
          </cell>
          <cell r="N532" t="str">
            <v>0</v>
          </cell>
          <cell r="O532" t="str">
            <v>10</v>
          </cell>
          <cell r="P532" t="str">
            <v>0</v>
          </cell>
          <cell r="Q532" t="str">
            <v>15</v>
          </cell>
          <cell r="R532" t="str">
            <v>LINEARE</v>
          </cell>
          <cell r="S532" t="str">
            <v>999999</v>
          </cell>
          <cell r="T532" t="str">
            <v>888888</v>
          </cell>
          <cell r="U532" t="str">
            <v>888888</v>
          </cell>
          <cell r="V532" t="str">
            <v>-888888</v>
          </cell>
          <cell r="W532" t="str">
            <v>-888888</v>
          </cell>
          <cell r="X532" t="str">
            <v>-999999</v>
          </cell>
          <cell r="Y532" t="str">
            <v>0</v>
          </cell>
          <cell r="Z532" t="str">
            <v>MEDIA</v>
          </cell>
          <cell r="AA532" t="str">
            <v>10</v>
          </cell>
          <cell r="AB532" t="str">
            <v>0</v>
          </cell>
          <cell r="AC532" t="str">
            <v>NO</v>
          </cell>
          <cell r="AD532" t="str">
            <v>NO</v>
          </cell>
          <cell r="AE532" t="str">
            <v>not used</v>
          </cell>
          <cell r="AF532" t="str">
            <v>A100014</v>
          </cell>
        </row>
        <row r="533">
          <cell r="A533" t="str">
            <v>SHARED</v>
          </cell>
          <cell r="B533" t="str">
            <v>10</v>
          </cell>
          <cell r="C533" t="str">
            <v>T_100000</v>
          </cell>
          <cell r="D533" t="str">
            <v>0000680000</v>
          </cell>
          <cell r="E533" t="str">
            <v>144</v>
          </cell>
          <cell r="F533" t="str">
            <v>A_100014_003</v>
          </cell>
          <cell r="G533" t="str">
            <v>(Dis.SAVIGNANO) (GAMBETTOLA SERB. GAMBETTOLA TORRENUOVA 2) PRESSIONE TORRE N.</v>
          </cell>
          <cell r="H533" t="str">
            <v>bar</v>
          </cell>
          <cell r="I533" t="str">
            <v>0</v>
          </cell>
          <cell r="J533" t="str">
            <v>1000</v>
          </cell>
          <cell r="K533" t="str">
            <v>0</v>
          </cell>
          <cell r="L533" t="str">
            <v>4</v>
          </cell>
          <cell r="M533" t="str">
            <v>0</v>
          </cell>
          <cell r="N533" t="str">
            <v>0</v>
          </cell>
          <cell r="O533" t="str">
            <v>10</v>
          </cell>
          <cell r="P533" t="str">
            <v>0</v>
          </cell>
          <cell r="Q533" t="str">
            <v>15</v>
          </cell>
          <cell r="R533" t="str">
            <v>LINEARE</v>
          </cell>
          <cell r="S533" t="str">
            <v>999999</v>
          </cell>
          <cell r="T533" t="str">
            <v>888888</v>
          </cell>
          <cell r="U533" t="str">
            <v>888888</v>
          </cell>
          <cell r="V533" t="str">
            <v>-888888</v>
          </cell>
          <cell r="W533" t="str">
            <v>-888888</v>
          </cell>
          <cell r="X533" t="str">
            <v>-999999</v>
          </cell>
          <cell r="Y533" t="str">
            <v>0</v>
          </cell>
          <cell r="Z533" t="str">
            <v>MEDIA</v>
          </cell>
          <cell r="AA533" t="str">
            <v>10</v>
          </cell>
          <cell r="AB533" t="str">
            <v>0</v>
          </cell>
          <cell r="AC533" t="str">
            <v>NO</v>
          </cell>
          <cell r="AD533" t="str">
            <v>NO</v>
          </cell>
          <cell r="AE533" t="str">
            <v>not used</v>
          </cell>
          <cell r="AF533" t="str">
            <v>A100014</v>
          </cell>
        </row>
        <row r="534">
          <cell r="A534" t="str">
            <v>SHARED</v>
          </cell>
          <cell r="B534" t="str">
            <v>10</v>
          </cell>
          <cell r="C534" t="str">
            <v>T_100000</v>
          </cell>
          <cell r="D534" t="str">
            <v>0000690000</v>
          </cell>
          <cell r="E534" t="str">
            <v>138</v>
          </cell>
          <cell r="F534" t="str">
            <v>A_100014_004</v>
          </cell>
          <cell r="G534" t="str">
            <v>(Dis.SAVIGNANO) (GAMBETTOLA SERB. GAMBETTOLA TORRENUOVA 2) ORA TBOX : ORE TBOX</v>
          </cell>
          <cell r="H534" t="str">
            <v>h</v>
          </cell>
          <cell r="I534" t="str">
            <v>0</v>
          </cell>
          <cell r="J534" t="str">
            <v>1000</v>
          </cell>
          <cell r="K534" t="str">
            <v>0</v>
          </cell>
          <cell r="L534" t="str">
            <v>100</v>
          </cell>
          <cell r="M534" t="str">
            <v>1</v>
          </cell>
          <cell r="N534" t="str">
            <v>0</v>
          </cell>
          <cell r="O534" t="str">
            <v>10</v>
          </cell>
          <cell r="P534" t="str">
            <v>0</v>
          </cell>
          <cell r="Q534" t="str">
            <v>15</v>
          </cell>
          <cell r="R534" t="str">
            <v>LINEARE</v>
          </cell>
          <cell r="S534" t="str">
            <v>999999</v>
          </cell>
          <cell r="T534" t="str">
            <v>888888</v>
          </cell>
          <cell r="U534" t="str">
            <v>888888</v>
          </cell>
          <cell r="V534" t="str">
            <v>-888888</v>
          </cell>
          <cell r="W534" t="str">
            <v>-888888</v>
          </cell>
          <cell r="X534" t="str">
            <v>-999999</v>
          </cell>
          <cell r="Y534" t="str">
            <v>0</v>
          </cell>
          <cell r="Z534" t="str">
            <v>MEDIA</v>
          </cell>
          <cell r="AA534" t="str">
            <v>10</v>
          </cell>
          <cell r="AB534" t="str">
            <v>0</v>
          </cell>
          <cell r="AC534" t="str">
            <v>NO</v>
          </cell>
          <cell r="AD534" t="str">
            <v>NO</v>
          </cell>
          <cell r="AE534" t="str">
            <v>not used</v>
          </cell>
          <cell r="AF534" t="str">
            <v>A100014</v>
          </cell>
        </row>
        <row r="535">
          <cell r="A535" t="str">
            <v>SHARED</v>
          </cell>
          <cell r="B535" t="str">
            <v>10</v>
          </cell>
          <cell r="C535" t="str">
            <v>T_100000</v>
          </cell>
          <cell r="D535" t="str">
            <v>0000700000</v>
          </cell>
          <cell r="E535" t="str">
            <v>137</v>
          </cell>
          <cell r="F535" t="str">
            <v>A_100014_005</v>
          </cell>
          <cell r="G535" t="str">
            <v>(Dis.SAVIGNANO) (GAMBETTOLA SERB. GAMBETTOLA TORRENUOVA 2) MINUTO TBOX : MINUTO</v>
          </cell>
          <cell r="H535" t="str">
            <v>min</v>
          </cell>
          <cell r="I535" t="str">
            <v>0</v>
          </cell>
          <cell r="J535" t="str">
            <v>1000</v>
          </cell>
          <cell r="K535" t="str">
            <v>0</v>
          </cell>
          <cell r="L535" t="str">
            <v>100</v>
          </cell>
          <cell r="M535" t="str">
            <v>1</v>
          </cell>
          <cell r="N535" t="str">
            <v>0</v>
          </cell>
          <cell r="O535" t="str">
            <v>10</v>
          </cell>
          <cell r="P535" t="str">
            <v>0</v>
          </cell>
          <cell r="Q535" t="str">
            <v>15</v>
          </cell>
          <cell r="R535" t="str">
            <v>LINEARE</v>
          </cell>
          <cell r="S535" t="str">
            <v>999999</v>
          </cell>
          <cell r="T535" t="str">
            <v>888888</v>
          </cell>
          <cell r="U535" t="str">
            <v>888888</v>
          </cell>
          <cell r="V535" t="str">
            <v>-888888</v>
          </cell>
          <cell r="W535" t="str">
            <v>-888888</v>
          </cell>
          <cell r="X535" t="str">
            <v>-999999</v>
          </cell>
          <cell r="Y535" t="str">
            <v>0</v>
          </cell>
          <cell r="Z535" t="str">
            <v>MEDIA</v>
          </cell>
          <cell r="AA535" t="str">
            <v>10</v>
          </cell>
          <cell r="AB535" t="str">
            <v>0</v>
          </cell>
          <cell r="AC535" t="str">
            <v>NO</v>
          </cell>
          <cell r="AD535" t="str">
            <v>NO</v>
          </cell>
          <cell r="AE535" t="str">
            <v>not used</v>
          </cell>
          <cell r="AF535" t="str">
            <v>A100014</v>
          </cell>
        </row>
        <row r="536">
          <cell r="A536" t="str">
            <v>SHARED</v>
          </cell>
          <cell r="B536" t="str">
            <v>10</v>
          </cell>
          <cell r="C536" t="str">
            <v>T_100000</v>
          </cell>
          <cell r="D536" t="str">
            <v>0000710000</v>
          </cell>
          <cell r="E536" t="str">
            <v>136</v>
          </cell>
          <cell r="F536" t="str">
            <v>A_100014_006</v>
          </cell>
          <cell r="G536" t="str">
            <v>(Dis.SAVIGNANO) (GAMBETTOLA SERB. GAMBETTOLA TORRENUOVA 2) SECONDO TBOX : SECOND</v>
          </cell>
          <cell r="H536" t="str">
            <v>sec</v>
          </cell>
          <cell r="I536" t="str">
            <v>0</v>
          </cell>
          <cell r="J536" t="str">
            <v>1000</v>
          </cell>
          <cell r="K536" t="str">
            <v>0</v>
          </cell>
          <cell r="L536" t="str">
            <v>100</v>
          </cell>
          <cell r="M536" t="str">
            <v>1</v>
          </cell>
          <cell r="N536" t="str">
            <v>0</v>
          </cell>
          <cell r="O536" t="str">
            <v>10</v>
          </cell>
          <cell r="P536" t="str">
            <v>0</v>
          </cell>
          <cell r="Q536" t="str">
            <v>15</v>
          </cell>
          <cell r="R536" t="str">
            <v>LINEARE</v>
          </cell>
          <cell r="S536" t="str">
            <v>999999</v>
          </cell>
          <cell r="T536" t="str">
            <v>888888</v>
          </cell>
          <cell r="U536" t="str">
            <v>888888</v>
          </cell>
          <cell r="V536" t="str">
            <v>-888888</v>
          </cell>
          <cell r="W536" t="str">
            <v>-888888</v>
          </cell>
          <cell r="X536" t="str">
            <v>-999999</v>
          </cell>
          <cell r="Y536" t="str">
            <v>0</v>
          </cell>
          <cell r="Z536" t="str">
            <v>MEDIA</v>
          </cell>
          <cell r="AA536" t="str">
            <v>10</v>
          </cell>
          <cell r="AB536" t="str">
            <v>0</v>
          </cell>
          <cell r="AC536" t="str">
            <v>NO</v>
          </cell>
          <cell r="AD536" t="str">
            <v>NO</v>
          </cell>
          <cell r="AE536" t="str">
            <v>not used</v>
          </cell>
          <cell r="AF536" t="str">
            <v>A100014</v>
          </cell>
        </row>
        <row r="537">
          <cell r="A537" t="str">
            <v>SHARED</v>
          </cell>
          <cell r="B537" t="str">
            <v>10</v>
          </cell>
          <cell r="C537" t="str">
            <v>T_100000</v>
          </cell>
          <cell r="D537" t="str">
            <v>0000720000</v>
          </cell>
          <cell r="E537" t="str">
            <v>141</v>
          </cell>
          <cell r="F537" t="str">
            <v>A_100014_007</v>
          </cell>
          <cell r="G537" t="str">
            <v>(Dis.SAVIGNANO) (GAMBETTOLA SERB. GAMBETTOLA TORRENUOVA 2) TENSIONE BATTERIA EST</v>
          </cell>
          <cell r="H537" t="str">
            <v>V</v>
          </cell>
          <cell r="I537" t="str">
            <v>0</v>
          </cell>
          <cell r="J537" t="str">
            <v>1000</v>
          </cell>
          <cell r="K537" t="str">
            <v>0</v>
          </cell>
          <cell r="L537" t="str">
            <v>100</v>
          </cell>
          <cell r="M537" t="str">
            <v>1</v>
          </cell>
          <cell r="N537" t="str">
            <v>0</v>
          </cell>
          <cell r="O537" t="str">
            <v>10</v>
          </cell>
          <cell r="P537" t="str">
            <v>0</v>
          </cell>
          <cell r="Q537" t="str">
            <v>15</v>
          </cell>
          <cell r="R537" t="str">
            <v>LINEARE</v>
          </cell>
          <cell r="S537" t="str">
            <v>999999</v>
          </cell>
          <cell r="T537" t="str">
            <v>888888</v>
          </cell>
          <cell r="U537" t="str">
            <v>888888</v>
          </cell>
          <cell r="V537" t="str">
            <v>-888888</v>
          </cell>
          <cell r="W537" t="str">
            <v>-888888</v>
          </cell>
          <cell r="X537" t="str">
            <v>-999999</v>
          </cell>
          <cell r="Y537" t="str">
            <v>0</v>
          </cell>
          <cell r="Z537" t="str">
            <v>MEDIA</v>
          </cell>
          <cell r="AA537" t="str">
            <v>10</v>
          </cell>
          <cell r="AB537" t="str">
            <v>0</v>
          </cell>
          <cell r="AC537" t="str">
            <v>NO</v>
          </cell>
          <cell r="AD537" t="str">
            <v>NO</v>
          </cell>
          <cell r="AE537" t="str">
            <v>not used</v>
          </cell>
          <cell r="AF537" t="str">
            <v>A100014</v>
          </cell>
        </row>
        <row r="538">
          <cell r="A538" t="str">
            <v>SHARED</v>
          </cell>
          <cell r="B538" t="str">
            <v>10</v>
          </cell>
          <cell r="C538" t="str">
            <v>T_100000</v>
          </cell>
          <cell r="D538" t="str">
            <v>0000730000</v>
          </cell>
          <cell r="E538" t="str">
            <v>143</v>
          </cell>
          <cell r="F538" t="str">
            <v>A_100014_010</v>
          </cell>
          <cell r="G538" t="str">
            <v>(Dis.SAVIGNANO) (GAMBETTOLA SERB. GAMBETTOLA TORRENUOVA 2) ANALOG INPUT 1-2</v>
          </cell>
          <cell r="H538" t="str">
            <v>%</v>
          </cell>
          <cell r="I538" t="str">
            <v>0</v>
          </cell>
          <cell r="J538" t="str">
            <v>1000</v>
          </cell>
          <cell r="K538" t="str">
            <v>0</v>
          </cell>
          <cell r="L538" t="str">
            <v>100</v>
          </cell>
          <cell r="M538" t="str">
            <v>1</v>
          </cell>
          <cell r="N538" t="str">
            <v>0</v>
          </cell>
          <cell r="O538" t="str">
            <v>10</v>
          </cell>
          <cell r="P538" t="str">
            <v>0</v>
          </cell>
          <cell r="Q538" t="str">
            <v>15</v>
          </cell>
          <cell r="R538" t="str">
            <v>LINEARE</v>
          </cell>
          <cell r="S538" t="str">
            <v>999999</v>
          </cell>
          <cell r="T538" t="str">
            <v>888888</v>
          </cell>
          <cell r="U538" t="str">
            <v>888888</v>
          </cell>
          <cell r="V538" t="str">
            <v>-888888</v>
          </cell>
          <cell r="W538" t="str">
            <v>-888888</v>
          </cell>
          <cell r="X538" t="str">
            <v>-999999</v>
          </cell>
          <cell r="Y538" t="str">
            <v>0</v>
          </cell>
          <cell r="Z538" t="str">
            <v>MEDIA</v>
          </cell>
          <cell r="AA538" t="str">
            <v>10</v>
          </cell>
          <cell r="AB538" t="str">
            <v>0</v>
          </cell>
          <cell r="AC538" t="str">
            <v>NO</v>
          </cell>
          <cell r="AD538" t="str">
            <v>NO</v>
          </cell>
          <cell r="AE538" t="str">
            <v>not used</v>
          </cell>
          <cell r="AF538" t="str">
            <v>A100014</v>
          </cell>
        </row>
        <row r="539">
          <cell r="A539" t="str">
            <v>SHARED</v>
          </cell>
          <cell r="B539" t="str">
            <v>10</v>
          </cell>
          <cell r="C539" t="str">
            <v>T_100000</v>
          </cell>
          <cell r="D539" t="str">
            <v>0000740000</v>
          </cell>
          <cell r="E539" t="str">
            <v>140</v>
          </cell>
          <cell r="F539" t="str">
            <v>A_100014_020</v>
          </cell>
          <cell r="G539" t="str">
            <v>(Dis.SAVIGNANO) (GAMBETTOLA SERB. GAMBETTOLA TORRENUOVA 2) ANALOG INPUT 1 CPU</v>
          </cell>
          <cell r="H539" t="str">
            <v>%</v>
          </cell>
          <cell r="I539" t="str">
            <v>0</v>
          </cell>
          <cell r="J539" t="str">
            <v>1000</v>
          </cell>
          <cell r="K539" t="str">
            <v>0</v>
          </cell>
          <cell r="L539" t="str">
            <v>100</v>
          </cell>
          <cell r="M539" t="str">
            <v>1</v>
          </cell>
          <cell r="N539" t="str">
            <v>0</v>
          </cell>
          <cell r="O539" t="str">
            <v>10</v>
          </cell>
          <cell r="P539" t="str">
            <v>0</v>
          </cell>
          <cell r="Q539" t="str">
            <v>15</v>
          </cell>
          <cell r="R539" t="str">
            <v>LINEARE</v>
          </cell>
          <cell r="S539" t="str">
            <v>999999</v>
          </cell>
          <cell r="T539" t="str">
            <v>888888</v>
          </cell>
          <cell r="U539" t="str">
            <v>888888</v>
          </cell>
          <cell r="V539" t="str">
            <v>-888888</v>
          </cell>
          <cell r="W539" t="str">
            <v>-888888</v>
          </cell>
          <cell r="X539" t="str">
            <v>-999999</v>
          </cell>
          <cell r="Y539" t="str">
            <v>0</v>
          </cell>
          <cell r="Z539" t="str">
            <v>MEDIA</v>
          </cell>
          <cell r="AA539" t="str">
            <v>10</v>
          </cell>
          <cell r="AB539" t="str">
            <v>0</v>
          </cell>
          <cell r="AC539" t="str">
            <v>NO</v>
          </cell>
          <cell r="AD539" t="str">
            <v>NO</v>
          </cell>
          <cell r="AE539" t="str">
            <v>not used</v>
          </cell>
          <cell r="AF539" t="str">
            <v>A100014</v>
          </cell>
        </row>
        <row r="540">
          <cell r="A540" t="str">
            <v>SHARED</v>
          </cell>
          <cell r="B540" t="str">
            <v>10</v>
          </cell>
          <cell r="C540" t="str">
            <v>T_100000</v>
          </cell>
          <cell r="D540" t="str">
            <v>0000750000</v>
          </cell>
          <cell r="E540" t="str">
            <v>139</v>
          </cell>
          <cell r="F540" t="str">
            <v>A_100014_021</v>
          </cell>
          <cell r="G540" t="str">
            <v>(Dis.SAVIGNANO) (GAMBETTOLA SERB. GAMBETTOLA TORRENUOVA 2) ANALOG INPUT 2 CPU</v>
          </cell>
          <cell r="H540" t="str">
            <v>%</v>
          </cell>
          <cell r="I540" t="str">
            <v>0</v>
          </cell>
          <cell r="J540" t="str">
            <v>1000</v>
          </cell>
          <cell r="K540" t="str">
            <v>0</v>
          </cell>
          <cell r="L540" t="str">
            <v>100</v>
          </cell>
          <cell r="M540" t="str">
            <v>1</v>
          </cell>
          <cell r="N540" t="str">
            <v>0</v>
          </cell>
          <cell r="O540" t="str">
            <v>10</v>
          </cell>
          <cell r="P540" t="str">
            <v>0</v>
          </cell>
          <cell r="Q540" t="str">
            <v>15</v>
          </cell>
          <cell r="R540" t="str">
            <v>LINEARE</v>
          </cell>
          <cell r="S540" t="str">
            <v>999999</v>
          </cell>
          <cell r="T540" t="str">
            <v>888888</v>
          </cell>
          <cell r="U540" t="str">
            <v>888888</v>
          </cell>
          <cell r="V540" t="str">
            <v>-888888</v>
          </cell>
          <cell r="W540" t="str">
            <v>-888888</v>
          </cell>
          <cell r="X540" t="str">
            <v>-999999</v>
          </cell>
          <cell r="Y540" t="str">
            <v>0</v>
          </cell>
          <cell r="Z540" t="str">
            <v>MEDIA</v>
          </cell>
          <cell r="AA540" t="str">
            <v>10</v>
          </cell>
          <cell r="AB540" t="str">
            <v>0</v>
          </cell>
          <cell r="AC540" t="str">
            <v>NO</v>
          </cell>
          <cell r="AD540" t="str">
            <v>NO</v>
          </cell>
          <cell r="AE540" t="str">
            <v>not used</v>
          </cell>
          <cell r="AF540" t="str">
            <v>A100014</v>
          </cell>
        </row>
        <row r="541">
          <cell r="A541" t="str">
            <v>SHARED</v>
          </cell>
          <cell r="B541" t="str">
            <v>10</v>
          </cell>
          <cell r="C541" t="str">
            <v>T_100000</v>
          </cell>
          <cell r="D541" t="str">
            <v>0001360000</v>
          </cell>
          <cell r="E541" t="str">
            <v>264</v>
          </cell>
          <cell r="F541" t="str">
            <v>A_100014_060</v>
          </cell>
          <cell r="G541" t="str">
            <v>(Dis.SAVIGNANO) (GAMBETTOLA SERB. GAMBETTOLA TORRENUOVA 2) RTU-8 AO-1</v>
          </cell>
          <cell r="H541" t="str">
            <v>%</v>
          </cell>
          <cell r="I541" t="str">
            <v>0</v>
          </cell>
          <cell r="J541" t="str">
            <v>1000</v>
          </cell>
          <cell r="K541" t="str">
            <v>0</v>
          </cell>
          <cell r="L541" t="str">
            <v>100</v>
          </cell>
          <cell r="M541" t="str">
            <v>1</v>
          </cell>
          <cell r="N541" t="str">
            <v>0</v>
          </cell>
          <cell r="O541" t="str">
            <v>10</v>
          </cell>
          <cell r="P541" t="str">
            <v>0</v>
          </cell>
          <cell r="Q541" t="str">
            <v>15</v>
          </cell>
          <cell r="R541" t="str">
            <v>LINEARE</v>
          </cell>
          <cell r="S541" t="str">
            <v>999999</v>
          </cell>
          <cell r="T541" t="str">
            <v>888888</v>
          </cell>
          <cell r="U541" t="str">
            <v>888888</v>
          </cell>
          <cell r="V541" t="str">
            <v>-888888</v>
          </cell>
          <cell r="W541" t="str">
            <v>-888888</v>
          </cell>
          <cell r="X541" t="str">
            <v>-999999</v>
          </cell>
          <cell r="Y541" t="str">
            <v>0</v>
          </cell>
          <cell r="Z541" t="str">
            <v>MEDIA</v>
          </cell>
          <cell r="AA541" t="str">
            <v>10</v>
          </cell>
          <cell r="AB541" t="str">
            <v>0</v>
          </cell>
          <cell r="AC541" t="str">
            <v>NO</v>
          </cell>
          <cell r="AD541" t="str">
            <v>NO</v>
          </cell>
          <cell r="AE541" t="str">
            <v>not used</v>
          </cell>
          <cell r="AF541" t="str">
            <v>A100014</v>
          </cell>
          <cell r="AP541" t="str">
            <v>0</v>
          </cell>
        </row>
        <row r="542">
          <cell r="A542" t="str">
            <v>SHARED</v>
          </cell>
          <cell r="B542" t="str">
            <v>10</v>
          </cell>
          <cell r="C542" t="str">
            <v>T_100000</v>
          </cell>
          <cell r="D542" t="str">
            <v>0000760000</v>
          </cell>
          <cell r="E542" t="str">
            <v>182</v>
          </cell>
          <cell r="F542" t="str">
            <v>A_100018_001</v>
          </cell>
          <cell r="G542" t="str">
            <v>(Dis.SAVIGNANO) (SAN MAURO P. PRODUZIONE/TRATTAM. GENGA ) PORTATA INGRESSO IMPIA</v>
          </cell>
          <cell r="H542" t="str">
            <v>m3/h</v>
          </cell>
          <cell r="I542" t="str">
            <v>0</v>
          </cell>
          <cell r="J542" t="str">
            <v>1000</v>
          </cell>
          <cell r="K542" t="str">
            <v>0</v>
          </cell>
          <cell r="L542" t="str">
            <v>150</v>
          </cell>
          <cell r="M542" t="str">
            <v>0</v>
          </cell>
          <cell r="N542" t="str">
            <v>0</v>
          </cell>
          <cell r="O542" t="str">
            <v>10</v>
          </cell>
          <cell r="P542" t="str">
            <v>0</v>
          </cell>
          <cell r="Q542" t="str">
            <v>15</v>
          </cell>
          <cell r="R542" t="str">
            <v>LINEARE</v>
          </cell>
          <cell r="S542" t="str">
            <v>999999</v>
          </cell>
          <cell r="T542" t="str">
            <v>888888</v>
          </cell>
          <cell r="U542" t="str">
            <v>888888</v>
          </cell>
          <cell r="V542" t="str">
            <v>-888888</v>
          </cell>
          <cell r="W542" t="str">
            <v>-888888</v>
          </cell>
          <cell r="X542" t="str">
            <v>-999999</v>
          </cell>
          <cell r="Y542" t="str">
            <v>0</v>
          </cell>
          <cell r="Z542" t="str">
            <v>MEDIA</v>
          </cell>
          <cell r="AA542" t="str">
            <v>10</v>
          </cell>
          <cell r="AB542" t="str">
            <v>0</v>
          </cell>
          <cell r="AC542" t="str">
            <v>NO</v>
          </cell>
          <cell r="AD542" t="str">
            <v>NO</v>
          </cell>
          <cell r="AE542" t="str">
            <v>not used</v>
          </cell>
          <cell r="AF542" t="str">
            <v>A100018</v>
          </cell>
        </row>
        <row r="543">
          <cell r="A543" t="str">
            <v>SHARED</v>
          </cell>
          <cell r="B543" t="str">
            <v>10</v>
          </cell>
          <cell r="C543" t="str">
            <v>T_100000</v>
          </cell>
          <cell r="D543" t="str">
            <v>0000770000</v>
          </cell>
          <cell r="E543" t="str">
            <v>162</v>
          </cell>
          <cell r="F543" t="str">
            <v>A_100018_004</v>
          </cell>
          <cell r="G543" t="str">
            <v>(Dis.SAVIGNANO) (SAN MAURO P. PRODUZIONE/TRATTAM. GENGA ) ORA TBOX : ORE TBOX</v>
          </cell>
          <cell r="H543" t="str">
            <v>h</v>
          </cell>
          <cell r="I543" t="str">
            <v>0</v>
          </cell>
          <cell r="J543" t="str">
            <v>1000</v>
          </cell>
          <cell r="K543" t="str">
            <v>0</v>
          </cell>
          <cell r="L543" t="str">
            <v>100</v>
          </cell>
          <cell r="M543" t="str">
            <v>1</v>
          </cell>
          <cell r="N543" t="str">
            <v>0</v>
          </cell>
          <cell r="O543" t="str">
            <v>10</v>
          </cell>
          <cell r="P543" t="str">
            <v>0</v>
          </cell>
          <cell r="Q543" t="str">
            <v>15</v>
          </cell>
          <cell r="R543" t="str">
            <v>LINEARE</v>
          </cell>
          <cell r="S543" t="str">
            <v>999999</v>
          </cell>
          <cell r="T543" t="str">
            <v>888888</v>
          </cell>
          <cell r="U543" t="str">
            <v>888888</v>
          </cell>
          <cell r="V543" t="str">
            <v>-888888</v>
          </cell>
          <cell r="W543" t="str">
            <v>-888888</v>
          </cell>
          <cell r="X543" t="str">
            <v>-999999</v>
          </cell>
          <cell r="Y543" t="str">
            <v>0</v>
          </cell>
          <cell r="Z543" t="str">
            <v>MEDIA</v>
          </cell>
          <cell r="AA543" t="str">
            <v>10</v>
          </cell>
          <cell r="AB543" t="str">
            <v>0</v>
          </cell>
          <cell r="AC543" t="str">
            <v>NO</v>
          </cell>
          <cell r="AD543" t="str">
            <v>NO</v>
          </cell>
          <cell r="AE543" t="str">
            <v>not used</v>
          </cell>
          <cell r="AF543" t="str">
            <v>A100018</v>
          </cell>
        </row>
        <row r="544">
          <cell r="A544" t="str">
            <v>SHARED</v>
          </cell>
          <cell r="B544" t="str">
            <v>10</v>
          </cell>
          <cell r="C544" t="str">
            <v>T_100000</v>
          </cell>
          <cell r="D544" t="str">
            <v>0000780000</v>
          </cell>
          <cell r="E544" t="str">
            <v>161</v>
          </cell>
          <cell r="F544" t="str">
            <v>A_100018_005</v>
          </cell>
          <cell r="G544" t="str">
            <v>(Dis.SAVIGNANO) (SAN MAURO P. PRODUZIONE/TRATTAM. GENGA ) MINUTO TBOX : MINUTO T</v>
          </cell>
          <cell r="H544" t="str">
            <v>min</v>
          </cell>
          <cell r="I544" t="str">
            <v>0</v>
          </cell>
          <cell r="J544" t="str">
            <v>1000</v>
          </cell>
          <cell r="K544" t="str">
            <v>0</v>
          </cell>
          <cell r="L544" t="str">
            <v>100</v>
          </cell>
          <cell r="M544" t="str">
            <v>1</v>
          </cell>
          <cell r="N544" t="str">
            <v>0</v>
          </cell>
          <cell r="O544" t="str">
            <v>10</v>
          </cell>
          <cell r="P544" t="str">
            <v>0</v>
          </cell>
          <cell r="Q544" t="str">
            <v>15</v>
          </cell>
          <cell r="R544" t="str">
            <v>LINEARE</v>
          </cell>
          <cell r="S544" t="str">
            <v>999999</v>
          </cell>
          <cell r="T544" t="str">
            <v>888888</v>
          </cell>
          <cell r="U544" t="str">
            <v>888888</v>
          </cell>
          <cell r="V544" t="str">
            <v>-888888</v>
          </cell>
          <cell r="W544" t="str">
            <v>-888888</v>
          </cell>
          <cell r="X544" t="str">
            <v>-999999</v>
          </cell>
          <cell r="Y544" t="str">
            <v>0</v>
          </cell>
          <cell r="Z544" t="str">
            <v>MEDIA</v>
          </cell>
          <cell r="AA544" t="str">
            <v>10</v>
          </cell>
          <cell r="AB544" t="str">
            <v>0</v>
          </cell>
          <cell r="AC544" t="str">
            <v>NO</v>
          </cell>
          <cell r="AD544" t="str">
            <v>NO</v>
          </cell>
          <cell r="AE544" t="str">
            <v>not used</v>
          </cell>
          <cell r="AF544" t="str">
            <v>A100018</v>
          </cell>
        </row>
        <row r="545">
          <cell r="A545" t="str">
            <v>SHARED</v>
          </cell>
          <cell r="B545" t="str">
            <v>10</v>
          </cell>
          <cell r="C545" t="str">
            <v>T_100000</v>
          </cell>
          <cell r="D545" t="str">
            <v>0000790000</v>
          </cell>
          <cell r="E545" t="str">
            <v>160</v>
          </cell>
          <cell r="F545" t="str">
            <v>A_100018_006</v>
          </cell>
          <cell r="G545" t="str">
            <v>(Dis.SAVIGNANO) (SAN MAURO P. PRODUZIONE/TRATTAM. GENGA ) SECONDO TBOX : SECONDO</v>
          </cell>
          <cell r="H545" t="str">
            <v>sec</v>
          </cell>
          <cell r="I545" t="str">
            <v>0</v>
          </cell>
          <cell r="J545" t="str">
            <v>1000</v>
          </cell>
          <cell r="K545" t="str">
            <v>0</v>
          </cell>
          <cell r="L545" t="str">
            <v>100</v>
          </cell>
          <cell r="M545" t="str">
            <v>1</v>
          </cell>
          <cell r="N545" t="str">
            <v>0</v>
          </cell>
          <cell r="O545" t="str">
            <v>10</v>
          </cell>
          <cell r="P545" t="str">
            <v>0</v>
          </cell>
          <cell r="Q545" t="str">
            <v>15</v>
          </cell>
          <cell r="R545" t="str">
            <v>LINEARE</v>
          </cell>
          <cell r="S545" t="str">
            <v>999999</v>
          </cell>
          <cell r="T545" t="str">
            <v>888888</v>
          </cell>
          <cell r="U545" t="str">
            <v>888888</v>
          </cell>
          <cell r="V545" t="str">
            <v>-888888</v>
          </cell>
          <cell r="W545" t="str">
            <v>-888888</v>
          </cell>
          <cell r="X545" t="str">
            <v>-999999</v>
          </cell>
          <cell r="Y545" t="str">
            <v>0</v>
          </cell>
          <cell r="Z545" t="str">
            <v>MEDIA</v>
          </cell>
          <cell r="AA545" t="str">
            <v>10</v>
          </cell>
          <cell r="AB545" t="str">
            <v>0</v>
          </cell>
          <cell r="AC545" t="str">
            <v>NO</v>
          </cell>
          <cell r="AD545" t="str">
            <v>NO</v>
          </cell>
          <cell r="AE545" t="str">
            <v>not used</v>
          </cell>
          <cell r="AF545" t="str">
            <v>A100018</v>
          </cell>
        </row>
        <row r="546">
          <cell r="A546" t="str">
            <v>SHARED</v>
          </cell>
          <cell r="B546" t="str">
            <v>10</v>
          </cell>
          <cell r="C546" t="str">
            <v>T_100000</v>
          </cell>
          <cell r="D546" t="str">
            <v>0000800000</v>
          </cell>
          <cell r="E546" t="str">
            <v>165</v>
          </cell>
          <cell r="F546" t="str">
            <v>A_100018_007</v>
          </cell>
          <cell r="G546" t="str">
            <v>(Dis.SAVIGNANO) (SAN MAURO P. PRODUZIONE/TRATTAM. GENGA ) TENSIONE BATTERIA ESTE</v>
          </cell>
          <cell r="H546" t="str">
            <v>V</v>
          </cell>
          <cell r="I546" t="str">
            <v>0</v>
          </cell>
          <cell r="J546" t="str">
            <v>1000</v>
          </cell>
          <cell r="K546" t="str">
            <v>0</v>
          </cell>
          <cell r="L546" t="str">
            <v>100</v>
          </cell>
          <cell r="M546" t="str">
            <v>1</v>
          </cell>
          <cell r="N546" t="str">
            <v>0</v>
          </cell>
          <cell r="O546" t="str">
            <v>10</v>
          </cell>
          <cell r="P546" t="str">
            <v>0</v>
          </cell>
          <cell r="Q546" t="str">
            <v>15</v>
          </cell>
          <cell r="R546" t="str">
            <v>LINEARE</v>
          </cell>
          <cell r="S546" t="str">
            <v>999999</v>
          </cell>
          <cell r="T546" t="str">
            <v>888888</v>
          </cell>
          <cell r="U546" t="str">
            <v>888888</v>
          </cell>
          <cell r="V546" t="str">
            <v>-888888</v>
          </cell>
          <cell r="W546" t="str">
            <v>-888888</v>
          </cell>
          <cell r="X546" t="str">
            <v>-999999</v>
          </cell>
          <cell r="Y546" t="str">
            <v>0</v>
          </cell>
          <cell r="Z546" t="str">
            <v>MEDIA</v>
          </cell>
          <cell r="AA546" t="str">
            <v>10</v>
          </cell>
          <cell r="AB546" t="str">
            <v>0</v>
          </cell>
          <cell r="AC546" t="str">
            <v>NO</v>
          </cell>
          <cell r="AD546" t="str">
            <v>NO</v>
          </cell>
          <cell r="AE546" t="str">
            <v>not used</v>
          </cell>
          <cell r="AF546" t="str">
            <v>A100018</v>
          </cell>
        </row>
        <row r="547">
          <cell r="A547" t="str">
            <v>SHARED</v>
          </cell>
          <cell r="B547" t="str">
            <v>10</v>
          </cell>
          <cell r="C547" t="str">
            <v>T_100000</v>
          </cell>
          <cell r="D547" t="str">
            <v>0000810000</v>
          </cell>
          <cell r="E547" t="str">
            <v>167</v>
          </cell>
          <cell r="F547" t="str">
            <v>A_100018_011</v>
          </cell>
          <cell r="G547" t="str">
            <v>(Dis.SAVIGNANO) (SAN MAURO P. PRODUZIONE/TRATTAM. GENGA ) ASSORBIMENTO POZZO 2</v>
          </cell>
          <cell r="H547" t="str">
            <v>A</v>
          </cell>
          <cell r="I547" t="str">
            <v>0</v>
          </cell>
          <cell r="J547" t="str">
            <v>1000</v>
          </cell>
          <cell r="K547" t="str">
            <v>0</v>
          </cell>
          <cell r="L547" t="str">
            <v>100</v>
          </cell>
          <cell r="M547" t="str">
            <v>10</v>
          </cell>
          <cell r="N547" t="str">
            <v>0</v>
          </cell>
          <cell r="O547" t="str">
            <v>10</v>
          </cell>
          <cell r="P547" t="str">
            <v>0</v>
          </cell>
          <cell r="Q547" t="str">
            <v>15</v>
          </cell>
          <cell r="R547" t="str">
            <v>LINEARE</v>
          </cell>
          <cell r="S547" t="str">
            <v>999999</v>
          </cell>
          <cell r="T547" t="str">
            <v>888888</v>
          </cell>
          <cell r="U547" t="str">
            <v>888888</v>
          </cell>
          <cell r="V547" t="str">
            <v>-888888</v>
          </cell>
          <cell r="W547" t="str">
            <v>-888888</v>
          </cell>
          <cell r="X547" t="str">
            <v>-999999</v>
          </cell>
          <cell r="Y547" t="str">
            <v>0</v>
          </cell>
          <cell r="Z547" t="str">
            <v>MEDIA</v>
          </cell>
          <cell r="AA547" t="str">
            <v>10</v>
          </cell>
          <cell r="AB547" t="str">
            <v>0</v>
          </cell>
          <cell r="AC547" t="str">
            <v>NO</v>
          </cell>
          <cell r="AD547" t="str">
            <v>NO</v>
          </cell>
          <cell r="AE547" t="str">
            <v>not used</v>
          </cell>
          <cell r="AF547" t="str">
            <v>A100018</v>
          </cell>
        </row>
        <row r="548">
          <cell r="A548" t="str">
            <v>SHARED</v>
          </cell>
          <cell r="B548" t="str">
            <v>10</v>
          </cell>
          <cell r="C548" t="str">
            <v>T_100000</v>
          </cell>
          <cell r="D548" t="str">
            <v>0000820000</v>
          </cell>
          <cell r="E548" t="str">
            <v>169</v>
          </cell>
          <cell r="F548" t="str">
            <v>A_100018_012</v>
          </cell>
          <cell r="G548" t="str">
            <v>(Dis.SAVIGNANO) (SAN MAURO P. PRODUZIONE/TRATTAM. GENGA ) ASSORBIMENTO POZZO 4</v>
          </cell>
          <cell r="H548" t="str">
            <v>A</v>
          </cell>
          <cell r="I548" t="str">
            <v>0</v>
          </cell>
          <cell r="J548" t="str">
            <v>1000</v>
          </cell>
          <cell r="K548" t="str">
            <v>0</v>
          </cell>
          <cell r="L548" t="str">
            <v>100</v>
          </cell>
          <cell r="M548" t="str">
            <v>10</v>
          </cell>
          <cell r="N548" t="str">
            <v>0</v>
          </cell>
          <cell r="O548" t="str">
            <v>10</v>
          </cell>
          <cell r="P548" t="str">
            <v>0</v>
          </cell>
          <cell r="Q548" t="str">
            <v>15</v>
          </cell>
          <cell r="R548" t="str">
            <v>LINEARE</v>
          </cell>
          <cell r="S548" t="str">
            <v>999999</v>
          </cell>
          <cell r="T548" t="str">
            <v>888888</v>
          </cell>
          <cell r="U548" t="str">
            <v>888888</v>
          </cell>
          <cell r="V548" t="str">
            <v>-888888</v>
          </cell>
          <cell r="W548" t="str">
            <v>-888888</v>
          </cell>
          <cell r="X548" t="str">
            <v>-999999</v>
          </cell>
          <cell r="Y548" t="str">
            <v>0</v>
          </cell>
          <cell r="Z548" t="str">
            <v>MEDIA</v>
          </cell>
          <cell r="AA548" t="str">
            <v>10</v>
          </cell>
          <cell r="AB548" t="str">
            <v>0</v>
          </cell>
          <cell r="AC548" t="str">
            <v>NO</v>
          </cell>
          <cell r="AD548" t="str">
            <v>NO</v>
          </cell>
          <cell r="AE548" t="str">
            <v>not used</v>
          </cell>
          <cell r="AF548" t="str">
            <v>A100018</v>
          </cell>
        </row>
        <row r="549">
          <cell r="A549" t="str">
            <v>SHARED</v>
          </cell>
          <cell r="B549" t="str">
            <v>10</v>
          </cell>
          <cell r="C549" t="str">
            <v>T_100000</v>
          </cell>
          <cell r="D549" t="str">
            <v>0000830000</v>
          </cell>
          <cell r="E549" t="str">
            <v>170</v>
          </cell>
          <cell r="F549" t="str">
            <v>A_100018_013</v>
          </cell>
          <cell r="G549" t="str">
            <v>(Dis.SAVIGNANO) (SAN MAURO P. PRODUZIONE/TRATTAM. GENGA ) ASSORBIMENTO POMPA 1 R</v>
          </cell>
          <cell r="H549" t="str">
            <v>A</v>
          </cell>
          <cell r="I549" t="str">
            <v>0</v>
          </cell>
          <cell r="J549" t="str">
            <v>1000</v>
          </cell>
          <cell r="K549" t="str">
            <v>0</v>
          </cell>
          <cell r="L549" t="str">
            <v>60</v>
          </cell>
          <cell r="M549" t="str">
            <v>10</v>
          </cell>
          <cell r="N549" t="str">
            <v>0</v>
          </cell>
          <cell r="O549" t="str">
            <v>10</v>
          </cell>
          <cell r="P549" t="str">
            <v>0</v>
          </cell>
          <cell r="Q549" t="str">
            <v>15</v>
          </cell>
          <cell r="R549" t="str">
            <v>LINEARE</v>
          </cell>
          <cell r="S549" t="str">
            <v>999999</v>
          </cell>
          <cell r="T549" t="str">
            <v>888888</v>
          </cell>
          <cell r="U549" t="str">
            <v>888888</v>
          </cell>
          <cell r="V549" t="str">
            <v>-888888</v>
          </cell>
          <cell r="W549" t="str">
            <v>-888888</v>
          </cell>
          <cell r="X549" t="str">
            <v>-999999</v>
          </cell>
          <cell r="Y549" t="str">
            <v>0</v>
          </cell>
          <cell r="Z549" t="str">
            <v>MEDIA</v>
          </cell>
          <cell r="AA549" t="str">
            <v>10</v>
          </cell>
          <cell r="AB549" t="str">
            <v>0</v>
          </cell>
          <cell r="AC549" t="str">
            <v>NO</v>
          </cell>
          <cell r="AD549" t="str">
            <v>NO</v>
          </cell>
          <cell r="AE549" t="str">
            <v>not used</v>
          </cell>
          <cell r="AF549" t="str">
            <v>A100018</v>
          </cell>
        </row>
        <row r="550">
          <cell r="A550" t="str">
            <v>SHARED</v>
          </cell>
          <cell r="B550" t="str">
            <v>10</v>
          </cell>
          <cell r="C550" t="str">
            <v>T_100000</v>
          </cell>
          <cell r="D550" t="str">
            <v>0000840000</v>
          </cell>
          <cell r="E550" t="str">
            <v>171</v>
          </cell>
          <cell r="F550" t="str">
            <v>A_100018_014</v>
          </cell>
          <cell r="G550" t="str">
            <v>(Dis.SAVIGNANO) (SAN MAURO P. PRODUZIONE/TRATTAM. GENGA ) ASSORBIMENTO POMPA 2 R</v>
          </cell>
          <cell r="H550" t="str">
            <v>A</v>
          </cell>
          <cell r="I550" t="str">
            <v>0</v>
          </cell>
          <cell r="J550" t="str">
            <v>1000</v>
          </cell>
          <cell r="K550" t="str">
            <v>0</v>
          </cell>
          <cell r="L550" t="str">
            <v>60</v>
          </cell>
          <cell r="M550" t="str">
            <v>10</v>
          </cell>
          <cell r="N550" t="str">
            <v>0</v>
          </cell>
          <cell r="O550" t="str">
            <v>10</v>
          </cell>
          <cell r="P550" t="str">
            <v>0</v>
          </cell>
          <cell r="Q550" t="str">
            <v>15</v>
          </cell>
          <cell r="R550" t="str">
            <v>LINEARE</v>
          </cell>
          <cell r="S550" t="str">
            <v>999999</v>
          </cell>
          <cell r="T550" t="str">
            <v>888888</v>
          </cell>
          <cell r="U550" t="str">
            <v>888888</v>
          </cell>
          <cell r="V550" t="str">
            <v>-888888</v>
          </cell>
          <cell r="W550" t="str">
            <v>-888888</v>
          </cell>
          <cell r="X550" t="str">
            <v>-999999</v>
          </cell>
          <cell r="Y550" t="str">
            <v>0</v>
          </cell>
          <cell r="Z550" t="str">
            <v>MEDIA</v>
          </cell>
          <cell r="AA550" t="str">
            <v>10</v>
          </cell>
          <cell r="AB550" t="str">
            <v>0</v>
          </cell>
          <cell r="AC550" t="str">
            <v>NO</v>
          </cell>
          <cell r="AD550" t="str">
            <v>NO</v>
          </cell>
          <cell r="AE550" t="str">
            <v>not used</v>
          </cell>
          <cell r="AF550" t="str">
            <v>A100018</v>
          </cell>
        </row>
        <row r="551">
          <cell r="A551" t="str">
            <v>SHARED</v>
          </cell>
          <cell r="B551" t="str">
            <v>10</v>
          </cell>
          <cell r="C551" t="str">
            <v>T_100000</v>
          </cell>
          <cell r="D551" t="str">
            <v>0000850000</v>
          </cell>
          <cell r="E551" t="str">
            <v>172</v>
          </cell>
          <cell r="F551" t="str">
            <v>A_100018_015</v>
          </cell>
          <cell r="G551" t="str">
            <v>(Dis.SAVIGNANO) (SAN MAURO P. PRODUZIONE/TRATTAM. GENGA ) ASSORBIMENTO POMPA 3 R</v>
          </cell>
          <cell r="H551" t="str">
            <v>A</v>
          </cell>
          <cell r="I551" t="str">
            <v>0</v>
          </cell>
          <cell r="J551" t="str">
            <v>1000</v>
          </cell>
          <cell r="K551" t="str">
            <v>0</v>
          </cell>
          <cell r="L551" t="str">
            <v>60</v>
          </cell>
          <cell r="M551" t="str">
            <v>10</v>
          </cell>
          <cell r="N551" t="str">
            <v>0</v>
          </cell>
          <cell r="O551" t="str">
            <v>10</v>
          </cell>
          <cell r="P551" t="str">
            <v>0</v>
          </cell>
          <cell r="Q551" t="str">
            <v>15</v>
          </cell>
          <cell r="R551" t="str">
            <v>LINEARE</v>
          </cell>
          <cell r="S551" t="str">
            <v>999999</v>
          </cell>
          <cell r="T551" t="str">
            <v>888888</v>
          </cell>
          <cell r="U551" t="str">
            <v>888888</v>
          </cell>
          <cell r="V551" t="str">
            <v>-888888</v>
          </cell>
          <cell r="W551" t="str">
            <v>-888888</v>
          </cell>
          <cell r="X551" t="str">
            <v>-999999</v>
          </cell>
          <cell r="Y551" t="str">
            <v>0</v>
          </cell>
          <cell r="Z551" t="str">
            <v>MEDIA</v>
          </cell>
          <cell r="AA551" t="str">
            <v>10</v>
          </cell>
          <cell r="AB551" t="str">
            <v>0</v>
          </cell>
          <cell r="AC551" t="str">
            <v>NO</v>
          </cell>
          <cell r="AD551" t="str">
            <v>NO</v>
          </cell>
          <cell r="AE551" t="str">
            <v>not used</v>
          </cell>
          <cell r="AF551" t="str">
            <v>A100018</v>
          </cell>
        </row>
        <row r="552">
          <cell r="A552" t="str">
            <v>SHARED</v>
          </cell>
          <cell r="B552" t="str">
            <v>10</v>
          </cell>
          <cell r="C552" t="str">
            <v>T_100000</v>
          </cell>
          <cell r="D552" t="str">
            <v>0000860000</v>
          </cell>
          <cell r="E552" t="str">
            <v>174</v>
          </cell>
          <cell r="F552" t="str">
            <v>A_100018_016</v>
          </cell>
          <cell r="G552" t="str">
            <v>(Dis.SAVIGNANO) (SAN MAURO P. PRODUZIONE/TRATTAM. GENGA ) ASSORBIMENTO TRASF.A</v>
          </cell>
          <cell r="H552" t="str">
            <v>A</v>
          </cell>
          <cell r="I552" t="str">
            <v>0</v>
          </cell>
          <cell r="J552" t="str">
            <v>1000</v>
          </cell>
          <cell r="K552" t="str">
            <v>0</v>
          </cell>
          <cell r="L552" t="str">
            <v>100</v>
          </cell>
          <cell r="M552" t="str">
            <v>10</v>
          </cell>
          <cell r="N552" t="str">
            <v>0</v>
          </cell>
          <cell r="O552" t="str">
            <v>10</v>
          </cell>
          <cell r="P552" t="str">
            <v>0</v>
          </cell>
          <cell r="Q552" t="str">
            <v>15</v>
          </cell>
          <cell r="R552" t="str">
            <v>LINEARE</v>
          </cell>
          <cell r="S552" t="str">
            <v>999999</v>
          </cell>
          <cell r="T552" t="str">
            <v>888888</v>
          </cell>
          <cell r="U552" t="str">
            <v>888888</v>
          </cell>
          <cell r="V552" t="str">
            <v>-888888</v>
          </cell>
          <cell r="W552" t="str">
            <v>-888888</v>
          </cell>
          <cell r="X552" t="str">
            <v>-999999</v>
          </cell>
          <cell r="Y552" t="str">
            <v>0</v>
          </cell>
          <cell r="Z552" t="str">
            <v>MEDIA</v>
          </cell>
          <cell r="AA552" t="str">
            <v>10</v>
          </cell>
          <cell r="AB552" t="str">
            <v>0</v>
          </cell>
          <cell r="AC552" t="str">
            <v>NO</v>
          </cell>
          <cell r="AD552" t="str">
            <v>NO</v>
          </cell>
          <cell r="AE552" t="str">
            <v>not used</v>
          </cell>
          <cell r="AF552" t="str">
            <v>A100018</v>
          </cell>
        </row>
        <row r="553">
          <cell r="A553" t="str">
            <v>SHARED</v>
          </cell>
          <cell r="B553" t="str">
            <v>10</v>
          </cell>
          <cell r="C553" t="str">
            <v>T_100000</v>
          </cell>
          <cell r="D553" t="str">
            <v>0000870000</v>
          </cell>
          <cell r="E553" t="str">
            <v>175</v>
          </cell>
          <cell r="F553" t="str">
            <v>A_100018_017</v>
          </cell>
          <cell r="G553" t="str">
            <v>(Dis.SAVIGNANO) (SAN MAURO P. PRODUZIONE/TRATTAM. GENGA ) ASSORBIMENTO TRASF.B</v>
          </cell>
          <cell r="H553" t="str">
            <v>A</v>
          </cell>
          <cell r="I553" t="str">
            <v>0</v>
          </cell>
          <cell r="J553" t="str">
            <v>1000</v>
          </cell>
          <cell r="K553" t="str">
            <v>0</v>
          </cell>
          <cell r="L553" t="str">
            <v>100</v>
          </cell>
          <cell r="M553" t="str">
            <v>10</v>
          </cell>
          <cell r="N553" t="str">
            <v>0</v>
          </cell>
          <cell r="O553" t="str">
            <v>10</v>
          </cell>
          <cell r="P553" t="str">
            <v>0</v>
          </cell>
          <cell r="Q553" t="str">
            <v>15</v>
          </cell>
          <cell r="R553" t="str">
            <v>LINEARE</v>
          </cell>
          <cell r="S553" t="str">
            <v>999999</v>
          </cell>
          <cell r="T553" t="str">
            <v>888888</v>
          </cell>
          <cell r="U553" t="str">
            <v>888888</v>
          </cell>
          <cell r="V553" t="str">
            <v>-888888</v>
          </cell>
          <cell r="W553" t="str">
            <v>-888888</v>
          </cell>
          <cell r="X553" t="str">
            <v>-999999</v>
          </cell>
          <cell r="Y553" t="str">
            <v>0</v>
          </cell>
          <cell r="Z553" t="str">
            <v>MEDIA</v>
          </cell>
          <cell r="AA553" t="str">
            <v>10</v>
          </cell>
          <cell r="AB553" t="str">
            <v>0</v>
          </cell>
          <cell r="AC553" t="str">
            <v>NO</v>
          </cell>
          <cell r="AD553" t="str">
            <v>NO</v>
          </cell>
          <cell r="AE553" t="str">
            <v>not used</v>
          </cell>
          <cell r="AF553" t="str">
            <v>A100018</v>
          </cell>
        </row>
        <row r="554">
          <cell r="A554" t="str">
            <v>SHARED</v>
          </cell>
          <cell r="B554" t="str">
            <v>10</v>
          </cell>
          <cell r="C554" t="str">
            <v>T_100000</v>
          </cell>
          <cell r="D554" t="str">
            <v>0000880000</v>
          </cell>
          <cell r="E554" t="str">
            <v>168</v>
          </cell>
          <cell r="F554" t="str">
            <v>A_100018_019</v>
          </cell>
          <cell r="G554" t="str">
            <v>(Dis.SAVIGNANO) (SAN MAURO P. PRODUZIONE/TRATTAM. GENGA ) LIVELLO VASCA ACCUMULO</v>
          </cell>
          <cell r="H554" t="str">
            <v>%</v>
          </cell>
          <cell r="I554" t="str">
            <v>0</v>
          </cell>
          <cell r="J554" t="str">
            <v>1000</v>
          </cell>
          <cell r="K554" t="str">
            <v>0</v>
          </cell>
          <cell r="L554" t="str">
            <v>100</v>
          </cell>
          <cell r="M554" t="str">
            <v>0</v>
          </cell>
          <cell r="N554" t="str">
            <v>0</v>
          </cell>
          <cell r="O554" t="str">
            <v>10</v>
          </cell>
          <cell r="P554" t="str">
            <v>0</v>
          </cell>
          <cell r="Q554" t="str">
            <v>15</v>
          </cell>
          <cell r="R554" t="str">
            <v>LINEARE</v>
          </cell>
          <cell r="S554" t="str">
            <v>100</v>
          </cell>
          <cell r="T554" t="str">
            <v>98</v>
          </cell>
          <cell r="U554" t="str">
            <v>98</v>
          </cell>
          <cell r="V554" t="str">
            <v>30</v>
          </cell>
          <cell r="W554" t="str">
            <v>30</v>
          </cell>
          <cell r="X554" t="str">
            <v>25</v>
          </cell>
          <cell r="Y554" t="str">
            <v>0</v>
          </cell>
          <cell r="Z554" t="str">
            <v>MEDIA</v>
          </cell>
          <cell r="AA554" t="str">
            <v>10</v>
          </cell>
          <cell r="AB554" t="str">
            <v>0</v>
          </cell>
          <cell r="AC554" t="str">
            <v>NO</v>
          </cell>
          <cell r="AE554" t="str">
            <v>not used</v>
          </cell>
          <cell r="AF554" t="str">
            <v>A100018</v>
          </cell>
        </row>
        <row r="555">
          <cell r="A555" t="str">
            <v>SHARED</v>
          </cell>
          <cell r="B555" t="str">
            <v>10</v>
          </cell>
          <cell r="C555" t="str">
            <v>T_100000</v>
          </cell>
          <cell r="D555" t="str">
            <v>0000890000</v>
          </cell>
          <cell r="E555" t="str">
            <v>166</v>
          </cell>
          <cell r="F555" t="str">
            <v>A_100018_030</v>
          </cell>
          <cell r="G555" t="str">
            <v>(Dis.SAVIGNANO) (SAN MAURO P. PRODUZIONE/TRATTAM. GENGA ) ASSORBIMENTO POZZO 1</v>
          </cell>
          <cell r="H555" t="str">
            <v>A</v>
          </cell>
          <cell r="I555" t="str">
            <v>0</v>
          </cell>
          <cell r="J555" t="str">
            <v>1000</v>
          </cell>
          <cell r="K555" t="str">
            <v>0</v>
          </cell>
          <cell r="L555" t="str">
            <v>100</v>
          </cell>
          <cell r="M555" t="str">
            <v>10</v>
          </cell>
          <cell r="N555" t="str">
            <v>0</v>
          </cell>
          <cell r="O555" t="str">
            <v>10</v>
          </cell>
          <cell r="P555" t="str">
            <v>0</v>
          </cell>
          <cell r="Q555" t="str">
            <v>15</v>
          </cell>
          <cell r="R555" t="str">
            <v>LINEARE</v>
          </cell>
          <cell r="S555" t="str">
            <v>999999</v>
          </cell>
          <cell r="T555" t="str">
            <v>888888</v>
          </cell>
          <cell r="U555" t="str">
            <v>888888</v>
          </cell>
          <cell r="V555" t="str">
            <v>-888888</v>
          </cell>
          <cell r="W555" t="str">
            <v>-888888</v>
          </cell>
          <cell r="X555" t="str">
            <v>-999999</v>
          </cell>
          <cell r="Y555" t="str">
            <v>0</v>
          </cell>
          <cell r="Z555" t="str">
            <v>MEDIA</v>
          </cell>
          <cell r="AA555" t="str">
            <v>10</v>
          </cell>
          <cell r="AB555" t="str">
            <v>0</v>
          </cell>
          <cell r="AC555" t="str">
            <v>NO</v>
          </cell>
          <cell r="AD555" t="str">
            <v>NO</v>
          </cell>
          <cell r="AE555" t="str">
            <v>not used</v>
          </cell>
          <cell r="AF555" t="str">
            <v>A100018</v>
          </cell>
        </row>
        <row r="556">
          <cell r="A556" t="str">
            <v>SHARED</v>
          </cell>
          <cell r="B556" t="str">
            <v>10</v>
          </cell>
          <cell r="C556" t="str">
            <v>T_100000</v>
          </cell>
          <cell r="D556" t="str">
            <v>0000900000</v>
          </cell>
          <cell r="E556" t="str">
            <v>176</v>
          </cell>
          <cell r="F556" t="str">
            <v>A_100018_031</v>
          </cell>
          <cell r="G556" t="str">
            <v>(Dis.SAVIGNANO) (SAN MAURO P. PRODUZIONE/TRATTAM. GENGA ) PRESSIONE FILTRO 4</v>
          </cell>
          <cell r="H556" t="str">
            <v>bar</v>
          </cell>
          <cell r="I556" t="str">
            <v>0</v>
          </cell>
          <cell r="J556" t="str">
            <v>1000</v>
          </cell>
          <cell r="K556" t="str">
            <v>0</v>
          </cell>
          <cell r="L556" t="str">
            <v>100</v>
          </cell>
          <cell r="M556" t="str">
            <v>1</v>
          </cell>
          <cell r="N556" t="str">
            <v>0</v>
          </cell>
          <cell r="O556" t="str">
            <v>10</v>
          </cell>
          <cell r="P556" t="str">
            <v>0</v>
          </cell>
          <cell r="Q556" t="str">
            <v>15</v>
          </cell>
          <cell r="R556" t="str">
            <v>LINEARE</v>
          </cell>
          <cell r="S556" t="str">
            <v>999999</v>
          </cell>
          <cell r="T556" t="str">
            <v>888888</v>
          </cell>
          <cell r="U556" t="str">
            <v>888888</v>
          </cell>
          <cell r="V556" t="str">
            <v>-888888</v>
          </cell>
          <cell r="W556" t="str">
            <v>-888888</v>
          </cell>
          <cell r="X556" t="str">
            <v>-999999</v>
          </cell>
          <cell r="Y556" t="str">
            <v>0</v>
          </cell>
          <cell r="Z556" t="str">
            <v>MEDIA</v>
          </cell>
          <cell r="AA556" t="str">
            <v>10</v>
          </cell>
          <cell r="AB556" t="str">
            <v>0</v>
          </cell>
          <cell r="AC556" t="str">
            <v>NO</v>
          </cell>
          <cell r="AD556" t="str">
            <v>NO</v>
          </cell>
          <cell r="AE556" t="str">
            <v>not used</v>
          </cell>
          <cell r="AF556" t="str">
            <v>A100018</v>
          </cell>
        </row>
        <row r="557">
          <cell r="A557" t="str">
            <v>SHARED</v>
          </cell>
          <cell r="B557" t="str">
            <v>10</v>
          </cell>
          <cell r="C557" t="str">
            <v>T_100000</v>
          </cell>
          <cell r="D557" t="str">
            <v>0000910000</v>
          </cell>
          <cell r="E557" t="str">
            <v>164</v>
          </cell>
          <cell r="F557" t="str">
            <v>A_100018_040</v>
          </cell>
          <cell r="G557" t="str">
            <v>(Dis.SAVIGNANO) (SAN MAURO P. PRODUZIONE/TRATTAM. GENGA ) ANALOG INPUT 1 CPU</v>
          </cell>
          <cell r="H557" t="str">
            <v>%</v>
          </cell>
          <cell r="I557" t="str">
            <v>0</v>
          </cell>
          <cell r="J557" t="str">
            <v>1000</v>
          </cell>
          <cell r="K557" t="str">
            <v>0</v>
          </cell>
          <cell r="L557" t="str">
            <v>100</v>
          </cell>
          <cell r="M557" t="str">
            <v>1</v>
          </cell>
          <cell r="N557" t="str">
            <v>0</v>
          </cell>
          <cell r="O557" t="str">
            <v>10</v>
          </cell>
          <cell r="P557" t="str">
            <v>0</v>
          </cell>
          <cell r="Q557" t="str">
            <v>15</v>
          </cell>
          <cell r="R557" t="str">
            <v>LINEARE</v>
          </cell>
          <cell r="S557" t="str">
            <v>999999</v>
          </cell>
          <cell r="T557" t="str">
            <v>888888</v>
          </cell>
          <cell r="U557" t="str">
            <v>888888</v>
          </cell>
          <cell r="V557" t="str">
            <v>-888888</v>
          </cell>
          <cell r="W557" t="str">
            <v>-888888</v>
          </cell>
          <cell r="X557" t="str">
            <v>-999999</v>
          </cell>
          <cell r="Y557" t="str">
            <v>0</v>
          </cell>
          <cell r="Z557" t="str">
            <v>MEDIA</v>
          </cell>
          <cell r="AA557" t="str">
            <v>10</v>
          </cell>
          <cell r="AB557" t="str">
            <v>0</v>
          </cell>
          <cell r="AC557" t="str">
            <v>NO</v>
          </cell>
          <cell r="AD557" t="str">
            <v>NO</v>
          </cell>
          <cell r="AE557" t="str">
            <v>not used</v>
          </cell>
          <cell r="AF557" t="str">
            <v>A100018</v>
          </cell>
        </row>
        <row r="558">
          <cell r="A558" t="str">
            <v>SHARED</v>
          </cell>
          <cell r="B558" t="str">
            <v>10</v>
          </cell>
          <cell r="C558" t="str">
            <v>T_100000</v>
          </cell>
          <cell r="D558" t="str">
            <v>0000920000</v>
          </cell>
          <cell r="E558" t="str">
            <v>163</v>
          </cell>
          <cell r="F558" t="str">
            <v>A_100018_041</v>
          </cell>
          <cell r="G558" t="str">
            <v>(Dis.SAVIGNANO) (SAN MAURO P. PRODUZIONE/TRATTAM. GENGA ) ANALOG INPUT 2 CPU</v>
          </cell>
          <cell r="H558" t="str">
            <v>%</v>
          </cell>
          <cell r="I558" t="str">
            <v>0</v>
          </cell>
          <cell r="J558" t="str">
            <v>1000</v>
          </cell>
          <cell r="K558" t="str">
            <v>0</v>
          </cell>
          <cell r="L558" t="str">
            <v>100</v>
          </cell>
          <cell r="M558" t="str">
            <v>1</v>
          </cell>
          <cell r="N558" t="str">
            <v>0</v>
          </cell>
          <cell r="O558" t="str">
            <v>10</v>
          </cell>
          <cell r="P558" t="str">
            <v>0</v>
          </cell>
          <cell r="Q558" t="str">
            <v>15</v>
          </cell>
          <cell r="R558" t="str">
            <v>LINEARE</v>
          </cell>
          <cell r="S558" t="str">
            <v>999999</v>
          </cell>
          <cell r="T558" t="str">
            <v>888888</v>
          </cell>
          <cell r="U558" t="str">
            <v>888888</v>
          </cell>
          <cell r="V558" t="str">
            <v>-888888</v>
          </cell>
          <cell r="W558" t="str">
            <v>-888888</v>
          </cell>
          <cell r="X558" t="str">
            <v>-999999</v>
          </cell>
          <cell r="Y558" t="str">
            <v>0</v>
          </cell>
          <cell r="Z558" t="str">
            <v>MEDIA</v>
          </cell>
          <cell r="AA558" t="str">
            <v>10</v>
          </cell>
          <cell r="AB558" t="str">
            <v>0</v>
          </cell>
          <cell r="AC558" t="str">
            <v>NO</v>
          </cell>
          <cell r="AD558" t="str">
            <v>NO</v>
          </cell>
          <cell r="AE558" t="str">
            <v>not used</v>
          </cell>
          <cell r="AF558" t="str">
            <v>A100018</v>
          </cell>
        </row>
        <row r="559">
          <cell r="A559" t="str">
            <v>SHARED</v>
          </cell>
          <cell r="B559" t="str">
            <v>10</v>
          </cell>
          <cell r="C559" t="str">
            <v>T_100000</v>
          </cell>
          <cell r="D559" t="str">
            <v>0001370000</v>
          </cell>
          <cell r="E559" t="str">
            <v>272</v>
          </cell>
          <cell r="F559" t="str">
            <v>A_100018_060</v>
          </cell>
          <cell r="G559" t="str">
            <v>(Dis.SAVIGNANO) (SAN MAURO P. PRODUZIONE/TRATTAM. GENGA ) PRESSIONE RIPARTITORE</v>
          </cell>
          <cell r="H559" t="str">
            <v>bar</v>
          </cell>
          <cell r="I559" t="str">
            <v>0</v>
          </cell>
          <cell r="J559" t="str">
            <v>1000</v>
          </cell>
          <cell r="K559" t="str">
            <v>0</v>
          </cell>
          <cell r="L559" t="str">
            <v>100</v>
          </cell>
          <cell r="M559" t="str">
            <v>1</v>
          </cell>
          <cell r="N559" t="str">
            <v>0</v>
          </cell>
          <cell r="O559" t="str">
            <v>10</v>
          </cell>
          <cell r="P559" t="str">
            <v>0</v>
          </cell>
          <cell r="Q559" t="str">
            <v>15</v>
          </cell>
          <cell r="R559" t="str">
            <v>LINEARE</v>
          </cell>
          <cell r="S559" t="str">
            <v>999999</v>
          </cell>
          <cell r="T559" t="str">
            <v>888888</v>
          </cell>
          <cell r="U559" t="str">
            <v>888888</v>
          </cell>
          <cell r="V559" t="str">
            <v>-888888</v>
          </cell>
          <cell r="W559" t="str">
            <v>-888888</v>
          </cell>
          <cell r="X559" t="str">
            <v>-999999</v>
          </cell>
          <cell r="Y559" t="str">
            <v>0</v>
          </cell>
          <cell r="Z559" t="str">
            <v>MEDIA</v>
          </cell>
          <cell r="AA559" t="str">
            <v>10</v>
          </cell>
          <cell r="AB559" t="str">
            <v>0</v>
          </cell>
          <cell r="AC559" t="str">
            <v>NO</v>
          </cell>
          <cell r="AD559" t="str">
            <v>NO</v>
          </cell>
          <cell r="AE559" t="str">
            <v>not used</v>
          </cell>
          <cell r="AF559" t="str">
            <v>A100018</v>
          </cell>
          <cell r="AP559" t="str">
            <v>0</v>
          </cell>
        </row>
        <row r="560">
          <cell r="A560" t="str">
            <v>SHARED</v>
          </cell>
          <cell r="B560" t="str">
            <v>10</v>
          </cell>
          <cell r="C560" t="str">
            <v>T_100000</v>
          </cell>
          <cell r="D560" t="str">
            <v>0000930000</v>
          </cell>
          <cell r="E560" t="str">
            <v>183</v>
          </cell>
          <cell r="F560" t="str">
            <v>A_100019_002</v>
          </cell>
          <cell r="G560" t="str">
            <v>(Dis.SAVIGNANO) (SAN MAURO P. PRODUZIONE/TRATTAM. GENGA ) PORTATA USCITA IMPIANT</v>
          </cell>
          <cell r="H560" t="str">
            <v>m3/h</v>
          </cell>
          <cell r="I560" t="str">
            <v>0</v>
          </cell>
          <cell r="J560" t="str">
            <v>1000</v>
          </cell>
          <cell r="K560" t="str">
            <v>0</v>
          </cell>
          <cell r="L560" t="str">
            <v>150</v>
          </cell>
          <cell r="M560" t="str">
            <v>0</v>
          </cell>
          <cell r="N560" t="str">
            <v>0</v>
          </cell>
          <cell r="O560" t="str">
            <v>10</v>
          </cell>
          <cell r="P560" t="str">
            <v>0</v>
          </cell>
          <cell r="Q560" t="str">
            <v>15</v>
          </cell>
          <cell r="R560" t="str">
            <v>LINEARE</v>
          </cell>
          <cell r="S560" t="str">
            <v>999999</v>
          </cell>
          <cell r="T560" t="str">
            <v>888888</v>
          </cell>
          <cell r="U560" t="str">
            <v>888888</v>
          </cell>
          <cell r="V560" t="str">
            <v>-888888</v>
          </cell>
          <cell r="W560" t="str">
            <v>-888888</v>
          </cell>
          <cell r="X560" t="str">
            <v>-999999</v>
          </cell>
          <cell r="Y560" t="str">
            <v>0</v>
          </cell>
          <cell r="Z560" t="str">
            <v>MEDIA</v>
          </cell>
          <cell r="AA560" t="str">
            <v>10</v>
          </cell>
          <cell r="AB560" t="str">
            <v>0</v>
          </cell>
          <cell r="AC560" t="str">
            <v>NO</v>
          </cell>
          <cell r="AD560" t="str">
            <v>NO</v>
          </cell>
          <cell r="AE560" t="str">
            <v>not used</v>
          </cell>
          <cell r="AF560" t="str">
            <v>A100019</v>
          </cell>
        </row>
        <row r="561">
          <cell r="A561" t="str">
            <v>SHARED</v>
          </cell>
          <cell r="B561" t="str">
            <v>10</v>
          </cell>
          <cell r="C561" t="str">
            <v>T_100000</v>
          </cell>
          <cell r="D561" t="str">
            <v>0000940000</v>
          </cell>
          <cell r="E561" t="str">
            <v>184</v>
          </cell>
          <cell r="F561" t="str">
            <v>A_100019_003</v>
          </cell>
          <cell r="G561" t="str">
            <v>(Dis.SAVIGNANO) (SAN MAURO P. PRODUZIONE/TRATTAM. GENGA ) PORTATA RIDR. GENGA</v>
          </cell>
          <cell r="H561" t="str">
            <v>L/sec.</v>
          </cell>
          <cell r="I561" t="str">
            <v>0</v>
          </cell>
          <cell r="J561" t="str">
            <v>1000</v>
          </cell>
          <cell r="K561" t="str">
            <v>0</v>
          </cell>
          <cell r="L561" t="str">
            <v>83.3</v>
          </cell>
          <cell r="M561" t="str">
            <v>0</v>
          </cell>
          <cell r="N561" t="str">
            <v>0</v>
          </cell>
          <cell r="O561" t="str">
            <v>10</v>
          </cell>
          <cell r="P561" t="str">
            <v>0</v>
          </cell>
          <cell r="Q561" t="str">
            <v>15</v>
          </cell>
          <cell r="R561" t="str">
            <v>LINEARE</v>
          </cell>
          <cell r="S561" t="str">
            <v>999999</v>
          </cell>
          <cell r="T561" t="str">
            <v>888888</v>
          </cell>
          <cell r="U561" t="str">
            <v>888888</v>
          </cell>
          <cell r="V561" t="str">
            <v>-888888</v>
          </cell>
          <cell r="W561" t="str">
            <v>-888888</v>
          </cell>
          <cell r="X561" t="str">
            <v>-999999</v>
          </cell>
          <cell r="Y561" t="str">
            <v>0</v>
          </cell>
          <cell r="Z561" t="str">
            <v>MEDIA</v>
          </cell>
          <cell r="AA561" t="str">
            <v>10</v>
          </cell>
          <cell r="AB561" t="str">
            <v>0</v>
          </cell>
          <cell r="AC561" t="str">
            <v>NO</v>
          </cell>
          <cell r="AD561" t="str">
            <v>NO</v>
          </cell>
          <cell r="AE561" t="str">
            <v>not used</v>
          </cell>
          <cell r="AF561" t="str">
            <v>A100019</v>
          </cell>
        </row>
        <row r="562">
          <cell r="A562" t="str">
            <v>SHARED</v>
          </cell>
          <cell r="B562" t="str">
            <v>10</v>
          </cell>
          <cell r="C562" t="str">
            <v>T_100000</v>
          </cell>
          <cell r="D562" t="str">
            <v>0000950000</v>
          </cell>
          <cell r="E562" t="str">
            <v>178</v>
          </cell>
          <cell r="F562" t="str">
            <v>A_100019_008</v>
          </cell>
          <cell r="G562" t="str">
            <v>(Dis.SAVIGNANO) (SAN MAURO P. PRODUZIONE/TRATTAM. GENGA ) USCITA INDUSTRIALE RID</v>
          </cell>
          <cell r="H562" t="str">
            <v>m3/h</v>
          </cell>
          <cell r="I562" t="str">
            <v>0</v>
          </cell>
          <cell r="J562" t="str">
            <v>1000</v>
          </cell>
          <cell r="K562" t="str">
            <v>0</v>
          </cell>
          <cell r="L562" t="str">
            <v>200</v>
          </cell>
          <cell r="M562" t="str">
            <v>0</v>
          </cell>
          <cell r="N562" t="str">
            <v>0</v>
          </cell>
          <cell r="O562" t="str">
            <v>10</v>
          </cell>
          <cell r="P562" t="str">
            <v>0</v>
          </cell>
          <cell r="Q562" t="str">
            <v>15</v>
          </cell>
          <cell r="R562" t="str">
            <v>LINEARE</v>
          </cell>
          <cell r="S562" t="str">
            <v>999999</v>
          </cell>
          <cell r="T562" t="str">
            <v>888888</v>
          </cell>
          <cell r="U562" t="str">
            <v>888888</v>
          </cell>
          <cell r="V562" t="str">
            <v>-888888</v>
          </cell>
          <cell r="W562" t="str">
            <v>-888888</v>
          </cell>
          <cell r="X562" t="str">
            <v>-999999</v>
          </cell>
          <cell r="Y562" t="str">
            <v>0</v>
          </cell>
          <cell r="Z562" t="str">
            <v>MEDIA</v>
          </cell>
          <cell r="AA562" t="str">
            <v>10</v>
          </cell>
          <cell r="AB562" t="str">
            <v>0</v>
          </cell>
          <cell r="AC562" t="str">
            <v>NO</v>
          </cell>
          <cell r="AD562" t="str">
            <v>NO</v>
          </cell>
          <cell r="AE562" t="str">
            <v>not used</v>
          </cell>
          <cell r="AF562" t="str">
            <v>A100019</v>
          </cell>
        </row>
        <row r="563">
          <cell r="A563" t="str">
            <v>SHARED</v>
          </cell>
          <cell r="B563" t="str">
            <v>10</v>
          </cell>
          <cell r="C563" t="str">
            <v>T_100000</v>
          </cell>
          <cell r="D563" t="str">
            <v>0000960000</v>
          </cell>
          <cell r="E563" t="str">
            <v>179</v>
          </cell>
          <cell r="F563" t="str">
            <v>A_100019_009</v>
          </cell>
          <cell r="G563" t="str">
            <v>(Dis.SAVIGNANO) (SAN MAURO P. PRODUZIONE/TRATTAM. GENGA ) USCITA INDUST. GENGA</v>
          </cell>
          <cell r="H563" t="str">
            <v>m3/h</v>
          </cell>
          <cell r="I563" t="str">
            <v>0</v>
          </cell>
          <cell r="J563" t="str">
            <v>1000</v>
          </cell>
          <cell r="K563" t="str">
            <v>0</v>
          </cell>
          <cell r="L563" t="str">
            <v>200</v>
          </cell>
          <cell r="M563" t="str">
            <v>0</v>
          </cell>
          <cell r="N563" t="str">
            <v>0</v>
          </cell>
          <cell r="O563" t="str">
            <v>10</v>
          </cell>
          <cell r="P563" t="str">
            <v>0</v>
          </cell>
          <cell r="Q563" t="str">
            <v>15</v>
          </cell>
          <cell r="R563" t="str">
            <v>LINEARE</v>
          </cell>
          <cell r="S563" t="str">
            <v>999999</v>
          </cell>
          <cell r="T563" t="str">
            <v>888888</v>
          </cell>
          <cell r="U563" t="str">
            <v>888888</v>
          </cell>
          <cell r="V563" t="str">
            <v>-888888</v>
          </cell>
          <cell r="W563" t="str">
            <v>-888888</v>
          </cell>
          <cell r="X563" t="str">
            <v>-999999</v>
          </cell>
          <cell r="Y563" t="str">
            <v>0</v>
          </cell>
          <cell r="Z563" t="str">
            <v>MEDIA</v>
          </cell>
          <cell r="AA563" t="str">
            <v>10</v>
          </cell>
          <cell r="AB563" t="str">
            <v>0</v>
          </cell>
          <cell r="AC563" t="str">
            <v>NO</v>
          </cell>
          <cell r="AD563" t="str">
            <v>NO</v>
          </cell>
          <cell r="AE563" t="str">
            <v>not used</v>
          </cell>
          <cell r="AF563" t="str">
            <v>A100019</v>
          </cell>
        </row>
        <row r="564">
          <cell r="A564" t="str">
            <v>SHARED</v>
          </cell>
          <cell r="B564" t="str">
            <v>10</v>
          </cell>
          <cell r="C564" t="str">
            <v>T_100000</v>
          </cell>
          <cell r="D564" t="str">
            <v>0000970000</v>
          </cell>
          <cell r="E564" t="str">
            <v>173</v>
          </cell>
          <cell r="F564" t="str">
            <v>A_100019_010</v>
          </cell>
          <cell r="G564" t="str">
            <v>(Dis.SAVIGNANO) (SAN MAURO P. PRODUZIONE/TRATTAM. GENGA ) ASSORBIMENTO POMPA LAV</v>
          </cell>
          <cell r="H564" t="str">
            <v>A</v>
          </cell>
          <cell r="I564" t="str">
            <v>0</v>
          </cell>
          <cell r="J564" t="str">
            <v>1000</v>
          </cell>
          <cell r="K564" t="str">
            <v>0</v>
          </cell>
          <cell r="L564" t="str">
            <v>100</v>
          </cell>
          <cell r="M564" t="str">
            <v>10</v>
          </cell>
          <cell r="N564" t="str">
            <v>0</v>
          </cell>
          <cell r="O564" t="str">
            <v>10</v>
          </cell>
          <cell r="P564" t="str">
            <v>0</v>
          </cell>
          <cell r="Q564" t="str">
            <v>15</v>
          </cell>
          <cell r="R564" t="str">
            <v>LINEARE</v>
          </cell>
          <cell r="S564" t="str">
            <v>999999</v>
          </cell>
          <cell r="T564" t="str">
            <v>888888</v>
          </cell>
          <cell r="U564" t="str">
            <v>888888</v>
          </cell>
          <cell r="V564" t="str">
            <v>-888888</v>
          </cell>
          <cell r="W564" t="str">
            <v>-888888</v>
          </cell>
          <cell r="X564" t="str">
            <v>-999999</v>
          </cell>
          <cell r="Y564" t="str">
            <v>0</v>
          </cell>
          <cell r="Z564" t="str">
            <v>MEDIA</v>
          </cell>
          <cell r="AA564" t="str">
            <v>10</v>
          </cell>
          <cell r="AB564" t="str">
            <v>0</v>
          </cell>
          <cell r="AC564" t="str">
            <v>NO</v>
          </cell>
          <cell r="AD564" t="str">
            <v>NO</v>
          </cell>
          <cell r="AE564" t="str">
            <v>not used</v>
          </cell>
          <cell r="AF564" t="str">
            <v>A100019</v>
          </cell>
        </row>
        <row r="565">
          <cell r="A565" t="str">
            <v>SHARED</v>
          </cell>
          <cell r="B565" t="str">
            <v>10</v>
          </cell>
          <cell r="C565" t="str">
            <v>T_100000</v>
          </cell>
          <cell r="D565" t="str">
            <v>0000980000</v>
          </cell>
          <cell r="E565" t="str">
            <v>186</v>
          </cell>
          <cell r="F565" t="str">
            <v>A_100019_018</v>
          </cell>
          <cell r="G565" t="str">
            <v>(Dis.SAVIGNANO) (SAN MAURO P. PRODUZIONE/TRATTAM. GENGA ) LIVELLO PENSILE</v>
          </cell>
          <cell r="H565" t="str">
            <v>%</v>
          </cell>
          <cell r="I565" t="str">
            <v>0</v>
          </cell>
          <cell r="J565" t="str">
            <v>1000</v>
          </cell>
          <cell r="K565" t="str">
            <v>0</v>
          </cell>
          <cell r="L565" t="str">
            <v>100</v>
          </cell>
          <cell r="M565" t="str">
            <v>0</v>
          </cell>
          <cell r="N565" t="str">
            <v>0</v>
          </cell>
          <cell r="O565" t="str">
            <v>10</v>
          </cell>
          <cell r="P565" t="str">
            <v>0</v>
          </cell>
          <cell r="Q565" t="str">
            <v>15</v>
          </cell>
          <cell r="R565" t="str">
            <v>LINEARE</v>
          </cell>
          <cell r="S565" t="str">
            <v>99</v>
          </cell>
          <cell r="T565" t="str">
            <v>95</v>
          </cell>
          <cell r="U565" t="str">
            <v>95</v>
          </cell>
          <cell r="V565" t="str">
            <v>35</v>
          </cell>
          <cell r="W565" t="str">
            <v>35</v>
          </cell>
          <cell r="X565" t="str">
            <v>30</v>
          </cell>
          <cell r="Y565" t="str">
            <v>0</v>
          </cell>
          <cell r="Z565" t="str">
            <v>MEDIA</v>
          </cell>
          <cell r="AA565" t="str">
            <v>10</v>
          </cell>
          <cell r="AB565" t="str">
            <v>0</v>
          </cell>
          <cell r="AC565" t="str">
            <v>NO</v>
          </cell>
          <cell r="AE565" t="str">
            <v>not used</v>
          </cell>
          <cell r="AF565" t="str">
            <v>A100019</v>
          </cell>
          <cell r="AP565" t="str">
            <v>0</v>
          </cell>
        </row>
        <row r="566">
          <cell r="A566" t="str">
            <v>SHARED</v>
          </cell>
          <cell r="B566" t="str">
            <v>10</v>
          </cell>
          <cell r="C566" t="str">
            <v>T_100000</v>
          </cell>
          <cell r="D566" t="str">
            <v>0000990000</v>
          </cell>
          <cell r="E566" t="str">
            <v>180</v>
          </cell>
          <cell r="F566" t="str">
            <v>A_100019_020</v>
          </cell>
          <cell r="G566" t="str">
            <v>(Dis.SAVIGNANO) (SAN MAURO P. PRODUZIONE/TRATTAM. GENGA ) PRESSIONE PENSILE</v>
          </cell>
          <cell r="H566" t="str">
            <v>bar</v>
          </cell>
          <cell r="I566" t="str">
            <v>0</v>
          </cell>
          <cell r="J566" t="str">
            <v>1000</v>
          </cell>
          <cell r="K566" t="str">
            <v>0</v>
          </cell>
          <cell r="L566" t="str">
            <v>6</v>
          </cell>
          <cell r="M566" t="str">
            <v>0</v>
          </cell>
          <cell r="N566" t="str">
            <v>0</v>
          </cell>
          <cell r="O566" t="str">
            <v>10</v>
          </cell>
          <cell r="P566" t="str">
            <v>0</v>
          </cell>
          <cell r="Q566" t="str">
            <v>15</v>
          </cell>
          <cell r="R566" t="str">
            <v>LINEARE</v>
          </cell>
          <cell r="S566" t="str">
            <v>999999</v>
          </cell>
          <cell r="T566" t="str">
            <v>888888</v>
          </cell>
          <cell r="U566" t="str">
            <v>888888</v>
          </cell>
          <cell r="V566" t="str">
            <v>-888888</v>
          </cell>
          <cell r="W566" t="str">
            <v>-888888</v>
          </cell>
          <cell r="X566" t="str">
            <v>-999999</v>
          </cell>
          <cell r="Y566" t="str">
            <v>0</v>
          </cell>
          <cell r="Z566" t="str">
            <v>MEDIA</v>
          </cell>
          <cell r="AA566" t="str">
            <v>10</v>
          </cell>
          <cell r="AB566" t="str">
            <v>0</v>
          </cell>
          <cell r="AC566" t="str">
            <v>NO</v>
          </cell>
          <cell r="AD566" t="str">
            <v>NO</v>
          </cell>
          <cell r="AE566" t="str">
            <v>not used</v>
          </cell>
          <cell r="AF566" t="str">
            <v>A100019</v>
          </cell>
          <cell r="AP566" t="str">
            <v>0</v>
          </cell>
        </row>
        <row r="567">
          <cell r="A567" t="str">
            <v>SHARED</v>
          </cell>
          <cell r="B567" t="str">
            <v>10</v>
          </cell>
          <cell r="C567" t="str">
            <v>T_100000</v>
          </cell>
          <cell r="D567" t="str">
            <v>0001000000</v>
          </cell>
          <cell r="E567" t="str">
            <v>187</v>
          </cell>
          <cell r="F567" t="str">
            <v>A_100019_021</v>
          </cell>
          <cell r="G567" t="str">
            <v>(Dis.SAVIGNANO) (SAN MAURO P. PRODUZIONE/TRATTAM. GENGA ) PRESSIONE FILTRO 1</v>
          </cell>
          <cell r="H567" t="str">
            <v>bar</v>
          </cell>
          <cell r="I567" t="str">
            <v>0</v>
          </cell>
          <cell r="J567" t="str">
            <v>1000</v>
          </cell>
          <cell r="K567" t="str">
            <v>0</v>
          </cell>
          <cell r="L567" t="str">
            <v>1</v>
          </cell>
          <cell r="M567" t="str">
            <v>0</v>
          </cell>
          <cell r="N567" t="str">
            <v>0</v>
          </cell>
          <cell r="O567" t="str">
            <v>10</v>
          </cell>
          <cell r="P567" t="str">
            <v>0</v>
          </cell>
          <cell r="Q567" t="str">
            <v>15</v>
          </cell>
          <cell r="R567" t="str">
            <v>LINEARE</v>
          </cell>
          <cell r="S567" t="str">
            <v>999999</v>
          </cell>
          <cell r="T567" t="str">
            <v>888888</v>
          </cell>
          <cell r="U567" t="str">
            <v>888888</v>
          </cell>
          <cell r="V567" t="str">
            <v>-888888</v>
          </cell>
          <cell r="W567" t="str">
            <v>-888888</v>
          </cell>
          <cell r="X567" t="str">
            <v>-999999</v>
          </cell>
          <cell r="Y567" t="str">
            <v>0</v>
          </cell>
          <cell r="Z567" t="str">
            <v>MEDIA</v>
          </cell>
          <cell r="AA567" t="str">
            <v>10</v>
          </cell>
          <cell r="AB567" t="str">
            <v>0</v>
          </cell>
          <cell r="AC567" t="str">
            <v>NO</v>
          </cell>
          <cell r="AD567" t="str">
            <v>NO</v>
          </cell>
          <cell r="AE567" t="str">
            <v>not used</v>
          </cell>
          <cell r="AF567" t="str">
            <v>A100019</v>
          </cell>
          <cell r="AP567" t="str">
            <v>0</v>
          </cell>
        </row>
        <row r="568">
          <cell r="A568" t="str">
            <v>SHARED</v>
          </cell>
          <cell r="B568" t="str">
            <v>10</v>
          </cell>
          <cell r="C568" t="str">
            <v>T_100000</v>
          </cell>
          <cell r="D568" t="str">
            <v>0001010000</v>
          </cell>
          <cell r="E568" t="str">
            <v>188</v>
          </cell>
          <cell r="F568" t="str">
            <v>A_100019_022</v>
          </cell>
          <cell r="G568" t="str">
            <v>(Dis.SAVIGNANO) (SAN MAURO P. PRODUZIONE/TRATTAM. GENGA ) PRESSIONE FILTRO 2</v>
          </cell>
          <cell r="H568" t="str">
            <v>bar</v>
          </cell>
          <cell r="I568" t="str">
            <v>0</v>
          </cell>
          <cell r="J568" t="str">
            <v>1000</v>
          </cell>
          <cell r="K568" t="str">
            <v>0</v>
          </cell>
          <cell r="L568" t="str">
            <v>1</v>
          </cell>
          <cell r="M568" t="str">
            <v>0</v>
          </cell>
          <cell r="N568" t="str">
            <v>0</v>
          </cell>
          <cell r="O568" t="str">
            <v>10</v>
          </cell>
          <cell r="P568" t="str">
            <v>0</v>
          </cell>
          <cell r="Q568" t="str">
            <v>15</v>
          </cell>
          <cell r="R568" t="str">
            <v>LINEARE</v>
          </cell>
          <cell r="S568" t="str">
            <v>999999</v>
          </cell>
          <cell r="T568" t="str">
            <v>888888</v>
          </cell>
          <cell r="U568" t="str">
            <v>888888</v>
          </cell>
          <cell r="V568" t="str">
            <v>-888888</v>
          </cell>
          <cell r="W568" t="str">
            <v>-888888</v>
          </cell>
          <cell r="X568" t="str">
            <v>-999999</v>
          </cell>
          <cell r="Y568" t="str">
            <v>0</v>
          </cell>
          <cell r="Z568" t="str">
            <v>MEDIA</v>
          </cell>
          <cell r="AA568" t="str">
            <v>10</v>
          </cell>
          <cell r="AB568" t="str">
            <v>0</v>
          </cell>
          <cell r="AC568" t="str">
            <v>NO</v>
          </cell>
          <cell r="AD568" t="str">
            <v>NO</v>
          </cell>
          <cell r="AE568" t="str">
            <v>not used</v>
          </cell>
          <cell r="AF568" t="str">
            <v>A100019</v>
          </cell>
          <cell r="AP568" t="str">
            <v>0</v>
          </cell>
        </row>
        <row r="569">
          <cell r="A569" t="str">
            <v>SHARED</v>
          </cell>
          <cell r="B569" t="str">
            <v>10</v>
          </cell>
          <cell r="C569" t="str">
            <v>T_100000</v>
          </cell>
          <cell r="D569" t="str">
            <v>0001020000</v>
          </cell>
          <cell r="E569" t="str">
            <v>189</v>
          </cell>
          <cell r="F569" t="str">
            <v>A_100019_023</v>
          </cell>
          <cell r="G569" t="str">
            <v>(Dis.SAVIGNANO) (SAN MAURO P. PRODUZIONE/TRATTAM. GENGA ) PRESSIONE FILTRO 3</v>
          </cell>
          <cell r="H569" t="str">
            <v>bar</v>
          </cell>
          <cell r="I569" t="str">
            <v>0</v>
          </cell>
          <cell r="J569" t="str">
            <v>1000</v>
          </cell>
          <cell r="K569" t="str">
            <v>0</v>
          </cell>
          <cell r="L569" t="str">
            <v>1</v>
          </cell>
          <cell r="M569" t="str">
            <v>0</v>
          </cell>
          <cell r="N569" t="str">
            <v>0</v>
          </cell>
          <cell r="O569" t="str">
            <v>10</v>
          </cell>
          <cell r="P569" t="str">
            <v>0</v>
          </cell>
          <cell r="Q569" t="str">
            <v>15</v>
          </cell>
          <cell r="R569" t="str">
            <v>LINEARE</v>
          </cell>
          <cell r="S569" t="str">
            <v>999999</v>
          </cell>
          <cell r="T569" t="str">
            <v>888888</v>
          </cell>
          <cell r="U569" t="str">
            <v>888888</v>
          </cell>
          <cell r="V569" t="str">
            <v>-888888</v>
          </cell>
          <cell r="W569" t="str">
            <v>-888888</v>
          </cell>
          <cell r="X569" t="str">
            <v>-999999</v>
          </cell>
          <cell r="Y569" t="str">
            <v>0</v>
          </cell>
          <cell r="Z569" t="str">
            <v>MEDIA</v>
          </cell>
          <cell r="AA569" t="str">
            <v>10</v>
          </cell>
          <cell r="AB569" t="str">
            <v>0</v>
          </cell>
          <cell r="AC569" t="str">
            <v>NO</v>
          </cell>
          <cell r="AD569" t="str">
            <v>NO</v>
          </cell>
          <cell r="AE569" t="str">
            <v>not used</v>
          </cell>
          <cell r="AF569" t="str">
            <v>A100019</v>
          </cell>
          <cell r="AP569" t="str">
            <v>0</v>
          </cell>
        </row>
        <row r="570">
          <cell r="A570" t="str">
            <v>SHARED</v>
          </cell>
          <cell r="B570" t="str">
            <v>10</v>
          </cell>
          <cell r="C570" t="str">
            <v>T_100000</v>
          </cell>
          <cell r="D570" t="str">
            <v>0001030000</v>
          </cell>
          <cell r="E570" t="str">
            <v>177</v>
          </cell>
          <cell r="F570" t="str">
            <v>A_100019_025</v>
          </cell>
          <cell r="G570" t="str">
            <v>(Dis.SAVIGNANO) (SAN MAURO P. PRODUZIONE/TRATTAM. GENGA ) PRESSIONE INDUSTRIALE</v>
          </cell>
          <cell r="H570" t="str">
            <v>bar</v>
          </cell>
          <cell r="I570" t="str">
            <v>0</v>
          </cell>
          <cell r="J570" t="str">
            <v>1000</v>
          </cell>
          <cell r="K570" t="str">
            <v>0</v>
          </cell>
          <cell r="L570" t="str">
            <v>10</v>
          </cell>
          <cell r="M570" t="str">
            <v>0</v>
          </cell>
          <cell r="N570" t="str">
            <v>0</v>
          </cell>
          <cell r="O570" t="str">
            <v>10</v>
          </cell>
          <cell r="P570" t="str">
            <v>0</v>
          </cell>
          <cell r="Q570" t="str">
            <v>15</v>
          </cell>
          <cell r="R570" t="str">
            <v>LINEARE</v>
          </cell>
          <cell r="S570" t="str">
            <v>999999</v>
          </cell>
          <cell r="T570" t="str">
            <v>888888</v>
          </cell>
          <cell r="U570" t="str">
            <v>888888</v>
          </cell>
          <cell r="V570" t="str">
            <v>-888888</v>
          </cell>
          <cell r="W570" t="str">
            <v>-888888</v>
          </cell>
          <cell r="X570" t="str">
            <v>-999999</v>
          </cell>
          <cell r="Y570" t="str">
            <v>0</v>
          </cell>
          <cell r="Z570" t="str">
            <v>MEDIA</v>
          </cell>
          <cell r="AA570" t="str">
            <v>10</v>
          </cell>
          <cell r="AB570" t="str">
            <v>0</v>
          </cell>
          <cell r="AC570" t="str">
            <v>NO</v>
          </cell>
          <cell r="AD570" t="str">
            <v>NO</v>
          </cell>
          <cell r="AE570" t="str">
            <v>not used</v>
          </cell>
          <cell r="AF570" t="str">
            <v>A100019</v>
          </cell>
        </row>
        <row r="571">
          <cell r="A571" t="str">
            <v>SHARED</v>
          </cell>
          <cell r="B571" t="str">
            <v>10</v>
          </cell>
          <cell r="C571" t="str">
            <v>T_100000</v>
          </cell>
          <cell r="D571" t="str">
            <v>0001040000</v>
          </cell>
          <cell r="E571" t="str">
            <v>16</v>
          </cell>
          <cell r="F571" t="str">
            <v>A_100021_001</v>
          </cell>
          <cell r="G571" t="str">
            <v>(Dis.SAVIGNANO) (SAN MAURO P. PRODUZ. USO FONTANELLE ) PORTATA L.VECCHIA</v>
          </cell>
          <cell r="H571" t="str">
            <v>m3/h</v>
          </cell>
          <cell r="I571" t="str">
            <v>0</v>
          </cell>
          <cell r="J571" t="str">
            <v>1000</v>
          </cell>
          <cell r="K571" t="str">
            <v>0</v>
          </cell>
          <cell r="L571" t="str">
            <v>250</v>
          </cell>
          <cell r="M571" t="str">
            <v>0</v>
          </cell>
          <cell r="N571" t="str">
            <v>0</v>
          </cell>
          <cell r="O571" t="str">
            <v>10</v>
          </cell>
          <cell r="P571" t="str">
            <v>0</v>
          </cell>
          <cell r="Q571" t="str">
            <v>15</v>
          </cell>
          <cell r="R571" t="str">
            <v>LINEARE</v>
          </cell>
          <cell r="S571" t="str">
            <v>999999</v>
          </cell>
          <cell r="T571" t="str">
            <v>888888</v>
          </cell>
          <cell r="U571" t="str">
            <v>888888</v>
          </cell>
          <cell r="V571" t="str">
            <v>-888888</v>
          </cell>
          <cell r="W571" t="str">
            <v>-888888</v>
          </cell>
          <cell r="X571" t="str">
            <v>-999999</v>
          </cell>
          <cell r="Y571" t="str">
            <v>0</v>
          </cell>
          <cell r="Z571" t="str">
            <v>MEDIA</v>
          </cell>
          <cell r="AA571" t="str">
            <v>10</v>
          </cell>
          <cell r="AB571" t="str">
            <v>0</v>
          </cell>
          <cell r="AC571" t="str">
            <v>NO</v>
          </cell>
          <cell r="AD571" t="str">
            <v>NO</v>
          </cell>
          <cell r="AE571" t="str">
            <v>not used</v>
          </cell>
          <cell r="AF571" t="str">
            <v>A100021</v>
          </cell>
        </row>
        <row r="572">
          <cell r="A572" t="str">
            <v>SHARED</v>
          </cell>
          <cell r="B572" t="str">
            <v>10</v>
          </cell>
          <cell r="C572" t="str">
            <v>T_100000</v>
          </cell>
          <cell r="D572" t="str">
            <v>0001050000</v>
          </cell>
          <cell r="E572" t="str">
            <v>20</v>
          </cell>
          <cell r="F572" t="str">
            <v>A_100021_002</v>
          </cell>
          <cell r="G572" t="str">
            <v>(Dis.SAVIGNANO) (SAN MAURO P. PRODUZ. USO FONTANELLE ) PORTATA L.NUOVA</v>
          </cell>
          <cell r="H572" t="str">
            <v>m3/h</v>
          </cell>
          <cell r="I572" t="str">
            <v>0</v>
          </cell>
          <cell r="J572" t="str">
            <v>1000</v>
          </cell>
          <cell r="K572" t="str">
            <v>0</v>
          </cell>
          <cell r="L572" t="str">
            <v>250</v>
          </cell>
          <cell r="M572" t="str">
            <v>0</v>
          </cell>
          <cell r="N572" t="str">
            <v>0</v>
          </cell>
          <cell r="O572" t="str">
            <v>10</v>
          </cell>
          <cell r="P572" t="str">
            <v>0</v>
          </cell>
          <cell r="Q572" t="str">
            <v>15</v>
          </cell>
          <cell r="R572" t="str">
            <v>LINEARE</v>
          </cell>
          <cell r="S572" t="str">
            <v>999999</v>
          </cell>
          <cell r="T572" t="str">
            <v>888888</v>
          </cell>
          <cell r="U572" t="str">
            <v>888888</v>
          </cell>
          <cell r="V572" t="str">
            <v>-888888</v>
          </cell>
          <cell r="W572" t="str">
            <v>-888888</v>
          </cell>
          <cell r="X572" t="str">
            <v>-999999</v>
          </cell>
          <cell r="Y572" t="str">
            <v>0</v>
          </cell>
          <cell r="Z572" t="str">
            <v>MEDIA</v>
          </cell>
          <cell r="AA572" t="str">
            <v>10</v>
          </cell>
          <cell r="AB572" t="str">
            <v>0</v>
          </cell>
          <cell r="AC572" t="str">
            <v>NO</v>
          </cell>
          <cell r="AD572" t="str">
            <v>NO</v>
          </cell>
          <cell r="AE572" t="str">
            <v>not used</v>
          </cell>
          <cell r="AF572" t="str">
            <v>A100021</v>
          </cell>
        </row>
        <row r="573">
          <cell r="A573" t="str">
            <v>SHARED</v>
          </cell>
          <cell r="B573" t="str">
            <v>10</v>
          </cell>
          <cell r="C573" t="str">
            <v>T_100000</v>
          </cell>
          <cell r="D573" t="str">
            <v>0001060000</v>
          </cell>
          <cell r="E573" t="str">
            <v>6</v>
          </cell>
          <cell r="F573" t="str">
            <v>A_100021_003</v>
          </cell>
          <cell r="G573" t="str">
            <v>(Dis.SAVIGNANO) (SAN MAURO P. PRODUZ. USO FONTANELLE ) ASSORB POZZO 1</v>
          </cell>
          <cell r="H573" t="str">
            <v>A</v>
          </cell>
          <cell r="I573" t="str">
            <v>0</v>
          </cell>
          <cell r="J573" t="str">
            <v>1000</v>
          </cell>
          <cell r="K573" t="str">
            <v>0</v>
          </cell>
          <cell r="L573" t="str">
            <v>100</v>
          </cell>
          <cell r="M573" t="str">
            <v>1</v>
          </cell>
          <cell r="N573" t="str">
            <v>0</v>
          </cell>
          <cell r="O573" t="str">
            <v>10</v>
          </cell>
          <cell r="P573" t="str">
            <v>0</v>
          </cell>
          <cell r="Q573" t="str">
            <v>15</v>
          </cell>
          <cell r="R573" t="str">
            <v>LINEARE</v>
          </cell>
          <cell r="S573" t="str">
            <v>999999</v>
          </cell>
          <cell r="T573" t="str">
            <v>888888</v>
          </cell>
          <cell r="U573" t="str">
            <v>888888</v>
          </cell>
          <cell r="V573" t="str">
            <v>-888888</v>
          </cell>
          <cell r="W573" t="str">
            <v>-888888</v>
          </cell>
          <cell r="X573" t="str">
            <v>-999999</v>
          </cell>
          <cell r="Y573" t="str">
            <v>0</v>
          </cell>
          <cell r="Z573" t="str">
            <v>MEDIA</v>
          </cell>
          <cell r="AA573" t="str">
            <v>10</v>
          </cell>
          <cell r="AB573" t="str">
            <v>0</v>
          </cell>
          <cell r="AC573" t="str">
            <v>NO</v>
          </cell>
          <cell r="AD573" t="str">
            <v>NO</v>
          </cell>
          <cell r="AE573" t="str">
            <v>not used</v>
          </cell>
          <cell r="AF573" t="str">
            <v>A100021</v>
          </cell>
        </row>
        <row r="574">
          <cell r="A574" t="str">
            <v>SHARED</v>
          </cell>
          <cell r="B574" t="str">
            <v>10</v>
          </cell>
          <cell r="C574" t="str">
            <v>T_100000</v>
          </cell>
          <cell r="D574" t="str">
            <v>0001070000</v>
          </cell>
          <cell r="E574" t="str">
            <v>7</v>
          </cell>
          <cell r="F574" t="str">
            <v>A_100021_004</v>
          </cell>
          <cell r="G574" t="str">
            <v>(Dis.SAVIGNANO) (SAN MAURO P. PRODUZ. USO FONTANELLE ) ASSORB POZZO 2</v>
          </cell>
          <cell r="H574" t="str">
            <v>A</v>
          </cell>
          <cell r="I574" t="str">
            <v>0</v>
          </cell>
          <cell r="J574" t="str">
            <v>1000</v>
          </cell>
          <cell r="K574" t="str">
            <v>0</v>
          </cell>
          <cell r="L574" t="str">
            <v>100</v>
          </cell>
          <cell r="M574" t="str">
            <v>1</v>
          </cell>
          <cell r="N574" t="str">
            <v>0</v>
          </cell>
          <cell r="O574" t="str">
            <v>10</v>
          </cell>
          <cell r="P574" t="str">
            <v>0</v>
          </cell>
          <cell r="Q574" t="str">
            <v>15</v>
          </cell>
          <cell r="R574" t="str">
            <v>LINEARE</v>
          </cell>
          <cell r="S574" t="str">
            <v>999999</v>
          </cell>
          <cell r="T574" t="str">
            <v>888888</v>
          </cell>
          <cell r="U574" t="str">
            <v>888888</v>
          </cell>
          <cell r="V574" t="str">
            <v>-888888</v>
          </cell>
          <cell r="W574" t="str">
            <v>-888888</v>
          </cell>
          <cell r="X574" t="str">
            <v>-999999</v>
          </cell>
          <cell r="Y574" t="str">
            <v>0</v>
          </cell>
          <cell r="Z574" t="str">
            <v>MEDIA</v>
          </cell>
          <cell r="AA574" t="str">
            <v>10</v>
          </cell>
          <cell r="AB574" t="str">
            <v>0</v>
          </cell>
          <cell r="AC574" t="str">
            <v>NO</v>
          </cell>
          <cell r="AD574" t="str">
            <v>NO</v>
          </cell>
          <cell r="AE574" t="str">
            <v>not used</v>
          </cell>
          <cell r="AF574" t="str">
            <v>A100021</v>
          </cell>
        </row>
        <row r="575">
          <cell r="A575" t="str">
            <v>SHARED</v>
          </cell>
          <cell r="B575" t="str">
            <v>10</v>
          </cell>
          <cell r="C575" t="str">
            <v>T_100000</v>
          </cell>
          <cell r="D575" t="str">
            <v>0001080000</v>
          </cell>
          <cell r="E575" t="str">
            <v>8</v>
          </cell>
          <cell r="F575" t="str">
            <v>A_100021_005</v>
          </cell>
          <cell r="G575" t="str">
            <v>(Dis.SAVIGNANO) (SAN MAURO P. PRODUZ. USO FONTANELLE ) ASSORB POZZO 3</v>
          </cell>
          <cell r="H575" t="str">
            <v>A</v>
          </cell>
          <cell r="I575" t="str">
            <v>0</v>
          </cell>
          <cell r="J575" t="str">
            <v>1000</v>
          </cell>
          <cell r="K575" t="str">
            <v>0</v>
          </cell>
          <cell r="L575" t="str">
            <v>150</v>
          </cell>
          <cell r="M575" t="str">
            <v>0</v>
          </cell>
          <cell r="N575" t="str">
            <v>0</v>
          </cell>
          <cell r="O575" t="str">
            <v>10</v>
          </cell>
          <cell r="P575" t="str">
            <v>0</v>
          </cell>
          <cell r="Q575" t="str">
            <v>15</v>
          </cell>
          <cell r="R575" t="str">
            <v>LINEARE</v>
          </cell>
          <cell r="S575" t="str">
            <v>999999</v>
          </cell>
          <cell r="T575" t="str">
            <v>888888</v>
          </cell>
          <cell r="U575" t="str">
            <v>888888</v>
          </cell>
          <cell r="V575" t="str">
            <v>-888888</v>
          </cell>
          <cell r="W575" t="str">
            <v>-888888</v>
          </cell>
          <cell r="X575" t="str">
            <v>-999999</v>
          </cell>
          <cell r="Y575" t="str">
            <v>0</v>
          </cell>
          <cell r="Z575" t="str">
            <v>MEDIA</v>
          </cell>
          <cell r="AA575" t="str">
            <v>10</v>
          </cell>
          <cell r="AB575" t="str">
            <v>0</v>
          </cell>
          <cell r="AC575" t="str">
            <v>NO</v>
          </cell>
          <cell r="AD575" t="str">
            <v>NO</v>
          </cell>
          <cell r="AE575" t="str">
            <v>not used</v>
          </cell>
          <cell r="AF575" t="str">
            <v>A100021</v>
          </cell>
        </row>
        <row r="576">
          <cell r="A576" t="str">
            <v>SHARED</v>
          </cell>
          <cell r="B576" t="str">
            <v>10</v>
          </cell>
          <cell r="C576" t="str">
            <v>T_100000</v>
          </cell>
          <cell r="D576" t="str">
            <v>0001090000</v>
          </cell>
          <cell r="E576" t="str">
            <v>9</v>
          </cell>
          <cell r="F576" t="str">
            <v>A_100021_006</v>
          </cell>
          <cell r="G576" t="str">
            <v>(Dis.SAVIGNANO) (SAN MAURO P. PRODUZ. USO FONTANELLE ) ASSORB POZZO 4</v>
          </cell>
          <cell r="H576" t="str">
            <v>A</v>
          </cell>
          <cell r="I576" t="str">
            <v>0</v>
          </cell>
          <cell r="J576" t="str">
            <v>1000</v>
          </cell>
          <cell r="K576" t="str">
            <v>0</v>
          </cell>
          <cell r="L576" t="str">
            <v>250</v>
          </cell>
          <cell r="M576" t="str">
            <v>0</v>
          </cell>
          <cell r="N576" t="str">
            <v>0</v>
          </cell>
          <cell r="O576" t="str">
            <v>10</v>
          </cell>
          <cell r="P576" t="str">
            <v>0</v>
          </cell>
          <cell r="Q576" t="str">
            <v>15</v>
          </cell>
          <cell r="R576" t="str">
            <v>LINEARE</v>
          </cell>
          <cell r="S576" t="str">
            <v>999999</v>
          </cell>
          <cell r="T576" t="str">
            <v>888888</v>
          </cell>
          <cell r="U576" t="str">
            <v>888888</v>
          </cell>
          <cell r="V576" t="str">
            <v>-888888</v>
          </cell>
          <cell r="W576" t="str">
            <v>-888888</v>
          </cell>
          <cell r="X576" t="str">
            <v>-999999</v>
          </cell>
          <cell r="Y576" t="str">
            <v>0</v>
          </cell>
          <cell r="Z576" t="str">
            <v>MEDIA</v>
          </cell>
          <cell r="AA576" t="str">
            <v>10</v>
          </cell>
          <cell r="AB576" t="str">
            <v>0</v>
          </cell>
          <cell r="AC576" t="str">
            <v>NO</v>
          </cell>
          <cell r="AD576" t="str">
            <v>NO</v>
          </cell>
          <cell r="AE576" t="str">
            <v>not used</v>
          </cell>
          <cell r="AF576" t="str">
            <v>A100021</v>
          </cell>
        </row>
        <row r="577">
          <cell r="A577" t="str">
            <v>SHARED</v>
          </cell>
          <cell r="B577" t="str">
            <v>10</v>
          </cell>
          <cell r="C577" t="str">
            <v>T_100000</v>
          </cell>
          <cell r="D577" t="str">
            <v>0001100000</v>
          </cell>
          <cell r="E577" t="str">
            <v>10</v>
          </cell>
          <cell r="F577" t="str">
            <v>A_100021_007</v>
          </cell>
          <cell r="G577" t="str">
            <v>(Dis.SAVIGNANO) (SAN MAURO P. PRODUZ. USO FONTANELLE ) ASSORB POZZO 5</v>
          </cell>
          <cell r="H577" t="str">
            <v>A</v>
          </cell>
          <cell r="I577" t="str">
            <v>0</v>
          </cell>
          <cell r="J577" t="str">
            <v>1000</v>
          </cell>
          <cell r="K577" t="str">
            <v>0</v>
          </cell>
          <cell r="L577" t="str">
            <v>250</v>
          </cell>
          <cell r="M577" t="str">
            <v>0</v>
          </cell>
          <cell r="N577" t="str">
            <v>0</v>
          </cell>
          <cell r="O577" t="str">
            <v>10</v>
          </cell>
          <cell r="P577" t="str">
            <v>0</v>
          </cell>
          <cell r="Q577" t="str">
            <v>15</v>
          </cell>
          <cell r="R577" t="str">
            <v>LINEARE</v>
          </cell>
          <cell r="S577" t="str">
            <v>999999</v>
          </cell>
          <cell r="T577" t="str">
            <v>888888</v>
          </cell>
          <cell r="U577" t="str">
            <v>888888</v>
          </cell>
          <cell r="V577" t="str">
            <v>-888888</v>
          </cell>
          <cell r="W577" t="str">
            <v>-888888</v>
          </cell>
          <cell r="X577" t="str">
            <v>-999999</v>
          </cell>
          <cell r="Y577" t="str">
            <v>0</v>
          </cell>
          <cell r="Z577" t="str">
            <v>MEDIA</v>
          </cell>
          <cell r="AA577" t="str">
            <v>10</v>
          </cell>
          <cell r="AB577" t="str">
            <v>0</v>
          </cell>
          <cell r="AC577" t="str">
            <v>NO</v>
          </cell>
          <cell r="AD577" t="str">
            <v>NO</v>
          </cell>
          <cell r="AE577" t="str">
            <v>not used</v>
          </cell>
          <cell r="AF577" t="str">
            <v>A100021</v>
          </cell>
        </row>
        <row r="578">
          <cell r="A578" t="str">
            <v>SHARED</v>
          </cell>
          <cell r="B578" t="str">
            <v>10</v>
          </cell>
          <cell r="C578" t="str">
            <v>T_100000</v>
          </cell>
          <cell r="D578" t="str">
            <v>0001110000</v>
          </cell>
          <cell r="E578" t="str">
            <v>11</v>
          </cell>
          <cell r="F578" t="str">
            <v>A_100021_008</v>
          </cell>
          <cell r="G578" t="str">
            <v>(Dis.SAVIGNANO) (SAN MAURO P. PRODUZ. USO FONTANELLE ) ASSORB POZZO 6</v>
          </cell>
          <cell r="H578" t="str">
            <v>A</v>
          </cell>
          <cell r="I578" t="str">
            <v>0</v>
          </cell>
          <cell r="J578" t="str">
            <v>1000</v>
          </cell>
          <cell r="K578" t="str">
            <v>0</v>
          </cell>
          <cell r="L578" t="str">
            <v>150</v>
          </cell>
          <cell r="M578" t="str">
            <v>0</v>
          </cell>
          <cell r="N578" t="str">
            <v>0</v>
          </cell>
          <cell r="O578" t="str">
            <v>10</v>
          </cell>
          <cell r="P578" t="str">
            <v>0</v>
          </cell>
          <cell r="Q578" t="str">
            <v>15</v>
          </cell>
          <cell r="R578" t="str">
            <v>LINEARE</v>
          </cell>
          <cell r="S578" t="str">
            <v>999999</v>
          </cell>
          <cell r="T578" t="str">
            <v>888888</v>
          </cell>
          <cell r="U578" t="str">
            <v>888888</v>
          </cell>
          <cell r="V578" t="str">
            <v>-888888</v>
          </cell>
          <cell r="W578" t="str">
            <v>-888888</v>
          </cell>
          <cell r="X578" t="str">
            <v>-999999</v>
          </cell>
          <cell r="Y578" t="str">
            <v>0</v>
          </cell>
          <cell r="Z578" t="str">
            <v>MEDIA</v>
          </cell>
          <cell r="AA578" t="str">
            <v>10</v>
          </cell>
          <cell r="AB578" t="str">
            <v>0</v>
          </cell>
          <cell r="AC578" t="str">
            <v>NO</v>
          </cell>
          <cell r="AD578" t="str">
            <v>NO</v>
          </cell>
          <cell r="AE578" t="str">
            <v>not used</v>
          </cell>
          <cell r="AF578" t="str">
            <v>A100021</v>
          </cell>
        </row>
        <row r="579">
          <cell r="A579" t="str">
            <v>SHARED</v>
          </cell>
          <cell r="B579" t="str">
            <v>10</v>
          </cell>
          <cell r="C579" t="str">
            <v>T_100000</v>
          </cell>
          <cell r="D579" t="str">
            <v>0001120000</v>
          </cell>
          <cell r="E579" t="str">
            <v>12</v>
          </cell>
          <cell r="F579" t="str">
            <v>A_100021_009</v>
          </cell>
          <cell r="G579" t="str">
            <v>(Dis.SAVIGNANO) (SAN MAURO P. PRODUZ. USO FONTANELLE ) ASSORB POZZO 7</v>
          </cell>
          <cell r="H579" t="str">
            <v>A</v>
          </cell>
          <cell r="I579" t="str">
            <v>0</v>
          </cell>
          <cell r="J579" t="str">
            <v>1000</v>
          </cell>
          <cell r="K579" t="str">
            <v>0</v>
          </cell>
          <cell r="L579" t="str">
            <v>250</v>
          </cell>
          <cell r="M579" t="str">
            <v>0</v>
          </cell>
          <cell r="N579" t="str">
            <v>0</v>
          </cell>
          <cell r="O579" t="str">
            <v>10</v>
          </cell>
          <cell r="P579" t="str">
            <v>0</v>
          </cell>
          <cell r="Q579" t="str">
            <v>15</v>
          </cell>
          <cell r="R579" t="str">
            <v>LINEARE</v>
          </cell>
          <cell r="S579" t="str">
            <v>999999</v>
          </cell>
          <cell r="T579" t="str">
            <v>888888</v>
          </cell>
          <cell r="U579" t="str">
            <v>888888</v>
          </cell>
          <cell r="V579" t="str">
            <v>-888888</v>
          </cell>
          <cell r="W579" t="str">
            <v>-888888</v>
          </cell>
          <cell r="X579" t="str">
            <v>-999999</v>
          </cell>
          <cell r="Y579" t="str">
            <v>0</v>
          </cell>
          <cell r="Z579" t="str">
            <v>MEDIA</v>
          </cell>
          <cell r="AA579" t="str">
            <v>10</v>
          </cell>
          <cell r="AB579" t="str">
            <v>0</v>
          </cell>
          <cell r="AC579" t="str">
            <v>NO</v>
          </cell>
          <cell r="AD579" t="str">
            <v>NO</v>
          </cell>
          <cell r="AE579" t="str">
            <v>not used</v>
          </cell>
          <cell r="AF579" t="str">
            <v>A100021</v>
          </cell>
        </row>
        <row r="580">
          <cell r="A580" t="str">
            <v>SHARED</v>
          </cell>
          <cell r="B580" t="str">
            <v>10</v>
          </cell>
          <cell r="C580" t="str">
            <v>T_100000</v>
          </cell>
          <cell r="D580" t="str">
            <v>0001130000</v>
          </cell>
          <cell r="E580" t="str">
            <v>18</v>
          </cell>
          <cell r="F580" t="str">
            <v>A_100021_010</v>
          </cell>
          <cell r="G580" t="str">
            <v>(Dis.SAVIGNANO) (SAN MAURO P. PRODUZ. USO FONTANELLE ) ASSORB. TRASFORM.LINEA 1</v>
          </cell>
          <cell r="H580" t="str">
            <v>A</v>
          </cell>
          <cell r="I580" t="str">
            <v>0</v>
          </cell>
          <cell r="J580" t="str">
            <v>1000</v>
          </cell>
          <cell r="K580" t="str">
            <v>0</v>
          </cell>
          <cell r="L580" t="str">
            <v>100</v>
          </cell>
          <cell r="M580" t="str">
            <v>0</v>
          </cell>
          <cell r="N580" t="str">
            <v>0</v>
          </cell>
          <cell r="O580" t="str">
            <v>10</v>
          </cell>
          <cell r="P580" t="str">
            <v>0</v>
          </cell>
          <cell r="Q580" t="str">
            <v>15</v>
          </cell>
          <cell r="R580" t="str">
            <v>LINEARE</v>
          </cell>
          <cell r="S580" t="str">
            <v>999999</v>
          </cell>
          <cell r="T580" t="str">
            <v>888888</v>
          </cell>
          <cell r="U580" t="str">
            <v>888888</v>
          </cell>
          <cell r="V580" t="str">
            <v>-888888</v>
          </cell>
          <cell r="W580" t="str">
            <v>-888888</v>
          </cell>
          <cell r="X580" t="str">
            <v>-999999</v>
          </cell>
          <cell r="Y580" t="str">
            <v>0</v>
          </cell>
          <cell r="Z580" t="str">
            <v>MEDIA</v>
          </cell>
          <cell r="AA580" t="str">
            <v>10</v>
          </cell>
          <cell r="AB580" t="str">
            <v>0</v>
          </cell>
          <cell r="AC580" t="str">
            <v>NO</v>
          </cell>
          <cell r="AD580" t="str">
            <v>NO</v>
          </cell>
          <cell r="AE580" t="str">
            <v>not used</v>
          </cell>
          <cell r="AF580" t="str">
            <v>A100021</v>
          </cell>
        </row>
        <row r="581">
          <cell r="A581" t="str">
            <v>SHARED</v>
          </cell>
          <cell r="B581" t="str">
            <v>10</v>
          </cell>
          <cell r="C581" t="str">
            <v>T_100000</v>
          </cell>
          <cell r="D581" t="str">
            <v>0001140000</v>
          </cell>
          <cell r="E581" t="str">
            <v>19</v>
          </cell>
          <cell r="F581" t="str">
            <v>A_100021_011</v>
          </cell>
          <cell r="G581" t="str">
            <v>(Dis.SAVIGNANO) (SAN MAURO P. PRODUZ. USO FONTANELLE ) ASSORB. TRASFORM.LINEA 2</v>
          </cell>
          <cell r="H581" t="str">
            <v>A</v>
          </cell>
          <cell r="I581" t="str">
            <v>0</v>
          </cell>
          <cell r="J581" t="str">
            <v>1000</v>
          </cell>
          <cell r="K581" t="str">
            <v>0</v>
          </cell>
          <cell r="L581" t="str">
            <v>100</v>
          </cell>
          <cell r="M581" t="str">
            <v>1</v>
          </cell>
          <cell r="N581" t="str">
            <v>0</v>
          </cell>
          <cell r="O581" t="str">
            <v>10</v>
          </cell>
          <cell r="P581" t="str">
            <v>0</v>
          </cell>
          <cell r="Q581" t="str">
            <v>15</v>
          </cell>
          <cell r="R581" t="str">
            <v>LINEARE</v>
          </cell>
          <cell r="S581" t="str">
            <v>999999</v>
          </cell>
          <cell r="T581" t="str">
            <v>888888</v>
          </cell>
          <cell r="U581" t="str">
            <v>888888</v>
          </cell>
          <cell r="V581" t="str">
            <v>-888888</v>
          </cell>
          <cell r="W581" t="str">
            <v>-888888</v>
          </cell>
          <cell r="X581" t="str">
            <v>-999999</v>
          </cell>
          <cell r="Y581" t="str">
            <v>0</v>
          </cell>
          <cell r="Z581" t="str">
            <v>MEDIA</v>
          </cell>
          <cell r="AA581" t="str">
            <v>10</v>
          </cell>
          <cell r="AB581" t="str">
            <v>0</v>
          </cell>
          <cell r="AC581" t="str">
            <v>NO</v>
          </cell>
          <cell r="AD581" t="str">
            <v>NO</v>
          </cell>
          <cell r="AE581" t="str">
            <v>not used</v>
          </cell>
          <cell r="AF581" t="str">
            <v>A100021</v>
          </cell>
        </row>
        <row r="582">
          <cell r="A582" t="str">
            <v>SHARED</v>
          </cell>
          <cell r="B582" t="str">
            <v>10</v>
          </cell>
          <cell r="C582" t="str">
            <v>T_100000</v>
          </cell>
          <cell r="D582" t="str">
            <v>0001150000</v>
          </cell>
          <cell r="E582" t="str">
            <v>14</v>
          </cell>
          <cell r="F582" t="str">
            <v>A_100021_012</v>
          </cell>
          <cell r="G582" t="str">
            <v>(Dis.SAVIGNANO) (SAN MAURO P. PRODUZ. USO FONTANELLE ) PRESSIONE L.VECCHIA</v>
          </cell>
          <cell r="H582" t="str">
            <v>bar</v>
          </cell>
          <cell r="I582" t="str">
            <v>0</v>
          </cell>
          <cell r="J582" t="str">
            <v>1000</v>
          </cell>
          <cell r="K582" t="str">
            <v>0</v>
          </cell>
          <cell r="L582" t="str">
            <v>10</v>
          </cell>
          <cell r="M582" t="str">
            <v>0</v>
          </cell>
          <cell r="N582" t="str">
            <v>0</v>
          </cell>
          <cell r="O582" t="str">
            <v>10</v>
          </cell>
          <cell r="P582" t="str">
            <v>0</v>
          </cell>
          <cell r="Q582" t="str">
            <v>15</v>
          </cell>
          <cell r="R582" t="str">
            <v>LINEARE</v>
          </cell>
          <cell r="S582" t="str">
            <v>999999</v>
          </cell>
          <cell r="T582" t="str">
            <v>888888</v>
          </cell>
          <cell r="U582" t="str">
            <v>888888</v>
          </cell>
          <cell r="V582" t="str">
            <v>-888888</v>
          </cell>
          <cell r="W582" t="str">
            <v>-888888</v>
          </cell>
          <cell r="X582" t="str">
            <v>-999999</v>
          </cell>
          <cell r="Y582" t="str">
            <v>0</v>
          </cell>
          <cell r="Z582" t="str">
            <v>MEDIA</v>
          </cell>
          <cell r="AA582" t="str">
            <v>10</v>
          </cell>
          <cell r="AB582" t="str">
            <v>0</v>
          </cell>
          <cell r="AC582" t="str">
            <v>NO</v>
          </cell>
          <cell r="AD582" t="str">
            <v>NO</v>
          </cell>
          <cell r="AE582" t="str">
            <v>not used</v>
          </cell>
          <cell r="AF582" t="str">
            <v>A100021</v>
          </cell>
        </row>
        <row r="583">
          <cell r="A583" t="str">
            <v>SHARED</v>
          </cell>
          <cell r="B583" t="str">
            <v>10</v>
          </cell>
          <cell r="C583" t="str">
            <v>T_100000</v>
          </cell>
          <cell r="D583" t="str">
            <v>0001160000</v>
          </cell>
          <cell r="E583" t="str">
            <v>15</v>
          </cell>
          <cell r="F583" t="str">
            <v>A_100021_013</v>
          </cell>
          <cell r="G583" t="str">
            <v>(Dis.SAVIGNANO) (SAN MAURO P. PRODUZ. USO FONTANELLE ) PRESSIONE L.NUOVA</v>
          </cell>
          <cell r="H583" t="str">
            <v>bar</v>
          </cell>
          <cell r="I583" t="str">
            <v>0</v>
          </cell>
          <cell r="J583" t="str">
            <v>1000</v>
          </cell>
          <cell r="K583" t="str">
            <v>0</v>
          </cell>
          <cell r="L583" t="str">
            <v>10</v>
          </cell>
          <cell r="M583" t="str">
            <v>0</v>
          </cell>
          <cell r="N583" t="str">
            <v>0</v>
          </cell>
          <cell r="O583" t="str">
            <v>10</v>
          </cell>
          <cell r="P583" t="str">
            <v>0</v>
          </cell>
          <cell r="Q583" t="str">
            <v>15</v>
          </cell>
          <cell r="R583" t="str">
            <v>LINEARE</v>
          </cell>
          <cell r="S583" t="str">
            <v>999999</v>
          </cell>
          <cell r="T583" t="str">
            <v>888888</v>
          </cell>
          <cell r="U583" t="str">
            <v>888888</v>
          </cell>
          <cell r="V583" t="str">
            <v>-888888</v>
          </cell>
          <cell r="W583" t="str">
            <v>-888888</v>
          </cell>
          <cell r="X583" t="str">
            <v>-999999</v>
          </cell>
          <cell r="Y583" t="str">
            <v>0</v>
          </cell>
          <cell r="Z583" t="str">
            <v>MEDIA</v>
          </cell>
          <cell r="AA583" t="str">
            <v>10</v>
          </cell>
          <cell r="AB583" t="str">
            <v>0</v>
          </cell>
          <cell r="AC583" t="str">
            <v>NO</v>
          </cell>
          <cell r="AD583" t="str">
            <v>NO</v>
          </cell>
          <cell r="AE583" t="str">
            <v>not used</v>
          </cell>
          <cell r="AF583" t="str">
            <v>A100021</v>
          </cell>
        </row>
        <row r="584">
          <cell r="A584" t="str">
            <v>SHARED</v>
          </cell>
          <cell r="B584" t="str">
            <v>10</v>
          </cell>
          <cell r="C584" t="str">
            <v>T_100000</v>
          </cell>
          <cell r="D584" t="str">
            <v>0001170000</v>
          </cell>
          <cell r="E584" t="str">
            <v>13</v>
          </cell>
          <cell r="F584" t="str">
            <v>A_100021_014</v>
          </cell>
          <cell r="G584" t="str">
            <v>(Dis.SAVIGNANO) (SAN MAURO P. PRODUZ. USO FONTANELLE ) PRESSIONE COLLETTORE</v>
          </cell>
          <cell r="H584" t="str">
            <v>bar</v>
          </cell>
          <cell r="I584" t="str">
            <v>0</v>
          </cell>
          <cell r="J584" t="str">
            <v>1000</v>
          </cell>
          <cell r="K584" t="str">
            <v>0</v>
          </cell>
          <cell r="L584" t="str">
            <v>10</v>
          </cell>
          <cell r="M584" t="str">
            <v>0</v>
          </cell>
          <cell r="N584" t="str">
            <v>0</v>
          </cell>
          <cell r="O584" t="str">
            <v>10</v>
          </cell>
          <cell r="P584" t="str">
            <v>0</v>
          </cell>
          <cell r="Q584" t="str">
            <v>15</v>
          </cell>
          <cell r="R584" t="str">
            <v>LINEARE</v>
          </cell>
          <cell r="S584" t="str">
            <v>999999</v>
          </cell>
          <cell r="T584" t="str">
            <v>888888</v>
          </cell>
          <cell r="U584" t="str">
            <v>888888</v>
          </cell>
          <cell r="V584" t="str">
            <v>-888888</v>
          </cell>
          <cell r="W584" t="str">
            <v>-888888</v>
          </cell>
          <cell r="X584" t="str">
            <v>-999999</v>
          </cell>
          <cell r="Y584" t="str">
            <v>0</v>
          </cell>
          <cell r="Z584" t="str">
            <v>MEDIA</v>
          </cell>
          <cell r="AA584" t="str">
            <v>10</v>
          </cell>
          <cell r="AB584" t="str">
            <v>0</v>
          </cell>
          <cell r="AC584" t="str">
            <v>NO</v>
          </cell>
          <cell r="AD584" t="str">
            <v>NO</v>
          </cell>
          <cell r="AE584" t="str">
            <v>not used</v>
          </cell>
          <cell r="AF584" t="str">
            <v>A100021</v>
          </cell>
        </row>
        <row r="585">
          <cell r="A585" t="str">
            <v>SHARED</v>
          </cell>
          <cell r="B585" t="str">
            <v>10</v>
          </cell>
          <cell r="C585" t="str">
            <v>T_100000</v>
          </cell>
          <cell r="D585" t="str">
            <v>0001180000</v>
          </cell>
          <cell r="E585" t="str">
            <v>2</v>
          </cell>
          <cell r="F585" t="str">
            <v>A_100021_015</v>
          </cell>
          <cell r="G585" t="str">
            <v>(Dis.SAVIGNANO) (SAN MAURO P. PRODUZ. USO FONTANELLE ) ORA TBOX : ORE TBOX</v>
          </cell>
          <cell r="H585" t="str">
            <v>h</v>
          </cell>
          <cell r="I585" t="str">
            <v>0</v>
          </cell>
          <cell r="J585" t="str">
            <v>1000</v>
          </cell>
          <cell r="K585" t="str">
            <v>0</v>
          </cell>
          <cell r="L585" t="str">
            <v>100</v>
          </cell>
          <cell r="M585" t="str">
            <v>1</v>
          </cell>
          <cell r="N585" t="str">
            <v>0</v>
          </cell>
          <cell r="O585" t="str">
            <v>10</v>
          </cell>
          <cell r="P585" t="str">
            <v>0</v>
          </cell>
          <cell r="Q585" t="str">
            <v>15</v>
          </cell>
          <cell r="R585" t="str">
            <v>LINEARE</v>
          </cell>
          <cell r="S585" t="str">
            <v>999999</v>
          </cell>
          <cell r="T585" t="str">
            <v>888888</v>
          </cell>
          <cell r="U585" t="str">
            <v>888888</v>
          </cell>
          <cell r="V585" t="str">
            <v>-888888</v>
          </cell>
          <cell r="W585" t="str">
            <v>-888888</v>
          </cell>
          <cell r="X585" t="str">
            <v>-999999</v>
          </cell>
          <cell r="Y585" t="str">
            <v>0</v>
          </cell>
          <cell r="Z585" t="str">
            <v>MEDIA</v>
          </cell>
          <cell r="AA585" t="str">
            <v>10</v>
          </cell>
          <cell r="AB585" t="str">
            <v>0</v>
          </cell>
          <cell r="AC585" t="str">
            <v>NO</v>
          </cell>
          <cell r="AD585" t="str">
            <v>NO</v>
          </cell>
          <cell r="AE585" t="str">
            <v>not used</v>
          </cell>
          <cell r="AF585" t="str">
            <v>A100021</v>
          </cell>
        </row>
        <row r="586">
          <cell r="A586" t="str">
            <v>SHARED</v>
          </cell>
          <cell r="B586" t="str">
            <v>10</v>
          </cell>
          <cell r="C586" t="str">
            <v>T_100000</v>
          </cell>
          <cell r="D586" t="str">
            <v>0001190000</v>
          </cell>
          <cell r="E586" t="str">
            <v>1</v>
          </cell>
          <cell r="F586" t="str">
            <v>A_100021_016</v>
          </cell>
          <cell r="G586" t="str">
            <v>(Dis.SAVIGNANO) (SAN MAURO P. PRODUZ. USO FONTANELLE ) MINUTO TBOX : MINUTO TBOX</v>
          </cell>
          <cell r="H586" t="str">
            <v>min</v>
          </cell>
          <cell r="I586" t="str">
            <v>0</v>
          </cell>
          <cell r="J586" t="str">
            <v>1000</v>
          </cell>
          <cell r="K586" t="str">
            <v>0</v>
          </cell>
          <cell r="L586" t="str">
            <v>100</v>
          </cell>
          <cell r="M586" t="str">
            <v>1</v>
          </cell>
          <cell r="N586" t="str">
            <v>0</v>
          </cell>
          <cell r="O586" t="str">
            <v>10</v>
          </cell>
          <cell r="P586" t="str">
            <v>0</v>
          </cell>
          <cell r="Q586" t="str">
            <v>15</v>
          </cell>
          <cell r="R586" t="str">
            <v>LINEARE</v>
          </cell>
          <cell r="S586" t="str">
            <v>999999</v>
          </cell>
          <cell r="T586" t="str">
            <v>888888</v>
          </cell>
          <cell r="U586" t="str">
            <v>888888</v>
          </cell>
          <cell r="V586" t="str">
            <v>-888888</v>
          </cell>
          <cell r="W586" t="str">
            <v>-888888</v>
          </cell>
          <cell r="X586" t="str">
            <v>-999999</v>
          </cell>
          <cell r="Y586" t="str">
            <v>0</v>
          </cell>
          <cell r="Z586" t="str">
            <v>MEDIA</v>
          </cell>
          <cell r="AA586" t="str">
            <v>10</v>
          </cell>
          <cell r="AB586" t="str">
            <v>0</v>
          </cell>
          <cell r="AC586" t="str">
            <v>NO</v>
          </cell>
          <cell r="AD586" t="str">
            <v>NO</v>
          </cell>
          <cell r="AE586" t="str">
            <v>not used</v>
          </cell>
          <cell r="AF586" t="str">
            <v>A100021</v>
          </cell>
        </row>
        <row r="587">
          <cell r="A587" t="str">
            <v>SHARED</v>
          </cell>
          <cell r="B587" t="str">
            <v>10</v>
          </cell>
          <cell r="C587" t="str">
            <v>T_100000</v>
          </cell>
          <cell r="D587" t="str">
            <v>0001200000</v>
          </cell>
          <cell r="E587" t="str">
            <v>0</v>
          </cell>
          <cell r="F587" t="str">
            <v>A_100021_017</v>
          </cell>
          <cell r="G587" t="str">
            <v>(Dis.SAVIGNANO) (SAN MAURO P. PRODUZ. USO FONTANELLE ) SECONDO TBOX : SECONDO TB</v>
          </cell>
          <cell r="H587" t="str">
            <v>sec</v>
          </cell>
          <cell r="I587" t="str">
            <v>0</v>
          </cell>
          <cell r="J587" t="str">
            <v>1000</v>
          </cell>
          <cell r="K587" t="str">
            <v>0</v>
          </cell>
          <cell r="L587" t="str">
            <v>100</v>
          </cell>
          <cell r="M587" t="str">
            <v>1</v>
          </cell>
          <cell r="N587" t="str">
            <v>0</v>
          </cell>
          <cell r="O587" t="str">
            <v>10</v>
          </cell>
          <cell r="P587" t="str">
            <v>0</v>
          </cell>
          <cell r="Q587" t="str">
            <v>15</v>
          </cell>
          <cell r="R587" t="str">
            <v>LINEARE</v>
          </cell>
          <cell r="S587" t="str">
            <v>999999</v>
          </cell>
          <cell r="T587" t="str">
            <v>888888</v>
          </cell>
          <cell r="U587" t="str">
            <v>888888</v>
          </cell>
          <cell r="V587" t="str">
            <v>-888888</v>
          </cell>
          <cell r="W587" t="str">
            <v>-888888</v>
          </cell>
          <cell r="X587" t="str">
            <v>-999999</v>
          </cell>
          <cell r="Y587" t="str">
            <v>0</v>
          </cell>
          <cell r="Z587" t="str">
            <v>MEDIA</v>
          </cell>
          <cell r="AA587" t="str">
            <v>10</v>
          </cell>
          <cell r="AB587" t="str">
            <v>0</v>
          </cell>
          <cell r="AC587" t="str">
            <v>NO</v>
          </cell>
          <cell r="AD587" t="str">
            <v>NO</v>
          </cell>
          <cell r="AE587" t="str">
            <v>not used</v>
          </cell>
          <cell r="AF587" t="str">
            <v>A100021</v>
          </cell>
        </row>
        <row r="588">
          <cell r="A588" t="str">
            <v>SHARED</v>
          </cell>
          <cell r="B588" t="str">
            <v>10</v>
          </cell>
          <cell r="C588" t="str">
            <v>T_100000</v>
          </cell>
          <cell r="D588" t="str">
            <v>0001210000</v>
          </cell>
          <cell r="E588" t="str">
            <v>5</v>
          </cell>
          <cell r="F588" t="str">
            <v>A_100021_018</v>
          </cell>
          <cell r="G588" t="str">
            <v>(Dis.SAVIGNANO) (SAN MAURO P. PRODUZ. USO FONTANELLE ) TENSIONE BATTERIA ESTERNA</v>
          </cell>
          <cell r="H588" t="str">
            <v>V</v>
          </cell>
          <cell r="I588" t="str">
            <v>0</v>
          </cell>
          <cell r="J588" t="str">
            <v>1000</v>
          </cell>
          <cell r="K588" t="str">
            <v>0</v>
          </cell>
          <cell r="L588" t="str">
            <v>100</v>
          </cell>
          <cell r="M588" t="str">
            <v>1</v>
          </cell>
          <cell r="N588" t="str">
            <v>0</v>
          </cell>
          <cell r="O588" t="str">
            <v>10</v>
          </cell>
          <cell r="P588" t="str">
            <v>0</v>
          </cell>
          <cell r="Q588" t="str">
            <v>15</v>
          </cell>
          <cell r="R588" t="str">
            <v>LINEARE</v>
          </cell>
          <cell r="S588" t="str">
            <v>999999</v>
          </cell>
          <cell r="T588" t="str">
            <v>888888</v>
          </cell>
          <cell r="U588" t="str">
            <v>888888</v>
          </cell>
          <cell r="V588" t="str">
            <v>-888888</v>
          </cell>
          <cell r="W588" t="str">
            <v>-888888</v>
          </cell>
          <cell r="X588" t="str">
            <v>-999999</v>
          </cell>
          <cell r="Y588" t="str">
            <v>0</v>
          </cell>
          <cell r="Z588" t="str">
            <v>MEDIA</v>
          </cell>
          <cell r="AA588" t="str">
            <v>10</v>
          </cell>
          <cell r="AB588" t="str">
            <v>0</v>
          </cell>
          <cell r="AC588" t="str">
            <v>NO</v>
          </cell>
          <cell r="AD588" t="str">
            <v>NO</v>
          </cell>
          <cell r="AE588" t="str">
            <v>not used</v>
          </cell>
          <cell r="AF588" t="str">
            <v>A100021</v>
          </cell>
        </row>
        <row r="589">
          <cell r="A589" t="str">
            <v>SHARED</v>
          </cell>
          <cell r="B589" t="str">
            <v>10</v>
          </cell>
          <cell r="C589" t="str">
            <v>T_100000</v>
          </cell>
          <cell r="D589" t="str">
            <v>0001220000</v>
          </cell>
          <cell r="E589" t="str">
            <v>4</v>
          </cell>
          <cell r="F589" t="str">
            <v>A_100021_040</v>
          </cell>
          <cell r="G589" t="str">
            <v>(Dis.SAVIGNANO) (SAN MAURO P. PRODUZ. USO FONTANELLE ) ANALOG INPUT 1 CPU</v>
          </cell>
          <cell r="H589" t="str">
            <v>%</v>
          </cell>
          <cell r="I589" t="str">
            <v>0</v>
          </cell>
          <cell r="J589" t="str">
            <v>1000</v>
          </cell>
          <cell r="K589" t="str">
            <v>0</v>
          </cell>
          <cell r="L589" t="str">
            <v>100</v>
          </cell>
          <cell r="M589" t="str">
            <v>1</v>
          </cell>
          <cell r="N589" t="str">
            <v>0</v>
          </cell>
          <cell r="O589" t="str">
            <v>10</v>
          </cell>
          <cell r="P589" t="str">
            <v>0</v>
          </cell>
          <cell r="Q589" t="str">
            <v>15</v>
          </cell>
          <cell r="R589" t="str">
            <v>LINEARE</v>
          </cell>
          <cell r="S589" t="str">
            <v>999999</v>
          </cell>
          <cell r="T589" t="str">
            <v>888888</v>
          </cell>
          <cell r="U589" t="str">
            <v>888888</v>
          </cell>
          <cell r="V589" t="str">
            <v>-888888</v>
          </cell>
          <cell r="W589" t="str">
            <v>-888888</v>
          </cell>
          <cell r="X589" t="str">
            <v>-999999</v>
          </cell>
          <cell r="Y589" t="str">
            <v>0</v>
          </cell>
          <cell r="Z589" t="str">
            <v>MEDIA</v>
          </cell>
          <cell r="AA589" t="str">
            <v>10</v>
          </cell>
          <cell r="AB589" t="str">
            <v>0</v>
          </cell>
          <cell r="AC589" t="str">
            <v>NO</v>
          </cell>
          <cell r="AD589" t="str">
            <v>NO</v>
          </cell>
          <cell r="AE589" t="str">
            <v>not used</v>
          </cell>
          <cell r="AF589" t="str">
            <v>A100021</v>
          </cell>
        </row>
        <row r="590">
          <cell r="A590" t="str">
            <v>SHARED</v>
          </cell>
          <cell r="B590" t="str">
            <v>10</v>
          </cell>
          <cell r="C590" t="str">
            <v>T_100000</v>
          </cell>
          <cell r="D590" t="str">
            <v>0001230000</v>
          </cell>
          <cell r="E590" t="str">
            <v>3</v>
          </cell>
          <cell r="F590" t="str">
            <v>A_100021_041</v>
          </cell>
          <cell r="G590" t="str">
            <v>(Dis.SAVIGNANO) (SAN MAURO P. PRODUZ. USO FONTANELLE ) ANALOG INPUT 2 CPU</v>
          </cell>
          <cell r="H590" t="str">
            <v>%</v>
          </cell>
          <cell r="I590" t="str">
            <v>0</v>
          </cell>
          <cell r="J590" t="str">
            <v>1000</v>
          </cell>
          <cell r="K590" t="str">
            <v>0</v>
          </cell>
          <cell r="L590" t="str">
            <v>100</v>
          </cell>
          <cell r="M590" t="str">
            <v>1</v>
          </cell>
          <cell r="N590" t="str">
            <v>0</v>
          </cell>
          <cell r="O590" t="str">
            <v>10</v>
          </cell>
          <cell r="P590" t="str">
            <v>0</v>
          </cell>
          <cell r="Q590" t="str">
            <v>15</v>
          </cell>
          <cell r="R590" t="str">
            <v>LINEARE</v>
          </cell>
          <cell r="S590" t="str">
            <v>999999</v>
          </cell>
          <cell r="T590" t="str">
            <v>888888</v>
          </cell>
          <cell r="U590" t="str">
            <v>888888</v>
          </cell>
          <cell r="V590" t="str">
            <v>-888888</v>
          </cell>
          <cell r="W590" t="str">
            <v>-888888</v>
          </cell>
          <cell r="X590" t="str">
            <v>-999999</v>
          </cell>
          <cell r="Y590" t="str">
            <v>0</v>
          </cell>
          <cell r="Z590" t="str">
            <v>MEDIA</v>
          </cell>
          <cell r="AA590" t="str">
            <v>10</v>
          </cell>
          <cell r="AB590" t="str">
            <v>0</v>
          </cell>
          <cell r="AC590" t="str">
            <v>NO</v>
          </cell>
          <cell r="AD590" t="str">
            <v>NO</v>
          </cell>
          <cell r="AE590" t="str">
            <v>not used</v>
          </cell>
          <cell r="AF590" t="str">
            <v>A100021</v>
          </cell>
        </row>
        <row r="591">
          <cell r="A591" t="str">
            <v>SHARED</v>
          </cell>
          <cell r="B591" t="str">
            <v>10</v>
          </cell>
          <cell r="C591" t="str">
            <v>T_100000</v>
          </cell>
          <cell r="D591" t="str">
            <v>0001380000</v>
          </cell>
          <cell r="E591" t="str">
            <v>216</v>
          </cell>
          <cell r="F591" t="str">
            <v>A_100021_061</v>
          </cell>
          <cell r="G591" t="str">
            <v>(Dis.SAVIGNANO) (SAN MAURO P. PRODUZ. USO FONTANELLE ) STOP LIVELLO POZZI 1</v>
          </cell>
          <cell r="H591" t="str">
            <v>%</v>
          </cell>
          <cell r="I591" t="str">
            <v>0</v>
          </cell>
          <cell r="J591" t="str">
            <v>1000</v>
          </cell>
          <cell r="K591" t="str">
            <v>0</v>
          </cell>
          <cell r="L591" t="str">
            <v>100</v>
          </cell>
          <cell r="M591" t="str">
            <v>1</v>
          </cell>
          <cell r="N591" t="str">
            <v>0</v>
          </cell>
          <cell r="O591" t="str">
            <v>10</v>
          </cell>
          <cell r="P591" t="str">
            <v>0</v>
          </cell>
          <cell r="Q591" t="str">
            <v>15</v>
          </cell>
          <cell r="R591" t="str">
            <v>LINEARE</v>
          </cell>
          <cell r="S591" t="str">
            <v>999999</v>
          </cell>
          <cell r="T591" t="str">
            <v>888888</v>
          </cell>
          <cell r="U591" t="str">
            <v>888888</v>
          </cell>
          <cell r="V591" t="str">
            <v>-888888</v>
          </cell>
          <cell r="W591" t="str">
            <v>-888888</v>
          </cell>
          <cell r="X591" t="str">
            <v>-999999</v>
          </cell>
          <cell r="Y591" t="str">
            <v>0</v>
          </cell>
          <cell r="Z591" t="str">
            <v>MEDIA</v>
          </cell>
          <cell r="AA591" t="str">
            <v>10</v>
          </cell>
          <cell r="AB591" t="str">
            <v>0</v>
          </cell>
          <cell r="AC591" t="str">
            <v>NO</v>
          </cell>
          <cell r="AD591" t="str">
            <v>NO</v>
          </cell>
          <cell r="AE591" t="str">
            <v>not used</v>
          </cell>
          <cell r="AF591" t="str">
            <v>A100021</v>
          </cell>
          <cell r="AP591" t="str">
            <v>0</v>
          </cell>
        </row>
        <row r="592">
          <cell r="A592" t="str">
            <v>SHARED</v>
          </cell>
          <cell r="B592" t="str">
            <v>10</v>
          </cell>
          <cell r="C592" t="str">
            <v>T_100000</v>
          </cell>
          <cell r="D592" t="str">
            <v>0001390000</v>
          </cell>
          <cell r="E592" t="str">
            <v>217</v>
          </cell>
          <cell r="F592" t="str">
            <v>A_100021_062</v>
          </cell>
          <cell r="G592" t="str">
            <v>(Dis.SAVIGNANO) (SAN MAURO P. PRODUZ. USO FONTANELLE ) START LIVELLO POZZI 1</v>
          </cell>
          <cell r="H592" t="str">
            <v>%</v>
          </cell>
          <cell r="I592" t="str">
            <v>0</v>
          </cell>
          <cell r="J592" t="str">
            <v>1000</v>
          </cell>
          <cell r="K592" t="str">
            <v>0</v>
          </cell>
          <cell r="L592" t="str">
            <v>100</v>
          </cell>
          <cell r="M592" t="str">
            <v>1</v>
          </cell>
          <cell r="N592" t="str">
            <v>0</v>
          </cell>
          <cell r="O592" t="str">
            <v>10</v>
          </cell>
          <cell r="P592" t="str">
            <v>0</v>
          </cell>
          <cell r="Q592" t="str">
            <v>15</v>
          </cell>
          <cell r="R592" t="str">
            <v>LINEARE</v>
          </cell>
          <cell r="S592" t="str">
            <v>999999</v>
          </cell>
          <cell r="T592" t="str">
            <v>888888</v>
          </cell>
          <cell r="U592" t="str">
            <v>888888</v>
          </cell>
          <cell r="V592" t="str">
            <v>-888888</v>
          </cell>
          <cell r="W592" t="str">
            <v>-888888</v>
          </cell>
          <cell r="X592" t="str">
            <v>-999999</v>
          </cell>
          <cell r="Y592" t="str">
            <v>0</v>
          </cell>
          <cell r="Z592" t="str">
            <v>MEDIA</v>
          </cell>
          <cell r="AA592" t="str">
            <v>10</v>
          </cell>
          <cell r="AB592" t="str">
            <v>0</v>
          </cell>
          <cell r="AC592" t="str">
            <v>NO</v>
          </cell>
          <cell r="AD592" t="str">
            <v>NO</v>
          </cell>
          <cell r="AE592" t="str">
            <v>not used</v>
          </cell>
          <cell r="AF592" t="str">
            <v>A100021</v>
          </cell>
          <cell r="AP592" t="str">
            <v>0</v>
          </cell>
        </row>
        <row r="593">
          <cell r="A593" t="str">
            <v>SHARED</v>
          </cell>
          <cell r="B593" t="str">
            <v>10</v>
          </cell>
          <cell r="C593" t="str">
            <v>T_100000</v>
          </cell>
          <cell r="D593" t="str">
            <v>0001400000</v>
          </cell>
          <cell r="E593" t="str">
            <v>218</v>
          </cell>
          <cell r="F593" t="str">
            <v>A_100021_063</v>
          </cell>
          <cell r="G593" t="str">
            <v>(Dis.SAVIGNANO) (SAN MAURO P. PRODUZ. USO FONTANELLE ) STOP LIVELLO POZZI 2</v>
          </cell>
          <cell r="H593" t="str">
            <v>%</v>
          </cell>
          <cell r="I593" t="str">
            <v>0</v>
          </cell>
          <cell r="J593" t="str">
            <v>1000</v>
          </cell>
          <cell r="K593" t="str">
            <v>0</v>
          </cell>
          <cell r="L593" t="str">
            <v>100</v>
          </cell>
          <cell r="M593" t="str">
            <v>1</v>
          </cell>
          <cell r="N593" t="str">
            <v>0</v>
          </cell>
          <cell r="O593" t="str">
            <v>10</v>
          </cell>
          <cell r="P593" t="str">
            <v>0</v>
          </cell>
          <cell r="Q593" t="str">
            <v>15</v>
          </cell>
          <cell r="R593" t="str">
            <v>LINEARE</v>
          </cell>
          <cell r="S593" t="str">
            <v>999999</v>
          </cell>
          <cell r="T593" t="str">
            <v>888888</v>
          </cell>
          <cell r="U593" t="str">
            <v>888888</v>
          </cell>
          <cell r="V593" t="str">
            <v>-888888</v>
          </cell>
          <cell r="W593" t="str">
            <v>-888888</v>
          </cell>
          <cell r="X593" t="str">
            <v>-999999</v>
          </cell>
          <cell r="Y593" t="str">
            <v>0</v>
          </cell>
          <cell r="Z593" t="str">
            <v>MEDIA</v>
          </cell>
          <cell r="AA593" t="str">
            <v>10</v>
          </cell>
          <cell r="AB593" t="str">
            <v>0</v>
          </cell>
          <cell r="AC593" t="str">
            <v>NO</v>
          </cell>
          <cell r="AD593" t="str">
            <v>NO</v>
          </cell>
          <cell r="AE593" t="str">
            <v>not used</v>
          </cell>
          <cell r="AF593" t="str">
            <v>A100021</v>
          </cell>
          <cell r="AP593" t="str">
            <v>0</v>
          </cell>
        </row>
        <row r="594">
          <cell r="A594" t="str">
            <v>SHARED</v>
          </cell>
          <cell r="B594" t="str">
            <v>10</v>
          </cell>
          <cell r="C594" t="str">
            <v>T_100000</v>
          </cell>
          <cell r="D594" t="str">
            <v>0001410000</v>
          </cell>
          <cell r="E594" t="str">
            <v>219</v>
          </cell>
          <cell r="F594" t="str">
            <v>A_100021_064</v>
          </cell>
          <cell r="G594" t="str">
            <v>(Dis.SAVIGNANO) (SAN MAURO P. PRODUZ. USO FONTANELLE ) START LIVELLO POZZI 2</v>
          </cell>
          <cell r="H594" t="str">
            <v>%</v>
          </cell>
          <cell r="I594" t="str">
            <v>0</v>
          </cell>
          <cell r="J594" t="str">
            <v>1000</v>
          </cell>
          <cell r="K594" t="str">
            <v>0</v>
          </cell>
          <cell r="L594" t="str">
            <v>100</v>
          </cell>
          <cell r="M594" t="str">
            <v>1</v>
          </cell>
          <cell r="N594" t="str">
            <v>0</v>
          </cell>
          <cell r="O594" t="str">
            <v>10</v>
          </cell>
          <cell r="P594" t="str">
            <v>0</v>
          </cell>
          <cell r="Q594" t="str">
            <v>15</v>
          </cell>
          <cell r="R594" t="str">
            <v>LINEARE</v>
          </cell>
          <cell r="S594" t="str">
            <v>999999</v>
          </cell>
          <cell r="T594" t="str">
            <v>888888</v>
          </cell>
          <cell r="U594" t="str">
            <v>888888</v>
          </cell>
          <cell r="V594" t="str">
            <v>-888888</v>
          </cell>
          <cell r="W594" t="str">
            <v>-888888</v>
          </cell>
          <cell r="X594" t="str">
            <v>-999999</v>
          </cell>
          <cell r="Y594" t="str">
            <v>0</v>
          </cell>
          <cell r="Z594" t="str">
            <v>MEDIA</v>
          </cell>
          <cell r="AA594" t="str">
            <v>10</v>
          </cell>
          <cell r="AB594" t="str">
            <v>0</v>
          </cell>
          <cell r="AC594" t="str">
            <v>NO</v>
          </cell>
          <cell r="AD594" t="str">
            <v>NO</v>
          </cell>
          <cell r="AE594" t="str">
            <v>not used</v>
          </cell>
          <cell r="AF594" t="str">
            <v>A100021</v>
          </cell>
          <cell r="AP594" t="str">
            <v>0</v>
          </cell>
        </row>
        <row r="595">
          <cell r="A595" t="str">
            <v>SHARED</v>
          </cell>
          <cell r="B595" t="str">
            <v>10</v>
          </cell>
          <cell r="C595" t="str">
            <v>T_100000</v>
          </cell>
          <cell r="D595" t="str">
            <v>0001420000</v>
          </cell>
          <cell r="E595" t="str">
            <v>220</v>
          </cell>
          <cell r="F595" t="str">
            <v>A_100021_065</v>
          </cell>
          <cell r="G595" t="str">
            <v>(Dis.SAVIGNANO) (SAN MAURO P. PRODUZ. USO FONTANELLE ) STOP LIVELLO POZZI 3</v>
          </cell>
          <cell r="H595" t="str">
            <v>%</v>
          </cell>
          <cell r="I595" t="str">
            <v>0</v>
          </cell>
          <cell r="J595" t="str">
            <v>1000</v>
          </cell>
          <cell r="K595" t="str">
            <v>0</v>
          </cell>
          <cell r="L595" t="str">
            <v>100</v>
          </cell>
          <cell r="M595" t="str">
            <v>1</v>
          </cell>
          <cell r="N595" t="str">
            <v>0</v>
          </cell>
          <cell r="O595" t="str">
            <v>10</v>
          </cell>
          <cell r="P595" t="str">
            <v>0</v>
          </cell>
          <cell r="Q595" t="str">
            <v>15</v>
          </cell>
          <cell r="R595" t="str">
            <v>LINEARE</v>
          </cell>
          <cell r="S595" t="str">
            <v>999999</v>
          </cell>
          <cell r="T595" t="str">
            <v>888888</v>
          </cell>
          <cell r="U595" t="str">
            <v>888888</v>
          </cell>
          <cell r="V595" t="str">
            <v>-888888</v>
          </cell>
          <cell r="W595" t="str">
            <v>-888888</v>
          </cell>
          <cell r="X595" t="str">
            <v>-999999</v>
          </cell>
          <cell r="Y595" t="str">
            <v>0</v>
          </cell>
          <cell r="Z595" t="str">
            <v>MEDIA</v>
          </cell>
          <cell r="AA595" t="str">
            <v>10</v>
          </cell>
          <cell r="AB595" t="str">
            <v>0</v>
          </cell>
          <cell r="AC595" t="str">
            <v>NO</v>
          </cell>
          <cell r="AD595" t="str">
            <v>NO</v>
          </cell>
          <cell r="AE595" t="str">
            <v>not used</v>
          </cell>
          <cell r="AF595" t="str">
            <v>A100021</v>
          </cell>
          <cell r="AP595" t="str">
            <v>0</v>
          </cell>
        </row>
        <row r="596">
          <cell r="A596" t="str">
            <v>SHARED</v>
          </cell>
          <cell r="B596" t="str">
            <v>10</v>
          </cell>
          <cell r="C596" t="str">
            <v>T_100000</v>
          </cell>
          <cell r="D596" t="str">
            <v>0001430000</v>
          </cell>
          <cell r="E596" t="str">
            <v>221</v>
          </cell>
          <cell r="F596" t="str">
            <v>A_100021_066</v>
          </cell>
          <cell r="G596" t="str">
            <v>(Dis.SAVIGNANO) (SAN MAURO P. PRODUZ. USO FONTANELLE ) START LIVELLO POZZI 3</v>
          </cell>
          <cell r="H596" t="str">
            <v>%</v>
          </cell>
          <cell r="I596" t="str">
            <v>0</v>
          </cell>
          <cell r="J596" t="str">
            <v>1000</v>
          </cell>
          <cell r="K596" t="str">
            <v>0</v>
          </cell>
          <cell r="L596" t="str">
            <v>100</v>
          </cell>
          <cell r="M596" t="str">
            <v>1</v>
          </cell>
          <cell r="N596" t="str">
            <v>0</v>
          </cell>
          <cell r="O596" t="str">
            <v>10</v>
          </cell>
          <cell r="P596" t="str">
            <v>0</v>
          </cell>
          <cell r="Q596" t="str">
            <v>15</v>
          </cell>
          <cell r="R596" t="str">
            <v>LINEARE</v>
          </cell>
          <cell r="S596" t="str">
            <v>999999</v>
          </cell>
          <cell r="T596" t="str">
            <v>888888</v>
          </cell>
          <cell r="U596" t="str">
            <v>888888</v>
          </cell>
          <cell r="V596" t="str">
            <v>-888888</v>
          </cell>
          <cell r="W596" t="str">
            <v>-888888</v>
          </cell>
          <cell r="X596" t="str">
            <v>-999999</v>
          </cell>
          <cell r="Y596" t="str">
            <v>0</v>
          </cell>
          <cell r="Z596" t="str">
            <v>MEDIA</v>
          </cell>
          <cell r="AA596" t="str">
            <v>10</v>
          </cell>
          <cell r="AB596" t="str">
            <v>0</v>
          </cell>
          <cell r="AC596" t="str">
            <v>NO</v>
          </cell>
          <cell r="AD596" t="str">
            <v>NO</v>
          </cell>
          <cell r="AE596" t="str">
            <v>not used</v>
          </cell>
          <cell r="AF596" t="str">
            <v>A100021</v>
          </cell>
          <cell r="AP596" t="str">
            <v>0</v>
          </cell>
        </row>
        <row r="597">
          <cell r="A597" t="str">
            <v>SHARED</v>
          </cell>
          <cell r="B597" t="str">
            <v>10</v>
          </cell>
          <cell r="C597" t="str">
            <v>T_100000</v>
          </cell>
          <cell r="D597" t="str">
            <v>0001440000</v>
          </cell>
          <cell r="E597" t="str">
            <v>222</v>
          </cell>
          <cell r="F597" t="str">
            <v>A_100021_067</v>
          </cell>
          <cell r="G597" t="str">
            <v>(Dis.SAVIGNANO) (SAN MAURO P. PRODUZ. USO FONTANELLE ) STOP LIVELLO POZZI 4</v>
          </cell>
          <cell r="H597" t="str">
            <v>%</v>
          </cell>
          <cell r="I597" t="str">
            <v>0</v>
          </cell>
          <cell r="J597" t="str">
            <v>1000</v>
          </cell>
          <cell r="K597" t="str">
            <v>0</v>
          </cell>
          <cell r="L597" t="str">
            <v>100</v>
          </cell>
          <cell r="M597" t="str">
            <v>1</v>
          </cell>
          <cell r="N597" t="str">
            <v>0</v>
          </cell>
          <cell r="O597" t="str">
            <v>10</v>
          </cell>
          <cell r="P597" t="str">
            <v>0</v>
          </cell>
          <cell r="Q597" t="str">
            <v>15</v>
          </cell>
          <cell r="R597" t="str">
            <v>LINEARE</v>
          </cell>
          <cell r="S597" t="str">
            <v>999999</v>
          </cell>
          <cell r="T597" t="str">
            <v>888888</v>
          </cell>
          <cell r="U597" t="str">
            <v>888888</v>
          </cell>
          <cell r="V597" t="str">
            <v>-888888</v>
          </cell>
          <cell r="W597" t="str">
            <v>-888888</v>
          </cell>
          <cell r="X597" t="str">
            <v>-999999</v>
          </cell>
          <cell r="Y597" t="str">
            <v>0</v>
          </cell>
          <cell r="Z597" t="str">
            <v>MEDIA</v>
          </cell>
          <cell r="AA597" t="str">
            <v>10</v>
          </cell>
          <cell r="AB597" t="str">
            <v>0</v>
          </cell>
          <cell r="AC597" t="str">
            <v>NO</v>
          </cell>
          <cell r="AD597" t="str">
            <v>NO</v>
          </cell>
          <cell r="AE597" t="str">
            <v>not used</v>
          </cell>
          <cell r="AF597" t="str">
            <v>A100021</v>
          </cell>
          <cell r="AP597" t="str">
            <v>0</v>
          </cell>
        </row>
        <row r="598">
          <cell r="A598" t="str">
            <v>SHARED</v>
          </cell>
          <cell r="B598" t="str">
            <v>10</v>
          </cell>
          <cell r="C598" t="str">
            <v>T_100000</v>
          </cell>
          <cell r="D598" t="str">
            <v>0001450000</v>
          </cell>
          <cell r="E598" t="str">
            <v>223</v>
          </cell>
          <cell r="F598" t="str">
            <v>A_100021_068</v>
          </cell>
          <cell r="G598" t="str">
            <v>(Dis.SAVIGNANO) (SAN MAURO P. PRODUZ. USO FONTANELLE ) START LIVELLO POZZI 4</v>
          </cell>
          <cell r="H598" t="str">
            <v>%</v>
          </cell>
          <cell r="I598" t="str">
            <v>0</v>
          </cell>
          <cell r="J598" t="str">
            <v>1000</v>
          </cell>
          <cell r="K598" t="str">
            <v>0</v>
          </cell>
          <cell r="L598" t="str">
            <v>100</v>
          </cell>
          <cell r="M598" t="str">
            <v>1</v>
          </cell>
          <cell r="N598" t="str">
            <v>0</v>
          </cell>
          <cell r="O598" t="str">
            <v>10</v>
          </cell>
          <cell r="P598" t="str">
            <v>0</v>
          </cell>
          <cell r="Q598" t="str">
            <v>15</v>
          </cell>
          <cell r="R598" t="str">
            <v>LINEARE</v>
          </cell>
          <cell r="S598" t="str">
            <v>999999</v>
          </cell>
          <cell r="T598" t="str">
            <v>888888</v>
          </cell>
          <cell r="U598" t="str">
            <v>888888</v>
          </cell>
          <cell r="V598" t="str">
            <v>-888888</v>
          </cell>
          <cell r="W598" t="str">
            <v>-888888</v>
          </cell>
          <cell r="X598" t="str">
            <v>-999999</v>
          </cell>
          <cell r="Y598" t="str">
            <v>0</v>
          </cell>
          <cell r="Z598" t="str">
            <v>MEDIA</v>
          </cell>
          <cell r="AA598" t="str">
            <v>10</v>
          </cell>
          <cell r="AB598" t="str">
            <v>0</v>
          </cell>
          <cell r="AC598" t="str">
            <v>NO</v>
          </cell>
          <cell r="AD598" t="str">
            <v>NO</v>
          </cell>
          <cell r="AE598" t="str">
            <v>not used</v>
          </cell>
          <cell r="AF598" t="str">
            <v>A100021</v>
          </cell>
          <cell r="AP598" t="str">
            <v>0</v>
          </cell>
        </row>
        <row r="599">
          <cell r="A599" t="str">
            <v>SHARED</v>
          </cell>
          <cell r="B599" t="str">
            <v>10</v>
          </cell>
          <cell r="C599" t="str">
            <v>T_100000</v>
          </cell>
          <cell r="D599" t="str">
            <v>0001460000</v>
          </cell>
          <cell r="E599" t="str">
            <v>224</v>
          </cell>
          <cell r="F599" t="str">
            <v>A_100021_069</v>
          </cell>
          <cell r="G599" t="str">
            <v>(Dis.SAVIGNANO) (SAN MAURO P. PRODUZ. USO FONTANELLE ) STOP LIVELLO POZZI 5</v>
          </cell>
          <cell r="H599" t="str">
            <v>%</v>
          </cell>
          <cell r="I599" t="str">
            <v>0</v>
          </cell>
          <cell r="J599" t="str">
            <v>1000</v>
          </cell>
          <cell r="K599" t="str">
            <v>0</v>
          </cell>
          <cell r="L599" t="str">
            <v>100</v>
          </cell>
          <cell r="M599" t="str">
            <v>1</v>
          </cell>
          <cell r="N599" t="str">
            <v>0</v>
          </cell>
          <cell r="O599" t="str">
            <v>10</v>
          </cell>
          <cell r="P599" t="str">
            <v>0</v>
          </cell>
          <cell r="Q599" t="str">
            <v>15</v>
          </cell>
          <cell r="R599" t="str">
            <v>LINEARE</v>
          </cell>
          <cell r="S599" t="str">
            <v>999999</v>
          </cell>
          <cell r="T599" t="str">
            <v>888888</v>
          </cell>
          <cell r="U599" t="str">
            <v>888888</v>
          </cell>
          <cell r="V599" t="str">
            <v>-888888</v>
          </cell>
          <cell r="W599" t="str">
            <v>-888888</v>
          </cell>
          <cell r="X599" t="str">
            <v>-999999</v>
          </cell>
          <cell r="Y599" t="str">
            <v>0</v>
          </cell>
          <cell r="Z599" t="str">
            <v>MEDIA</v>
          </cell>
          <cell r="AA599" t="str">
            <v>10</v>
          </cell>
          <cell r="AB599" t="str">
            <v>0</v>
          </cell>
          <cell r="AC599" t="str">
            <v>NO</v>
          </cell>
          <cell r="AD599" t="str">
            <v>NO</v>
          </cell>
          <cell r="AE599" t="str">
            <v>not used</v>
          </cell>
          <cell r="AF599" t="str">
            <v>A100021</v>
          </cell>
          <cell r="AP599" t="str">
            <v>0</v>
          </cell>
        </row>
        <row r="600">
          <cell r="A600" t="str">
            <v>SHARED</v>
          </cell>
          <cell r="B600" t="str">
            <v>10</v>
          </cell>
          <cell r="C600" t="str">
            <v>T_100000</v>
          </cell>
          <cell r="D600" t="str">
            <v>0001470000</v>
          </cell>
          <cell r="E600" t="str">
            <v>225</v>
          </cell>
          <cell r="F600" t="str">
            <v>A_100021_070</v>
          </cell>
          <cell r="G600" t="str">
            <v>(Dis.SAVIGNANO) (SAN MAURO P. PRODUZ. USO FONTANELLE ) START LIVELLO POZZI 5</v>
          </cell>
          <cell r="H600" t="str">
            <v>%</v>
          </cell>
          <cell r="I600" t="str">
            <v>0</v>
          </cell>
          <cell r="J600" t="str">
            <v>1000</v>
          </cell>
          <cell r="K600" t="str">
            <v>0</v>
          </cell>
          <cell r="L600" t="str">
            <v>100</v>
          </cell>
          <cell r="M600" t="str">
            <v>1</v>
          </cell>
          <cell r="N600" t="str">
            <v>0</v>
          </cell>
          <cell r="O600" t="str">
            <v>10</v>
          </cell>
          <cell r="P600" t="str">
            <v>0</v>
          </cell>
          <cell r="Q600" t="str">
            <v>15</v>
          </cell>
          <cell r="R600" t="str">
            <v>LINEARE</v>
          </cell>
          <cell r="S600" t="str">
            <v>999999</v>
          </cell>
          <cell r="T600" t="str">
            <v>888888</v>
          </cell>
          <cell r="U600" t="str">
            <v>888888</v>
          </cell>
          <cell r="V600" t="str">
            <v>-888888</v>
          </cell>
          <cell r="W600" t="str">
            <v>-888888</v>
          </cell>
          <cell r="X600" t="str">
            <v>-999999</v>
          </cell>
          <cell r="Y600" t="str">
            <v>0</v>
          </cell>
          <cell r="Z600" t="str">
            <v>MEDIA</v>
          </cell>
          <cell r="AA600" t="str">
            <v>10</v>
          </cell>
          <cell r="AB600" t="str">
            <v>0</v>
          </cell>
          <cell r="AC600" t="str">
            <v>NO</v>
          </cell>
          <cell r="AD600" t="str">
            <v>NO</v>
          </cell>
          <cell r="AE600" t="str">
            <v>not used</v>
          </cell>
          <cell r="AF600" t="str">
            <v>A100021</v>
          </cell>
          <cell r="AP600" t="str">
            <v>0</v>
          </cell>
        </row>
        <row r="601">
          <cell r="A601" t="str">
            <v>SHARED</v>
          </cell>
          <cell r="B601" t="str">
            <v>10</v>
          </cell>
          <cell r="C601" t="str">
            <v>T_100000</v>
          </cell>
          <cell r="D601" t="str">
            <v>0001480000</v>
          </cell>
          <cell r="E601" t="str">
            <v>226</v>
          </cell>
          <cell r="F601" t="str">
            <v>A_100021_071</v>
          </cell>
          <cell r="G601" t="str">
            <v>(Dis.SAVIGNANO) (SAN MAURO P. PRODUZ. USO FONTANELLE ) STOP LIVELLO POZZI 6</v>
          </cell>
          <cell r="H601" t="str">
            <v>%</v>
          </cell>
          <cell r="I601" t="str">
            <v>0</v>
          </cell>
          <cell r="J601" t="str">
            <v>1000</v>
          </cell>
          <cell r="K601" t="str">
            <v>0</v>
          </cell>
          <cell r="L601" t="str">
            <v>100</v>
          </cell>
          <cell r="M601" t="str">
            <v>1</v>
          </cell>
          <cell r="N601" t="str">
            <v>0</v>
          </cell>
          <cell r="O601" t="str">
            <v>10</v>
          </cell>
          <cell r="P601" t="str">
            <v>0</v>
          </cell>
          <cell r="Q601" t="str">
            <v>15</v>
          </cell>
          <cell r="R601" t="str">
            <v>LINEARE</v>
          </cell>
          <cell r="S601" t="str">
            <v>999999</v>
          </cell>
          <cell r="T601" t="str">
            <v>888888</v>
          </cell>
          <cell r="U601" t="str">
            <v>888888</v>
          </cell>
          <cell r="V601" t="str">
            <v>-888888</v>
          </cell>
          <cell r="W601" t="str">
            <v>-888888</v>
          </cell>
          <cell r="X601" t="str">
            <v>-999999</v>
          </cell>
          <cell r="Y601" t="str">
            <v>0</v>
          </cell>
          <cell r="Z601" t="str">
            <v>MEDIA</v>
          </cell>
          <cell r="AA601" t="str">
            <v>10</v>
          </cell>
          <cell r="AB601" t="str">
            <v>0</v>
          </cell>
          <cell r="AC601" t="str">
            <v>NO</v>
          </cell>
          <cell r="AD601" t="str">
            <v>NO</v>
          </cell>
          <cell r="AE601" t="str">
            <v>not used</v>
          </cell>
          <cell r="AF601" t="str">
            <v>A100021</v>
          </cell>
          <cell r="AP601" t="str">
            <v>0</v>
          </cell>
        </row>
        <row r="602">
          <cell r="A602" t="str">
            <v>SHARED</v>
          </cell>
          <cell r="B602" t="str">
            <v>10</v>
          </cell>
          <cell r="C602" t="str">
            <v>T_100000</v>
          </cell>
          <cell r="D602" t="str">
            <v>0001490000</v>
          </cell>
          <cell r="E602" t="str">
            <v>227</v>
          </cell>
          <cell r="F602" t="str">
            <v>A_100021_072</v>
          </cell>
          <cell r="G602" t="str">
            <v>(Dis.SAVIGNANO) (SAN MAURO P. PRODUZ. USO FONTANELLE ) START LIVELLO POZZI 6</v>
          </cell>
          <cell r="H602" t="str">
            <v>%</v>
          </cell>
          <cell r="I602" t="str">
            <v>0</v>
          </cell>
          <cell r="J602" t="str">
            <v>1000</v>
          </cell>
          <cell r="K602" t="str">
            <v>0</v>
          </cell>
          <cell r="L602" t="str">
            <v>100</v>
          </cell>
          <cell r="M602" t="str">
            <v>1</v>
          </cell>
          <cell r="N602" t="str">
            <v>0</v>
          </cell>
          <cell r="O602" t="str">
            <v>10</v>
          </cell>
          <cell r="P602" t="str">
            <v>0</v>
          </cell>
          <cell r="Q602" t="str">
            <v>15</v>
          </cell>
          <cell r="R602" t="str">
            <v>LINEARE</v>
          </cell>
          <cell r="S602" t="str">
            <v>999999</v>
          </cell>
          <cell r="T602" t="str">
            <v>888888</v>
          </cell>
          <cell r="U602" t="str">
            <v>888888</v>
          </cell>
          <cell r="V602" t="str">
            <v>-888888</v>
          </cell>
          <cell r="W602" t="str">
            <v>-888888</v>
          </cell>
          <cell r="X602" t="str">
            <v>-999999</v>
          </cell>
          <cell r="Y602" t="str">
            <v>0</v>
          </cell>
          <cell r="Z602" t="str">
            <v>MEDIA</v>
          </cell>
          <cell r="AA602" t="str">
            <v>10</v>
          </cell>
          <cell r="AB602" t="str">
            <v>0</v>
          </cell>
          <cell r="AC602" t="str">
            <v>NO</v>
          </cell>
          <cell r="AD602" t="str">
            <v>NO</v>
          </cell>
          <cell r="AE602" t="str">
            <v>not used</v>
          </cell>
          <cell r="AF602" t="str">
            <v>A100021</v>
          </cell>
          <cell r="AP602" t="str">
            <v>0</v>
          </cell>
        </row>
        <row r="603">
          <cell r="A603" t="str">
            <v>SHARED</v>
          </cell>
          <cell r="B603" t="str">
            <v>10</v>
          </cell>
          <cell r="C603" t="str">
            <v>T_100000</v>
          </cell>
          <cell r="D603" t="str">
            <v>0001500000</v>
          </cell>
          <cell r="E603" t="str">
            <v>228</v>
          </cell>
          <cell r="F603" t="str">
            <v>A_100021_073</v>
          </cell>
          <cell r="G603" t="str">
            <v>(Dis.SAVIGNANO) (SAN MAURO P. PRODUZ. USO FONTANELLE ) STOP LIVELLO POZZI 7</v>
          </cell>
          <cell r="H603" t="str">
            <v>%</v>
          </cell>
          <cell r="I603" t="str">
            <v>0</v>
          </cell>
          <cell r="J603" t="str">
            <v>1000</v>
          </cell>
          <cell r="K603" t="str">
            <v>0</v>
          </cell>
          <cell r="L603" t="str">
            <v>100</v>
          </cell>
          <cell r="M603" t="str">
            <v>1</v>
          </cell>
          <cell r="N603" t="str">
            <v>0</v>
          </cell>
          <cell r="O603" t="str">
            <v>10</v>
          </cell>
          <cell r="P603" t="str">
            <v>0</v>
          </cell>
          <cell r="Q603" t="str">
            <v>15</v>
          </cell>
          <cell r="R603" t="str">
            <v>LINEARE</v>
          </cell>
          <cell r="S603" t="str">
            <v>999999</v>
          </cell>
          <cell r="T603" t="str">
            <v>888888</v>
          </cell>
          <cell r="U603" t="str">
            <v>888888</v>
          </cell>
          <cell r="V603" t="str">
            <v>-888888</v>
          </cell>
          <cell r="W603" t="str">
            <v>-888888</v>
          </cell>
          <cell r="X603" t="str">
            <v>-999999</v>
          </cell>
          <cell r="Y603" t="str">
            <v>0</v>
          </cell>
          <cell r="Z603" t="str">
            <v>MEDIA</v>
          </cell>
          <cell r="AA603" t="str">
            <v>10</v>
          </cell>
          <cell r="AB603" t="str">
            <v>0</v>
          </cell>
          <cell r="AC603" t="str">
            <v>NO</v>
          </cell>
          <cell r="AD603" t="str">
            <v>NO</v>
          </cell>
          <cell r="AE603" t="str">
            <v>not used</v>
          </cell>
          <cell r="AF603" t="str">
            <v>A100021</v>
          </cell>
          <cell r="AP603" t="str">
            <v>0</v>
          </cell>
        </row>
        <row r="604">
          <cell r="A604" t="str">
            <v>SHARED</v>
          </cell>
          <cell r="B604" t="str">
            <v>10</v>
          </cell>
          <cell r="C604" t="str">
            <v>T_100000</v>
          </cell>
          <cell r="D604" t="str">
            <v>0001510000</v>
          </cell>
          <cell r="E604" t="str">
            <v>229</v>
          </cell>
          <cell r="F604" t="str">
            <v>A_100021_074</v>
          </cell>
          <cell r="G604" t="str">
            <v>(Dis.SAVIGNANO) (SAN MAURO P. PRODUZ. USO FONTANELLE ) START LIVELLO POZZI 7</v>
          </cell>
          <cell r="H604" t="str">
            <v>%</v>
          </cell>
          <cell r="I604" t="str">
            <v>0</v>
          </cell>
          <cell r="J604" t="str">
            <v>1000</v>
          </cell>
          <cell r="K604" t="str">
            <v>0</v>
          </cell>
          <cell r="L604" t="str">
            <v>100</v>
          </cell>
          <cell r="M604" t="str">
            <v>1</v>
          </cell>
          <cell r="N604" t="str">
            <v>0</v>
          </cell>
          <cell r="O604" t="str">
            <v>10</v>
          </cell>
          <cell r="P604" t="str">
            <v>0</v>
          </cell>
          <cell r="Q604" t="str">
            <v>15</v>
          </cell>
          <cell r="R604" t="str">
            <v>LINEARE</v>
          </cell>
          <cell r="S604" t="str">
            <v>999999</v>
          </cell>
          <cell r="T604" t="str">
            <v>888888</v>
          </cell>
          <cell r="U604" t="str">
            <v>888888</v>
          </cell>
          <cell r="V604" t="str">
            <v>-888888</v>
          </cell>
          <cell r="W604" t="str">
            <v>-888888</v>
          </cell>
          <cell r="X604" t="str">
            <v>-999999</v>
          </cell>
          <cell r="Y604" t="str">
            <v>0</v>
          </cell>
          <cell r="Z604" t="str">
            <v>MEDIA</v>
          </cell>
          <cell r="AA604" t="str">
            <v>10</v>
          </cell>
          <cell r="AB604" t="str">
            <v>0</v>
          </cell>
          <cell r="AC604" t="str">
            <v>NO</v>
          </cell>
          <cell r="AD604" t="str">
            <v>NO</v>
          </cell>
          <cell r="AE604" t="str">
            <v>not used</v>
          </cell>
          <cell r="AF604" t="str">
            <v>A100021</v>
          </cell>
          <cell r="AP604" t="str">
            <v>0</v>
          </cell>
        </row>
        <row r="605">
          <cell r="A605" t="str">
            <v>SHARED</v>
          </cell>
          <cell r="B605" t="str">
            <v>32</v>
          </cell>
          <cell r="C605" t="str">
            <v>A_200002</v>
          </cell>
          <cell r="D605" t="str">
            <v>0000010000</v>
          </cell>
          <cell r="E605" t="str">
            <v>0</v>
          </cell>
          <cell r="F605" t="str">
            <v>A_200002_001</v>
          </cell>
          <cell r="G605" t="str">
            <v>(Dis.FORLI) (MONTASPRO) PORTATA INGRESSO IMPIANTO</v>
          </cell>
          <cell r="H605" t="str">
            <v>m3/h</v>
          </cell>
          <cell r="I605" t="str">
            <v>0</v>
          </cell>
          <cell r="J605" t="str">
            <v>65000</v>
          </cell>
          <cell r="K605" t="str">
            <v>0</v>
          </cell>
          <cell r="L605" t="str">
            <v>2340</v>
          </cell>
          <cell r="M605" t="str">
            <v>0</v>
          </cell>
          <cell r="N605" t="str">
            <v>0</v>
          </cell>
          <cell r="O605" t="str">
            <v>650</v>
          </cell>
          <cell r="P605" t="str">
            <v>0</v>
          </cell>
          <cell r="Q605" t="str">
            <v>15</v>
          </cell>
          <cell r="R605" t="str">
            <v>LINEARE</v>
          </cell>
          <cell r="S605" t="str">
            <v>999999</v>
          </cell>
          <cell r="T605" t="str">
            <v>888888</v>
          </cell>
          <cell r="U605" t="str">
            <v>888888</v>
          </cell>
          <cell r="V605" t="str">
            <v>-888888</v>
          </cell>
          <cell r="W605" t="str">
            <v>-888888</v>
          </cell>
          <cell r="X605" t="str">
            <v>-999999</v>
          </cell>
          <cell r="Y605" t="str">
            <v>0</v>
          </cell>
          <cell r="Z605" t="str">
            <v>MEDIA</v>
          </cell>
          <cell r="AA605" t="str">
            <v>10</v>
          </cell>
          <cell r="AB605" t="str">
            <v>0</v>
          </cell>
          <cell r="AC605" t="str">
            <v>NO</v>
          </cell>
          <cell r="AD605" t="str">
            <v>NO</v>
          </cell>
          <cell r="AE605" t="str">
            <v>not used</v>
          </cell>
          <cell r="AF605" t="str">
            <v>A200002I</v>
          </cell>
        </row>
        <row r="606">
          <cell r="A606" t="str">
            <v>SHARED</v>
          </cell>
          <cell r="B606" t="str">
            <v>32</v>
          </cell>
          <cell r="C606" t="str">
            <v>A_200002</v>
          </cell>
          <cell r="D606" t="str">
            <v>0000020000</v>
          </cell>
          <cell r="E606" t="str">
            <v>3</v>
          </cell>
          <cell r="F606" t="str">
            <v>A_200002_002</v>
          </cell>
          <cell r="G606" t="str">
            <v>(Dis.FORLI) (MONTASPRO) PORTATA INGRESSO FILTRO 1</v>
          </cell>
          <cell r="H606" t="str">
            <v>m3/h</v>
          </cell>
          <cell r="I606" t="str">
            <v>0</v>
          </cell>
          <cell r="J606" t="str">
            <v>65000</v>
          </cell>
          <cell r="K606" t="str">
            <v>0</v>
          </cell>
          <cell r="L606" t="str">
            <v>2340</v>
          </cell>
          <cell r="M606" t="str">
            <v>1</v>
          </cell>
          <cell r="N606" t="str">
            <v>0</v>
          </cell>
          <cell r="O606" t="str">
            <v>650</v>
          </cell>
          <cell r="P606" t="str">
            <v>0</v>
          </cell>
          <cell r="Q606" t="str">
            <v>15</v>
          </cell>
          <cell r="R606" t="str">
            <v>LINEARE</v>
          </cell>
          <cell r="S606" t="str">
            <v>999999</v>
          </cell>
          <cell r="T606" t="str">
            <v>888888</v>
          </cell>
          <cell r="U606" t="str">
            <v>888888</v>
          </cell>
          <cell r="V606" t="str">
            <v>-888888</v>
          </cell>
          <cell r="W606" t="str">
            <v>-888888</v>
          </cell>
          <cell r="X606" t="str">
            <v>-999999</v>
          </cell>
          <cell r="Y606" t="str">
            <v>0</v>
          </cell>
          <cell r="Z606" t="str">
            <v>MEDIA</v>
          </cell>
          <cell r="AA606" t="str">
            <v>10</v>
          </cell>
          <cell r="AB606" t="str">
            <v>0</v>
          </cell>
          <cell r="AC606" t="str">
            <v>NO</v>
          </cell>
          <cell r="AD606" t="str">
            <v>SI_HighLow</v>
          </cell>
          <cell r="AE606" t="str">
            <v>not used</v>
          </cell>
          <cell r="AF606" t="str">
            <v>A200002</v>
          </cell>
        </row>
        <row r="607">
          <cell r="A607" t="str">
            <v>SHARED</v>
          </cell>
          <cell r="B607" t="str">
            <v>32</v>
          </cell>
          <cell r="C607" t="str">
            <v>A_200002</v>
          </cell>
          <cell r="D607" t="str">
            <v>0000030000</v>
          </cell>
          <cell r="E607" t="str">
            <v>6</v>
          </cell>
          <cell r="F607" t="str">
            <v>A_200002_003</v>
          </cell>
          <cell r="G607" t="str">
            <v>(Dis.FORLI) (MONTASPRO) PORTATA INGRESSO FILTRO2</v>
          </cell>
          <cell r="H607" t="str">
            <v>m3/h</v>
          </cell>
          <cell r="I607" t="str">
            <v>0</v>
          </cell>
          <cell r="J607" t="str">
            <v>65000</v>
          </cell>
          <cell r="K607" t="str">
            <v>0</v>
          </cell>
          <cell r="L607" t="str">
            <v>2340</v>
          </cell>
          <cell r="M607" t="str">
            <v>1</v>
          </cell>
          <cell r="N607" t="str">
            <v>0</v>
          </cell>
          <cell r="O607" t="str">
            <v>650</v>
          </cell>
          <cell r="P607" t="str">
            <v>0</v>
          </cell>
          <cell r="Q607" t="str">
            <v>15</v>
          </cell>
          <cell r="R607" t="str">
            <v>LINEARE</v>
          </cell>
          <cell r="S607" t="str">
            <v>999999</v>
          </cell>
          <cell r="T607" t="str">
            <v>888888</v>
          </cell>
          <cell r="U607" t="str">
            <v>888888</v>
          </cell>
          <cell r="V607" t="str">
            <v>-888888</v>
          </cell>
          <cell r="W607" t="str">
            <v>-888888</v>
          </cell>
          <cell r="X607" t="str">
            <v>-999999</v>
          </cell>
          <cell r="Y607" t="str">
            <v>0</v>
          </cell>
          <cell r="Z607" t="str">
            <v>MEDIA</v>
          </cell>
          <cell r="AA607" t="str">
            <v>10</v>
          </cell>
          <cell r="AB607" t="str">
            <v>0</v>
          </cell>
          <cell r="AC607" t="str">
            <v>NO</v>
          </cell>
          <cell r="AD607" t="str">
            <v>SI_HighLow</v>
          </cell>
          <cell r="AE607" t="str">
            <v>not used</v>
          </cell>
          <cell r="AF607" t="str">
            <v>A200002</v>
          </cell>
        </row>
        <row r="608">
          <cell r="A608" t="str">
            <v>SHARED</v>
          </cell>
          <cell r="B608" t="str">
            <v>33</v>
          </cell>
          <cell r="C608" t="str">
            <v>A_200002</v>
          </cell>
          <cell r="D608" t="str">
            <v>0000010000</v>
          </cell>
          <cell r="E608" t="str">
            <v>1</v>
          </cell>
          <cell r="F608" t="str">
            <v>A_200002_004</v>
          </cell>
          <cell r="G608" t="str">
            <v>(Dis.FORLI) (MONTASPRO) PORTATA INGRESSO FILTRO 3</v>
          </cell>
          <cell r="H608" t="str">
            <v>m3/h</v>
          </cell>
          <cell r="I608" t="str">
            <v>0</v>
          </cell>
          <cell r="J608" t="str">
            <v>65000</v>
          </cell>
          <cell r="K608" t="str">
            <v>0</v>
          </cell>
          <cell r="L608" t="str">
            <v>2340</v>
          </cell>
          <cell r="M608" t="str">
            <v>1</v>
          </cell>
          <cell r="N608" t="str">
            <v>0</v>
          </cell>
          <cell r="O608" t="str">
            <v>650</v>
          </cell>
          <cell r="P608" t="str">
            <v>0</v>
          </cell>
          <cell r="Q608" t="str">
            <v>15</v>
          </cell>
          <cell r="R608" t="str">
            <v>LINEARE</v>
          </cell>
          <cell r="S608" t="str">
            <v>999999</v>
          </cell>
          <cell r="T608" t="str">
            <v>888888</v>
          </cell>
          <cell r="U608" t="str">
            <v>888888</v>
          </cell>
          <cell r="V608" t="str">
            <v>-888888</v>
          </cell>
          <cell r="W608" t="str">
            <v>-888888</v>
          </cell>
          <cell r="X608" t="str">
            <v>-999999</v>
          </cell>
          <cell r="Y608" t="str">
            <v>0</v>
          </cell>
          <cell r="Z608" t="str">
            <v>MEDIA</v>
          </cell>
          <cell r="AA608" t="str">
            <v>10</v>
          </cell>
          <cell r="AB608" t="str">
            <v>0</v>
          </cell>
          <cell r="AC608" t="str">
            <v>NO</v>
          </cell>
          <cell r="AD608" t="str">
            <v>SI_HighLow</v>
          </cell>
          <cell r="AE608" t="str">
            <v>not used</v>
          </cell>
          <cell r="AF608" t="str">
            <v>A200002</v>
          </cell>
        </row>
        <row r="609">
          <cell r="A609" t="str">
            <v>SHARED</v>
          </cell>
          <cell r="B609" t="str">
            <v>33</v>
          </cell>
          <cell r="C609" t="str">
            <v>A_200002</v>
          </cell>
          <cell r="D609" t="str">
            <v>0000020000</v>
          </cell>
          <cell r="E609" t="str">
            <v>4</v>
          </cell>
          <cell r="F609" t="str">
            <v>A_200002_005</v>
          </cell>
          <cell r="G609" t="str">
            <v>(Dis.FORLI) (MONTASPRO) PORTATA INGRESSO FILTRO 4</v>
          </cell>
          <cell r="H609" t="str">
            <v>m3/h</v>
          </cell>
          <cell r="I609" t="str">
            <v>0</v>
          </cell>
          <cell r="J609" t="str">
            <v>65000</v>
          </cell>
          <cell r="K609" t="str">
            <v>0</v>
          </cell>
          <cell r="L609" t="str">
            <v>2340</v>
          </cell>
          <cell r="M609" t="str">
            <v>1</v>
          </cell>
          <cell r="N609" t="str">
            <v>0</v>
          </cell>
          <cell r="O609" t="str">
            <v>650</v>
          </cell>
          <cell r="P609" t="str">
            <v>0</v>
          </cell>
          <cell r="Q609" t="str">
            <v>15</v>
          </cell>
          <cell r="R609" t="str">
            <v>LINEARE</v>
          </cell>
          <cell r="S609" t="str">
            <v>999999</v>
          </cell>
          <cell r="T609" t="str">
            <v>888888</v>
          </cell>
          <cell r="U609" t="str">
            <v>888888</v>
          </cell>
          <cell r="V609" t="str">
            <v>-888888</v>
          </cell>
          <cell r="W609" t="str">
            <v>-888888</v>
          </cell>
          <cell r="X609" t="str">
            <v>-999999</v>
          </cell>
          <cell r="Y609" t="str">
            <v>0</v>
          </cell>
          <cell r="Z609" t="str">
            <v>MEDIA</v>
          </cell>
          <cell r="AA609" t="str">
            <v>10</v>
          </cell>
          <cell r="AB609" t="str">
            <v>0</v>
          </cell>
          <cell r="AC609" t="str">
            <v>NO</v>
          </cell>
          <cell r="AD609" t="str">
            <v>SI_HighLow</v>
          </cell>
          <cell r="AE609" t="str">
            <v>not used</v>
          </cell>
          <cell r="AF609" t="str">
            <v>A200002</v>
          </cell>
        </row>
        <row r="610">
          <cell r="A610" t="str">
            <v>SHARED</v>
          </cell>
          <cell r="B610" t="str">
            <v>33</v>
          </cell>
          <cell r="C610" t="str">
            <v>A_200002</v>
          </cell>
          <cell r="D610" t="str">
            <v>0000030000</v>
          </cell>
          <cell r="E610" t="str">
            <v>7</v>
          </cell>
          <cell r="F610" t="str">
            <v>A_200002_006</v>
          </cell>
          <cell r="G610" t="str">
            <v>(Dis.FORLI) (MONTASPRO) OSSIGENO</v>
          </cell>
          <cell r="H610" t="str">
            <v>mg/l</v>
          </cell>
          <cell r="I610" t="str">
            <v>0</v>
          </cell>
          <cell r="J610" t="str">
            <v>65000</v>
          </cell>
          <cell r="K610" t="str">
            <v>0</v>
          </cell>
          <cell r="L610" t="str">
            <v>650</v>
          </cell>
          <cell r="M610" t="str">
            <v>0</v>
          </cell>
          <cell r="N610" t="str">
            <v>0</v>
          </cell>
          <cell r="O610" t="str">
            <v>650</v>
          </cell>
          <cell r="P610" t="str">
            <v>0</v>
          </cell>
          <cell r="Q610" t="str">
            <v>15</v>
          </cell>
          <cell r="R610" t="str">
            <v>LINEARE</v>
          </cell>
          <cell r="S610" t="str">
            <v>999999</v>
          </cell>
          <cell r="T610" t="str">
            <v>888888</v>
          </cell>
          <cell r="U610" t="str">
            <v>888888</v>
          </cell>
          <cell r="V610" t="str">
            <v>4</v>
          </cell>
          <cell r="W610" t="str">
            <v>4</v>
          </cell>
          <cell r="X610" t="str">
            <v>0</v>
          </cell>
          <cell r="Y610" t="str">
            <v>0</v>
          </cell>
          <cell r="Z610" t="str">
            <v>MEDIA</v>
          </cell>
          <cell r="AA610" t="str">
            <v>10</v>
          </cell>
          <cell r="AB610" t="str">
            <v>0</v>
          </cell>
          <cell r="AC610" t="str">
            <v>NO</v>
          </cell>
          <cell r="AE610" t="str">
            <v>not used</v>
          </cell>
          <cell r="AF610" t="str">
            <v>A200002I</v>
          </cell>
        </row>
        <row r="611">
          <cell r="A611" t="str">
            <v>SHARED</v>
          </cell>
          <cell r="B611" t="str">
            <v>34</v>
          </cell>
          <cell r="C611" t="str">
            <v>A_200002</v>
          </cell>
          <cell r="D611" t="str">
            <v>0000010000</v>
          </cell>
          <cell r="E611" t="str">
            <v>0</v>
          </cell>
          <cell r="F611" t="str">
            <v>A_200002_007</v>
          </cell>
          <cell r="G611" t="str">
            <v>(Dis.FORLI) (MONTASPRO) CLORO RESIDUO</v>
          </cell>
          <cell r="H611" t="str">
            <v>mg/l</v>
          </cell>
          <cell r="I611" t="str">
            <v>0</v>
          </cell>
          <cell r="J611" t="str">
            <v>65000</v>
          </cell>
          <cell r="K611" t="str">
            <v>0</v>
          </cell>
          <cell r="L611" t="str">
            <v>65</v>
          </cell>
          <cell r="M611" t="str">
            <v>0</v>
          </cell>
          <cell r="N611" t="str">
            <v>0</v>
          </cell>
          <cell r="O611" t="str">
            <v>650</v>
          </cell>
          <cell r="P611" t="str">
            <v>0</v>
          </cell>
          <cell r="Q611" t="str">
            <v>15</v>
          </cell>
          <cell r="R611" t="str">
            <v>LINEARE</v>
          </cell>
          <cell r="S611" t="str">
            <v>999999</v>
          </cell>
          <cell r="T611" t="str">
            <v>.21</v>
          </cell>
          <cell r="U611" t="str">
            <v>.21</v>
          </cell>
          <cell r="V611" t="str">
            <v>.06</v>
          </cell>
          <cell r="W611" t="str">
            <v>.06</v>
          </cell>
          <cell r="X611" t="str">
            <v>.02</v>
          </cell>
          <cell r="Y611" t="str">
            <v>0</v>
          </cell>
          <cell r="Z611" t="str">
            <v>MEDIA</v>
          </cell>
          <cell r="AA611" t="str">
            <v>10</v>
          </cell>
          <cell r="AB611" t="str">
            <v>0</v>
          </cell>
          <cell r="AC611" t="str">
            <v>NO</v>
          </cell>
          <cell r="AE611" t="str">
            <v>not used</v>
          </cell>
          <cell r="AF611" t="str">
            <v>A200002I</v>
          </cell>
        </row>
        <row r="612">
          <cell r="A612" t="str">
            <v>SHARED</v>
          </cell>
          <cell r="B612" t="str">
            <v>34</v>
          </cell>
          <cell r="C612" t="str">
            <v>A_200002</v>
          </cell>
          <cell r="D612" t="str">
            <v>0000020000</v>
          </cell>
          <cell r="E612" t="str">
            <v>2</v>
          </cell>
          <cell r="F612" t="str">
            <v>A_200002_008</v>
          </cell>
          <cell r="G612" t="str">
            <v>(Dis.FORLI) (MONTASPRO) PORTATA USCITA</v>
          </cell>
          <cell r="H612" t="str">
            <v>m3/h</v>
          </cell>
          <cell r="I612" t="str">
            <v>0</v>
          </cell>
          <cell r="J612" t="str">
            <v>65000</v>
          </cell>
          <cell r="K612" t="str">
            <v>0</v>
          </cell>
          <cell r="L612" t="str">
            <v>2340</v>
          </cell>
          <cell r="M612" t="str">
            <v>1</v>
          </cell>
          <cell r="N612" t="str">
            <v>0</v>
          </cell>
          <cell r="O612" t="str">
            <v>650</v>
          </cell>
          <cell r="P612" t="str">
            <v>0</v>
          </cell>
          <cell r="Q612" t="str">
            <v>15</v>
          </cell>
          <cell r="R612" t="str">
            <v>LINEARE</v>
          </cell>
          <cell r="S612" t="str">
            <v>999999</v>
          </cell>
          <cell r="T612" t="str">
            <v>888888</v>
          </cell>
          <cell r="U612" t="str">
            <v>888888</v>
          </cell>
          <cell r="V612" t="str">
            <v>-888888</v>
          </cell>
          <cell r="W612" t="str">
            <v>-888888</v>
          </cell>
          <cell r="X612" t="str">
            <v>-999999</v>
          </cell>
          <cell r="Y612" t="str">
            <v>0</v>
          </cell>
          <cell r="Z612" t="str">
            <v>MEDIA</v>
          </cell>
          <cell r="AA612" t="str">
            <v>10</v>
          </cell>
          <cell r="AB612" t="str">
            <v>0</v>
          </cell>
          <cell r="AC612" t="str">
            <v>NO</v>
          </cell>
          <cell r="AD612" t="str">
            <v>SI_HighLow</v>
          </cell>
          <cell r="AE612" t="str">
            <v>not used</v>
          </cell>
          <cell r="AF612" t="str">
            <v>A200002I</v>
          </cell>
        </row>
        <row r="613">
          <cell r="A613" t="str">
            <v>SHARED</v>
          </cell>
          <cell r="B613" t="str">
            <v>34</v>
          </cell>
          <cell r="C613" t="str">
            <v>A_200002</v>
          </cell>
          <cell r="D613" t="str">
            <v>0000030000</v>
          </cell>
          <cell r="E613" t="str">
            <v>5</v>
          </cell>
          <cell r="F613" t="str">
            <v>A_200002_009</v>
          </cell>
          <cell r="G613" t="str">
            <v>(Dis.FORLI) (MONTASPRO) PORTATA ACQUA LAVAGGIO</v>
          </cell>
          <cell r="H613" t="str">
            <v>m3/h</v>
          </cell>
          <cell r="I613" t="str">
            <v>0</v>
          </cell>
          <cell r="J613" t="str">
            <v>65000</v>
          </cell>
          <cell r="K613" t="str">
            <v>0</v>
          </cell>
          <cell r="L613" t="str">
            <v>2340</v>
          </cell>
          <cell r="M613" t="str">
            <v>1</v>
          </cell>
          <cell r="N613" t="str">
            <v>0</v>
          </cell>
          <cell r="O613" t="str">
            <v>650</v>
          </cell>
          <cell r="P613" t="str">
            <v>0</v>
          </cell>
          <cell r="Q613" t="str">
            <v>15</v>
          </cell>
          <cell r="R613" t="str">
            <v>LINEARE</v>
          </cell>
          <cell r="S613" t="str">
            <v>999999</v>
          </cell>
          <cell r="T613" t="str">
            <v>888888</v>
          </cell>
          <cell r="U613" t="str">
            <v>888888</v>
          </cell>
          <cell r="V613" t="str">
            <v>-888888</v>
          </cell>
          <cell r="W613" t="str">
            <v>-888888</v>
          </cell>
          <cell r="X613" t="str">
            <v>-999999</v>
          </cell>
          <cell r="Y613" t="str">
            <v>0</v>
          </cell>
          <cell r="Z613" t="str">
            <v>MEDIA</v>
          </cell>
          <cell r="AA613" t="str">
            <v>10</v>
          </cell>
          <cell r="AB613" t="str">
            <v>0</v>
          </cell>
          <cell r="AC613" t="str">
            <v>NO</v>
          </cell>
          <cell r="AD613" t="str">
            <v>SI_HighLow</v>
          </cell>
          <cell r="AE613" t="str">
            <v>not used</v>
          </cell>
          <cell r="AF613" t="str">
            <v>A200002I</v>
          </cell>
        </row>
        <row r="614">
          <cell r="A614" t="str">
            <v>SHARED</v>
          </cell>
          <cell r="B614" t="str">
            <v>35</v>
          </cell>
          <cell r="C614" t="str">
            <v>A_200002</v>
          </cell>
          <cell r="D614" t="str">
            <v>0000010000</v>
          </cell>
          <cell r="E614" t="str">
            <v>0</v>
          </cell>
          <cell r="F614" t="str">
            <v>A_200002_010</v>
          </cell>
          <cell r="G614" t="str">
            <v>(Dis.FORLI) (MONTASPRO) PRESSIONE CONDOTTA MONTE IMPIANTO</v>
          </cell>
          <cell r="H614" t="str">
            <v>bar</v>
          </cell>
          <cell r="I614" t="str">
            <v>0</v>
          </cell>
          <cell r="J614" t="str">
            <v>65000</v>
          </cell>
          <cell r="K614" t="str">
            <v>0</v>
          </cell>
          <cell r="L614" t="str">
            <v>65</v>
          </cell>
          <cell r="M614" t="str">
            <v>0</v>
          </cell>
          <cell r="N614" t="str">
            <v>0</v>
          </cell>
          <cell r="O614" t="str">
            <v>650</v>
          </cell>
          <cell r="P614" t="str">
            <v>0</v>
          </cell>
          <cell r="Q614" t="str">
            <v>15</v>
          </cell>
          <cell r="R614" t="str">
            <v>LINEARE</v>
          </cell>
          <cell r="S614" t="str">
            <v>999999</v>
          </cell>
          <cell r="T614" t="str">
            <v>3</v>
          </cell>
          <cell r="U614" t="str">
            <v>3</v>
          </cell>
          <cell r="V614" t="str">
            <v>-888888</v>
          </cell>
          <cell r="W614" t="str">
            <v>.5</v>
          </cell>
          <cell r="X614" t="str">
            <v>.1</v>
          </cell>
          <cell r="Y614" t="str">
            <v>0</v>
          </cell>
          <cell r="Z614" t="str">
            <v>MEDIA</v>
          </cell>
          <cell r="AA614" t="str">
            <v>10</v>
          </cell>
          <cell r="AB614" t="str">
            <v>0</v>
          </cell>
          <cell r="AC614" t="str">
            <v>NO</v>
          </cell>
          <cell r="AE614" t="str">
            <v>not used</v>
          </cell>
          <cell r="AF614" t="str">
            <v>A200002I</v>
          </cell>
        </row>
        <row r="615">
          <cell r="A615" t="str">
            <v>SHARED</v>
          </cell>
          <cell r="B615" t="str">
            <v>34</v>
          </cell>
          <cell r="C615" t="str">
            <v>A_200002</v>
          </cell>
          <cell r="D615" t="str">
            <v>0000040000</v>
          </cell>
          <cell r="E615" t="str">
            <v>1</v>
          </cell>
          <cell r="F615" t="str">
            <v>A_200002_011</v>
          </cell>
          <cell r="G615" t="str">
            <v>(Dis.FORLI) (MONTASPRO) VOLUME SERBATOIO ACCUMULO</v>
          </cell>
          <cell r="H615" t="str">
            <v>mc</v>
          </cell>
          <cell r="I615" t="str">
            <v>0</v>
          </cell>
          <cell r="J615" t="str">
            <v>65000</v>
          </cell>
          <cell r="K615" t="str">
            <v>0</v>
          </cell>
          <cell r="L615" t="str">
            <v>6554</v>
          </cell>
          <cell r="M615" t="str">
            <v>0</v>
          </cell>
          <cell r="N615" t="str">
            <v>0</v>
          </cell>
          <cell r="O615" t="str">
            <v>650</v>
          </cell>
          <cell r="P615" t="str">
            <v>0</v>
          </cell>
          <cell r="Q615" t="str">
            <v>15</v>
          </cell>
          <cell r="R615" t="str">
            <v>LINEARE</v>
          </cell>
          <cell r="S615" t="str">
            <v>999999</v>
          </cell>
          <cell r="T615" t="str">
            <v>888888</v>
          </cell>
          <cell r="U615" t="str">
            <v>888888</v>
          </cell>
          <cell r="V615" t="str">
            <v>120</v>
          </cell>
          <cell r="W615" t="str">
            <v>120</v>
          </cell>
          <cell r="X615" t="str">
            <v>-999999</v>
          </cell>
          <cell r="Y615" t="str">
            <v>0</v>
          </cell>
          <cell r="Z615" t="str">
            <v>MEDIA</v>
          </cell>
          <cell r="AA615" t="str">
            <v>10</v>
          </cell>
          <cell r="AB615" t="str">
            <v>0</v>
          </cell>
          <cell r="AC615" t="str">
            <v>NO</v>
          </cell>
          <cell r="AE615" t="str">
            <v>not used</v>
          </cell>
          <cell r="AF615" t="str">
            <v>A200002I</v>
          </cell>
        </row>
        <row r="616">
          <cell r="A616" t="str">
            <v>SHARED</v>
          </cell>
          <cell r="B616" t="str">
            <v>6</v>
          </cell>
          <cell r="C616" t="str">
            <v>A_200002</v>
          </cell>
          <cell r="D616" t="str">
            <v>0000010000</v>
          </cell>
          <cell r="E616" t="str">
            <v>0</v>
          </cell>
          <cell r="F616" t="str">
            <v>A_200002_012</v>
          </cell>
          <cell r="G616" t="str">
            <v>(Dis.FORLI) (MONTASPRO) PORTATA ROMAGNA ACQUE</v>
          </cell>
          <cell r="H616" t="str">
            <v>m3/h</v>
          </cell>
          <cell r="I616" t="str">
            <v>38725</v>
          </cell>
          <cell r="J616" t="str">
            <v>62556</v>
          </cell>
          <cell r="K616" t="str">
            <v>0</v>
          </cell>
          <cell r="L616" t="str">
            <v>1440</v>
          </cell>
          <cell r="M616" t="str">
            <v>1</v>
          </cell>
          <cell r="N616" t="str">
            <v>0</v>
          </cell>
          <cell r="O616" t="str">
            <v>238</v>
          </cell>
          <cell r="P616" t="str">
            <v>0</v>
          </cell>
          <cell r="Q616" t="str">
            <v>15</v>
          </cell>
          <cell r="R616" t="str">
            <v>LINEARE</v>
          </cell>
          <cell r="S616" t="str">
            <v>999999</v>
          </cell>
          <cell r="T616" t="str">
            <v>888888</v>
          </cell>
          <cell r="U616" t="str">
            <v>888888</v>
          </cell>
          <cell r="V616" t="str">
            <v>-888888</v>
          </cell>
          <cell r="W616" t="str">
            <v>-888888</v>
          </cell>
          <cell r="X616" t="str">
            <v>-999999</v>
          </cell>
          <cell r="Y616" t="str">
            <v>0</v>
          </cell>
          <cell r="Z616" t="str">
            <v>MEDIA</v>
          </cell>
          <cell r="AA616" t="str">
            <v>10</v>
          </cell>
          <cell r="AB616" t="str">
            <v>0</v>
          </cell>
          <cell r="AC616" t="str">
            <v>NO</v>
          </cell>
          <cell r="AD616" t="str">
            <v>SI_HighLow</v>
          </cell>
          <cell r="AE616" t="str">
            <v>not used</v>
          </cell>
          <cell r="AF616" t="str">
            <v>A200002I</v>
          </cell>
        </row>
        <row r="617">
          <cell r="A617" t="str">
            <v>SHARED</v>
          </cell>
          <cell r="B617" t="str">
            <v>6</v>
          </cell>
          <cell r="C617" t="str">
            <v>A_200002</v>
          </cell>
          <cell r="D617" t="str">
            <v>0000020000</v>
          </cell>
          <cell r="E617" t="str">
            <v>1</v>
          </cell>
          <cell r="F617" t="str">
            <v>A_200002_013</v>
          </cell>
          <cell r="G617" t="str">
            <v>(Dis.FORLI) (MONTASPRO) PORTATA POZZO 66</v>
          </cell>
          <cell r="H617" t="str">
            <v>m3/h</v>
          </cell>
          <cell r="I617" t="str">
            <v>38725</v>
          </cell>
          <cell r="J617" t="str">
            <v>62556</v>
          </cell>
          <cell r="K617" t="str">
            <v>0</v>
          </cell>
          <cell r="L617" t="str">
            <v>72</v>
          </cell>
          <cell r="M617" t="str">
            <v>1</v>
          </cell>
          <cell r="N617" t="str">
            <v>0</v>
          </cell>
          <cell r="O617" t="str">
            <v>238</v>
          </cell>
          <cell r="P617" t="str">
            <v>0</v>
          </cell>
          <cell r="Q617" t="str">
            <v>15</v>
          </cell>
          <cell r="R617" t="str">
            <v>LINEARE</v>
          </cell>
          <cell r="S617" t="str">
            <v>999999</v>
          </cell>
          <cell r="T617" t="str">
            <v>888888</v>
          </cell>
          <cell r="U617" t="str">
            <v>888888</v>
          </cell>
          <cell r="V617" t="str">
            <v>-888888</v>
          </cell>
          <cell r="W617" t="str">
            <v>-888888</v>
          </cell>
          <cell r="X617" t="str">
            <v>-999999</v>
          </cell>
          <cell r="Y617" t="str">
            <v>0</v>
          </cell>
          <cell r="Z617" t="str">
            <v>MEDIA</v>
          </cell>
          <cell r="AA617" t="str">
            <v>10</v>
          </cell>
          <cell r="AB617" t="str">
            <v>0</v>
          </cell>
          <cell r="AC617" t="str">
            <v>NO</v>
          </cell>
          <cell r="AD617" t="str">
            <v>SI_HighLow</v>
          </cell>
          <cell r="AE617" t="str">
            <v>not used</v>
          </cell>
          <cell r="AF617" t="str">
            <v>A200002I</v>
          </cell>
        </row>
        <row r="618">
          <cell r="A618" t="str">
            <v>SHARED</v>
          </cell>
          <cell r="B618" t="str">
            <v>6</v>
          </cell>
          <cell r="C618" t="str">
            <v>A_200002</v>
          </cell>
          <cell r="D618" t="str">
            <v>0000030000</v>
          </cell>
          <cell r="E618" t="str">
            <v>0</v>
          </cell>
          <cell r="F618" t="str">
            <v>A_200002_020</v>
          </cell>
          <cell r="G618" t="str">
            <v>(Dis.FORLI) (MONTASPRO) PORTATA POZZO 28</v>
          </cell>
          <cell r="H618" t="str">
            <v>m3/h</v>
          </cell>
          <cell r="I618" t="str">
            <v>38725</v>
          </cell>
          <cell r="J618" t="str">
            <v>62556</v>
          </cell>
          <cell r="K618" t="str">
            <v>0</v>
          </cell>
          <cell r="L618" t="str">
            <v>72</v>
          </cell>
          <cell r="M618" t="str">
            <v>1</v>
          </cell>
          <cell r="N618" t="str">
            <v>0</v>
          </cell>
          <cell r="O618" t="str">
            <v>238</v>
          </cell>
          <cell r="P618" t="str">
            <v>0</v>
          </cell>
          <cell r="Q618" t="str">
            <v>15</v>
          </cell>
          <cell r="R618" t="str">
            <v>LINEARE</v>
          </cell>
          <cell r="S618" t="str">
            <v>999999</v>
          </cell>
          <cell r="T618" t="str">
            <v>888888</v>
          </cell>
          <cell r="U618" t="str">
            <v>888888</v>
          </cell>
          <cell r="V618" t="str">
            <v>-888888</v>
          </cell>
          <cell r="W618" t="str">
            <v>-888888</v>
          </cell>
          <cell r="X618" t="str">
            <v>-999999</v>
          </cell>
          <cell r="Y618" t="str">
            <v>0</v>
          </cell>
          <cell r="Z618" t="str">
            <v>MEDIA</v>
          </cell>
          <cell r="AA618" t="str">
            <v>10</v>
          </cell>
          <cell r="AB618" t="str">
            <v>0</v>
          </cell>
          <cell r="AC618" t="str">
            <v>NO</v>
          </cell>
          <cell r="AD618" t="str">
            <v>NO</v>
          </cell>
          <cell r="AE618" t="str">
            <v>not used</v>
          </cell>
          <cell r="AF618" t="str">
            <v>A200002I</v>
          </cell>
        </row>
        <row r="619">
          <cell r="A619" t="str">
            <v>SHARED</v>
          </cell>
          <cell r="B619" t="str">
            <v>6</v>
          </cell>
          <cell r="C619" t="str">
            <v>A_200002</v>
          </cell>
          <cell r="D619" t="str">
            <v>0000040000</v>
          </cell>
          <cell r="E619" t="str">
            <v>0</v>
          </cell>
          <cell r="F619" t="str">
            <v>A_200002_021</v>
          </cell>
          <cell r="G619" t="str">
            <v>(Dis.FORLI) (MONTASPRO) PORTATA POZZO 38</v>
          </cell>
          <cell r="H619" t="str">
            <v>m3/h</v>
          </cell>
          <cell r="I619" t="str">
            <v>38725</v>
          </cell>
          <cell r="J619" t="str">
            <v>62556</v>
          </cell>
          <cell r="K619" t="str">
            <v>0</v>
          </cell>
          <cell r="L619" t="str">
            <v>72</v>
          </cell>
          <cell r="M619" t="str">
            <v>1</v>
          </cell>
          <cell r="N619" t="str">
            <v>0</v>
          </cell>
          <cell r="O619" t="str">
            <v>238</v>
          </cell>
          <cell r="P619" t="str">
            <v>0</v>
          </cell>
          <cell r="Q619" t="str">
            <v>15</v>
          </cell>
          <cell r="R619" t="str">
            <v>LINEARE</v>
          </cell>
          <cell r="S619" t="str">
            <v>999999</v>
          </cell>
          <cell r="T619" t="str">
            <v>888888</v>
          </cell>
          <cell r="U619" t="str">
            <v>888888</v>
          </cell>
          <cell r="V619" t="str">
            <v>-888888</v>
          </cell>
          <cell r="W619" t="str">
            <v>-888888</v>
          </cell>
          <cell r="X619" t="str">
            <v>-999999</v>
          </cell>
          <cell r="Y619" t="str">
            <v>0</v>
          </cell>
          <cell r="Z619" t="str">
            <v>MEDIA</v>
          </cell>
          <cell r="AA619" t="str">
            <v>10</v>
          </cell>
          <cell r="AB619" t="str">
            <v>0</v>
          </cell>
          <cell r="AC619" t="str">
            <v>NO</v>
          </cell>
          <cell r="AD619" t="str">
            <v>NO</v>
          </cell>
          <cell r="AE619" t="str">
            <v>not used</v>
          </cell>
          <cell r="AF619" t="str">
            <v>A200002I</v>
          </cell>
        </row>
        <row r="620">
          <cell r="A620" t="str">
            <v>SHARED</v>
          </cell>
          <cell r="B620" t="str">
            <v>32</v>
          </cell>
          <cell r="C620" t="str">
            <v>A_200002</v>
          </cell>
          <cell r="D620" t="str">
            <v>0000040000</v>
          </cell>
          <cell r="E620" t="str">
            <v>1</v>
          </cell>
          <cell r="F620" t="str">
            <v>A_200002_700</v>
          </cell>
          <cell r="G620" t="str">
            <v>(Dis.FORLI) (MONTASPRO) CONTATORE 1 L</v>
          </cell>
          <cell r="H620" t="str">
            <v>m3/h</v>
          </cell>
          <cell r="I620" t="str">
            <v>0</v>
          </cell>
          <cell r="J620" t="str">
            <v>65535</v>
          </cell>
          <cell r="K620" t="str">
            <v>0</v>
          </cell>
          <cell r="L620" t="str">
            <v>65535</v>
          </cell>
          <cell r="M620" t="str">
            <v>1</v>
          </cell>
          <cell r="N620" t="str">
            <v>0</v>
          </cell>
          <cell r="O620" t="str">
            <v>655</v>
          </cell>
          <cell r="P620" t="str">
            <v>0</v>
          </cell>
          <cell r="Q620" t="str">
            <v>15</v>
          </cell>
          <cell r="R620" t="str">
            <v>LINEARE</v>
          </cell>
          <cell r="S620" t="str">
            <v>999999</v>
          </cell>
          <cell r="T620" t="str">
            <v>888888</v>
          </cell>
          <cell r="U620" t="str">
            <v>888888</v>
          </cell>
          <cell r="V620" t="str">
            <v>-888888</v>
          </cell>
          <cell r="W620" t="str">
            <v>-888888</v>
          </cell>
          <cell r="X620" t="str">
            <v>-999999</v>
          </cell>
          <cell r="Y620" t="str">
            <v>0</v>
          </cell>
          <cell r="Z620" t="str">
            <v>MEDIA</v>
          </cell>
          <cell r="AA620" t="str">
            <v>10</v>
          </cell>
          <cell r="AB620" t="str">
            <v>0</v>
          </cell>
          <cell r="AC620" t="str">
            <v>NO</v>
          </cell>
          <cell r="AD620" t="str">
            <v>SI_HighLow</v>
          </cell>
          <cell r="AE620" t="str">
            <v>not used</v>
          </cell>
          <cell r="AF620" t="str">
            <v>A200002</v>
          </cell>
        </row>
        <row r="621">
          <cell r="A621" t="str">
            <v>SHARED</v>
          </cell>
          <cell r="B621" t="str">
            <v>32</v>
          </cell>
          <cell r="C621" t="str">
            <v>A_200002</v>
          </cell>
          <cell r="D621" t="str">
            <v>0000050000</v>
          </cell>
          <cell r="E621" t="str">
            <v>7</v>
          </cell>
          <cell r="F621" t="str">
            <v>A_200002_701</v>
          </cell>
          <cell r="G621" t="str">
            <v>(Dis.FORLI) (MONTASPRO) CONTATORE 1 H</v>
          </cell>
          <cell r="H621" t="str">
            <v>m3/h</v>
          </cell>
          <cell r="I621" t="str">
            <v>0</v>
          </cell>
          <cell r="J621" t="str">
            <v>65535</v>
          </cell>
          <cell r="K621" t="str">
            <v>0</v>
          </cell>
          <cell r="L621" t="str">
            <v>65535</v>
          </cell>
          <cell r="M621" t="str">
            <v>1</v>
          </cell>
          <cell r="N621" t="str">
            <v>0</v>
          </cell>
          <cell r="O621" t="str">
            <v>655</v>
          </cell>
          <cell r="P621" t="str">
            <v>0</v>
          </cell>
          <cell r="Q621" t="str">
            <v>15</v>
          </cell>
          <cell r="R621" t="str">
            <v>LINEARE</v>
          </cell>
          <cell r="S621" t="str">
            <v>999999</v>
          </cell>
          <cell r="T621" t="str">
            <v>888888</v>
          </cell>
          <cell r="U621" t="str">
            <v>888888</v>
          </cell>
          <cell r="V621" t="str">
            <v>-888888</v>
          </cell>
          <cell r="W621" t="str">
            <v>-888888</v>
          </cell>
          <cell r="X621" t="str">
            <v>-999999</v>
          </cell>
          <cell r="Y621" t="str">
            <v>0</v>
          </cell>
          <cell r="Z621" t="str">
            <v>MEDIA</v>
          </cell>
          <cell r="AA621" t="str">
            <v>10</v>
          </cell>
          <cell r="AB621" t="str">
            <v>0</v>
          </cell>
          <cell r="AC621" t="str">
            <v>NO</v>
          </cell>
          <cell r="AD621" t="str">
            <v>SI_HighLow</v>
          </cell>
          <cell r="AE621" t="str">
            <v>not used</v>
          </cell>
          <cell r="AF621" t="str">
            <v>A200002</v>
          </cell>
        </row>
        <row r="622">
          <cell r="A622" t="str">
            <v>SHARED</v>
          </cell>
          <cell r="B622" t="str">
            <v>32</v>
          </cell>
          <cell r="C622" t="str">
            <v>A_200002</v>
          </cell>
          <cell r="D622" t="str">
            <v>0000060000</v>
          </cell>
          <cell r="E622" t="str">
            <v>2</v>
          </cell>
          <cell r="F622" t="str">
            <v>A_200002_702</v>
          </cell>
          <cell r="G622" t="str">
            <v>(Dis.FORLI) (MONTASPRO) CONTATORE 2 L</v>
          </cell>
          <cell r="H622" t="str">
            <v>m3/h</v>
          </cell>
          <cell r="I622" t="str">
            <v>0</v>
          </cell>
          <cell r="J622" t="str">
            <v>65535</v>
          </cell>
          <cell r="K622" t="str">
            <v>0</v>
          </cell>
          <cell r="L622" t="str">
            <v>65535</v>
          </cell>
          <cell r="M622" t="str">
            <v>1</v>
          </cell>
          <cell r="N622" t="str">
            <v>0</v>
          </cell>
          <cell r="O622" t="str">
            <v>655</v>
          </cell>
          <cell r="P622" t="str">
            <v>0</v>
          </cell>
          <cell r="Q622" t="str">
            <v>15</v>
          </cell>
          <cell r="R622" t="str">
            <v>LINEARE</v>
          </cell>
          <cell r="S622" t="str">
            <v>999999</v>
          </cell>
          <cell r="T622" t="str">
            <v>888888</v>
          </cell>
          <cell r="U622" t="str">
            <v>888888</v>
          </cell>
          <cell r="V622" t="str">
            <v>-888888</v>
          </cell>
          <cell r="W622" t="str">
            <v>-888888</v>
          </cell>
          <cell r="X622" t="str">
            <v>-999999</v>
          </cell>
          <cell r="Y622" t="str">
            <v>0</v>
          </cell>
          <cell r="Z622" t="str">
            <v>MEDIA</v>
          </cell>
          <cell r="AA622" t="str">
            <v>10</v>
          </cell>
          <cell r="AB622" t="str">
            <v>0</v>
          </cell>
          <cell r="AC622" t="str">
            <v>NO</v>
          </cell>
          <cell r="AD622" t="str">
            <v>SI_HighLow</v>
          </cell>
          <cell r="AE622" t="str">
            <v>not used</v>
          </cell>
          <cell r="AF622" t="str">
            <v>A200002</v>
          </cell>
        </row>
        <row r="623">
          <cell r="A623" t="str">
            <v>SHARED</v>
          </cell>
          <cell r="B623" t="str">
            <v>32</v>
          </cell>
          <cell r="C623" t="str">
            <v>A_200002</v>
          </cell>
          <cell r="D623" t="str">
            <v>0000070000</v>
          </cell>
          <cell r="E623" t="str">
            <v>4</v>
          </cell>
          <cell r="F623" t="str">
            <v>A_200002_703</v>
          </cell>
          <cell r="G623" t="str">
            <v>(Dis.FORLI) (MONTASPRO) CONTATORE 2 H</v>
          </cell>
          <cell r="H623" t="str">
            <v>m3/h</v>
          </cell>
          <cell r="I623" t="str">
            <v>0</v>
          </cell>
          <cell r="J623" t="str">
            <v>65535</v>
          </cell>
          <cell r="K623" t="str">
            <v>0</v>
          </cell>
          <cell r="L623" t="str">
            <v>65535</v>
          </cell>
          <cell r="M623" t="str">
            <v>1</v>
          </cell>
          <cell r="N623" t="str">
            <v>0</v>
          </cell>
          <cell r="O623" t="str">
            <v>655</v>
          </cell>
          <cell r="P623" t="str">
            <v>0</v>
          </cell>
          <cell r="Q623" t="str">
            <v>15</v>
          </cell>
          <cell r="R623" t="str">
            <v>LINEARE</v>
          </cell>
          <cell r="S623" t="str">
            <v>999999</v>
          </cell>
          <cell r="T623" t="str">
            <v>888888</v>
          </cell>
          <cell r="U623" t="str">
            <v>888888</v>
          </cell>
          <cell r="V623" t="str">
            <v>-888888</v>
          </cell>
          <cell r="W623" t="str">
            <v>-888888</v>
          </cell>
          <cell r="X623" t="str">
            <v>-999999</v>
          </cell>
          <cell r="Y623" t="str">
            <v>0</v>
          </cell>
          <cell r="Z623" t="str">
            <v>MEDIA</v>
          </cell>
          <cell r="AA623" t="str">
            <v>10</v>
          </cell>
          <cell r="AB623" t="str">
            <v>0</v>
          </cell>
          <cell r="AC623" t="str">
            <v>NO</v>
          </cell>
          <cell r="AD623" t="str">
            <v>SI_HighLow</v>
          </cell>
          <cell r="AE623" t="str">
            <v>not used</v>
          </cell>
          <cell r="AF623" t="str">
            <v>A200002</v>
          </cell>
        </row>
        <row r="624">
          <cell r="A624" t="str">
            <v>SHARED</v>
          </cell>
          <cell r="B624" t="str">
            <v>32</v>
          </cell>
          <cell r="C624" t="str">
            <v>A_200002</v>
          </cell>
          <cell r="D624" t="str">
            <v>0000080000</v>
          </cell>
          <cell r="E624" t="str">
            <v>5</v>
          </cell>
          <cell r="F624" t="str">
            <v>A_200002_704</v>
          </cell>
          <cell r="G624" t="str">
            <v>(Dis.FORLI) (MONTASPRO) CONTATORE 3 L</v>
          </cell>
          <cell r="H624" t="str">
            <v>m3/h</v>
          </cell>
          <cell r="I624" t="str">
            <v>0</v>
          </cell>
          <cell r="J624" t="str">
            <v>65535</v>
          </cell>
          <cell r="K624" t="str">
            <v>0</v>
          </cell>
          <cell r="L624" t="str">
            <v>65535</v>
          </cell>
          <cell r="M624" t="str">
            <v>1</v>
          </cell>
          <cell r="N624" t="str">
            <v>0</v>
          </cell>
          <cell r="O624" t="str">
            <v>655</v>
          </cell>
          <cell r="P624" t="str">
            <v>0</v>
          </cell>
          <cell r="Q624" t="str">
            <v>15</v>
          </cell>
          <cell r="R624" t="str">
            <v>LINEARE</v>
          </cell>
          <cell r="S624" t="str">
            <v>999999</v>
          </cell>
          <cell r="T624" t="str">
            <v>888888</v>
          </cell>
          <cell r="U624" t="str">
            <v>888888</v>
          </cell>
          <cell r="V624" t="str">
            <v>-888888</v>
          </cell>
          <cell r="W624" t="str">
            <v>-888888</v>
          </cell>
          <cell r="X624" t="str">
            <v>-999999</v>
          </cell>
          <cell r="Y624" t="str">
            <v>0</v>
          </cell>
          <cell r="Z624" t="str">
            <v>MEDIA</v>
          </cell>
          <cell r="AA624" t="str">
            <v>10</v>
          </cell>
          <cell r="AB624" t="str">
            <v>0</v>
          </cell>
          <cell r="AC624" t="str">
            <v>NO</v>
          </cell>
          <cell r="AD624" t="str">
            <v>SI_HighLow</v>
          </cell>
          <cell r="AE624" t="str">
            <v>not used</v>
          </cell>
          <cell r="AF624" t="str">
            <v>A200002</v>
          </cell>
        </row>
        <row r="625">
          <cell r="A625" t="str">
            <v>SHARED</v>
          </cell>
          <cell r="B625" t="str">
            <v>33</v>
          </cell>
          <cell r="C625" t="str">
            <v>A_200002</v>
          </cell>
          <cell r="D625" t="str">
            <v>0000040000</v>
          </cell>
          <cell r="E625" t="str">
            <v>0</v>
          </cell>
          <cell r="F625" t="str">
            <v>A_200002_705</v>
          </cell>
          <cell r="G625" t="str">
            <v>(Dis.FORLI) (MONTASPRO) CONTATORE 3 H</v>
          </cell>
          <cell r="H625" t="str">
            <v>m3/h</v>
          </cell>
          <cell r="I625" t="str">
            <v>0</v>
          </cell>
          <cell r="J625" t="str">
            <v>65535</v>
          </cell>
          <cell r="K625" t="str">
            <v>0</v>
          </cell>
          <cell r="L625" t="str">
            <v>65535</v>
          </cell>
          <cell r="M625" t="str">
            <v>1</v>
          </cell>
          <cell r="N625" t="str">
            <v>0</v>
          </cell>
          <cell r="O625" t="str">
            <v>655</v>
          </cell>
          <cell r="P625" t="str">
            <v>0</v>
          </cell>
          <cell r="Q625" t="str">
            <v>15</v>
          </cell>
          <cell r="R625" t="str">
            <v>LINEARE</v>
          </cell>
          <cell r="S625" t="str">
            <v>999999</v>
          </cell>
          <cell r="T625" t="str">
            <v>888888</v>
          </cell>
          <cell r="U625" t="str">
            <v>888888</v>
          </cell>
          <cell r="V625" t="str">
            <v>-888888</v>
          </cell>
          <cell r="W625" t="str">
            <v>-888888</v>
          </cell>
          <cell r="X625" t="str">
            <v>-999999</v>
          </cell>
          <cell r="Y625" t="str">
            <v>0</v>
          </cell>
          <cell r="Z625" t="str">
            <v>MEDIA</v>
          </cell>
          <cell r="AA625" t="str">
            <v>10</v>
          </cell>
          <cell r="AB625" t="str">
            <v>0</v>
          </cell>
          <cell r="AC625" t="str">
            <v>NO</v>
          </cell>
          <cell r="AD625" t="str">
            <v>SI_HighLow</v>
          </cell>
          <cell r="AE625" t="str">
            <v>not used</v>
          </cell>
          <cell r="AF625" t="str">
            <v>A200002</v>
          </cell>
        </row>
        <row r="626">
          <cell r="A626" t="str">
            <v>SHARED</v>
          </cell>
          <cell r="B626" t="str">
            <v>33</v>
          </cell>
          <cell r="C626" t="str">
            <v>A_200002</v>
          </cell>
          <cell r="D626" t="str">
            <v>0000050000</v>
          </cell>
          <cell r="E626" t="str">
            <v>2</v>
          </cell>
          <cell r="F626" t="str">
            <v>A_200002_706</v>
          </cell>
          <cell r="G626" t="str">
            <v>(Dis.FORLI) (MONTASPRO) CONTATORE 4 L</v>
          </cell>
          <cell r="H626" t="str">
            <v>m3/h</v>
          </cell>
          <cell r="I626" t="str">
            <v>0</v>
          </cell>
          <cell r="J626" t="str">
            <v>65535</v>
          </cell>
          <cell r="K626" t="str">
            <v>0</v>
          </cell>
          <cell r="L626" t="str">
            <v>65535</v>
          </cell>
          <cell r="M626" t="str">
            <v>1</v>
          </cell>
          <cell r="N626" t="str">
            <v>0</v>
          </cell>
          <cell r="O626" t="str">
            <v>655</v>
          </cell>
          <cell r="P626" t="str">
            <v>0</v>
          </cell>
          <cell r="Q626" t="str">
            <v>15</v>
          </cell>
          <cell r="R626" t="str">
            <v>LINEARE</v>
          </cell>
          <cell r="S626" t="str">
            <v>999999</v>
          </cell>
          <cell r="T626" t="str">
            <v>888888</v>
          </cell>
          <cell r="U626" t="str">
            <v>888888</v>
          </cell>
          <cell r="V626" t="str">
            <v>-888888</v>
          </cell>
          <cell r="W626" t="str">
            <v>-888888</v>
          </cell>
          <cell r="X626" t="str">
            <v>-999999</v>
          </cell>
          <cell r="Y626" t="str">
            <v>0</v>
          </cell>
          <cell r="Z626" t="str">
            <v>MEDIA</v>
          </cell>
          <cell r="AA626" t="str">
            <v>10</v>
          </cell>
          <cell r="AB626" t="str">
            <v>0</v>
          </cell>
          <cell r="AC626" t="str">
            <v>NO</v>
          </cell>
          <cell r="AD626" t="str">
            <v>SI_HighLow</v>
          </cell>
          <cell r="AE626" t="str">
            <v>not used</v>
          </cell>
          <cell r="AF626" t="str">
            <v>A200002</v>
          </cell>
        </row>
        <row r="627">
          <cell r="A627" t="str">
            <v>SHARED</v>
          </cell>
          <cell r="B627" t="str">
            <v>33</v>
          </cell>
          <cell r="C627" t="str">
            <v>A_200002</v>
          </cell>
          <cell r="D627" t="str">
            <v>0000060000</v>
          </cell>
          <cell r="E627" t="str">
            <v>3</v>
          </cell>
          <cell r="F627" t="str">
            <v>A_200002_707</v>
          </cell>
          <cell r="G627" t="str">
            <v>(Dis.FORLI) (MONTASPRO) CONTATORE 4 H</v>
          </cell>
          <cell r="H627" t="str">
            <v>m3/h</v>
          </cell>
          <cell r="I627" t="str">
            <v>0</v>
          </cell>
          <cell r="J627" t="str">
            <v>65535</v>
          </cell>
          <cell r="K627" t="str">
            <v>0</v>
          </cell>
          <cell r="L627" t="str">
            <v>65535</v>
          </cell>
          <cell r="M627" t="str">
            <v>1</v>
          </cell>
          <cell r="N627" t="str">
            <v>0</v>
          </cell>
          <cell r="O627" t="str">
            <v>655</v>
          </cell>
          <cell r="P627" t="str">
            <v>0</v>
          </cell>
          <cell r="Q627" t="str">
            <v>15</v>
          </cell>
          <cell r="R627" t="str">
            <v>LINEARE</v>
          </cell>
          <cell r="S627" t="str">
            <v>999999</v>
          </cell>
          <cell r="T627" t="str">
            <v>888888</v>
          </cell>
          <cell r="U627" t="str">
            <v>888888</v>
          </cell>
          <cell r="V627" t="str">
            <v>-888888</v>
          </cell>
          <cell r="W627" t="str">
            <v>-888888</v>
          </cell>
          <cell r="X627" t="str">
            <v>-999999</v>
          </cell>
          <cell r="Y627" t="str">
            <v>0</v>
          </cell>
          <cell r="Z627" t="str">
            <v>MEDIA</v>
          </cell>
          <cell r="AA627" t="str">
            <v>10</v>
          </cell>
          <cell r="AB627" t="str">
            <v>0</v>
          </cell>
          <cell r="AC627" t="str">
            <v>NO</v>
          </cell>
          <cell r="AD627" t="str">
            <v>SI_HighLow</v>
          </cell>
          <cell r="AE627" t="str">
            <v>not used</v>
          </cell>
          <cell r="AF627" t="str">
            <v>A200002</v>
          </cell>
        </row>
        <row r="628">
          <cell r="A628" t="str">
            <v>SHARED</v>
          </cell>
          <cell r="B628" t="str">
            <v>33</v>
          </cell>
          <cell r="C628" t="str">
            <v>A_200002</v>
          </cell>
          <cell r="D628" t="str">
            <v>0000070000</v>
          </cell>
          <cell r="E628" t="str">
            <v>5</v>
          </cell>
          <cell r="F628" t="str">
            <v>A_200002_708</v>
          </cell>
          <cell r="G628" t="str">
            <v>(Dis.FORLI) (MONTASPRO) CONTATORE 5 L</v>
          </cell>
          <cell r="H628" t="str">
            <v>m3/h</v>
          </cell>
          <cell r="I628" t="str">
            <v>0</v>
          </cell>
          <cell r="J628" t="str">
            <v>65535</v>
          </cell>
          <cell r="K628" t="str">
            <v>0</v>
          </cell>
          <cell r="L628" t="str">
            <v>65535</v>
          </cell>
          <cell r="M628" t="str">
            <v>1</v>
          </cell>
          <cell r="N628" t="str">
            <v>0</v>
          </cell>
          <cell r="O628" t="str">
            <v>655</v>
          </cell>
          <cell r="P628" t="str">
            <v>0</v>
          </cell>
          <cell r="Q628" t="str">
            <v>15</v>
          </cell>
          <cell r="R628" t="str">
            <v>LINEARE</v>
          </cell>
          <cell r="S628" t="str">
            <v>999999</v>
          </cell>
          <cell r="T628" t="str">
            <v>888888</v>
          </cell>
          <cell r="U628" t="str">
            <v>888888</v>
          </cell>
          <cell r="V628" t="str">
            <v>-888888</v>
          </cell>
          <cell r="W628" t="str">
            <v>-888888</v>
          </cell>
          <cell r="X628" t="str">
            <v>-999999</v>
          </cell>
          <cell r="Y628" t="str">
            <v>0</v>
          </cell>
          <cell r="Z628" t="str">
            <v>MEDIA</v>
          </cell>
          <cell r="AA628" t="str">
            <v>10</v>
          </cell>
          <cell r="AB628" t="str">
            <v>0</v>
          </cell>
          <cell r="AC628" t="str">
            <v>NO</v>
          </cell>
          <cell r="AD628" t="str">
            <v>SI_HighLow</v>
          </cell>
          <cell r="AE628" t="str">
            <v>not used</v>
          </cell>
          <cell r="AF628" t="str">
            <v>A200002</v>
          </cell>
        </row>
        <row r="629">
          <cell r="A629" t="str">
            <v>SHARED</v>
          </cell>
          <cell r="B629" t="str">
            <v>33</v>
          </cell>
          <cell r="C629" t="str">
            <v>A_200002</v>
          </cell>
          <cell r="D629" t="str">
            <v>0000080000</v>
          </cell>
          <cell r="E629" t="str">
            <v>6</v>
          </cell>
          <cell r="F629" t="str">
            <v>A_200002_709</v>
          </cell>
          <cell r="G629" t="str">
            <v>(Dis.FORLI) (MONTASPRO) CONTATORE 5 H</v>
          </cell>
          <cell r="H629" t="str">
            <v>m3/h</v>
          </cell>
          <cell r="I629" t="str">
            <v>0</v>
          </cell>
          <cell r="J629" t="str">
            <v>65535</v>
          </cell>
          <cell r="K629" t="str">
            <v>0</v>
          </cell>
          <cell r="L629" t="str">
            <v>65535</v>
          </cell>
          <cell r="M629" t="str">
            <v>1</v>
          </cell>
          <cell r="N629" t="str">
            <v>0</v>
          </cell>
          <cell r="O629" t="str">
            <v>655</v>
          </cell>
          <cell r="P629" t="str">
            <v>0</v>
          </cell>
          <cell r="Q629" t="str">
            <v>15</v>
          </cell>
          <cell r="R629" t="str">
            <v>LINEARE</v>
          </cell>
          <cell r="S629" t="str">
            <v>999999</v>
          </cell>
          <cell r="T629" t="str">
            <v>888888</v>
          </cell>
          <cell r="U629" t="str">
            <v>888888</v>
          </cell>
          <cell r="V629" t="str">
            <v>-888888</v>
          </cell>
          <cell r="W629" t="str">
            <v>-888888</v>
          </cell>
          <cell r="X629" t="str">
            <v>-999999</v>
          </cell>
          <cell r="Y629" t="str">
            <v>0</v>
          </cell>
          <cell r="Z629" t="str">
            <v>MEDIA</v>
          </cell>
          <cell r="AA629" t="str">
            <v>10</v>
          </cell>
          <cell r="AB629" t="str">
            <v>0</v>
          </cell>
          <cell r="AC629" t="str">
            <v>NO</v>
          </cell>
          <cell r="AD629" t="str">
            <v>SI_HighLow</v>
          </cell>
          <cell r="AE629" t="str">
            <v>not used</v>
          </cell>
          <cell r="AF629" t="str">
            <v>A200002</v>
          </cell>
        </row>
        <row r="630">
          <cell r="A630" t="str">
            <v>SHARED</v>
          </cell>
          <cell r="B630" t="str">
            <v>34</v>
          </cell>
          <cell r="C630" t="str">
            <v>A_200002</v>
          </cell>
          <cell r="D630" t="str">
            <v>0000050000</v>
          </cell>
          <cell r="E630" t="str">
            <v>3</v>
          </cell>
          <cell r="F630" t="str">
            <v>A_200002_710</v>
          </cell>
          <cell r="G630" t="str">
            <v>(Dis.FORLI) (MONTASPRO) CONTATORE 6 L</v>
          </cell>
          <cell r="H630" t="str">
            <v>m3/h</v>
          </cell>
          <cell r="I630" t="str">
            <v>0</v>
          </cell>
          <cell r="J630" t="str">
            <v>65535</v>
          </cell>
          <cell r="K630" t="str">
            <v>0</v>
          </cell>
          <cell r="L630" t="str">
            <v>65535</v>
          </cell>
          <cell r="M630" t="str">
            <v>1</v>
          </cell>
          <cell r="N630" t="str">
            <v>0</v>
          </cell>
          <cell r="O630" t="str">
            <v>655</v>
          </cell>
          <cell r="P630" t="str">
            <v>0</v>
          </cell>
          <cell r="Q630" t="str">
            <v>15</v>
          </cell>
          <cell r="R630" t="str">
            <v>LINEARE</v>
          </cell>
          <cell r="S630" t="str">
            <v>999999</v>
          </cell>
          <cell r="T630" t="str">
            <v>888888</v>
          </cell>
          <cell r="U630" t="str">
            <v>888888</v>
          </cell>
          <cell r="V630" t="str">
            <v>-888888</v>
          </cell>
          <cell r="W630" t="str">
            <v>-888888</v>
          </cell>
          <cell r="X630" t="str">
            <v>-999999</v>
          </cell>
          <cell r="Y630" t="str">
            <v>0</v>
          </cell>
          <cell r="Z630" t="str">
            <v>MEDIA</v>
          </cell>
          <cell r="AA630" t="str">
            <v>10</v>
          </cell>
          <cell r="AB630" t="str">
            <v>0</v>
          </cell>
          <cell r="AC630" t="str">
            <v>NO</v>
          </cell>
          <cell r="AD630" t="str">
            <v>SI_HighLow</v>
          </cell>
          <cell r="AE630" t="str">
            <v>not used</v>
          </cell>
          <cell r="AF630" t="str">
            <v>A200002</v>
          </cell>
        </row>
        <row r="631">
          <cell r="A631" t="str">
            <v>SHARED</v>
          </cell>
          <cell r="B631" t="str">
            <v>34</v>
          </cell>
          <cell r="C631" t="str">
            <v>A_200002</v>
          </cell>
          <cell r="D631" t="str">
            <v>0000060000</v>
          </cell>
          <cell r="E631" t="str">
            <v>4</v>
          </cell>
          <cell r="F631" t="str">
            <v>A_200002_711</v>
          </cell>
          <cell r="G631" t="str">
            <v>(Dis.FORLI) (MONTASPRO) CONTATORE 6 H</v>
          </cell>
          <cell r="H631" t="str">
            <v>m3/h</v>
          </cell>
          <cell r="I631" t="str">
            <v>0</v>
          </cell>
          <cell r="J631" t="str">
            <v>65535</v>
          </cell>
          <cell r="K631" t="str">
            <v>0</v>
          </cell>
          <cell r="L631" t="str">
            <v>65535</v>
          </cell>
          <cell r="M631" t="str">
            <v>1</v>
          </cell>
          <cell r="N631" t="str">
            <v>0</v>
          </cell>
          <cell r="O631" t="str">
            <v>655</v>
          </cell>
          <cell r="P631" t="str">
            <v>0</v>
          </cell>
          <cell r="Q631" t="str">
            <v>15</v>
          </cell>
          <cell r="R631" t="str">
            <v>LINEARE</v>
          </cell>
          <cell r="S631" t="str">
            <v>999999</v>
          </cell>
          <cell r="T631" t="str">
            <v>888888</v>
          </cell>
          <cell r="U631" t="str">
            <v>888888</v>
          </cell>
          <cell r="V631" t="str">
            <v>-888888</v>
          </cell>
          <cell r="W631" t="str">
            <v>-888888</v>
          </cell>
          <cell r="X631" t="str">
            <v>-999999</v>
          </cell>
          <cell r="Y631" t="str">
            <v>0</v>
          </cell>
          <cell r="Z631" t="str">
            <v>MEDIA</v>
          </cell>
          <cell r="AA631" t="str">
            <v>10</v>
          </cell>
          <cell r="AB631" t="str">
            <v>0</v>
          </cell>
          <cell r="AC631" t="str">
            <v>NO</v>
          </cell>
          <cell r="AD631" t="str">
            <v>SI_HighLow</v>
          </cell>
          <cell r="AE631" t="str">
            <v>not used</v>
          </cell>
          <cell r="AF631" t="str">
            <v>A200002</v>
          </cell>
        </row>
        <row r="632">
          <cell r="A632" t="str">
            <v>SHARED</v>
          </cell>
          <cell r="B632" t="str">
            <v>6</v>
          </cell>
          <cell r="C632" t="str">
            <v>A_200008</v>
          </cell>
          <cell r="D632" t="str">
            <v>0000010000</v>
          </cell>
          <cell r="E632" t="str">
            <v>6</v>
          </cell>
          <cell r="F632" t="str">
            <v>A_200004_007</v>
          </cell>
          <cell r="G632" t="str">
            <v>(Dis.FORLI) (ROCCA S.CASCIANO) ASSORBIMENTO CORRENTE POZZO1</v>
          </cell>
          <cell r="H632" t="str">
            <v>A</v>
          </cell>
          <cell r="I632" t="str">
            <v>38725</v>
          </cell>
          <cell r="J632" t="str">
            <v>62556</v>
          </cell>
          <cell r="K632" t="str">
            <v>0</v>
          </cell>
          <cell r="L632" t="str">
            <v>30</v>
          </cell>
          <cell r="M632" t="str">
            <v>10</v>
          </cell>
          <cell r="N632" t="str">
            <v>0</v>
          </cell>
          <cell r="O632" t="str">
            <v>238</v>
          </cell>
          <cell r="P632" t="str">
            <v>0</v>
          </cell>
          <cell r="Q632" t="str">
            <v>15</v>
          </cell>
          <cell r="R632" t="str">
            <v>LINEARE</v>
          </cell>
          <cell r="S632" t="str">
            <v>999999</v>
          </cell>
          <cell r="T632" t="str">
            <v>888888</v>
          </cell>
          <cell r="U632" t="str">
            <v>888888</v>
          </cell>
          <cell r="V632" t="str">
            <v>-888888</v>
          </cell>
          <cell r="W632" t="str">
            <v>-888888</v>
          </cell>
          <cell r="X632" t="str">
            <v>-999999</v>
          </cell>
          <cell r="Y632" t="str">
            <v>0</v>
          </cell>
          <cell r="Z632" t="str">
            <v>MEDIA</v>
          </cell>
          <cell r="AA632" t="str">
            <v>10</v>
          </cell>
          <cell r="AB632" t="str">
            <v>0</v>
          </cell>
          <cell r="AC632" t="str">
            <v>NO</v>
          </cell>
          <cell r="AD632" t="str">
            <v>SI_HighLow</v>
          </cell>
          <cell r="AE632" t="str">
            <v>not used</v>
          </cell>
          <cell r="AF632" t="str">
            <v>A200008</v>
          </cell>
        </row>
        <row r="633">
          <cell r="A633" t="str">
            <v>SHARED</v>
          </cell>
          <cell r="B633" t="str">
            <v>7</v>
          </cell>
          <cell r="C633" t="str">
            <v>A_200008</v>
          </cell>
          <cell r="D633" t="str">
            <v>0000010000</v>
          </cell>
          <cell r="E633" t="str">
            <v>7</v>
          </cell>
          <cell r="F633" t="str">
            <v>A_200005_008</v>
          </cell>
          <cell r="G633" t="str">
            <v>(Dis.FORLI) (ROCCA S.CASCIANO) ASSORBIMENTO CORRENTE POZZO 2</v>
          </cell>
          <cell r="H633" t="str">
            <v>A</v>
          </cell>
          <cell r="I633" t="str">
            <v>38725</v>
          </cell>
          <cell r="J633" t="str">
            <v>62556</v>
          </cell>
          <cell r="K633" t="str">
            <v>0</v>
          </cell>
          <cell r="L633" t="str">
            <v>30</v>
          </cell>
          <cell r="M633" t="str">
            <v>10</v>
          </cell>
          <cell r="N633" t="str">
            <v>0</v>
          </cell>
          <cell r="O633" t="str">
            <v>238</v>
          </cell>
          <cell r="P633" t="str">
            <v>0</v>
          </cell>
          <cell r="Q633" t="str">
            <v>15</v>
          </cell>
          <cell r="R633" t="str">
            <v>LINEARE</v>
          </cell>
          <cell r="S633" t="str">
            <v>999999</v>
          </cell>
          <cell r="T633" t="str">
            <v>888888</v>
          </cell>
          <cell r="U633" t="str">
            <v>888888</v>
          </cell>
          <cell r="V633" t="str">
            <v>-888888</v>
          </cell>
          <cell r="W633" t="str">
            <v>-888888</v>
          </cell>
          <cell r="X633" t="str">
            <v>-999999</v>
          </cell>
          <cell r="Y633" t="str">
            <v>0</v>
          </cell>
          <cell r="Z633" t="str">
            <v>MEDIA</v>
          </cell>
          <cell r="AA633" t="str">
            <v>10</v>
          </cell>
          <cell r="AB633" t="str">
            <v>0</v>
          </cell>
          <cell r="AC633" t="str">
            <v>NO</v>
          </cell>
          <cell r="AD633" t="str">
            <v>SI_HighLow</v>
          </cell>
          <cell r="AE633" t="str">
            <v>not used</v>
          </cell>
          <cell r="AF633" t="str">
            <v>A200008</v>
          </cell>
        </row>
        <row r="634">
          <cell r="A634" t="str">
            <v>SHARED</v>
          </cell>
          <cell r="B634" t="str">
            <v>7</v>
          </cell>
          <cell r="C634" t="str">
            <v>A_200008</v>
          </cell>
          <cell r="D634" t="str">
            <v>0000020000</v>
          </cell>
          <cell r="E634" t="str">
            <v>0</v>
          </cell>
          <cell r="F634" t="str">
            <v>A_200006_009</v>
          </cell>
          <cell r="G634" t="str">
            <v>(Dis.FORLI) (ROCCA S.CASCIANO) ASSORBIMENTO CORRENTE POZZO 3</v>
          </cell>
          <cell r="H634" t="str">
            <v>A</v>
          </cell>
          <cell r="I634" t="str">
            <v>38725</v>
          </cell>
          <cell r="J634" t="str">
            <v>62556</v>
          </cell>
          <cell r="K634" t="str">
            <v>0</v>
          </cell>
          <cell r="L634" t="str">
            <v>60</v>
          </cell>
          <cell r="M634" t="str">
            <v>10</v>
          </cell>
          <cell r="N634" t="str">
            <v>0</v>
          </cell>
          <cell r="O634" t="str">
            <v>238</v>
          </cell>
          <cell r="P634" t="str">
            <v>0</v>
          </cell>
          <cell r="Q634" t="str">
            <v>15</v>
          </cell>
          <cell r="R634" t="str">
            <v>LINEARE</v>
          </cell>
          <cell r="S634" t="str">
            <v>999999</v>
          </cell>
          <cell r="T634" t="str">
            <v>888888</v>
          </cell>
          <cell r="U634" t="str">
            <v>888888</v>
          </cell>
          <cell r="V634" t="str">
            <v>-888888</v>
          </cell>
          <cell r="W634" t="str">
            <v>-888888</v>
          </cell>
          <cell r="X634" t="str">
            <v>-999999</v>
          </cell>
          <cell r="Y634" t="str">
            <v>0</v>
          </cell>
          <cell r="Z634" t="str">
            <v>MEDIA</v>
          </cell>
          <cell r="AA634" t="str">
            <v>10</v>
          </cell>
          <cell r="AB634" t="str">
            <v>0</v>
          </cell>
          <cell r="AC634" t="str">
            <v>NO</v>
          </cell>
          <cell r="AD634" t="str">
            <v>SI_HighLow</v>
          </cell>
          <cell r="AE634" t="str">
            <v>not used</v>
          </cell>
          <cell r="AF634" t="str">
            <v>A200008</v>
          </cell>
        </row>
        <row r="635">
          <cell r="A635" t="str">
            <v>SHARED</v>
          </cell>
          <cell r="B635" t="str">
            <v>8</v>
          </cell>
          <cell r="C635" t="str">
            <v>A_200008</v>
          </cell>
          <cell r="D635" t="str">
            <v>0000010000</v>
          </cell>
          <cell r="E635" t="str">
            <v>3</v>
          </cell>
          <cell r="F635" t="str">
            <v>A_200007_010</v>
          </cell>
          <cell r="G635" t="str">
            <v>(Dis.FORLI) (ROCCA S.CASCIANO) ASSORBIMENTO CORRENTE POZZO 4</v>
          </cell>
          <cell r="H635" t="str">
            <v>A</v>
          </cell>
          <cell r="I635" t="str">
            <v>38725</v>
          </cell>
          <cell r="J635" t="str">
            <v>62556</v>
          </cell>
          <cell r="K635" t="str">
            <v>0</v>
          </cell>
          <cell r="L635" t="str">
            <v>100</v>
          </cell>
          <cell r="M635" t="str">
            <v>10</v>
          </cell>
          <cell r="N635" t="str">
            <v>0</v>
          </cell>
          <cell r="O635" t="str">
            <v>238</v>
          </cell>
          <cell r="P635" t="str">
            <v>0</v>
          </cell>
          <cell r="Q635" t="str">
            <v>15</v>
          </cell>
          <cell r="R635" t="str">
            <v>LINEARE</v>
          </cell>
          <cell r="S635" t="str">
            <v>999999</v>
          </cell>
          <cell r="T635" t="str">
            <v>888888</v>
          </cell>
          <cell r="U635" t="str">
            <v>888888</v>
          </cell>
          <cell r="V635" t="str">
            <v>-888888</v>
          </cell>
          <cell r="W635" t="str">
            <v>-888888</v>
          </cell>
          <cell r="X635" t="str">
            <v>-999999</v>
          </cell>
          <cell r="Y635" t="str">
            <v>0</v>
          </cell>
          <cell r="Z635" t="str">
            <v>MEDIA</v>
          </cell>
          <cell r="AA635" t="str">
            <v>10</v>
          </cell>
          <cell r="AB635" t="str">
            <v>0</v>
          </cell>
          <cell r="AC635" t="str">
            <v>NO</v>
          </cell>
          <cell r="AD635" t="str">
            <v>SI_HighLow</v>
          </cell>
          <cell r="AE635" t="str">
            <v>not used</v>
          </cell>
          <cell r="AF635" t="str">
            <v>A200008</v>
          </cell>
        </row>
        <row r="636">
          <cell r="A636" t="str">
            <v>SHARED</v>
          </cell>
          <cell r="B636" t="str">
            <v>8</v>
          </cell>
          <cell r="C636" t="str">
            <v>A_200008</v>
          </cell>
          <cell r="D636" t="str">
            <v>0000020000</v>
          </cell>
          <cell r="E636" t="str">
            <v>2</v>
          </cell>
          <cell r="F636" t="str">
            <v>A_200007_019</v>
          </cell>
          <cell r="G636" t="str">
            <v>(Dis.FORLI) (ROCCA S.CASCIANO) LIVELLO LAGO</v>
          </cell>
          <cell r="H636" t="str">
            <v>m</v>
          </cell>
          <cell r="I636" t="str">
            <v>38725</v>
          </cell>
          <cell r="J636" t="str">
            <v>62556</v>
          </cell>
          <cell r="K636" t="str">
            <v>0</v>
          </cell>
          <cell r="L636" t="str">
            <v>10</v>
          </cell>
          <cell r="M636" t="str">
            <v>1</v>
          </cell>
          <cell r="N636" t="str">
            <v>0</v>
          </cell>
          <cell r="O636" t="str">
            <v>238</v>
          </cell>
          <cell r="P636" t="str">
            <v>0</v>
          </cell>
          <cell r="Q636" t="str">
            <v>15</v>
          </cell>
          <cell r="R636" t="str">
            <v>LINEARE</v>
          </cell>
          <cell r="S636" t="str">
            <v>999999</v>
          </cell>
          <cell r="T636" t="str">
            <v>888888</v>
          </cell>
          <cell r="U636" t="str">
            <v>888888</v>
          </cell>
          <cell r="V636" t="str">
            <v>-888888</v>
          </cell>
          <cell r="W636" t="str">
            <v>-888888</v>
          </cell>
          <cell r="X636" t="str">
            <v>-999999</v>
          </cell>
          <cell r="Y636" t="str">
            <v>0</v>
          </cell>
          <cell r="Z636" t="str">
            <v>MEDIA</v>
          </cell>
          <cell r="AA636" t="str">
            <v>10</v>
          </cell>
          <cell r="AB636" t="str">
            <v>0</v>
          </cell>
          <cell r="AC636" t="str">
            <v>NO</v>
          </cell>
          <cell r="AD636" t="str">
            <v>SI_HighLow</v>
          </cell>
          <cell r="AE636" t="str">
            <v>not used</v>
          </cell>
          <cell r="AF636" t="str">
            <v>A200008</v>
          </cell>
        </row>
        <row r="637">
          <cell r="A637" t="str">
            <v>SHARED</v>
          </cell>
          <cell r="B637" t="str">
            <v>6</v>
          </cell>
          <cell r="C637" t="str">
            <v>A_200008</v>
          </cell>
          <cell r="D637" t="str">
            <v>0000020000</v>
          </cell>
          <cell r="E637" t="str">
            <v>0</v>
          </cell>
          <cell r="F637" t="str">
            <v>A_200008_001</v>
          </cell>
          <cell r="G637" t="str">
            <v>(Dis.FORLI) (ROCCA S.CASCIANO) PORTATA USCITA SERBATOIO</v>
          </cell>
          <cell r="H637" t="str">
            <v>m3/h</v>
          </cell>
          <cell r="I637" t="str">
            <v>38725</v>
          </cell>
          <cell r="J637" t="str">
            <v>62556</v>
          </cell>
          <cell r="K637" t="str">
            <v>0</v>
          </cell>
          <cell r="L637" t="str">
            <v>300</v>
          </cell>
          <cell r="M637" t="str">
            <v>1</v>
          </cell>
          <cell r="N637" t="str">
            <v>0</v>
          </cell>
          <cell r="O637" t="str">
            <v>238</v>
          </cell>
          <cell r="P637" t="str">
            <v>0</v>
          </cell>
          <cell r="Q637" t="str">
            <v>15</v>
          </cell>
          <cell r="R637" t="str">
            <v>LINEARE</v>
          </cell>
          <cell r="S637" t="str">
            <v>999999</v>
          </cell>
          <cell r="T637" t="str">
            <v>888888</v>
          </cell>
          <cell r="U637" t="str">
            <v>888888</v>
          </cell>
          <cell r="V637" t="str">
            <v>-888888</v>
          </cell>
          <cell r="W637" t="str">
            <v>-888888</v>
          </cell>
          <cell r="X637" t="str">
            <v>-999999</v>
          </cell>
          <cell r="Y637" t="str">
            <v>0</v>
          </cell>
          <cell r="Z637" t="str">
            <v>MEDIA</v>
          </cell>
          <cell r="AA637" t="str">
            <v>10</v>
          </cell>
          <cell r="AB637" t="str">
            <v>0</v>
          </cell>
          <cell r="AC637" t="str">
            <v>NO</v>
          </cell>
          <cell r="AD637" t="str">
            <v>SI_HighLow</v>
          </cell>
          <cell r="AE637" t="str">
            <v>not used</v>
          </cell>
          <cell r="AF637" t="str">
            <v>A200008</v>
          </cell>
        </row>
        <row r="638">
          <cell r="A638" t="str">
            <v>SHARED</v>
          </cell>
          <cell r="B638" t="str">
            <v>6</v>
          </cell>
          <cell r="C638" t="str">
            <v>A_200008</v>
          </cell>
          <cell r="D638" t="str">
            <v>0000030000</v>
          </cell>
          <cell r="E638" t="str">
            <v>1</v>
          </cell>
          <cell r="F638" t="str">
            <v>A_200008_002</v>
          </cell>
          <cell r="G638" t="str">
            <v>(Dis.FORLI) (ROCCA S.CASCIANO) PORTATA INGRESSO POZZO 1</v>
          </cell>
          <cell r="H638" t="str">
            <v>m3/h</v>
          </cell>
          <cell r="I638" t="str">
            <v>38725</v>
          </cell>
          <cell r="J638" t="str">
            <v>62556</v>
          </cell>
          <cell r="K638" t="str">
            <v>0</v>
          </cell>
          <cell r="L638" t="str">
            <v>72</v>
          </cell>
          <cell r="M638" t="str">
            <v>1</v>
          </cell>
          <cell r="N638" t="str">
            <v>0</v>
          </cell>
          <cell r="O638" t="str">
            <v>238</v>
          </cell>
          <cell r="P638" t="str">
            <v>0</v>
          </cell>
          <cell r="Q638" t="str">
            <v>15</v>
          </cell>
          <cell r="R638" t="str">
            <v>LINEARE</v>
          </cell>
          <cell r="S638" t="str">
            <v>999999</v>
          </cell>
          <cell r="T638" t="str">
            <v>888888</v>
          </cell>
          <cell r="U638" t="str">
            <v>888888</v>
          </cell>
          <cell r="V638" t="str">
            <v>-888888</v>
          </cell>
          <cell r="W638" t="str">
            <v>-888888</v>
          </cell>
          <cell r="X638" t="str">
            <v>-999999</v>
          </cell>
          <cell r="Y638" t="str">
            <v>0</v>
          </cell>
          <cell r="Z638" t="str">
            <v>MEDIA</v>
          </cell>
          <cell r="AA638" t="str">
            <v>10</v>
          </cell>
          <cell r="AB638" t="str">
            <v>0</v>
          </cell>
          <cell r="AC638" t="str">
            <v>NO</v>
          </cell>
          <cell r="AD638" t="str">
            <v>SI_HighLow</v>
          </cell>
          <cell r="AE638" t="str">
            <v>not used</v>
          </cell>
          <cell r="AF638" t="str">
            <v>A200008</v>
          </cell>
        </row>
        <row r="639">
          <cell r="A639" t="str">
            <v>SHARED</v>
          </cell>
          <cell r="B639" t="str">
            <v>6</v>
          </cell>
          <cell r="C639" t="str">
            <v>A_200008</v>
          </cell>
          <cell r="D639" t="str">
            <v>0000040000</v>
          </cell>
          <cell r="E639" t="str">
            <v>2</v>
          </cell>
          <cell r="F639" t="str">
            <v>A_200008_003</v>
          </cell>
          <cell r="G639" t="str">
            <v>(Dis.FORLI) (ROCCA S.CASCIANO) PORTATA INGRESSO POZZO 2</v>
          </cell>
          <cell r="H639" t="str">
            <v>m3/h</v>
          </cell>
          <cell r="I639" t="str">
            <v>38725</v>
          </cell>
          <cell r="J639" t="str">
            <v>62556</v>
          </cell>
          <cell r="K639" t="str">
            <v>0</v>
          </cell>
          <cell r="L639" t="str">
            <v>72</v>
          </cell>
          <cell r="M639" t="str">
            <v>0</v>
          </cell>
          <cell r="N639" t="str">
            <v>0</v>
          </cell>
          <cell r="O639" t="str">
            <v>238</v>
          </cell>
          <cell r="P639" t="str">
            <v>0</v>
          </cell>
          <cell r="Q639" t="str">
            <v>15</v>
          </cell>
          <cell r="R639" t="str">
            <v>LINEARE</v>
          </cell>
          <cell r="S639" t="str">
            <v>999999</v>
          </cell>
          <cell r="T639" t="str">
            <v>888888</v>
          </cell>
          <cell r="U639" t="str">
            <v>888888</v>
          </cell>
          <cell r="V639" t="str">
            <v>-888888</v>
          </cell>
          <cell r="W639" t="str">
            <v>-888888</v>
          </cell>
          <cell r="X639" t="str">
            <v>-999999</v>
          </cell>
          <cell r="Y639" t="str">
            <v>0</v>
          </cell>
          <cell r="Z639" t="str">
            <v>MEDIA</v>
          </cell>
          <cell r="AA639" t="str">
            <v>10</v>
          </cell>
          <cell r="AB639" t="str">
            <v>0</v>
          </cell>
          <cell r="AC639" t="str">
            <v>NO</v>
          </cell>
          <cell r="AD639" t="str">
            <v>NO</v>
          </cell>
          <cell r="AE639" t="str">
            <v>not used</v>
          </cell>
          <cell r="AF639" t="str">
            <v>A200008</v>
          </cell>
        </row>
        <row r="640">
          <cell r="A640" t="str">
            <v>SHARED</v>
          </cell>
          <cell r="B640" t="str">
            <v>6</v>
          </cell>
          <cell r="C640" t="str">
            <v>A_200008</v>
          </cell>
          <cell r="D640" t="str">
            <v>0000050000</v>
          </cell>
          <cell r="E640" t="str">
            <v>3</v>
          </cell>
          <cell r="F640" t="str">
            <v>A_200008_004</v>
          </cell>
          <cell r="G640" t="str">
            <v>(Dis.FORLI) (ROCCA S.CASCIANO) PORTATA INGRESSO POZZO 3</v>
          </cell>
          <cell r="H640" t="str">
            <v>m3/h</v>
          </cell>
          <cell r="I640" t="str">
            <v>38725</v>
          </cell>
          <cell r="J640" t="str">
            <v>62556</v>
          </cell>
          <cell r="K640" t="str">
            <v>0</v>
          </cell>
          <cell r="L640" t="str">
            <v>72</v>
          </cell>
          <cell r="M640" t="str">
            <v>1</v>
          </cell>
          <cell r="N640" t="str">
            <v>0</v>
          </cell>
          <cell r="O640" t="str">
            <v>238</v>
          </cell>
          <cell r="P640" t="str">
            <v>0</v>
          </cell>
          <cell r="Q640" t="str">
            <v>15</v>
          </cell>
          <cell r="R640" t="str">
            <v>LINEARE</v>
          </cell>
          <cell r="S640" t="str">
            <v>999999</v>
          </cell>
          <cell r="T640" t="str">
            <v>888888</v>
          </cell>
          <cell r="U640" t="str">
            <v>888888</v>
          </cell>
          <cell r="V640" t="str">
            <v>-888888</v>
          </cell>
          <cell r="W640" t="str">
            <v>-888888</v>
          </cell>
          <cell r="X640" t="str">
            <v>-999999</v>
          </cell>
          <cell r="Y640" t="str">
            <v>0</v>
          </cell>
          <cell r="Z640" t="str">
            <v>MEDIA</v>
          </cell>
          <cell r="AA640" t="str">
            <v>10</v>
          </cell>
          <cell r="AB640" t="str">
            <v>0</v>
          </cell>
          <cell r="AC640" t="str">
            <v>NO</v>
          </cell>
          <cell r="AD640" t="str">
            <v>SI_HighLow</v>
          </cell>
          <cell r="AE640" t="str">
            <v>not used</v>
          </cell>
          <cell r="AF640" t="str">
            <v>A200008</v>
          </cell>
        </row>
        <row r="641">
          <cell r="A641" t="str">
            <v>SHARED</v>
          </cell>
          <cell r="B641" t="str">
            <v>6</v>
          </cell>
          <cell r="C641" t="str">
            <v>A_200008</v>
          </cell>
          <cell r="D641" t="str">
            <v>0000060000</v>
          </cell>
          <cell r="E641" t="str">
            <v>4</v>
          </cell>
          <cell r="F641" t="str">
            <v>A_200008_005</v>
          </cell>
          <cell r="G641" t="str">
            <v>(Dis.FORLI) (ROCCA S.CASCIANO) PORTATA INGRESSO POZZO 4</v>
          </cell>
          <cell r="H641" t="str">
            <v>m3/h</v>
          </cell>
          <cell r="I641" t="str">
            <v>38725</v>
          </cell>
          <cell r="J641" t="str">
            <v>62556</v>
          </cell>
          <cell r="K641" t="str">
            <v>0</v>
          </cell>
          <cell r="L641" t="str">
            <v>72</v>
          </cell>
          <cell r="M641" t="str">
            <v>1</v>
          </cell>
          <cell r="N641" t="str">
            <v>0</v>
          </cell>
          <cell r="O641" t="str">
            <v>238</v>
          </cell>
          <cell r="P641" t="str">
            <v>0</v>
          </cell>
          <cell r="Q641" t="str">
            <v>15</v>
          </cell>
          <cell r="R641" t="str">
            <v>LINEARE</v>
          </cell>
          <cell r="S641" t="str">
            <v>999999</v>
          </cell>
          <cell r="T641" t="str">
            <v>888888</v>
          </cell>
          <cell r="U641" t="str">
            <v>888888</v>
          </cell>
          <cell r="V641" t="str">
            <v>-888888</v>
          </cell>
          <cell r="W641" t="str">
            <v>-888888</v>
          </cell>
          <cell r="X641" t="str">
            <v>-999999</v>
          </cell>
          <cell r="Y641" t="str">
            <v>0</v>
          </cell>
          <cell r="Z641" t="str">
            <v>MEDIA</v>
          </cell>
          <cell r="AA641" t="str">
            <v>10</v>
          </cell>
          <cell r="AB641" t="str">
            <v>0</v>
          </cell>
          <cell r="AC641" t="str">
            <v>NO</v>
          </cell>
          <cell r="AD641" t="str">
            <v>SI_HighLow</v>
          </cell>
          <cell r="AE641" t="str">
            <v>not used</v>
          </cell>
          <cell r="AF641" t="str">
            <v>A200008</v>
          </cell>
        </row>
        <row r="642">
          <cell r="A642" t="str">
            <v>SHARED</v>
          </cell>
          <cell r="B642" t="str">
            <v>6</v>
          </cell>
          <cell r="C642" t="str">
            <v>A_200008</v>
          </cell>
          <cell r="D642" t="str">
            <v>0000070000</v>
          </cell>
          <cell r="E642" t="str">
            <v>5</v>
          </cell>
          <cell r="F642" t="str">
            <v>A_200008_006</v>
          </cell>
          <cell r="G642" t="str">
            <v>5(Dis.FORLI) (ROCCA S.CASCIANO) QUANTITA CLORO RESIDUO</v>
          </cell>
          <cell r="H642" t="str">
            <v>mg/l</v>
          </cell>
          <cell r="I642" t="str">
            <v>38725</v>
          </cell>
          <cell r="J642" t="str">
            <v>62556</v>
          </cell>
          <cell r="K642" t="str">
            <v>0</v>
          </cell>
          <cell r="L642" t="str">
            <v>.25</v>
          </cell>
          <cell r="M642" t="str">
            <v>0</v>
          </cell>
          <cell r="N642" t="str">
            <v>0</v>
          </cell>
          <cell r="O642" t="str">
            <v>238</v>
          </cell>
          <cell r="P642" t="str">
            <v>0</v>
          </cell>
          <cell r="Q642" t="str">
            <v>15</v>
          </cell>
          <cell r="R642" t="str">
            <v>LINEARE</v>
          </cell>
          <cell r="S642" t="str">
            <v>999999</v>
          </cell>
          <cell r="T642" t="str">
            <v>.26</v>
          </cell>
          <cell r="U642" t="str">
            <v>.26</v>
          </cell>
          <cell r="V642" t="str">
            <v>.07</v>
          </cell>
          <cell r="W642" t="str">
            <v>.07</v>
          </cell>
          <cell r="X642" t="str">
            <v>.03</v>
          </cell>
          <cell r="Y642" t="str">
            <v>0</v>
          </cell>
          <cell r="Z642" t="str">
            <v>MEDIA</v>
          </cell>
          <cell r="AA642" t="str">
            <v>10</v>
          </cell>
          <cell r="AB642" t="str">
            <v>0</v>
          </cell>
          <cell r="AC642" t="str">
            <v>NO</v>
          </cell>
          <cell r="AE642" t="str">
            <v>not used</v>
          </cell>
          <cell r="AF642" t="str">
            <v>A200008</v>
          </cell>
        </row>
        <row r="643">
          <cell r="A643" t="str">
            <v>SHARED</v>
          </cell>
          <cell r="B643" t="str">
            <v>7</v>
          </cell>
          <cell r="C643" t="str">
            <v>A_200008</v>
          </cell>
          <cell r="D643" t="str">
            <v>0000030000</v>
          </cell>
          <cell r="E643" t="str">
            <v>2</v>
          </cell>
          <cell r="F643" t="str">
            <v>A_200008_011</v>
          </cell>
          <cell r="G643" t="str">
            <v>(Dis.FORLI) (ROCCA S.CASCIANO) LIVELLO VASCA</v>
          </cell>
          <cell r="H643" t="str">
            <v>m</v>
          </cell>
          <cell r="I643" t="str">
            <v>38725</v>
          </cell>
          <cell r="J643" t="str">
            <v>62556</v>
          </cell>
          <cell r="K643" t="str">
            <v>0</v>
          </cell>
          <cell r="L643" t="str">
            <v>10</v>
          </cell>
          <cell r="M643" t="str">
            <v>0</v>
          </cell>
          <cell r="N643" t="str">
            <v>0</v>
          </cell>
          <cell r="O643" t="str">
            <v>238</v>
          </cell>
          <cell r="P643" t="str">
            <v>0</v>
          </cell>
          <cell r="Q643" t="str">
            <v>15</v>
          </cell>
          <cell r="R643" t="str">
            <v>LINEARE</v>
          </cell>
          <cell r="S643" t="str">
            <v>999999</v>
          </cell>
          <cell r="T643" t="str">
            <v>888888</v>
          </cell>
          <cell r="U643" t="str">
            <v>888888</v>
          </cell>
          <cell r="V643" t="str">
            <v>1.5</v>
          </cell>
          <cell r="W643" t="str">
            <v>1.5</v>
          </cell>
          <cell r="X643" t="str">
            <v>1</v>
          </cell>
          <cell r="Y643" t="str">
            <v>0</v>
          </cell>
          <cell r="Z643" t="str">
            <v>MEDIA</v>
          </cell>
          <cell r="AA643" t="str">
            <v>10</v>
          </cell>
          <cell r="AB643" t="str">
            <v>0</v>
          </cell>
          <cell r="AC643" t="str">
            <v>NO</v>
          </cell>
          <cell r="AE643" t="str">
            <v>not used</v>
          </cell>
          <cell r="AF643" t="str">
            <v>A200008</v>
          </cell>
        </row>
        <row r="644">
          <cell r="A644" t="str">
            <v>SHARED</v>
          </cell>
          <cell r="B644" t="str">
            <v>7</v>
          </cell>
          <cell r="C644" t="str">
            <v>A_200008</v>
          </cell>
          <cell r="D644" t="str">
            <v>0000040000</v>
          </cell>
          <cell r="E644" t="str">
            <v>5</v>
          </cell>
          <cell r="F644" t="str">
            <v>A_200008_020</v>
          </cell>
          <cell r="G644" t="str">
            <v>(Dis.FORLI) (ROCCA S.CASCIANO) PRESSIONE GAS FEEDER</v>
          </cell>
          <cell r="H644" t="str">
            <v>bar</v>
          </cell>
          <cell r="I644" t="str">
            <v>38725</v>
          </cell>
          <cell r="J644" t="str">
            <v>62556</v>
          </cell>
          <cell r="K644" t="str">
            <v>0</v>
          </cell>
          <cell r="L644" t="str">
            <v>10</v>
          </cell>
          <cell r="M644" t="str">
            <v>0</v>
          </cell>
          <cell r="N644" t="str">
            <v>0</v>
          </cell>
          <cell r="O644" t="str">
            <v>238</v>
          </cell>
          <cell r="P644" t="str">
            <v>0</v>
          </cell>
          <cell r="Q644" t="str">
            <v>15</v>
          </cell>
          <cell r="R644" t="str">
            <v>LINEARE</v>
          </cell>
          <cell r="S644" t="str">
            <v>999999</v>
          </cell>
          <cell r="T644" t="str">
            <v>888888</v>
          </cell>
          <cell r="U644" t="str">
            <v>888888</v>
          </cell>
          <cell r="V644" t="str">
            <v>2.5</v>
          </cell>
          <cell r="W644" t="str">
            <v>2.5</v>
          </cell>
          <cell r="X644" t="str">
            <v>2</v>
          </cell>
          <cell r="Y644" t="str">
            <v>0</v>
          </cell>
          <cell r="Z644" t="str">
            <v>MEDIA</v>
          </cell>
          <cell r="AA644" t="str">
            <v>10</v>
          </cell>
          <cell r="AB644" t="str">
            <v>0</v>
          </cell>
          <cell r="AC644" t="str">
            <v>NO</v>
          </cell>
          <cell r="AD644" t="str">
            <v>NO</v>
          </cell>
          <cell r="AE644" t="str">
            <v>not used</v>
          </cell>
          <cell r="AF644" t="str">
            <v>A200008</v>
          </cell>
        </row>
        <row r="645">
          <cell r="A645" t="str">
            <v>SHARED</v>
          </cell>
          <cell r="B645" t="str">
            <v>1</v>
          </cell>
          <cell r="C645" t="str">
            <v>A_200010</v>
          </cell>
          <cell r="D645" t="str">
            <v>0000010000</v>
          </cell>
          <cell r="E645" t="str">
            <v>00</v>
          </cell>
          <cell r="F645" t="str">
            <v>A_200010_000</v>
          </cell>
          <cell r="G645" t="str">
            <v>(Dis.FORLI) (S.BENEDETTO BRENZIGA ) LIVELLO VASCA</v>
          </cell>
          <cell r="H645" t="str">
            <v>m</v>
          </cell>
          <cell r="I645" t="str">
            <v>820</v>
          </cell>
          <cell r="J645" t="str">
            <v>4095</v>
          </cell>
          <cell r="K645" t="str">
            <v>0</v>
          </cell>
          <cell r="L645" t="str">
            <v>6</v>
          </cell>
          <cell r="M645" t="str">
            <v>1</v>
          </cell>
          <cell r="N645" t="str">
            <v>0</v>
          </cell>
          <cell r="O645" t="str">
            <v>32</v>
          </cell>
          <cell r="P645" t="str">
            <v>0</v>
          </cell>
          <cell r="Q645" t="str">
            <v>15</v>
          </cell>
          <cell r="R645" t="str">
            <v>LINEARE</v>
          </cell>
          <cell r="S645" t="str">
            <v>999999</v>
          </cell>
          <cell r="T645" t="str">
            <v>888888</v>
          </cell>
          <cell r="U645" t="str">
            <v>888888</v>
          </cell>
          <cell r="V645" t="str">
            <v>-888888</v>
          </cell>
          <cell r="W645" t="str">
            <v>-888888</v>
          </cell>
          <cell r="X645" t="str">
            <v>-999999</v>
          </cell>
          <cell r="Y645" t="str">
            <v>0</v>
          </cell>
          <cell r="Z645" t="str">
            <v>MEDIA</v>
          </cell>
          <cell r="AA645" t="str">
            <v>10</v>
          </cell>
          <cell r="AB645" t="str">
            <v>0</v>
          </cell>
          <cell r="AC645" t="str">
            <v>NO</v>
          </cell>
          <cell r="AD645" t="str">
            <v>SI_HighLow</v>
          </cell>
          <cell r="AE645" t="str">
            <v>not used</v>
          </cell>
          <cell r="AF645" t="str">
            <v>A200010</v>
          </cell>
        </row>
        <row r="646">
          <cell r="A646" t="str">
            <v>SHARED</v>
          </cell>
          <cell r="B646" t="str">
            <v>1</v>
          </cell>
          <cell r="C646" t="str">
            <v>A_200010</v>
          </cell>
          <cell r="D646" t="str">
            <v>0000020000</v>
          </cell>
          <cell r="E646" t="str">
            <v>01</v>
          </cell>
          <cell r="F646" t="str">
            <v>A_200010_001</v>
          </cell>
          <cell r="G646" t="str">
            <v>(Dis.FORLI) (S.BENEDETTO BRENZIGA ) PORTATA ENTRATA S1</v>
          </cell>
          <cell r="H646" t="str">
            <v>m3/h</v>
          </cell>
          <cell r="I646" t="str">
            <v>820</v>
          </cell>
          <cell r="J646" t="str">
            <v>4095</v>
          </cell>
          <cell r="K646" t="str">
            <v>0</v>
          </cell>
          <cell r="L646" t="str">
            <v>100</v>
          </cell>
          <cell r="M646" t="str">
            <v>1</v>
          </cell>
          <cell r="N646" t="str">
            <v>0</v>
          </cell>
          <cell r="O646" t="str">
            <v>32</v>
          </cell>
          <cell r="P646" t="str">
            <v>0</v>
          </cell>
          <cell r="Q646" t="str">
            <v>15</v>
          </cell>
          <cell r="R646" t="str">
            <v>LINEARE</v>
          </cell>
          <cell r="S646" t="str">
            <v>999999</v>
          </cell>
          <cell r="T646" t="str">
            <v>888888</v>
          </cell>
          <cell r="U646" t="str">
            <v>888888</v>
          </cell>
          <cell r="V646" t="str">
            <v>-888888</v>
          </cell>
          <cell r="W646" t="str">
            <v>-888888</v>
          </cell>
          <cell r="X646" t="str">
            <v>-999999</v>
          </cell>
          <cell r="Y646" t="str">
            <v>0</v>
          </cell>
          <cell r="Z646" t="str">
            <v>MEDIA</v>
          </cell>
          <cell r="AA646" t="str">
            <v>10</v>
          </cell>
          <cell r="AB646" t="str">
            <v>0</v>
          </cell>
          <cell r="AC646" t="str">
            <v>NO</v>
          </cell>
          <cell r="AD646" t="str">
            <v>SI_HighLow</v>
          </cell>
          <cell r="AE646" t="str">
            <v>not used</v>
          </cell>
          <cell r="AF646" t="str">
            <v>A200010</v>
          </cell>
        </row>
        <row r="647">
          <cell r="A647" t="str">
            <v>SHARED</v>
          </cell>
          <cell r="B647" t="str">
            <v>1</v>
          </cell>
          <cell r="C647" t="str">
            <v>A_200010</v>
          </cell>
          <cell r="D647" t="str">
            <v>0000030000</v>
          </cell>
          <cell r="E647" t="str">
            <v>02</v>
          </cell>
          <cell r="F647" t="str">
            <v>A_200010_002</v>
          </cell>
          <cell r="G647" t="str">
            <v>(Dis.FORLI) (S.BENEDETTO BRENZIGA ) PORTATA ENTRATA S2</v>
          </cell>
          <cell r="H647" t="str">
            <v>m3/h</v>
          </cell>
          <cell r="I647" t="str">
            <v>820</v>
          </cell>
          <cell r="J647" t="str">
            <v>4095</v>
          </cell>
          <cell r="K647" t="str">
            <v>0</v>
          </cell>
          <cell r="L647" t="str">
            <v>100</v>
          </cell>
          <cell r="M647" t="str">
            <v>1</v>
          </cell>
          <cell r="N647" t="str">
            <v>0</v>
          </cell>
          <cell r="O647" t="str">
            <v>32</v>
          </cell>
          <cell r="P647" t="str">
            <v>0</v>
          </cell>
          <cell r="Q647" t="str">
            <v>15</v>
          </cell>
          <cell r="R647" t="str">
            <v>LINEARE</v>
          </cell>
          <cell r="S647" t="str">
            <v>999999</v>
          </cell>
          <cell r="T647" t="str">
            <v>888888</v>
          </cell>
          <cell r="U647" t="str">
            <v>888888</v>
          </cell>
          <cell r="V647" t="str">
            <v>-888888</v>
          </cell>
          <cell r="W647" t="str">
            <v>-888888</v>
          </cell>
          <cell r="X647" t="str">
            <v>-999999</v>
          </cell>
          <cell r="Y647" t="str">
            <v>0</v>
          </cell>
          <cell r="Z647" t="str">
            <v>MEDIA</v>
          </cell>
          <cell r="AA647" t="str">
            <v>10</v>
          </cell>
          <cell r="AB647" t="str">
            <v>0</v>
          </cell>
          <cell r="AC647" t="str">
            <v>NO</v>
          </cell>
          <cell r="AD647" t="str">
            <v>SI_HighLow</v>
          </cell>
          <cell r="AE647" t="str">
            <v>not used</v>
          </cell>
          <cell r="AF647" t="str">
            <v>A200010</v>
          </cell>
        </row>
        <row r="648">
          <cell r="A648" t="str">
            <v>SHARED</v>
          </cell>
          <cell r="B648" t="str">
            <v>1</v>
          </cell>
          <cell r="C648" t="str">
            <v>A_200010</v>
          </cell>
          <cell r="D648" t="str">
            <v>0000040000</v>
          </cell>
          <cell r="E648" t="str">
            <v>03</v>
          </cell>
          <cell r="F648" t="str">
            <v>A_200010_003</v>
          </cell>
          <cell r="G648" t="str">
            <v>(Dis.FORLI) (S.BENEDETTO BRENZIGA ) TORBIDITA'SORGENTE 2</v>
          </cell>
          <cell r="H648" t="str">
            <v>NTU</v>
          </cell>
          <cell r="I648" t="str">
            <v>820</v>
          </cell>
          <cell r="J648" t="str">
            <v>4095</v>
          </cell>
          <cell r="K648" t="str">
            <v>0</v>
          </cell>
          <cell r="L648" t="str">
            <v>10000</v>
          </cell>
          <cell r="M648" t="str">
            <v>1</v>
          </cell>
          <cell r="N648" t="str">
            <v>0</v>
          </cell>
          <cell r="O648" t="str">
            <v>32</v>
          </cell>
          <cell r="P648" t="str">
            <v>0</v>
          </cell>
          <cell r="Q648" t="str">
            <v>15</v>
          </cell>
          <cell r="R648" t="str">
            <v>LINEARE</v>
          </cell>
          <cell r="S648" t="str">
            <v>999999</v>
          </cell>
          <cell r="T648" t="str">
            <v>888888</v>
          </cell>
          <cell r="U648" t="str">
            <v>888888</v>
          </cell>
          <cell r="V648" t="str">
            <v>-888888</v>
          </cell>
          <cell r="W648" t="str">
            <v>-888888</v>
          </cell>
          <cell r="X648" t="str">
            <v>-999999</v>
          </cell>
          <cell r="Y648" t="str">
            <v>0</v>
          </cell>
          <cell r="Z648" t="str">
            <v>MEDIA</v>
          </cell>
          <cell r="AA648" t="str">
            <v>10</v>
          </cell>
          <cell r="AB648" t="str">
            <v>0</v>
          </cell>
          <cell r="AC648" t="str">
            <v>NO</v>
          </cell>
          <cell r="AD648" t="str">
            <v>SI_HighLow</v>
          </cell>
          <cell r="AE648" t="str">
            <v>not used</v>
          </cell>
          <cell r="AF648" t="str">
            <v>A200010</v>
          </cell>
        </row>
        <row r="649">
          <cell r="A649" t="str">
            <v>SHARED</v>
          </cell>
          <cell r="B649" t="str">
            <v>4</v>
          </cell>
          <cell r="C649" t="str">
            <v>A_200013</v>
          </cell>
          <cell r="D649" t="str">
            <v>0000010000</v>
          </cell>
          <cell r="E649" t="str">
            <v>0</v>
          </cell>
          <cell r="F649" t="str">
            <v>A_200013_000</v>
          </cell>
          <cell r="G649" t="str">
            <v>(Dis.FORLI) (CABELLI) LIVELLO VASCA</v>
          </cell>
          <cell r="H649" t="str">
            <v>m</v>
          </cell>
          <cell r="I649" t="str">
            <v>819</v>
          </cell>
          <cell r="J649" t="str">
            <v>4095</v>
          </cell>
          <cell r="K649" t="str">
            <v>0</v>
          </cell>
          <cell r="L649" t="str">
            <v>10</v>
          </cell>
          <cell r="M649" t="str">
            <v>1</v>
          </cell>
          <cell r="N649" t="str">
            <v>0</v>
          </cell>
          <cell r="O649" t="str">
            <v>32</v>
          </cell>
          <cell r="P649" t="str">
            <v>0</v>
          </cell>
          <cell r="Q649" t="str">
            <v>15</v>
          </cell>
          <cell r="R649" t="str">
            <v>LINEARE</v>
          </cell>
          <cell r="S649" t="str">
            <v>999999</v>
          </cell>
          <cell r="T649" t="str">
            <v>888888</v>
          </cell>
          <cell r="U649" t="str">
            <v>888888</v>
          </cell>
          <cell r="V649" t="str">
            <v>-888888</v>
          </cell>
          <cell r="W649" t="str">
            <v>-888888</v>
          </cell>
          <cell r="X649" t="str">
            <v>-999999</v>
          </cell>
          <cell r="Y649" t="str">
            <v>0</v>
          </cell>
          <cell r="Z649" t="str">
            <v>MEDIA</v>
          </cell>
          <cell r="AA649" t="str">
            <v>10</v>
          </cell>
          <cell r="AB649" t="str">
            <v>0</v>
          </cell>
          <cell r="AC649" t="str">
            <v>NO</v>
          </cell>
          <cell r="AD649" t="str">
            <v>SI_HighLow</v>
          </cell>
          <cell r="AE649" t="str">
            <v>not used</v>
          </cell>
          <cell r="AF649" t="str">
            <v>A200013</v>
          </cell>
        </row>
        <row r="650">
          <cell r="A650" t="str">
            <v>SHARED</v>
          </cell>
          <cell r="B650" t="str">
            <v>4</v>
          </cell>
          <cell r="C650" t="str">
            <v>A_200013</v>
          </cell>
          <cell r="D650" t="str">
            <v>0000020000</v>
          </cell>
          <cell r="E650" t="str">
            <v>1</v>
          </cell>
          <cell r="F650" t="str">
            <v>A_200013_001</v>
          </cell>
          <cell r="G650" t="str">
            <v>(Dis.FORLI) (CABELLI) PORTATA USCITA S.SOFIA</v>
          </cell>
          <cell r="H650" t="str">
            <v>m3/h</v>
          </cell>
          <cell r="I650" t="str">
            <v>819</v>
          </cell>
          <cell r="J650" t="str">
            <v>4095</v>
          </cell>
          <cell r="K650" t="str">
            <v>0</v>
          </cell>
          <cell r="L650" t="str">
            <v>200</v>
          </cell>
          <cell r="M650" t="str">
            <v>0</v>
          </cell>
          <cell r="N650" t="str">
            <v>0</v>
          </cell>
          <cell r="O650" t="str">
            <v>32</v>
          </cell>
          <cell r="P650" t="str">
            <v>0</v>
          </cell>
          <cell r="Q650" t="str">
            <v>15</v>
          </cell>
          <cell r="R650" t="str">
            <v>LINEARE</v>
          </cell>
          <cell r="S650" t="str">
            <v>999999</v>
          </cell>
          <cell r="T650" t="str">
            <v>888888</v>
          </cell>
          <cell r="U650" t="str">
            <v>888888</v>
          </cell>
          <cell r="V650" t="str">
            <v>-888888</v>
          </cell>
          <cell r="W650" t="str">
            <v>-888888</v>
          </cell>
          <cell r="X650" t="str">
            <v>-999999</v>
          </cell>
          <cell r="Y650" t="str">
            <v>0</v>
          </cell>
          <cell r="Z650" t="str">
            <v>MEDIA</v>
          </cell>
          <cell r="AA650" t="str">
            <v>10</v>
          </cell>
          <cell r="AB650" t="str">
            <v>0</v>
          </cell>
          <cell r="AC650" t="str">
            <v>NO</v>
          </cell>
          <cell r="AD650" t="str">
            <v>NO</v>
          </cell>
          <cell r="AE650" t="str">
            <v>not used</v>
          </cell>
          <cell r="AF650" t="str">
            <v>A200013</v>
          </cell>
        </row>
        <row r="651">
          <cell r="A651" t="str">
            <v>SHARED</v>
          </cell>
          <cell r="B651" t="str">
            <v>4</v>
          </cell>
          <cell r="C651" t="str">
            <v>A_200013</v>
          </cell>
          <cell r="D651" t="str">
            <v>0000030000</v>
          </cell>
          <cell r="E651" t="str">
            <v>2</v>
          </cell>
          <cell r="F651" t="str">
            <v>A_200013_002</v>
          </cell>
          <cell r="G651" t="str">
            <v>(Dis.FORLI) (CABELLI) PORTATA USCITA ISOLA</v>
          </cell>
          <cell r="H651" t="str">
            <v>m3/h</v>
          </cell>
          <cell r="I651" t="str">
            <v>819</v>
          </cell>
          <cell r="J651" t="str">
            <v>4095</v>
          </cell>
          <cell r="K651" t="str">
            <v>0</v>
          </cell>
          <cell r="L651" t="str">
            <v>10</v>
          </cell>
          <cell r="M651" t="str">
            <v>1</v>
          </cell>
          <cell r="N651" t="str">
            <v>0</v>
          </cell>
          <cell r="O651" t="str">
            <v>32</v>
          </cell>
          <cell r="P651" t="str">
            <v>0</v>
          </cell>
          <cell r="Q651" t="str">
            <v>15</v>
          </cell>
          <cell r="R651" t="str">
            <v>LINEARE</v>
          </cell>
          <cell r="S651" t="str">
            <v>999999</v>
          </cell>
          <cell r="T651" t="str">
            <v>888888</v>
          </cell>
          <cell r="U651" t="str">
            <v>888888</v>
          </cell>
          <cell r="V651" t="str">
            <v>-888888</v>
          </cell>
          <cell r="W651" t="str">
            <v>-888888</v>
          </cell>
          <cell r="X651" t="str">
            <v>-999999</v>
          </cell>
          <cell r="Y651" t="str">
            <v>0</v>
          </cell>
          <cell r="Z651" t="str">
            <v>MEDIA</v>
          </cell>
          <cell r="AA651" t="str">
            <v>10</v>
          </cell>
          <cell r="AB651" t="str">
            <v>0</v>
          </cell>
          <cell r="AC651" t="str">
            <v>NO</v>
          </cell>
          <cell r="AD651" t="str">
            <v>SI_HighLow</v>
          </cell>
          <cell r="AE651" t="str">
            <v>not used</v>
          </cell>
          <cell r="AF651" t="str">
            <v>A200013</v>
          </cell>
        </row>
        <row r="652">
          <cell r="A652" t="str">
            <v>SHARED</v>
          </cell>
          <cell r="B652" t="str">
            <v>4</v>
          </cell>
          <cell r="C652" t="str">
            <v>A_200013</v>
          </cell>
          <cell r="D652" t="str">
            <v>0000040000</v>
          </cell>
          <cell r="E652" t="str">
            <v>3</v>
          </cell>
          <cell r="F652" t="str">
            <v>A_200013_003</v>
          </cell>
          <cell r="G652" t="str">
            <v>(Dis.FORLI) (CABELLI) PRESSIONE SORGENTI ALTE</v>
          </cell>
          <cell r="H652" t="str">
            <v>bar</v>
          </cell>
          <cell r="I652" t="str">
            <v>819</v>
          </cell>
          <cell r="J652" t="str">
            <v>4095</v>
          </cell>
          <cell r="K652" t="str">
            <v>-.5</v>
          </cell>
          <cell r="L652" t="str">
            <v>7</v>
          </cell>
          <cell r="M652" t="str">
            <v>0</v>
          </cell>
          <cell r="N652" t="str">
            <v>0</v>
          </cell>
          <cell r="O652" t="str">
            <v>32</v>
          </cell>
          <cell r="P652" t="str">
            <v>0</v>
          </cell>
          <cell r="Q652" t="str">
            <v>15</v>
          </cell>
          <cell r="R652" t="str">
            <v>LINEARE</v>
          </cell>
          <cell r="S652" t="str">
            <v>999999</v>
          </cell>
          <cell r="T652" t="str">
            <v>888888</v>
          </cell>
          <cell r="U652" t="str">
            <v>888888</v>
          </cell>
          <cell r="V652" t="str">
            <v>-888888</v>
          </cell>
          <cell r="W652" t="str">
            <v>-888888</v>
          </cell>
          <cell r="X652" t="str">
            <v>-999999</v>
          </cell>
          <cell r="Y652" t="str">
            <v>0</v>
          </cell>
          <cell r="Z652" t="str">
            <v>MEDIA</v>
          </cell>
          <cell r="AA652" t="str">
            <v>10</v>
          </cell>
          <cell r="AB652" t="str">
            <v>0</v>
          </cell>
          <cell r="AC652" t="str">
            <v>NO</v>
          </cell>
          <cell r="AD652" t="str">
            <v>NO</v>
          </cell>
          <cell r="AE652" t="str">
            <v>not used</v>
          </cell>
          <cell r="AF652" t="str">
            <v>A200013</v>
          </cell>
        </row>
        <row r="653">
          <cell r="A653" t="str">
            <v>SHARED</v>
          </cell>
          <cell r="B653" t="str">
            <v>8</v>
          </cell>
          <cell r="C653" t="str">
            <v>A_200013</v>
          </cell>
          <cell r="D653" t="str">
            <v>0000010000</v>
          </cell>
          <cell r="E653" t="str">
            <v>0</v>
          </cell>
          <cell r="F653" t="str">
            <v>A_200013_004</v>
          </cell>
          <cell r="G653" t="str">
            <v>(Dis.FORLI) (CABELLI) PRESSIONE USCITA ISOLA</v>
          </cell>
          <cell r="H653" t="str">
            <v>bar</v>
          </cell>
          <cell r="I653" t="str">
            <v>819</v>
          </cell>
          <cell r="J653" t="str">
            <v>4095</v>
          </cell>
          <cell r="K653" t="str">
            <v>-0,5</v>
          </cell>
          <cell r="L653" t="str">
            <v>7</v>
          </cell>
          <cell r="M653" t="str">
            <v>1</v>
          </cell>
          <cell r="N653" t="str">
            <v>0</v>
          </cell>
          <cell r="O653" t="str">
            <v>32</v>
          </cell>
          <cell r="P653" t="str">
            <v>0</v>
          </cell>
          <cell r="Q653" t="str">
            <v>15</v>
          </cell>
          <cell r="R653" t="str">
            <v>LINEARE</v>
          </cell>
          <cell r="S653" t="str">
            <v>999999</v>
          </cell>
          <cell r="T653" t="str">
            <v>888888</v>
          </cell>
          <cell r="U653" t="str">
            <v>888888</v>
          </cell>
          <cell r="V653" t="str">
            <v>-888888</v>
          </cell>
          <cell r="W653" t="str">
            <v>-888888</v>
          </cell>
          <cell r="X653" t="str">
            <v>-999999</v>
          </cell>
          <cell r="Y653" t="str">
            <v>0</v>
          </cell>
          <cell r="Z653" t="str">
            <v>MEDIA</v>
          </cell>
          <cell r="AA653" t="str">
            <v>10</v>
          </cell>
          <cell r="AB653" t="str">
            <v>0</v>
          </cell>
          <cell r="AC653" t="str">
            <v>NO</v>
          </cell>
          <cell r="AD653" t="str">
            <v>SI_HighLow</v>
          </cell>
          <cell r="AE653" t="str">
            <v>not used</v>
          </cell>
          <cell r="AF653" t="str">
            <v>A200013</v>
          </cell>
        </row>
        <row r="654">
          <cell r="A654" t="str">
            <v>SHARED</v>
          </cell>
          <cell r="B654" t="str">
            <v>8</v>
          </cell>
          <cell r="C654" t="str">
            <v>A_200013</v>
          </cell>
          <cell r="D654" t="str">
            <v>0000020000</v>
          </cell>
          <cell r="E654" t="str">
            <v>1</v>
          </cell>
          <cell r="F654" t="str">
            <v>A_200013_005</v>
          </cell>
          <cell r="G654" t="str">
            <v>(Dis.FORLI) (CABELLI) TITOLO CLORORESIDUO</v>
          </cell>
          <cell r="H654" t="str">
            <v>mg/l</v>
          </cell>
          <cell r="I654" t="str">
            <v>819</v>
          </cell>
          <cell r="J654" t="str">
            <v>4095</v>
          </cell>
          <cell r="K654" t="str">
            <v>0</v>
          </cell>
          <cell r="L654" t="str">
            <v>.5</v>
          </cell>
          <cell r="M654" t="str">
            <v>0</v>
          </cell>
          <cell r="N654" t="str">
            <v>0</v>
          </cell>
          <cell r="O654" t="str">
            <v>32</v>
          </cell>
          <cell r="P654" t="str">
            <v>0</v>
          </cell>
          <cell r="Q654" t="str">
            <v>15</v>
          </cell>
          <cell r="R654" t="str">
            <v>LINEARE</v>
          </cell>
          <cell r="S654" t="str">
            <v>999999</v>
          </cell>
          <cell r="T654" t="str">
            <v>.5</v>
          </cell>
          <cell r="U654" t="str">
            <v>.5</v>
          </cell>
          <cell r="V654" t="str">
            <v>.07</v>
          </cell>
          <cell r="W654" t="str">
            <v>.07</v>
          </cell>
          <cell r="X654" t="str">
            <v>.03</v>
          </cell>
          <cell r="Y654" t="str">
            <v>0</v>
          </cell>
          <cell r="Z654" t="str">
            <v>MEDIA</v>
          </cell>
          <cell r="AA654" t="str">
            <v>10</v>
          </cell>
          <cell r="AB654" t="str">
            <v>0</v>
          </cell>
          <cell r="AC654" t="str">
            <v>NO</v>
          </cell>
          <cell r="AE654" t="str">
            <v>not used</v>
          </cell>
          <cell r="AF654" t="str">
            <v>A200013</v>
          </cell>
        </row>
        <row r="655">
          <cell r="A655" t="str">
            <v>SHARED</v>
          </cell>
          <cell r="B655" t="str">
            <v>4</v>
          </cell>
          <cell r="C655" t="str">
            <v>A_200015</v>
          </cell>
          <cell r="D655" t="str">
            <v>0000010000</v>
          </cell>
          <cell r="E655" t="str">
            <v>0</v>
          </cell>
          <cell r="F655" t="str">
            <v>A_200015_000</v>
          </cell>
          <cell r="G655" t="str">
            <v>(Dis.FORLI) (BISERNO) LIVELLO VASCA</v>
          </cell>
          <cell r="H655" t="str">
            <v>m</v>
          </cell>
          <cell r="I655" t="str">
            <v>819</v>
          </cell>
          <cell r="J655" t="str">
            <v>4095</v>
          </cell>
          <cell r="K655" t="str">
            <v>0</v>
          </cell>
          <cell r="L655" t="str">
            <v>10</v>
          </cell>
          <cell r="M655" t="str">
            <v>0</v>
          </cell>
          <cell r="N655" t="str">
            <v>0</v>
          </cell>
          <cell r="O655" t="str">
            <v>32</v>
          </cell>
          <cell r="P655" t="str">
            <v>0</v>
          </cell>
          <cell r="Q655" t="str">
            <v>15</v>
          </cell>
          <cell r="R655" t="str">
            <v>LINEARE</v>
          </cell>
          <cell r="S655" t="str">
            <v>999999</v>
          </cell>
          <cell r="T655" t="str">
            <v>888888</v>
          </cell>
          <cell r="U655" t="str">
            <v>888888</v>
          </cell>
          <cell r="V655" t="str">
            <v>1.7</v>
          </cell>
          <cell r="W655" t="str">
            <v>1.7</v>
          </cell>
          <cell r="X655" t="str">
            <v>1.5</v>
          </cell>
          <cell r="Y655" t="str">
            <v>0</v>
          </cell>
          <cell r="Z655" t="str">
            <v>MEDIA</v>
          </cell>
          <cell r="AA655" t="str">
            <v>10</v>
          </cell>
          <cell r="AB655" t="str">
            <v>0</v>
          </cell>
          <cell r="AC655" t="str">
            <v>NO</v>
          </cell>
          <cell r="AE655" t="str">
            <v>not used</v>
          </cell>
          <cell r="AF655" t="str">
            <v>A200015</v>
          </cell>
        </row>
        <row r="656">
          <cell r="A656" t="str">
            <v>SHARED</v>
          </cell>
          <cell r="B656" t="str">
            <v>4</v>
          </cell>
          <cell r="C656" t="str">
            <v>A_200015</v>
          </cell>
          <cell r="D656" t="str">
            <v>0000020000</v>
          </cell>
          <cell r="E656" t="str">
            <v>1</v>
          </cell>
          <cell r="F656" t="str">
            <v>A_200015_001</v>
          </cell>
          <cell r="G656" t="str">
            <v>(Dis.FORLI) (BISERNO) PORTATA ENTRATA</v>
          </cell>
          <cell r="H656" t="str">
            <v>m3/h</v>
          </cell>
          <cell r="I656" t="str">
            <v>819</v>
          </cell>
          <cell r="J656" t="str">
            <v>4095</v>
          </cell>
          <cell r="K656" t="str">
            <v>0</v>
          </cell>
          <cell r="L656" t="str">
            <v>10</v>
          </cell>
          <cell r="M656" t="str">
            <v>1</v>
          </cell>
          <cell r="N656" t="str">
            <v>0</v>
          </cell>
          <cell r="O656" t="str">
            <v>32</v>
          </cell>
          <cell r="P656" t="str">
            <v>0</v>
          </cell>
          <cell r="Q656" t="str">
            <v>15</v>
          </cell>
          <cell r="R656" t="str">
            <v>LINEARE</v>
          </cell>
          <cell r="S656" t="str">
            <v>999999</v>
          </cell>
          <cell r="T656" t="str">
            <v>888888</v>
          </cell>
          <cell r="U656" t="str">
            <v>888888</v>
          </cell>
          <cell r="V656" t="str">
            <v>-888888</v>
          </cell>
          <cell r="W656" t="str">
            <v>-888888</v>
          </cell>
          <cell r="X656" t="str">
            <v>-999999</v>
          </cell>
          <cell r="Y656" t="str">
            <v>0</v>
          </cell>
          <cell r="Z656" t="str">
            <v>MEDIA</v>
          </cell>
          <cell r="AA656" t="str">
            <v>10</v>
          </cell>
          <cell r="AB656" t="str">
            <v>0</v>
          </cell>
          <cell r="AC656" t="str">
            <v>NO</v>
          </cell>
          <cell r="AD656" t="str">
            <v>SI_HighLow</v>
          </cell>
          <cell r="AE656" t="str">
            <v>not used</v>
          </cell>
          <cell r="AF656" t="str">
            <v>A200015</v>
          </cell>
        </row>
        <row r="657">
          <cell r="A657" t="str">
            <v>SHARED</v>
          </cell>
          <cell r="B657" t="str">
            <v>4</v>
          </cell>
          <cell r="C657" t="str">
            <v>A_200015</v>
          </cell>
          <cell r="D657" t="str">
            <v>0000030000</v>
          </cell>
          <cell r="E657" t="str">
            <v>2</v>
          </cell>
          <cell r="F657" t="str">
            <v>A_200015_002</v>
          </cell>
          <cell r="G657" t="str">
            <v>(Dis.FORLI) (BISERNO) PRESSIONE SOLLEVAMENTO</v>
          </cell>
          <cell r="H657" t="str">
            <v>bar</v>
          </cell>
          <cell r="I657" t="str">
            <v>819</v>
          </cell>
          <cell r="J657" t="str">
            <v>4095</v>
          </cell>
          <cell r="K657" t="str">
            <v>0</v>
          </cell>
          <cell r="L657" t="str">
            <v>16</v>
          </cell>
          <cell r="M657" t="str">
            <v>1</v>
          </cell>
          <cell r="N657" t="str">
            <v>0</v>
          </cell>
          <cell r="O657" t="str">
            <v>32</v>
          </cell>
          <cell r="P657" t="str">
            <v>0</v>
          </cell>
          <cell r="Q657" t="str">
            <v>15</v>
          </cell>
          <cell r="R657" t="str">
            <v>LINEARE</v>
          </cell>
          <cell r="S657" t="str">
            <v>999999</v>
          </cell>
          <cell r="T657" t="str">
            <v>888888</v>
          </cell>
          <cell r="U657" t="str">
            <v>888888</v>
          </cell>
          <cell r="V657" t="str">
            <v>-888888</v>
          </cell>
          <cell r="W657" t="str">
            <v>-888888</v>
          </cell>
          <cell r="X657" t="str">
            <v>-999999</v>
          </cell>
          <cell r="Y657" t="str">
            <v>0</v>
          </cell>
          <cell r="Z657" t="str">
            <v>MEDIA</v>
          </cell>
          <cell r="AA657" t="str">
            <v>10</v>
          </cell>
          <cell r="AB657" t="str">
            <v>0</v>
          </cell>
          <cell r="AC657" t="str">
            <v>NO</v>
          </cell>
          <cell r="AD657" t="str">
            <v>SI_HighLow</v>
          </cell>
          <cell r="AE657" t="str">
            <v>not used</v>
          </cell>
          <cell r="AF657" t="str">
            <v>A200015</v>
          </cell>
        </row>
        <row r="658">
          <cell r="A658" t="str">
            <v>SHARED</v>
          </cell>
          <cell r="B658" t="str">
            <v>6</v>
          </cell>
          <cell r="C658" t="str">
            <v>A_200016</v>
          </cell>
          <cell r="D658" t="str">
            <v>0000010000</v>
          </cell>
          <cell r="E658" t="str">
            <v>0</v>
          </cell>
          <cell r="F658" t="str">
            <v>A_200016_001</v>
          </cell>
          <cell r="G658" t="str">
            <v>(Dis.FORLI) (PREMILCUORE) PORTATA USCITA PREDAPPIO</v>
          </cell>
          <cell r="H658" t="str">
            <v>m3/h</v>
          </cell>
          <cell r="I658" t="str">
            <v>38725</v>
          </cell>
          <cell r="J658" t="str">
            <v>62556</v>
          </cell>
          <cell r="K658" t="str">
            <v>0</v>
          </cell>
          <cell r="L658" t="str">
            <v>160</v>
          </cell>
          <cell r="M658" t="str">
            <v>0</v>
          </cell>
          <cell r="N658" t="str">
            <v>0</v>
          </cell>
          <cell r="O658" t="str">
            <v>238</v>
          </cell>
          <cell r="P658" t="str">
            <v>0</v>
          </cell>
          <cell r="Q658" t="str">
            <v>15</v>
          </cell>
          <cell r="R658" t="str">
            <v>LINEARE</v>
          </cell>
          <cell r="S658" t="str">
            <v>999999</v>
          </cell>
          <cell r="T658" t="str">
            <v>888888</v>
          </cell>
          <cell r="U658" t="str">
            <v>888888</v>
          </cell>
          <cell r="V658" t="str">
            <v>-888888</v>
          </cell>
          <cell r="W658" t="str">
            <v>-888888</v>
          </cell>
          <cell r="X658" t="str">
            <v>-999999</v>
          </cell>
          <cell r="Y658" t="str">
            <v>0</v>
          </cell>
          <cell r="Z658" t="str">
            <v>MEDIA</v>
          </cell>
          <cell r="AA658" t="str">
            <v>10</v>
          </cell>
          <cell r="AB658" t="str">
            <v>0</v>
          </cell>
          <cell r="AC658" t="str">
            <v>NO</v>
          </cell>
          <cell r="AD658" t="str">
            <v>NO</v>
          </cell>
          <cell r="AE658" t="str">
            <v>not used</v>
          </cell>
          <cell r="AF658" t="str">
            <v>A200016</v>
          </cell>
        </row>
        <row r="659">
          <cell r="A659" t="str">
            <v>SHARED</v>
          </cell>
          <cell r="B659" t="str">
            <v>6</v>
          </cell>
          <cell r="C659" t="str">
            <v>A_200016</v>
          </cell>
          <cell r="D659" t="str">
            <v>0000020000</v>
          </cell>
          <cell r="E659" t="str">
            <v>1</v>
          </cell>
          <cell r="F659" t="str">
            <v>A_200016_002</v>
          </cell>
          <cell r="G659" t="str">
            <v>(Dis.FORLI) (PREMILCUORE) PORTATA SOLLEVAMENTO COMUNE</v>
          </cell>
          <cell r="H659" t="str">
            <v>m3/h</v>
          </cell>
          <cell r="I659" t="str">
            <v>38725</v>
          </cell>
          <cell r="J659" t="str">
            <v>62556</v>
          </cell>
          <cell r="K659" t="str">
            <v>0</v>
          </cell>
          <cell r="L659" t="str">
            <v>20</v>
          </cell>
          <cell r="M659" t="str">
            <v>1</v>
          </cell>
          <cell r="N659" t="str">
            <v>0</v>
          </cell>
          <cell r="O659" t="str">
            <v>238</v>
          </cell>
          <cell r="P659" t="str">
            <v>0</v>
          </cell>
          <cell r="Q659" t="str">
            <v>15</v>
          </cell>
          <cell r="R659" t="str">
            <v>LINEARE</v>
          </cell>
          <cell r="S659" t="str">
            <v>999999</v>
          </cell>
          <cell r="T659" t="str">
            <v>888888</v>
          </cell>
          <cell r="U659" t="str">
            <v>888888</v>
          </cell>
          <cell r="V659" t="str">
            <v>-888888</v>
          </cell>
          <cell r="W659" t="str">
            <v>-888888</v>
          </cell>
          <cell r="X659" t="str">
            <v>-999999</v>
          </cell>
          <cell r="Y659" t="str">
            <v>0</v>
          </cell>
          <cell r="Z659" t="str">
            <v>MEDIA</v>
          </cell>
          <cell r="AA659" t="str">
            <v>10</v>
          </cell>
          <cell r="AB659" t="str">
            <v>0</v>
          </cell>
          <cell r="AC659" t="str">
            <v>NO</v>
          </cell>
          <cell r="AD659" t="str">
            <v>SI_HighLow</v>
          </cell>
          <cell r="AE659" t="str">
            <v>not used</v>
          </cell>
          <cell r="AF659" t="str">
            <v>A200016</v>
          </cell>
        </row>
        <row r="660">
          <cell r="A660" t="str">
            <v>SHARED</v>
          </cell>
          <cell r="B660" t="str">
            <v>6</v>
          </cell>
          <cell r="C660" t="str">
            <v>A_200016</v>
          </cell>
          <cell r="D660" t="str">
            <v>0000030000</v>
          </cell>
          <cell r="E660" t="str">
            <v>2</v>
          </cell>
          <cell r="F660" t="str">
            <v>A_200016_003</v>
          </cell>
          <cell r="G660" t="str">
            <v>(Dis.FORLI) (PREMILCUORE) PORTATA SOLLEVAMENTO RISECOLI</v>
          </cell>
          <cell r="H660" t="str">
            <v>m3/h</v>
          </cell>
          <cell r="I660" t="str">
            <v>38725</v>
          </cell>
          <cell r="J660" t="str">
            <v>62556</v>
          </cell>
          <cell r="K660" t="str">
            <v>0</v>
          </cell>
          <cell r="L660" t="str">
            <v>10</v>
          </cell>
          <cell r="M660" t="str">
            <v>1</v>
          </cell>
          <cell r="N660" t="str">
            <v>0</v>
          </cell>
          <cell r="O660" t="str">
            <v>238</v>
          </cell>
          <cell r="P660" t="str">
            <v>0</v>
          </cell>
          <cell r="Q660" t="str">
            <v>15</v>
          </cell>
          <cell r="R660" t="str">
            <v>LINEARE</v>
          </cell>
          <cell r="S660" t="str">
            <v>999999</v>
          </cell>
          <cell r="T660" t="str">
            <v>888888</v>
          </cell>
          <cell r="U660" t="str">
            <v>888888</v>
          </cell>
          <cell r="V660" t="str">
            <v>-888888</v>
          </cell>
          <cell r="W660" t="str">
            <v>-888888</v>
          </cell>
          <cell r="X660" t="str">
            <v>-999999</v>
          </cell>
          <cell r="Y660" t="str">
            <v>0</v>
          </cell>
          <cell r="Z660" t="str">
            <v>MEDIA</v>
          </cell>
          <cell r="AA660" t="str">
            <v>10</v>
          </cell>
          <cell r="AB660" t="str">
            <v>0</v>
          </cell>
          <cell r="AC660" t="str">
            <v>NO</v>
          </cell>
          <cell r="AD660" t="str">
            <v>SI_HighLow</v>
          </cell>
          <cell r="AE660" t="str">
            <v>not used</v>
          </cell>
          <cell r="AF660" t="str">
            <v>A200016</v>
          </cell>
        </row>
        <row r="661">
          <cell r="A661" t="str">
            <v>SHARED</v>
          </cell>
          <cell r="B661" t="str">
            <v>6</v>
          </cell>
          <cell r="C661" t="str">
            <v>A_200016</v>
          </cell>
          <cell r="D661" t="str">
            <v>0000040000</v>
          </cell>
          <cell r="E661" t="str">
            <v>3</v>
          </cell>
          <cell r="F661" t="str">
            <v>A_200016_004</v>
          </cell>
          <cell r="G661" t="str">
            <v>(Dis.FORLI) (PREMILCUORE) LIVELLO VASCA</v>
          </cell>
          <cell r="H661" t="str">
            <v>m</v>
          </cell>
          <cell r="I661" t="str">
            <v>38725</v>
          </cell>
          <cell r="J661" t="str">
            <v>62556</v>
          </cell>
          <cell r="K661" t="str">
            <v>0</v>
          </cell>
          <cell r="L661" t="str">
            <v>10</v>
          </cell>
          <cell r="M661" t="str">
            <v>1</v>
          </cell>
          <cell r="N661" t="str">
            <v>0</v>
          </cell>
          <cell r="O661" t="str">
            <v>238</v>
          </cell>
          <cell r="P661" t="str">
            <v>0</v>
          </cell>
          <cell r="Q661" t="str">
            <v>15</v>
          </cell>
          <cell r="R661" t="str">
            <v>LINEARE</v>
          </cell>
          <cell r="S661" t="str">
            <v>999999</v>
          </cell>
          <cell r="T661" t="str">
            <v>888888</v>
          </cell>
          <cell r="U661" t="str">
            <v>888888</v>
          </cell>
          <cell r="V661" t="str">
            <v>-888888</v>
          </cell>
          <cell r="W661" t="str">
            <v>-888888</v>
          </cell>
          <cell r="X661" t="str">
            <v>-999999</v>
          </cell>
          <cell r="Y661" t="str">
            <v>0</v>
          </cell>
          <cell r="Z661" t="str">
            <v>MEDIA</v>
          </cell>
          <cell r="AA661" t="str">
            <v>10</v>
          </cell>
          <cell r="AB661" t="str">
            <v>0</v>
          </cell>
          <cell r="AC661" t="str">
            <v>NO</v>
          </cell>
          <cell r="AD661" t="str">
            <v>SI_HighLow</v>
          </cell>
          <cell r="AE661" t="str">
            <v>not used</v>
          </cell>
          <cell r="AF661" t="str">
            <v>A200016</v>
          </cell>
        </row>
        <row r="662">
          <cell r="A662" t="str">
            <v>SHARED</v>
          </cell>
          <cell r="B662" t="str">
            <v>6</v>
          </cell>
          <cell r="C662" t="str">
            <v>A_200016</v>
          </cell>
          <cell r="D662" t="str">
            <v>0000050000</v>
          </cell>
          <cell r="E662" t="str">
            <v>4</v>
          </cell>
          <cell r="F662" t="str">
            <v>A_200016_005</v>
          </cell>
          <cell r="G662" t="str">
            <v>(Dis.FORLI) (PREMILCUORE) LIVELLO PH IN VASCA</v>
          </cell>
          <cell r="H662" t="str">
            <v>ph</v>
          </cell>
          <cell r="I662" t="str">
            <v>38725</v>
          </cell>
          <cell r="J662" t="str">
            <v>62556</v>
          </cell>
          <cell r="K662" t="str">
            <v>8,1</v>
          </cell>
          <cell r="L662" t="str">
            <v>7,1</v>
          </cell>
          <cell r="M662" t="str">
            <v>1</v>
          </cell>
          <cell r="N662" t="str">
            <v>0</v>
          </cell>
          <cell r="O662" t="str">
            <v>238</v>
          </cell>
          <cell r="P662" t="str">
            <v>0</v>
          </cell>
          <cell r="Q662" t="str">
            <v>15</v>
          </cell>
          <cell r="R662" t="str">
            <v>LINEARE</v>
          </cell>
          <cell r="S662" t="str">
            <v>999999</v>
          </cell>
          <cell r="T662" t="str">
            <v>888888</v>
          </cell>
          <cell r="U662" t="str">
            <v>888888</v>
          </cell>
          <cell r="V662" t="str">
            <v>-888888</v>
          </cell>
          <cell r="W662" t="str">
            <v>-888888</v>
          </cell>
          <cell r="X662" t="str">
            <v>-999999</v>
          </cell>
          <cell r="Y662" t="str">
            <v>0</v>
          </cell>
          <cell r="Z662" t="str">
            <v>MEDIA</v>
          </cell>
          <cell r="AA662" t="str">
            <v>10</v>
          </cell>
          <cell r="AB662" t="str">
            <v>0</v>
          </cell>
          <cell r="AC662" t="str">
            <v>NO</v>
          </cell>
          <cell r="AD662" t="str">
            <v>SI_HighLow</v>
          </cell>
          <cell r="AE662" t="str">
            <v>not used</v>
          </cell>
          <cell r="AF662" t="str">
            <v>A200016</v>
          </cell>
        </row>
        <row r="663">
          <cell r="A663" t="str">
            <v>SHARED</v>
          </cell>
          <cell r="B663" t="str">
            <v>6</v>
          </cell>
          <cell r="C663" t="str">
            <v>A_200016</v>
          </cell>
          <cell r="D663" t="str">
            <v>0000060000</v>
          </cell>
          <cell r="E663" t="str">
            <v>5</v>
          </cell>
          <cell r="F663" t="str">
            <v>A_200016_006</v>
          </cell>
          <cell r="G663" t="str">
            <v>(Dis.FORLI) (PREMILCUORE) QUANTITA CLORO RESIDUO</v>
          </cell>
          <cell r="H663" t="str">
            <v>mg/l</v>
          </cell>
          <cell r="I663" t="str">
            <v>38725</v>
          </cell>
          <cell r="J663" t="str">
            <v>62556</v>
          </cell>
          <cell r="K663" t="str">
            <v>0</v>
          </cell>
          <cell r="L663" t="str">
            <v>.5</v>
          </cell>
          <cell r="M663" t="str">
            <v>0</v>
          </cell>
          <cell r="N663" t="str">
            <v>0</v>
          </cell>
          <cell r="O663" t="str">
            <v>238</v>
          </cell>
          <cell r="P663" t="str">
            <v>0</v>
          </cell>
          <cell r="Q663" t="str">
            <v>15</v>
          </cell>
          <cell r="R663" t="str">
            <v>LINEARE</v>
          </cell>
          <cell r="S663" t="str">
            <v>999999</v>
          </cell>
          <cell r="T663" t="str">
            <v>.25</v>
          </cell>
          <cell r="U663" t="str">
            <v>.25</v>
          </cell>
          <cell r="V663" t="str">
            <v>.08</v>
          </cell>
          <cell r="W663" t="str">
            <v>.08</v>
          </cell>
          <cell r="X663" t="str">
            <v>.02</v>
          </cell>
          <cell r="Y663" t="str">
            <v>0</v>
          </cell>
          <cell r="Z663" t="str">
            <v>MEDIA</v>
          </cell>
          <cell r="AA663" t="str">
            <v>10</v>
          </cell>
          <cell r="AB663" t="str">
            <v>0</v>
          </cell>
          <cell r="AC663" t="str">
            <v>NO</v>
          </cell>
          <cell r="AE663" t="str">
            <v>not used</v>
          </cell>
          <cell r="AF663" t="str">
            <v>A200016</v>
          </cell>
        </row>
        <row r="664">
          <cell r="A664" t="str">
            <v>SHARED</v>
          </cell>
          <cell r="B664" t="str">
            <v>7</v>
          </cell>
          <cell r="C664" t="str">
            <v>A_200016</v>
          </cell>
          <cell r="D664" t="str">
            <v>0000010000</v>
          </cell>
          <cell r="E664" t="str">
            <v>0</v>
          </cell>
          <cell r="F664" t="str">
            <v>A_200016_009</v>
          </cell>
          <cell r="G664" t="str">
            <v>(Dis.FORLI) (PREMILCUORE) ENTRATA FRATI</v>
          </cell>
          <cell r="H664" t="str">
            <v>m3/h</v>
          </cell>
          <cell r="I664" t="str">
            <v>38725</v>
          </cell>
          <cell r="J664" t="str">
            <v>62556</v>
          </cell>
          <cell r="K664" t="str">
            <v>0</v>
          </cell>
          <cell r="L664" t="str">
            <v>150</v>
          </cell>
          <cell r="M664" t="str">
            <v>1</v>
          </cell>
          <cell r="N664" t="str">
            <v>0</v>
          </cell>
          <cell r="O664" t="str">
            <v>238</v>
          </cell>
          <cell r="P664" t="str">
            <v>0</v>
          </cell>
          <cell r="Q664" t="str">
            <v>15</v>
          </cell>
          <cell r="R664" t="str">
            <v>LINEARE</v>
          </cell>
          <cell r="S664" t="str">
            <v>9999999</v>
          </cell>
          <cell r="T664" t="str">
            <v>8888888</v>
          </cell>
          <cell r="U664" t="str">
            <v>8888888</v>
          </cell>
          <cell r="V664" t="str">
            <v>-888888</v>
          </cell>
          <cell r="W664" t="str">
            <v>-888888</v>
          </cell>
          <cell r="X664" t="str">
            <v>-999999</v>
          </cell>
          <cell r="Y664" t="str">
            <v>0</v>
          </cell>
          <cell r="Z664" t="str">
            <v>MEDIA</v>
          </cell>
          <cell r="AA664" t="str">
            <v>10</v>
          </cell>
          <cell r="AB664" t="str">
            <v>0</v>
          </cell>
          <cell r="AC664" t="str">
            <v>NO</v>
          </cell>
          <cell r="AD664" t="str">
            <v>SI_HighLow</v>
          </cell>
          <cell r="AE664" t="str">
            <v>not used</v>
          </cell>
          <cell r="AF664" t="str">
            <v>A200016</v>
          </cell>
        </row>
        <row r="665">
          <cell r="A665" t="str">
            <v>SHARED</v>
          </cell>
          <cell r="B665" t="str">
            <v>7</v>
          </cell>
          <cell r="C665" t="str">
            <v>A_200016</v>
          </cell>
          <cell r="D665" t="str">
            <v>0000020000</v>
          </cell>
          <cell r="E665" t="str">
            <v>2</v>
          </cell>
          <cell r="F665" t="str">
            <v>A_200016_011</v>
          </cell>
          <cell r="G665" t="str">
            <v>(Dis.FORLI) (PREMILCUORE) LIVELLO POLIFOSFATI ZN</v>
          </cell>
          <cell r="H665" t="str">
            <v>Kg</v>
          </cell>
          <cell r="I665" t="str">
            <v>38725</v>
          </cell>
          <cell r="J665" t="str">
            <v>62556</v>
          </cell>
          <cell r="K665" t="str">
            <v>0</v>
          </cell>
          <cell r="L665" t="str">
            <v>1388</v>
          </cell>
          <cell r="M665" t="str">
            <v>1</v>
          </cell>
          <cell r="N665" t="str">
            <v>0</v>
          </cell>
          <cell r="O665" t="str">
            <v>238</v>
          </cell>
          <cell r="P665" t="str">
            <v>0</v>
          </cell>
          <cell r="Q665" t="str">
            <v>15</v>
          </cell>
          <cell r="R665" t="str">
            <v>LINEARE</v>
          </cell>
          <cell r="S665" t="str">
            <v>9999999</v>
          </cell>
          <cell r="T665" t="str">
            <v>88888</v>
          </cell>
          <cell r="U665" t="str">
            <v>88888</v>
          </cell>
          <cell r="V665" t="str">
            <v>-88888</v>
          </cell>
          <cell r="W665" t="str">
            <v>-88888</v>
          </cell>
          <cell r="X665" t="str">
            <v>-99999</v>
          </cell>
          <cell r="Y665" t="str">
            <v>0</v>
          </cell>
          <cell r="Z665" t="str">
            <v>MEDIA</v>
          </cell>
          <cell r="AA665" t="str">
            <v>10</v>
          </cell>
          <cell r="AB665" t="str">
            <v>0</v>
          </cell>
          <cell r="AC665" t="str">
            <v>NO</v>
          </cell>
          <cell r="AD665" t="str">
            <v>SI_HighLow</v>
          </cell>
          <cell r="AE665" t="str">
            <v>not used</v>
          </cell>
          <cell r="AF665" t="str">
            <v>A200016</v>
          </cell>
        </row>
        <row r="666">
          <cell r="A666" t="str">
            <v>SHARED</v>
          </cell>
          <cell r="B666" t="str">
            <v>6</v>
          </cell>
          <cell r="C666" t="str">
            <v>A_200019</v>
          </cell>
          <cell r="D666" t="str">
            <v>0000010000</v>
          </cell>
          <cell r="E666" t="str">
            <v>0</v>
          </cell>
          <cell r="F666" t="str">
            <v>A_200019_001</v>
          </cell>
          <cell r="G666" t="str">
            <v>(Dis.FORLI) (S.BENEDETTO IN ALPE) PORTATA INGRESSO BRENZICA</v>
          </cell>
          <cell r="H666" t="str">
            <v>m3/h</v>
          </cell>
          <cell r="I666" t="str">
            <v>38725</v>
          </cell>
          <cell r="J666" t="str">
            <v>62556</v>
          </cell>
          <cell r="K666" t="str">
            <v>0</v>
          </cell>
          <cell r="L666" t="str">
            <v>50</v>
          </cell>
          <cell r="M666" t="str">
            <v>1</v>
          </cell>
          <cell r="N666" t="str">
            <v>0</v>
          </cell>
          <cell r="O666" t="str">
            <v>238</v>
          </cell>
          <cell r="P666" t="str">
            <v>0</v>
          </cell>
          <cell r="Q666" t="str">
            <v>15</v>
          </cell>
          <cell r="R666" t="str">
            <v>LINEARE</v>
          </cell>
          <cell r="S666" t="str">
            <v>999999</v>
          </cell>
          <cell r="T666" t="str">
            <v>888888</v>
          </cell>
          <cell r="U666" t="str">
            <v>888888</v>
          </cell>
          <cell r="V666" t="str">
            <v>-888888</v>
          </cell>
          <cell r="W666" t="str">
            <v>-888888</v>
          </cell>
          <cell r="X666" t="str">
            <v>-999999</v>
          </cell>
          <cell r="Y666" t="str">
            <v>0</v>
          </cell>
          <cell r="Z666" t="str">
            <v>MEDIA</v>
          </cell>
          <cell r="AA666" t="str">
            <v>10</v>
          </cell>
          <cell r="AB666" t="str">
            <v>0</v>
          </cell>
          <cell r="AC666" t="str">
            <v>NO</v>
          </cell>
          <cell r="AD666" t="str">
            <v>SI_HighLow</v>
          </cell>
          <cell r="AE666" t="str">
            <v>not used</v>
          </cell>
          <cell r="AF666" t="str">
            <v>A200019</v>
          </cell>
        </row>
        <row r="667">
          <cell r="A667" t="str">
            <v>SHARED</v>
          </cell>
          <cell r="B667" t="str">
            <v>6</v>
          </cell>
          <cell r="C667" t="str">
            <v>A_200019</v>
          </cell>
          <cell r="D667" t="str">
            <v>0000020000</v>
          </cell>
          <cell r="E667" t="str">
            <v>1</v>
          </cell>
          <cell r="F667" t="str">
            <v>A_200019_002</v>
          </cell>
          <cell r="G667" t="str">
            <v>(Dis.FORLI) (S.BENEDETTO IN ALPE) PORTATA USCITA SAN BENEDETTO</v>
          </cell>
          <cell r="H667" t="str">
            <v>m3/h</v>
          </cell>
          <cell r="I667" t="str">
            <v>38725</v>
          </cell>
          <cell r="J667" t="str">
            <v>62556</v>
          </cell>
          <cell r="K667" t="str">
            <v>0</v>
          </cell>
          <cell r="L667" t="str">
            <v>50</v>
          </cell>
          <cell r="M667" t="str">
            <v>1</v>
          </cell>
          <cell r="N667" t="str">
            <v>0</v>
          </cell>
          <cell r="O667" t="str">
            <v>238</v>
          </cell>
          <cell r="P667" t="str">
            <v>0</v>
          </cell>
          <cell r="Q667" t="str">
            <v>15</v>
          </cell>
          <cell r="R667" t="str">
            <v>LINEARE</v>
          </cell>
          <cell r="S667" t="str">
            <v>999999</v>
          </cell>
          <cell r="T667" t="str">
            <v>888888</v>
          </cell>
          <cell r="U667" t="str">
            <v>888888</v>
          </cell>
          <cell r="V667" t="str">
            <v>-888888</v>
          </cell>
          <cell r="W667" t="str">
            <v>-888888</v>
          </cell>
          <cell r="X667" t="str">
            <v>-999999</v>
          </cell>
          <cell r="Y667" t="str">
            <v>0</v>
          </cell>
          <cell r="Z667" t="str">
            <v>MEDIA</v>
          </cell>
          <cell r="AA667" t="str">
            <v>10</v>
          </cell>
          <cell r="AB667" t="str">
            <v>0</v>
          </cell>
          <cell r="AC667" t="str">
            <v>NO</v>
          </cell>
          <cell r="AD667" t="str">
            <v>SI_HighLow</v>
          </cell>
          <cell r="AE667" t="str">
            <v>not used</v>
          </cell>
          <cell r="AF667" t="str">
            <v>A200019</v>
          </cell>
        </row>
        <row r="668">
          <cell r="A668" t="str">
            <v>SHARED</v>
          </cell>
          <cell r="B668" t="str">
            <v>6</v>
          </cell>
          <cell r="C668" t="str">
            <v>A_200019</v>
          </cell>
          <cell r="D668" t="str">
            <v>0000030000</v>
          </cell>
          <cell r="E668" t="str">
            <v>2</v>
          </cell>
          <cell r="F668" t="str">
            <v>A_200019_003</v>
          </cell>
          <cell r="G668" t="str">
            <v>(Dis.FORLI) (S.BENEDETTO IN ALPE) PORTATA USCITA BOCCONI : PORTICO</v>
          </cell>
          <cell r="H668" t="str">
            <v>m3/h</v>
          </cell>
          <cell r="I668" t="str">
            <v>38725</v>
          </cell>
          <cell r="J668" t="str">
            <v>62556</v>
          </cell>
          <cell r="K668" t="str">
            <v>0</v>
          </cell>
          <cell r="L668" t="str">
            <v>50</v>
          </cell>
          <cell r="M668" t="str">
            <v>1</v>
          </cell>
          <cell r="N668" t="str">
            <v>0</v>
          </cell>
          <cell r="O668" t="str">
            <v>238</v>
          </cell>
          <cell r="P668" t="str">
            <v>0</v>
          </cell>
          <cell r="Q668" t="str">
            <v>15</v>
          </cell>
          <cell r="R668" t="str">
            <v>LINEARE</v>
          </cell>
          <cell r="S668" t="str">
            <v>999999</v>
          </cell>
          <cell r="T668" t="str">
            <v>888888</v>
          </cell>
          <cell r="U668" t="str">
            <v>888888</v>
          </cell>
          <cell r="V668" t="str">
            <v>-888888</v>
          </cell>
          <cell r="W668" t="str">
            <v>-888888</v>
          </cell>
          <cell r="X668" t="str">
            <v>-999999</v>
          </cell>
          <cell r="Y668" t="str">
            <v>0</v>
          </cell>
          <cell r="Z668" t="str">
            <v>MEDIA</v>
          </cell>
          <cell r="AA668" t="str">
            <v>10</v>
          </cell>
          <cell r="AB668" t="str">
            <v>0</v>
          </cell>
          <cell r="AC668" t="str">
            <v>NO</v>
          </cell>
          <cell r="AD668" t="str">
            <v>SI_HighLow</v>
          </cell>
          <cell r="AE668" t="str">
            <v>not used</v>
          </cell>
          <cell r="AF668" t="str">
            <v>A200019</v>
          </cell>
        </row>
        <row r="669">
          <cell r="A669" t="str">
            <v>SHARED</v>
          </cell>
          <cell r="B669" t="str">
            <v>6</v>
          </cell>
          <cell r="C669" t="str">
            <v>A_200019</v>
          </cell>
          <cell r="D669" t="str">
            <v>0000040000</v>
          </cell>
          <cell r="E669" t="str">
            <v>3</v>
          </cell>
          <cell r="F669" t="str">
            <v>A_200019_004</v>
          </cell>
          <cell r="G669" t="str">
            <v>(Dis.FORLI) (S.BENEDETTO IN ALPE) PRESSIONE INGRESSO</v>
          </cell>
          <cell r="H669" t="str">
            <v>bar</v>
          </cell>
          <cell r="I669" t="str">
            <v>38725</v>
          </cell>
          <cell r="J669" t="str">
            <v>62556</v>
          </cell>
          <cell r="K669" t="str">
            <v>0</v>
          </cell>
          <cell r="L669" t="str">
            <v>6</v>
          </cell>
          <cell r="M669" t="str">
            <v>1</v>
          </cell>
          <cell r="N669" t="str">
            <v>0</v>
          </cell>
          <cell r="O669" t="str">
            <v>238</v>
          </cell>
          <cell r="P669" t="str">
            <v>0</v>
          </cell>
          <cell r="Q669" t="str">
            <v>15</v>
          </cell>
          <cell r="R669" t="str">
            <v>LINEARE</v>
          </cell>
          <cell r="S669" t="str">
            <v>999999</v>
          </cell>
          <cell r="T669" t="str">
            <v>888888</v>
          </cell>
          <cell r="U669" t="str">
            <v>888888</v>
          </cell>
          <cell r="V669" t="str">
            <v>-888888</v>
          </cell>
          <cell r="W669" t="str">
            <v>-888888</v>
          </cell>
          <cell r="X669" t="str">
            <v>-999999</v>
          </cell>
          <cell r="Y669" t="str">
            <v>0</v>
          </cell>
          <cell r="Z669" t="str">
            <v>MEDIA</v>
          </cell>
          <cell r="AA669" t="str">
            <v>10</v>
          </cell>
          <cell r="AB669" t="str">
            <v>0</v>
          </cell>
          <cell r="AC669" t="str">
            <v>NO</v>
          </cell>
          <cell r="AD669" t="str">
            <v>SI_HighLow</v>
          </cell>
          <cell r="AE669" t="str">
            <v>not used</v>
          </cell>
          <cell r="AF669" t="str">
            <v>A200019</v>
          </cell>
        </row>
        <row r="670">
          <cell r="A670" t="str">
            <v>SHARED</v>
          </cell>
          <cell r="B670" t="str">
            <v>6</v>
          </cell>
          <cell r="C670" t="str">
            <v>A_200019</v>
          </cell>
          <cell r="D670" t="str">
            <v>0000050000</v>
          </cell>
          <cell r="E670" t="str">
            <v>4</v>
          </cell>
          <cell r="F670" t="str">
            <v>A_200019_005</v>
          </cell>
          <cell r="G670" t="str">
            <v>(Dis.FORLI) (S.BENEDETTO IN ALPE) LIVELLO VASCA</v>
          </cell>
          <cell r="H670" t="str">
            <v>m</v>
          </cell>
          <cell r="I670" t="str">
            <v>38725</v>
          </cell>
          <cell r="J670" t="str">
            <v>62556</v>
          </cell>
          <cell r="K670" t="str">
            <v>0</v>
          </cell>
          <cell r="L670" t="str">
            <v>10</v>
          </cell>
          <cell r="M670" t="str">
            <v>0</v>
          </cell>
          <cell r="N670" t="str">
            <v>0</v>
          </cell>
          <cell r="O670" t="str">
            <v>238</v>
          </cell>
          <cell r="P670" t="str">
            <v>0</v>
          </cell>
          <cell r="Q670" t="str">
            <v>15</v>
          </cell>
          <cell r="R670" t="str">
            <v>LINEARE</v>
          </cell>
          <cell r="S670" t="str">
            <v>999999</v>
          </cell>
          <cell r="T670" t="str">
            <v>888888</v>
          </cell>
          <cell r="U670" t="str">
            <v>888888</v>
          </cell>
          <cell r="V670" t="str">
            <v>1.5</v>
          </cell>
          <cell r="W670" t="str">
            <v>1.5</v>
          </cell>
          <cell r="X670" t="str">
            <v>1.2</v>
          </cell>
          <cell r="Y670" t="str">
            <v>0</v>
          </cell>
          <cell r="Z670" t="str">
            <v>MEDIA</v>
          </cell>
          <cell r="AA670" t="str">
            <v>10</v>
          </cell>
          <cell r="AB670" t="str">
            <v>0</v>
          </cell>
          <cell r="AC670" t="str">
            <v>NO</v>
          </cell>
          <cell r="AE670" t="str">
            <v>not used</v>
          </cell>
          <cell r="AF670" t="str">
            <v>A200019</v>
          </cell>
        </row>
        <row r="671">
          <cell r="A671" t="str">
            <v>SHARED</v>
          </cell>
          <cell r="B671" t="str">
            <v>6</v>
          </cell>
          <cell r="C671" t="str">
            <v>A_200019</v>
          </cell>
          <cell r="D671" t="str">
            <v>0000060000</v>
          </cell>
          <cell r="E671" t="str">
            <v>5</v>
          </cell>
          <cell r="F671" t="str">
            <v>A_200019_006</v>
          </cell>
          <cell r="G671" t="str">
            <v>(Dis.FORLI) (S.BENEDETTO IN ALPE) TITOLO CLORO RESIDUO</v>
          </cell>
          <cell r="H671" t="str">
            <v>mg/l</v>
          </cell>
          <cell r="I671" t="str">
            <v>38725</v>
          </cell>
          <cell r="J671" t="str">
            <v>62556</v>
          </cell>
          <cell r="K671" t="str">
            <v>0</v>
          </cell>
          <cell r="L671" t="str">
            <v>.5</v>
          </cell>
          <cell r="M671" t="str">
            <v>0</v>
          </cell>
          <cell r="N671" t="str">
            <v>0</v>
          </cell>
          <cell r="O671" t="str">
            <v>238</v>
          </cell>
          <cell r="P671" t="str">
            <v>0</v>
          </cell>
          <cell r="Q671" t="str">
            <v>15</v>
          </cell>
          <cell r="R671" t="str">
            <v>LINEARE</v>
          </cell>
          <cell r="S671" t="str">
            <v>999999</v>
          </cell>
          <cell r="T671" t="str">
            <v>888888</v>
          </cell>
          <cell r="U671" t="str">
            <v>888888</v>
          </cell>
          <cell r="V671" t="str">
            <v>.07</v>
          </cell>
          <cell r="W671" t="str">
            <v>.07</v>
          </cell>
          <cell r="X671" t="str">
            <v>.03</v>
          </cell>
          <cell r="Y671" t="str">
            <v>0</v>
          </cell>
          <cell r="Z671" t="str">
            <v>MEDIA</v>
          </cell>
          <cell r="AA671" t="str">
            <v>10</v>
          </cell>
          <cell r="AB671" t="str">
            <v>0</v>
          </cell>
          <cell r="AC671" t="str">
            <v>NO</v>
          </cell>
          <cell r="AD671" t="str">
            <v>NO</v>
          </cell>
          <cell r="AE671" t="str">
            <v>not used</v>
          </cell>
          <cell r="AF671" t="str">
            <v>A200019</v>
          </cell>
        </row>
        <row r="672">
          <cell r="A672" t="str">
            <v>SHARED</v>
          </cell>
          <cell r="B672" t="str">
            <v>6</v>
          </cell>
          <cell r="C672" t="str">
            <v>A_200019</v>
          </cell>
          <cell r="D672" t="str">
            <v>0000070000</v>
          </cell>
          <cell r="E672" t="str">
            <v>6</v>
          </cell>
          <cell r="F672" t="str">
            <v>A_200019_007</v>
          </cell>
          <cell r="G672" t="str">
            <v>(Dis.FORLI) (S.BENEDETTO IN ALPE) LIVELLO PH IN VASCA</v>
          </cell>
          <cell r="H672" t="str">
            <v>ph</v>
          </cell>
          <cell r="I672" t="str">
            <v>38725</v>
          </cell>
          <cell r="J672" t="str">
            <v>62556</v>
          </cell>
          <cell r="K672" t="str">
            <v>5</v>
          </cell>
          <cell r="L672" t="str">
            <v>9</v>
          </cell>
          <cell r="M672" t="str">
            <v>1</v>
          </cell>
          <cell r="N672" t="str">
            <v>0</v>
          </cell>
          <cell r="O672" t="str">
            <v>238</v>
          </cell>
          <cell r="P672" t="str">
            <v>0</v>
          </cell>
          <cell r="Q672" t="str">
            <v>15</v>
          </cell>
          <cell r="R672" t="str">
            <v>LINEARE</v>
          </cell>
          <cell r="S672" t="str">
            <v>999999</v>
          </cell>
          <cell r="T672" t="str">
            <v>888888</v>
          </cell>
          <cell r="U672" t="str">
            <v>888888</v>
          </cell>
          <cell r="V672" t="str">
            <v>-888888</v>
          </cell>
          <cell r="W672" t="str">
            <v>-888888</v>
          </cell>
          <cell r="X672" t="str">
            <v>-999999</v>
          </cell>
          <cell r="Y672" t="str">
            <v>0</v>
          </cell>
          <cell r="Z672" t="str">
            <v>MEDIA</v>
          </cell>
          <cell r="AA672" t="str">
            <v>10</v>
          </cell>
          <cell r="AB672" t="str">
            <v>0</v>
          </cell>
          <cell r="AC672" t="str">
            <v>NO</v>
          </cell>
          <cell r="AD672" t="str">
            <v>SI_HighLow</v>
          </cell>
          <cell r="AE672" t="str">
            <v>not used</v>
          </cell>
          <cell r="AF672" t="str">
            <v>A200019</v>
          </cell>
        </row>
        <row r="673">
          <cell r="A673" t="str">
            <v>SHARED</v>
          </cell>
          <cell r="B673" t="str">
            <v>4</v>
          </cell>
          <cell r="C673" t="str">
            <v>A_200020</v>
          </cell>
          <cell r="D673" t="str">
            <v>0000010000</v>
          </cell>
          <cell r="E673" t="str">
            <v>0</v>
          </cell>
          <cell r="F673" t="str">
            <v>A_200020_000</v>
          </cell>
          <cell r="G673" t="str">
            <v>(Dis.FORLI) (BOCCONI) LIVELLO SERBATOIO</v>
          </cell>
          <cell r="H673" t="str">
            <v>m</v>
          </cell>
          <cell r="I673" t="str">
            <v>819</v>
          </cell>
          <cell r="J673" t="str">
            <v>4095</v>
          </cell>
          <cell r="K673" t="str">
            <v>0</v>
          </cell>
          <cell r="L673" t="str">
            <v>10</v>
          </cell>
          <cell r="M673" t="str">
            <v>1</v>
          </cell>
          <cell r="N673" t="str">
            <v>0</v>
          </cell>
          <cell r="O673" t="str">
            <v>32</v>
          </cell>
          <cell r="P673" t="str">
            <v>0</v>
          </cell>
          <cell r="Q673" t="str">
            <v>15</v>
          </cell>
          <cell r="R673" t="str">
            <v>LINEARE</v>
          </cell>
          <cell r="S673" t="str">
            <v>999999</v>
          </cell>
          <cell r="T673" t="str">
            <v>888888</v>
          </cell>
          <cell r="U673" t="str">
            <v>888888</v>
          </cell>
          <cell r="V673" t="str">
            <v>-888888</v>
          </cell>
          <cell r="W673" t="str">
            <v>-888888</v>
          </cell>
          <cell r="X673" t="str">
            <v>-999999</v>
          </cell>
          <cell r="Y673" t="str">
            <v>0</v>
          </cell>
          <cell r="Z673" t="str">
            <v>MEDIA</v>
          </cell>
          <cell r="AA673" t="str">
            <v>10</v>
          </cell>
          <cell r="AB673" t="str">
            <v>0</v>
          </cell>
          <cell r="AC673" t="str">
            <v>NO</v>
          </cell>
          <cell r="AD673" t="str">
            <v>SI_HighLow</v>
          </cell>
          <cell r="AE673" t="str">
            <v>not used</v>
          </cell>
          <cell r="AF673" t="str">
            <v>A200020</v>
          </cell>
        </row>
        <row r="674">
          <cell r="A674" t="str">
            <v>SHARED</v>
          </cell>
          <cell r="B674" t="str">
            <v>4</v>
          </cell>
          <cell r="C674" t="str">
            <v>A_200020</v>
          </cell>
          <cell r="D674" t="str">
            <v>0000020000</v>
          </cell>
          <cell r="E674" t="str">
            <v>1</v>
          </cell>
          <cell r="F674" t="str">
            <v>A_200020_001</v>
          </cell>
          <cell r="G674" t="str">
            <v>(Dis.FORLI) (BOCCONI) PORTATA ENTRATA</v>
          </cell>
          <cell r="H674" t="str">
            <v>m3/h</v>
          </cell>
          <cell r="I674" t="str">
            <v>819</v>
          </cell>
          <cell r="J674" t="str">
            <v>4095</v>
          </cell>
          <cell r="K674" t="str">
            <v>0</v>
          </cell>
          <cell r="L674" t="str">
            <v>12</v>
          </cell>
          <cell r="M674" t="str">
            <v>1</v>
          </cell>
          <cell r="N674" t="str">
            <v>0</v>
          </cell>
          <cell r="O674" t="str">
            <v>32</v>
          </cell>
          <cell r="P674" t="str">
            <v>0</v>
          </cell>
          <cell r="Q674" t="str">
            <v>15</v>
          </cell>
          <cell r="R674" t="str">
            <v>LINEARE</v>
          </cell>
          <cell r="S674" t="str">
            <v>999999</v>
          </cell>
          <cell r="T674" t="str">
            <v>888888</v>
          </cell>
          <cell r="U674" t="str">
            <v>888888</v>
          </cell>
          <cell r="V674" t="str">
            <v>-888888</v>
          </cell>
          <cell r="W674" t="str">
            <v>-888888</v>
          </cell>
          <cell r="X674" t="str">
            <v>-999999</v>
          </cell>
          <cell r="Y674" t="str">
            <v>0</v>
          </cell>
          <cell r="Z674" t="str">
            <v>MEDIA</v>
          </cell>
          <cell r="AA674" t="str">
            <v>10</v>
          </cell>
          <cell r="AB674" t="str">
            <v>0</v>
          </cell>
          <cell r="AC674" t="str">
            <v>NO</v>
          </cell>
          <cell r="AD674" t="str">
            <v>SI_HighLow</v>
          </cell>
          <cell r="AE674" t="str">
            <v>not used</v>
          </cell>
          <cell r="AF674" t="str">
            <v>A200020</v>
          </cell>
        </row>
        <row r="675">
          <cell r="A675" t="str">
            <v>SHARED</v>
          </cell>
          <cell r="B675" t="str">
            <v>4</v>
          </cell>
          <cell r="C675" t="str">
            <v>A_200021</v>
          </cell>
          <cell r="D675" t="str">
            <v>0000010000</v>
          </cell>
          <cell r="E675" t="str">
            <v>0</v>
          </cell>
          <cell r="F675" t="str">
            <v>A_200021_000</v>
          </cell>
          <cell r="G675" t="str">
            <v>(Dis.FORLI) (PORTICO) LIVELLO SERBATOIO</v>
          </cell>
          <cell r="H675" t="str">
            <v>m</v>
          </cell>
          <cell r="I675" t="str">
            <v>819</v>
          </cell>
          <cell r="J675" t="str">
            <v>4095</v>
          </cell>
          <cell r="K675" t="str">
            <v>0</v>
          </cell>
          <cell r="L675" t="str">
            <v>10</v>
          </cell>
          <cell r="M675" t="str">
            <v>0</v>
          </cell>
          <cell r="N675" t="str">
            <v>0</v>
          </cell>
          <cell r="O675" t="str">
            <v>32</v>
          </cell>
          <cell r="P675" t="str">
            <v>0</v>
          </cell>
          <cell r="Q675" t="str">
            <v>15</v>
          </cell>
          <cell r="R675" t="str">
            <v>LINEARE</v>
          </cell>
          <cell r="S675" t="str">
            <v>999999</v>
          </cell>
          <cell r="T675" t="str">
            <v>888888</v>
          </cell>
          <cell r="U675" t="str">
            <v>888888</v>
          </cell>
          <cell r="V675" t="str">
            <v>1.2</v>
          </cell>
          <cell r="W675" t="str">
            <v>1.2</v>
          </cell>
          <cell r="X675" t="str">
            <v>1</v>
          </cell>
          <cell r="Y675" t="str">
            <v>0</v>
          </cell>
          <cell r="Z675" t="str">
            <v>MEDIA</v>
          </cell>
          <cell r="AA675" t="str">
            <v>10</v>
          </cell>
          <cell r="AB675" t="str">
            <v>0</v>
          </cell>
          <cell r="AC675" t="str">
            <v>NO</v>
          </cell>
          <cell r="AD675" t="str">
            <v>NO</v>
          </cell>
          <cell r="AE675" t="str">
            <v>not used</v>
          </cell>
          <cell r="AF675" t="str">
            <v>A200021</v>
          </cell>
        </row>
        <row r="676">
          <cell r="A676" t="str">
            <v>SHARED</v>
          </cell>
          <cell r="B676" t="str">
            <v>4</v>
          </cell>
          <cell r="C676" t="str">
            <v>A_200021</v>
          </cell>
          <cell r="D676" t="str">
            <v>0000020000</v>
          </cell>
          <cell r="E676" t="str">
            <v>1</v>
          </cell>
          <cell r="F676" t="str">
            <v>A_200021_001</v>
          </cell>
          <cell r="G676" t="str">
            <v>(Dis.FORLI) (PORTICO) PORTATA ENTRATA</v>
          </cell>
          <cell r="H676" t="str">
            <v>m3/h</v>
          </cell>
          <cell r="I676" t="str">
            <v>819</v>
          </cell>
          <cell r="J676" t="str">
            <v>4095</v>
          </cell>
          <cell r="K676" t="str">
            <v>0</v>
          </cell>
          <cell r="L676" t="str">
            <v>18</v>
          </cell>
          <cell r="M676" t="str">
            <v>1</v>
          </cell>
          <cell r="N676" t="str">
            <v>0</v>
          </cell>
          <cell r="O676" t="str">
            <v>32</v>
          </cell>
          <cell r="P676" t="str">
            <v>0</v>
          </cell>
          <cell r="Q676" t="str">
            <v>15</v>
          </cell>
          <cell r="R676" t="str">
            <v>LINEARE</v>
          </cell>
          <cell r="S676" t="str">
            <v>999999</v>
          </cell>
          <cell r="T676" t="str">
            <v>888888</v>
          </cell>
          <cell r="U676" t="str">
            <v>888888</v>
          </cell>
          <cell r="V676" t="str">
            <v>-888888</v>
          </cell>
          <cell r="W676" t="str">
            <v>-888888</v>
          </cell>
          <cell r="X676" t="str">
            <v>-999999</v>
          </cell>
          <cell r="Y676" t="str">
            <v>0</v>
          </cell>
          <cell r="Z676" t="str">
            <v>MEDIA</v>
          </cell>
          <cell r="AA676" t="str">
            <v>10</v>
          </cell>
          <cell r="AB676" t="str">
            <v>0</v>
          </cell>
          <cell r="AC676" t="str">
            <v>NO</v>
          </cell>
          <cell r="AD676" t="str">
            <v>SI_HighLow</v>
          </cell>
          <cell r="AE676" t="str">
            <v>not used</v>
          </cell>
          <cell r="AF676" t="str">
            <v>A200021</v>
          </cell>
        </row>
        <row r="677">
          <cell r="A677" t="str">
            <v>SHARED</v>
          </cell>
          <cell r="B677" t="str">
            <v>1</v>
          </cell>
          <cell r="C677" t="str">
            <v>A_200030</v>
          </cell>
          <cell r="D677" t="str">
            <v>0000010000</v>
          </cell>
          <cell r="E677" t="str">
            <v>00</v>
          </cell>
          <cell r="F677" t="str">
            <v>A_200030_000</v>
          </cell>
          <cell r="G677" t="str">
            <v>(Dis.FORLI) (CIVITELLA COLLINA) LIVELLO VASCA</v>
          </cell>
          <cell r="H677" t="str">
            <v>m</v>
          </cell>
          <cell r="I677" t="str">
            <v>820</v>
          </cell>
          <cell r="J677" t="str">
            <v>4095</v>
          </cell>
          <cell r="K677" t="str">
            <v>0</v>
          </cell>
          <cell r="L677" t="str">
            <v>10</v>
          </cell>
          <cell r="M677" t="str">
            <v>0</v>
          </cell>
          <cell r="N677" t="str">
            <v>0</v>
          </cell>
          <cell r="O677" t="str">
            <v>32</v>
          </cell>
          <cell r="P677" t="str">
            <v>0</v>
          </cell>
          <cell r="Q677" t="str">
            <v>15</v>
          </cell>
          <cell r="R677" t="str">
            <v>LINEARE</v>
          </cell>
          <cell r="S677" t="str">
            <v>999999</v>
          </cell>
          <cell r="T677" t="str">
            <v>888888</v>
          </cell>
          <cell r="U677" t="str">
            <v>888888</v>
          </cell>
          <cell r="V677" t="str">
            <v>-888888</v>
          </cell>
          <cell r="W677" t="str">
            <v>-888888</v>
          </cell>
          <cell r="X677" t="str">
            <v>-999999</v>
          </cell>
          <cell r="Y677" t="str">
            <v>0</v>
          </cell>
          <cell r="Z677" t="str">
            <v>MEDIA</v>
          </cell>
          <cell r="AA677" t="str">
            <v>10</v>
          </cell>
          <cell r="AB677" t="str">
            <v>0</v>
          </cell>
          <cell r="AC677" t="str">
            <v>NO</v>
          </cell>
          <cell r="AD677" t="str">
            <v>NO</v>
          </cell>
          <cell r="AE677" t="str">
            <v>not used</v>
          </cell>
          <cell r="AF677" t="str">
            <v>A200030</v>
          </cell>
        </row>
        <row r="678">
          <cell r="A678" t="str">
            <v>SHARED</v>
          </cell>
          <cell r="B678" t="str">
            <v>1</v>
          </cell>
          <cell r="C678" t="str">
            <v>A_200030</v>
          </cell>
          <cell r="D678" t="str">
            <v>0000020000</v>
          </cell>
          <cell r="E678" t="str">
            <v>01</v>
          </cell>
          <cell r="F678" t="str">
            <v>A_200030_001</v>
          </cell>
          <cell r="G678" t="str">
            <v>(Dis.FORLI) (CIVITELLA COLLINA) PORTATA SOLLEVAMENTO</v>
          </cell>
          <cell r="H678" t="str">
            <v>m3/h</v>
          </cell>
          <cell r="I678" t="str">
            <v>820</v>
          </cell>
          <cell r="J678" t="str">
            <v>4095</v>
          </cell>
          <cell r="K678" t="str">
            <v>0</v>
          </cell>
          <cell r="L678" t="str">
            <v>10</v>
          </cell>
          <cell r="M678" t="str">
            <v>0</v>
          </cell>
          <cell r="N678" t="str">
            <v>0</v>
          </cell>
          <cell r="O678" t="str">
            <v>32</v>
          </cell>
          <cell r="P678" t="str">
            <v>0</v>
          </cell>
          <cell r="Q678" t="str">
            <v>15</v>
          </cell>
          <cell r="R678" t="str">
            <v>LINEARE</v>
          </cell>
          <cell r="S678" t="str">
            <v>999999</v>
          </cell>
          <cell r="T678" t="str">
            <v>888888</v>
          </cell>
          <cell r="U678" t="str">
            <v>888888</v>
          </cell>
          <cell r="V678" t="str">
            <v>-888888</v>
          </cell>
          <cell r="W678" t="str">
            <v>-888888</v>
          </cell>
          <cell r="X678" t="str">
            <v>-999999</v>
          </cell>
          <cell r="Y678" t="str">
            <v>0</v>
          </cell>
          <cell r="Z678" t="str">
            <v>MEDIA</v>
          </cell>
          <cell r="AA678" t="str">
            <v>10</v>
          </cell>
          <cell r="AB678" t="str">
            <v>0</v>
          </cell>
          <cell r="AC678" t="str">
            <v>NO</v>
          </cell>
          <cell r="AD678" t="str">
            <v>NO</v>
          </cell>
          <cell r="AE678" t="str">
            <v>not used</v>
          </cell>
          <cell r="AF678" t="str">
            <v>A200030</v>
          </cell>
        </row>
        <row r="679">
          <cell r="A679" t="str">
            <v>SHARED</v>
          </cell>
          <cell r="B679" t="str">
            <v>1</v>
          </cell>
          <cell r="C679" t="str">
            <v>A_200030</v>
          </cell>
          <cell r="D679" t="str">
            <v>0000030000</v>
          </cell>
          <cell r="E679" t="str">
            <v>02</v>
          </cell>
          <cell r="F679" t="str">
            <v>A_200030_002</v>
          </cell>
          <cell r="G679" t="str">
            <v>(Dis.FORLI) (CIVITELLA COLLINA) PRESSIONE SOLLEVAMENTO</v>
          </cell>
          <cell r="H679" t="str">
            <v>bar</v>
          </cell>
          <cell r="I679" t="str">
            <v>820</v>
          </cell>
          <cell r="J679" t="str">
            <v>4095</v>
          </cell>
          <cell r="K679" t="str">
            <v>0</v>
          </cell>
          <cell r="L679" t="str">
            <v>16</v>
          </cell>
          <cell r="M679" t="str">
            <v>1</v>
          </cell>
          <cell r="N679" t="str">
            <v>0</v>
          </cell>
          <cell r="O679" t="str">
            <v>32</v>
          </cell>
          <cell r="P679" t="str">
            <v>0</v>
          </cell>
          <cell r="Q679" t="str">
            <v>15</v>
          </cell>
          <cell r="R679" t="str">
            <v>LINEARE</v>
          </cell>
          <cell r="S679" t="str">
            <v>999999</v>
          </cell>
          <cell r="T679" t="str">
            <v>888888</v>
          </cell>
          <cell r="U679" t="str">
            <v>888888</v>
          </cell>
          <cell r="V679" t="str">
            <v>-888888</v>
          </cell>
          <cell r="W679" t="str">
            <v>-888888</v>
          </cell>
          <cell r="X679" t="str">
            <v>-999999</v>
          </cell>
          <cell r="Y679" t="str">
            <v>0</v>
          </cell>
          <cell r="Z679" t="str">
            <v>MEDIA</v>
          </cell>
          <cell r="AA679" t="str">
            <v>10</v>
          </cell>
          <cell r="AB679" t="str">
            <v>0</v>
          </cell>
          <cell r="AC679" t="str">
            <v>NO</v>
          </cell>
          <cell r="AD679" t="str">
            <v>SI_HighLow</v>
          </cell>
          <cell r="AE679" t="str">
            <v>not used</v>
          </cell>
          <cell r="AF679" t="str">
            <v>A200030</v>
          </cell>
        </row>
        <row r="680">
          <cell r="A680" t="str">
            <v>SHARED</v>
          </cell>
          <cell r="B680" t="str">
            <v>6</v>
          </cell>
          <cell r="C680" t="str">
            <v>A_200031</v>
          </cell>
          <cell r="D680" t="str">
            <v>0000010000</v>
          </cell>
          <cell r="E680" t="str">
            <v>0</v>
          </cell>
          <cell r="F680" t="str">
            <v>A_200031_001</v>
          </cell>
          <cell r="G680" t="str">
            <v>(Dis.FORLI) (S.MARINA) PORTATA INGRESSO VASCA</v>
          </cell>
          <cell r="H680" t="str">
            <v>m3/h</v>
          </cell>
          <cell r="I680" t="str">
            <v>38725</v>
          </cell>
          <cell r="J680" t="str">
            <v>62556</v>
          </cell>
          <cell r="K680" t="str">
            <v>0</v>
          </cell>
          <cell r="L680" t="str">
            <v>180</v>
          </cell>
          <cell r="M680" t="str">
            <v>1</v>
          </cell>
          <cell r="N680" t="str">
            <v>0</v>
          </cell>
          <cell r="O680" t="str">
            <v>238</v>
          </cell>
          <cell r="P680" t="str">
            <v>0</v>
          </cell>
          <cell r="Q680" t="str">
            <v>15</v>
          </cell>
          <cell r="R680" t="str">
            <v>LINEARE</v>
          </cell>
          <cell r="S680" t="str">
            <v>999999</v>
          </cell>
          <cell r="T680" t="str">
            <v>888888</v>
          </cell>
          <cell r="U680" t="str">
            <v>888888</v>
          </cell>
          <cell r="V680" t="str">
            <v>-888888</v>
          </cell>
          <cell r="W680" t="str">
            <v>-888888</v>
          </cell>
          <cell r="X680" t="str">
            <v>-999999</v>
          </cell>
          <cell r="Y680" t="str">
            <v>0</v>
          </cell>
          <cell r="Z680" t="str">
            <v>MEDIA</v>
          </cell>
          <cell r="AA680" t="str">
            <v>10</v>
          </cell>
          <cell r="AB680" t="str">
            <v>0</v>
          </cell>
          <cell r="AC680" t="str">
            <v>NO</v>
          </cell>
          <cell r="AD680" t="str">
            <v>SI_HighLow</v>
          </cell>
          <cell r="AE680" t="str">
            <v>not used</v>
          </cell>
          <cell r="AF680" t="str">
            <v>A200031</v>
          </cell>
        </row>
        <row r="681">
          <cell r="A681" t="str">
            <v>SHARED</v>
          </cell>
          <cell r="B681" t="str">
            <v>6</v>
          </cell>
          <cell r="C681" t="str">
            <v>A_200031</v>
          </cell>
          <cell r="D681" t="str">
            <v>0000020000</v>
          </cell>
          <cell r="E681" t="str">
            <v>1</v>
          </cell>
          <cell r="F681" t="str">
            <v>A_200031_002</v>
          </cell>
          <cell r="G681" t="str">
            <v>(Dis.FORLI) (S.MARINA) PORTATA USCITA TONTOLA</v>
          </cell>
          <cell r="H681" t="str">
            <v>m3/h</v>
          </cell>
          <cell r="I681" t="str">
            <v>38725</v>
          </cell>
          <cell r="J681" t="str">
            <v>62556</v>
          </cell>
          <cell r="K681" t="str">
            <v>0</v>
          </cell>
          <cell r="L681" t="str">
            <v>20</v>
          </cell>
          <cell r="M681" t="str">
            <v>1</v>
          </cell>
          <cell r="N681" t="str">
            <v>0</v>
          </cell>
          <cell r="O681" t="str">
            <v>238</v>
          </cell>
          <cell r="P681" t="str">
            <v>0</v>
          </cell>
          <cell r="Q681" t="str">
            <v>15</v>
          </cell>
          <cell r="R681" t="str">
            <v>LINEARE</v>
          </cell>
          <cell r="S681" t="str">
            <v>999999</v>
          </cell>
          <cell r="T681" t="str">
            <v>888888</v>
          </cell>
          <cell r="U681" t="str">
            <v>888888</v>
          </cell>
          <cell r="V681" t="str">
            <v>-888888</v>
          </cell>
          <cell r="W681" t="str">
            <v>-888888</v>
          </cell>
          <cell r="X681" t="str">
            <v>-999999</v>
          </cell>
          <cell r="Y681" t="str">
            <v>0</v>
          </cell>
          <cell r="Z681" t="str">
            <v>MEDIA</v>
          </cell>
          <cell r="AA681" t="str">
            <v>10</v>
          </cell>
          <cell r="AB681" t="str">
            <v>0</v>
          </cell>
          <cell r="AC681" t="str">
            <v>NO</v>
          </cell>
          <cell r="AD681" t="str">
            <v>SI_HighLow</v>
          </cell>
          <cell r="AE681" t="str">
            <v>not used</v>
          </cell>
          <cell r="AF681" t="str">
            <v>A200031</v>
          </cell>
        </row>
        <row r="682">
          <cell r="A682" t="str">
            <v>SHARED</v>
          </cell>
          <cell r="B682" t="str">
            <v>6</v>
          </cell>
          <cell r="C682" t="str">
            <v>A_200031</v>
          </cell>
          <cell r="D682" t="str">
            <v>0000030000</v>
          </cell>
          <cell r="E682" t="str">
            <v>2</v>
          </cell>
          <cell r="F682" t="str">
            <v>A_200031_003</v>
          </cell>
          <cell r="G682" t="str">
            <v>(Dis.FORLI) (S.MARINA) LIVELLO VASCA</v>
          </cell>
          <cell r="H682" t="str">
            <v>m</v>
          </cell>
          <cell r="I682" t="str">
            <v>38725</v>
          </cell>
          <cell r="J682" t="str">
            <v>62556</v>
          </cell>
          <cell r="K682" t="str">
            <v>0</v>
          </cell>
          <cell r="L682" t="str">
            <v>10</v>
          </cell>
          <cell r="M682" t="str">
            <v>0</v>
          </cell>
          <cell r="N682" t="str">
            <v>0</v>
          </cell>
          <cell r="O682" t="str">
            <v>238</v>
          </cell>
          <cell r="P682" t="str">
            <v>0</v>
          </cell>
          <cell r="Q682" t="str">
            <v>15</v>
          </cell>
          <cell r="R682" t="str">
            <v>LINEARE</v>
          </cell>
          <cell r="S682" t="str">
            <v>999999</v>
          </cell>
          <cell r="T682" t="str">
            <v>3.17</v>
          </cell>
          <cell r="U682" t="str">
            <v>3.17</v>
          </cell>
          <cell r="V682" t="str">
            <v>-888888</v>
          </cell>
          <cell r="W682" t="str">
            <v>-888888</v>
          </cell>
          <cell r="X682" t="str">
            <v>-999999</v>
          </cell>
          <cell r="Y682" t="str">
            <v>0</v>
          </cell>
          <cell r="Z682" t="str">
            <v>MEDIA</v>
          </cell>
          <cell r="AA682" t="str">
            <v>10</v>
          </cell>
          <cell r="AB682" t="str">
            <v>0</v>
          </cell>
          <cell r="AC682" t="str">
            <v>NO</v>
          </cell>
          <cell r="AD682" t="str">
            <v>NO</v>
          </cell>
          <cell r="AE682" t="str">
            <v>not used</v>
          </cell>
          <cell r="AF682" t="str">
            <v>A200031</v>
          </cell>
        </row>
        <row r="683">
          <cell r="A683" t="str">
            <v>SHARED</v>
          </cell>
          <cell r="B683" t="str">
            <v>6</v>
          </cell>
          <cell r="C683" t="str">
            <v>A_200031</v>
          </cell>
          <cell r="D683" t="str">
            <v>0000040000</v>
          </cell>
          <cell r="E683" t="str">
            <v>5</v>
          </cell>
          <cell r="F683" t="str">
            <v>A_200031_006</v>
          </cell>
          <cell r="G683" t="str">
            <v>(Dis.FORLI) (S.MARINA) PRESSIONE CONDOTTA ENTRATA</v>
          </cell>
          <cell r="H683" t="str">
            <v>bar</v>
          </cell>
          <cell r="I683" t="str">
            <v>38725</v>
          </cell>
          <cell r="J683" t="str">
            <v>62556</v>
          </cell>
          <cell r="K683" t="str">
            <v>0</v>
          </cell>
          <cell r="L683" t="str">
            <v>10</v>
          </cell>
          <cell r="M683" t="str">
            <v>0</v>
          </cell>
          <cell r="N683" t="str">
            <v>0</v>
          </cell>
          <cell r="O683" t="str">
            <v>238</v>
          </cell>
          <cell r="P683" t="str">
            <v>0</v>
          </cell>
          <cell r="Q683" t="str">
            <v>15</v>
          </cell>
          <cell r="R683" t="str">
            <v>LINEARE</v>
          </cell>
          <cell r="S683" t="str">
            <v>999999</v>
          </cell>
          <cell r="T683" t="str">
            <v>888888</v>
          </cell>
          <cell r="U683" t="str">
            <v>888888</v>
          </cell>
          <cell r="V683" t="str">
            <v>-888888</v>
          </cell>
          <cell r="W683" t="str">
            <v>-888888</v>
          </cell>
          <cell r="X683" t="str">
            <v>-999999</v>
          </cell>
          <cell r="Y683" t="str">
            <v>0</v>
          </cell>
          <cell r="Z683" t="str">
            <v>MEDIA</v>
          </cell>
          <cell r="AA683" t="str">
            <v>10</v>
          </cell>
          <cell r="AB683" t="str">
            <v>0</v>
          </cell>
          <cell r="AC683" t="str">
            <v>NO</v>
          </cell>
          <cell r="AD683" t="str">
            <v>NO</v>
          </cell>
          <cell r="AE683" t="str">
            <v>not used</v>
          </cell>
          <cell r="AF683" t="str">
            <v>A200031</v>
          </cell>
        </row>
        <row r="684">
          <cell r="A684" t="str">
            <v>SHARED</v>
          </cell>
          <cell r="B684" t="str">
            <v>6</v>
          </cell>
          <cell r="C684" t="str">
            <v>A_200031</v>
          </cell>
          <cell r="D684" t="str">
            <v>0000050000</v>
          </cell>
          <cell r="E684" t="str">
            <v>6</v>
          </cell>
          <cell r="F684" t="str">
            <v>A_200031_007</v>
          </cell>
          <cell r="G684" t="str">
            <v>(Dis.FORLI) (S.MARINA) LIVELLO PH</v>
          </cell>
          <cell r="H684" t="str">
            <v>ph</v>
          </cell>
          <cell r="I684" t="str">
            <v>38725</v>
          </cell>
          <cell r="J684" t="str">
            <v>62556</v>
          </cell>
          <cell r="K684" t="str">
            <v>0</v>
          </cell>
          <cell r="L684" t="str">
            <v>100</v>
          </cell>
          <cell r="M684" t="str">
            <v>0</v>
          </cell>
          <cell r="N684" t="str">
            <v>0</v>
          </cell>
          <cell r="O684" t="str">
            <v>238</v>
          </cell>
          <cell r="P684" t="str">
            <v>0</v>
          </cell>
          <cell r="Q684" t="str">
            <v>15</v>
          </cell>
          <cell r="R684" t="str">
            <v>LINEARE</v>
          </cell>
          <cell r="S684" t="str">
            <v>999999</v>
          </cell>
          <cell r="T684" t="str">
            <v>888888</v>
          </cell>
          <cell r="U684" t="str">
            <v>888888</v>
          </cell>
          <cell r="V684" t="str">
            <v>-888888</v>
          </cell>
          <cell r="W684" t="str">
            <v>-888888</v>
          </cell>
          <cell r="X684" t="str">
            <v>-999999</v>
          </cell>
          <cell r="Y684" t="str">
            <v>0</v>
          </cell>
          <cell r="Z684" t="str">
            <v>MEDIA</v>
          </cell>
          <cell r="AA684" t="str">
            <v>10</v>
          </cell>
          <cell r="AB684" t="str">
            <v>0</v>
          </cell>
          <cell r="AC684" t="str">
            <v>NO</v>
          </cell>
          <cell r="AD684" t="str">
            <v>NO</v>
          </cell>
          <cell r="AE684" t="str">
            <v>not used</v>
          </cell>
          <cell r="AF684" t="str">
            <v>A200031</v>
          </cell>
        </row>
        <row r="685">
          <cell r="A685" t="str">
            <v>SHARED</v>
          </cell>
          <cell r="B685" t="str">
            <v>6</v>
          </cell>
          <cell r="C685" t="str">
            <v>A_200031</v>
          </cell>
          <cell r="D685" t="str">
            <v>0000060000</v>
          </cell>
          <cell r="E685" t="str">
            <v>7</v>
          </cell>
          <cell r="F685" t="str">
            <v>A_200031_008</v>
          </cell>
          <cell r="G685" t="str">
            <v>(Dis.FORLI) (S.MARINA) USCITA PREDAPPIO</v>
          </cell>
          <cell r="I685" t="str">
            <v>38725</v>
          </cell>
          <cell r="J685" t="str">
            <v>62556</v>
          </cell>
          <cell r="K685" t="str">
            <v>0</v>
          </cell>
          <cell r="L685" t="str">
            <v>60</v>
          </cell>
          <cell r="M685" t="str">
            <v>0</v>
          </cell>
          <cell r="N685" t="str">
            <v>0</v>
          </cell>
          <cell r="O685" t="str">
            <v>238</v>
          </cell>
          <cell r="P685" t="str">
            <v>0</v>
          </cell>
          <cell r="Q685" t="str">
            <v>15</v>
          </cell>
          <cell r="R685" t="str">
            <v>LINEARE</v>
          </cell>
          <cell r="S685" t="str">
            <v>999999</v>
          </cell>
          <cell r="T685" t="str">
            <v>888888</v>
          </cell>
          <cell r="U685" t="str">
            <v>888888</v>
          </cell>
          <cell r="V685" t="str">
            <v>-888888</v>
          </cell>
          <cell r="W685" t="str">
            <v>-888888</v>
          </cell>
          <cell r="X685" t="str">
            <v>-999999</v>
          </cell>
          <cell r="Y685" t="str">
            <v>0</v>
          </cell>
          <cell r="Z685" t="str">
            <v>MEDIA</v>
          </cell>
          <cell r="AA685" t="str">
            <v>10</v>
          </cell>
          <cell r="AB685" t="str">
            <v>0</v>
          </cell>
          <cell r="AC685" t="str">
            <v>NO</v>
          </cell>
          <cell r="AD685" t="str">
            <v>NO</v>
          </cell>
          <cell r="AE685" t="str">
            <v>not used</v>
          </cell>
          <cell r="AF685" t="str">
            <v>A200031</v>
          </cell>
        </row>
        <row r="686">
          <cell r="A686" t="str">
            <v>SHARED</v>
          </cell>
          <cell r="B686" t="str">
            <v>4</v>
          </cell>
          <cell r="C686" t="str">
            <v>A_200032</v>
          </cell>
          <cell r="D686" t="str">
            <v>0000010000</v>
          </cell>
          <cell r="E686" t="str">
            <v>0</v>
          </cell>
          <cell r="F686" t="str">
            <v>A_200032_000</v>
          </cell>
          <cell r="G686" t="str">
            <v>(Dis.FORLI) (PREDAPPIO) PORTATA ENTRATA</v>
          </cell>
          <cell r="H686" t="str">
            <v>m3/h</v>
          </cell>
          <cell r="I686" t="str">
            <v>819</v>
          </cell>
          <cell r="J686" t="str">
            <v>4095</v>
          </cell>
          <cell r="K686" t="str">
            <v>0</v>
          </cell>
          <cell r="L686" t="str">
            <v>150</v>
          </cell>
          <cell r="M686" t="str">
            <v>1</v>
          </cell>
          <cell r="N686" t="str">
            <v>0</v>
          </cell>
          <cell r="O686" t="str">
            <v>32</v>
          </cell>
          <cell r="P686" t="str">
            <v>0</v>
          </cell>
          <cell r="Q686" t="str">
            <v>15</v>
          </cell>
          <cell r="R686" t="str">
            <v>LINEARE</v>
          </cell>
          <cell r="S686" t="str">
            <v>999999</v>
          </cell>
          <cell r="T686" t="str">
            <v>888888</v>
          </cell>
          <cell r="U686" t="str">
            <v>888888</v>
          </cell>
          <cell r="V686" t="str">
            <v>-888888</v>
          </cell>
          <cell r="W686" t="str">
            <v>-888888</v>
          </cell>
          <cell r="X686" t="str">
            <v>-999999</v>
          </cell>
          <cell r="Y686" t="str">
            <v>0</v>
          </cell>
          <cell r="Z686" t="str">
            <v>MEDIA</v>
          </cell>
          <cell r="AA686" t="str">
            <v>10</v>
          </cell>
          <cell r="AB686" t="str">
            <v>0</v>
          </cell>
          <cell r="AC686" t="str">
            <v>NO</v>
          </cell>
          <cell r="AD686" t="str">
            <v>SI_HighLow</v>
          </cell>
          <cell r="AE686" t="str">
            <v>not used</v>
          </cell>
          <cell r="AF686" t="str">
            <v>A200032</v>
          </cell>
        </row>
        <row r="687">
          <cell r="A687" t="str">
            <v>SHARED</v>
          </cell>
          <cell r="B687" t="str">
            <v>8</v>
          </cell>
          <cell r="C687" t="str">
            <v>A_200032</v>
          </cell>
          <cell r="D687" t="str">
            <v>0000010000</v>
          </cell>
          <cell r="E687" t="str">
            <v>0</v>
          </cell>
          <cell r="F687" t="str">
            <v>A_200032_001</v>
          </cell>
          <cell r="G687" t="str">
            <v>(Dis.FORLI) (PREDAPPIO) PRESSIONE ENTRATA</v>
          </cell>
          <cell r="H687" t="str">
            <v>bar</v>
          </cell>
          <cell r="I687" t="str">
            <v>819</v>
          </cell>
          <cell r="J687" t="str">
            <v>4095</v>
          </cell>
          <cell r="K687" t="str">
            <v>0</v>
          </cell>
          <cell r="L687" t="str">
            <v>10</v>
          </cell>
          <cell r="M687" t="str">
            <v>1</v>
          </cell>
          <cell r="N687" t="str">
            <v>0</v>
          </cell>
          <cell r="O687" t="str">
            <v>32</v>
          </cell>
          <cell r="P687" t="str">
            <v>0</v>
          </cell>
          <cell r="Q687" t="str">
            <v>15</v>
          </cell>
          <cell r="R687" t="str">
            <v>LINEARE</v>
          </cell>
          <cell r="S687" t="str">
            <v>999999</v>
          </cell>
          <cell r="T687" t="str">
            <v>888888</v>
          </cell>
          <cell r="U687" t="str">
            <v>888888</v>
          </cell>
          <cell r="V687" t="str">
            <v>-888888</v>
          </cell>
          <cell r="W687" t="str">
            <v>-888888</v>
          </cell>
          <cell r="X687" t="str">
            <v>-999999</v>
          </cell>
          <cell r="Y687" t="str">
            <v>0</v>
          </cell>
          <cell r="Z687" t="str">
            <v>MEDIA</v>
          </cell>
          <cell r="AA687" t="str">
            <v>10</v>
          </cell>
          <cell r="AB687" t="str">
            <v>0</v>
          </cell>
          <cell r="AC687" t="str">
            <v>NO</v>
          </cell>
          <cell r="AD687" t="str">
            <v>SI_HighLow</v>
          </cell>
          <cell r="AE687" t="str">
            <v>not used</v>
          </cell>
          <cell r="AF687" t="str">
            <v>A200032</v>
          </cell>
        </row>
        <row r="688">
          <cell r="A688" t="str">
            <v>SHARED</v>
          </cell>
          <cell r="B688" t="str">
            <v>4</v>
          </cell>
          <cell r="C688" t="str">
            <v>A_200032</v>
          </cell>
          <cell r="D688" t="str">
            <v>0000020000</v>
          </cell>
          <cell r="E688" t="str">
            <v>1</v>
          </cell>
          <cell r="F688" t="str">
            <v>A_200032_002</v>
          </cell>
          <cell r="G688" t="str">
            <v>(Dis.FORLI) (PREDAPPIO) PORTATA SOLLEVAMENTO</v>
          </cell>
          <cell r="H688" t="str">
            <v>m3/h</v>
          </cell>
          <cell r="I688" t="str">
            <v>819</v>
          </cell>
          <cell r="J688" t="str">
            <v>4095</v>
          </cell>
          <cell r="K688" t="str">
            <v>0</v>
          </cell>
          <cell r="L688" t="str">
            <v>50</v>
          </cell>
          <cell r="M688" t="str">
            <v>1</v>
          </cell>
          <cell r="N688" t="str">
            <v>0</v>
          </cell>
          <cell r="O688" t="str">
            <v>32</v>
          </cell>
          <cell r="P688" t="str">
            <v>0</v>
          </cell>
          <cell r="Q688" t="str">
            <v>15</v>
          </cell>
          <cell r="R688" t="str">
            <v>LINEARE</v>
          </cell>
          <cell r="S688" t="str">
            <v>999999</v>
          </cell>
          <cell r="T688" t="str">
            <v>888888</v>
          </cell>
          <cell r="U688" t="str">
            <v>888888</v>
          </cell>
          <cell r="V688" t="str">
            <v>-888888</v>
          </cell>
          <cell r="W688" t="str">
            <v>-888888</v>
          </cell>
          <cell r="X688" t="str">
            <v>-999999</v>
          </cell>
          <cell r="Y688" t="str">
            <v>0</v>
          </cell>
          <cell r="Z688" t="str">
            <v>MEDIA</v>
          </cell>
          <cell r="AA688" t="str">
            <v>10</v>
          </cell>
          <cell r="AB688" t="str">
            <v>0</v>
          </cell>
          <cell r="AC688" t="str">
            <v>NO</v>
          </cell>
          <cell r="AD688" t="str">
            <v>SI_HighLow</v>
          </cell>
          <cell r="AE688" t="str">
            <v>not used</v>
          </cell>
          <cell r="AF688" t="str">
            <v>A200032</v>
          </cell>
        </row>
        <row r="689">
          <cell r="A689" t="str">
            <v>SHARED</v>
          </cell>
          <cell r="B689" t="str">
            <v>8</v>
          </cell>
          <cell r="C689" t="str">
            <v>A_200032</v>
          </cell>
          <cell r="D689" t="str">
            <v>0000020000</v>
          </cell>
          <cell r="E689" t="str">
            <v>1</v>
          </cell>
          <cell r="F689" t="str">
            <v>A_200032_003</v>
          </cell>
          <cell r="G689" t="str">
            <v>(Dis.FORLI) (PREDAPPIO) PRESSIONE SOLLEVAMENTO</v>
          </cell>
          <cell r="H689" t="str">
            <v>bar</v>
          </cell>
          <cell r="I689" t="str">
            <v>819</v>
          </cell>
          <cell r="J689" t="str">
            <v>4095</v>
          </cell>
          <cell r="K689" t="str">
            <v>0</v>
          </cell>
          <cell r="L689" t="str">
            <v>25</v>
          </cell>
          <cell r="M689" t="str">
            <v>1</v>
          </cell>
          <cell r="N689" t="str">
            <v>0</v>
          </cell>
          <cell r="O689" t="str">
            <v>32</v>
          </cell>
          <cell r="P689" t="str">
            <v>0</v>
          </cell>
          <cell r="Q689" t="str">
            <v>15</v>
          </cell>
          <cell r="R689" t="str">
            <v>LINEARE</v>
          </cell>
          <cell r="S689" t="str">
            <v>999999</v>
          </cell>
          <cell r="T689" t="str">
            <v>888888</v>
          </cell>
          <cell r="U689" t="str">
            <v>888888</v>
          </cell>
          <cell r="V689" t="str">
            <v>-888888</v>
          </cell>
          <cell r="W689" t="str">
            <v>-888888</v>
          </cell>
          <cell r="X689" t="str">
            <v>-999999</v>
          </cell>
          <cell r="Y689" t="str">
            <v>0</v>
          </cell>
          <cell r="Z689" t="str">
            <v>MEDIA</v>
          </cell>
          <cell r="AA689" t="str">
            <v>10</v>
          </cell>
          <cell r="AB689" t="str">
            <v>0</v>
          </cell>
          <cell r="AC689" t="str">
            <v>NO</v>
          </cell>
          <cell r="AD689" t="str">
            <v>SI_HighLow</v>
          </cell>
          <cell r="AE689" t="str">
            <v>not used</v>
          </cell>
          <cell r="AF689" t="str">
            <v>A200032</v>
          </cell>
        </row>
        <row r="690">
          <cell r="A690" t="str">
            <v>SHARED</v>
          </cell>
          <cell r="B690" t="str">
            <v>4</v>
          </cell>
          <cell r="C690" t="str">
            <v>A_200032</v>
          </cell>
          <cell r="D690" t="str">
            <v>0000030000</v>
          </cell>
          <cell r="E690" t="str">
            <v>2</v>
          </cell>
          <cell r="F690" t="str">
            <v>A_200032_004</v>
          </cell>
          <cell r="G690" t="str">
            <v>(Dis.FORLI) (PREDAPPIO) PORTATA USCITA RETE</v>
          </cell>
          <cell r="H690" t="str">
            <v>m3/h</v>
          </cell>
          <cell r="I690" t="str">
            <v>819</v>
          </cell>
          <cell r="J690" t="str">
            <v>4095</v>
          </cell>
          <cell r="K690" t="str">
            <v>0</v>
          </cell>
          <cell r="L690" t="str">
            <v>100</v>
          </cell>
          <cell r="M690" t="str">
            <v>1</v>
          </cell>
          <cell r="N690" t="str">
            <v>0</v>
          </cell>
          <cell r="O690" t="str">
            <v>32</v>
          </cell>
          <cell r="P690" t="str">
            <v>0</v>
          </cell>
          <cell r="Q690" t="str">
            <v>15</v>
          </cell>
          <cell r="R690" t="str">
            <v>LINEARE</v>
          </cell>
          <cell r="S690" t="str">
            <v>999999</v>
          </cell>
          <cell r="T690" t="str">
            <v>888888</v>
          </cell>
          <cell r="U690" t="str">
            <v>888888</v>
          </cell>
          <cell r="V690" t="str">
            <v>-888888</v>
          </cell>
          <cell r="W690" t="str">
            <v>-888888</v>
          </cell>
          <cell r="X690" t="str">
            <v>-999999</v>
          </cell>
          <cell r="Y690" t="str">
            <v>0</v>
          </cell>
          <cell r="Z690" t="str">
            <v>MEDIA</v>
          </cell>
          <cell r="AA690" t="str">
            <v>10</v>
          </cell>
          <cell r="AB690" t="str">
            <v>0</v>
          </cell>
          <cell r="AC690" t="str">
            <v>NO</v>
          </cell>
          <cell r="AD690" t="str">
            <v>SI_HighLow</v>
          </cell>
          <cell r="AE690" t="str">
            <v>not used</v>
          </cell>
          <cell r="AF690" t="str">
            <v>A200032</v>
          </cell>
        </row>
        <row r="691">
          <cell r="A691" t="str">
            <v>SHARED</v>
          </cell>
          <cell r="B691" t="str">
            <v>4</v>
          </cell>
          <cell r="C691" t="str">
            <v>A_200032</v>
          </cell>
          <cell r="D691" t="str">
            <v>0000040000</v>
          </cell>
          <cell r="E691" t="str">
            <v>3</v>
          </cell>
          <cell r="F691" t="str">
            <v>A_200032_005</v>
          </cell>
          <cell r="G691" t="str">
            <v>(Dis.FORLI) (PREDAPPIO) LIVELLO SERBATOIO</v>
          </cell>
          <cell r="H691" t="str">
            <v>m</v>
          </cell>
          <cell r="I691" t="str">
            <v>819</v>
          </cell>
          <cell r="J691" t="str">
            <v>4095</v>
          </cell>
          <cell r="K691" t="str">
            <v>0</v>
          </cell>
          <cell r="L691" t="str">
            <v>10</v>
          </cell>
          <cell r="M691" t="str">
            <v>0</v>
          </cell>
          <cell r="N691" t="str">
            <v>0</v>
          </cell>
          <cell r="O691" t="str">
            <v>32</v>
          </cell>
          <cell r="P691" t="str">
            <v>0</v>
          </cell>
          <cell r="Q691" t="str">
            <v>15</v>
          </cell>
          <cell r="R691" t="str">
            <v>LINEARE</v>
          </cell>
          <cell r="S691" t="str">
            <v>999999</v>
          </cell>
          <cell r="T691" t="str">
            <v>888888</v>
          </cell>
          <cell r="U691" t="str">
            <v>888888</v>
          </cell>
          <cell r="V691" t="str">
            <v>1.6</v>
          </cell>
          <cell r="W691" t="str">
            <v>1.6</v>
          </cell>
          <cell r="X691" t="str">
            <v>.9</v>
          </cell>
          <cell r="Y691" t="str">
            <v>0</v>
          </cell>
          <cell r="Z691" t="str">
            <v>MEDIA</v>
          </cell>
          <cell r="AA691" t="str">
            <v>10</v>
          </cell>
          <cell r="AB691" t="str">
            <v>0</v>
          </cell>
          <cell r="AC691" t="str">
            <v>NO</v>
          </cell>
          <cell r="AE691" t="str">
            <v>not used</v>
          </cell>
          <cell r="AF691" t="str">
            <v>A200032</v>
          </cell>
        </row>
        <row r="692">
          <cell r="A692" t="str">
            <v>SHARED</v>
          </cell>
          <cell r="B692" t="str">
            <v>8</v>
          </cell>
          <cell r="C692" t="str">
            <v>A_200032</v>
          </cell>
          <cell r="D692" t="str">
            <v>0000030000</v>
          </cell>
          <cell r="E692" t="str">
            <v>2</v>
          </cell>
          <cell r="F692" t="str">
            <v>A_200032_006</v>
          </cell>
          <cell r="G692" t="str">
            <v>(Dis.FORLI) (PREDAPPIO) TITOLO CLORO RESIDUO</v>
          </cell>
          <cell r="H692" t="str">
            <v>mg/l</v>
          </cell>
          <cell r="I692" t="str">
            <v>819</v>
          </cell>
          <cell r="J692" t="str">
            <v>4095</v>
          </cell>
          <cell r="K692" t="str">
            <v>0</v>
          </cell>
          <cell r="L692" t="str">
            <v>.5</v>
          </cell>
          <cell r="M692" t="str">
            <v>0</v>
          </cell>
          <cell r="N692" t="str">
            <v>0</v>
          </cell>
          <cell r="O692" t="str">
            <v>32</v>
          </cell>
          <cell r="P692" t="str">
            <v>0</v>
          </cell>
          <cell r="Q692" t="str">
            <v>15</v>
          </cell>
          <cell r="R692" t="str">
            <v>LINEARE</v>
          </cell>
          <cell r="S692" t="str">
            <v>999999</v>
          </cell>
          <cell r="T692" t="str">
            <v>888888</v>
          </cell>
          <cell r="U692" t="str">
            <v>888888</v>
          </cell>
          <cell r="V692" t="str">
            <v>.06</v>
          </cell>
          <cell r="W692" t="str">
            <v>.06</v>
          </cell>
          <cell r="X692" t="str">
            <v>.02</v>
          </cell>
          <cell r="Y692" t="str">
            <v>0</v>
          </cell>
          <cell r="Z692" t="str">
            <v>MEDIA</v>
          </cell>
          <cell r="AA692" t="str">
            <v>10</v>
          </cell>
          <cell r="AB692" t="str">
            <v>0</v>
          </cell>
          <cell r="AC692" t="str">
            <v>NO</v>
          </cell>
          <cell r="AD692" t="str">
            <v>NO</v>
          </cell>
          <cell r="AE692" t="str">
            <v>not used</v>
          </cell>
          <cell r="AF692" t="str">
            <v>A200032</v>
          </cell>
        </row>
        <row r="693">
          <cell r="A693" t="str">
            <v>SHARED</v>
          </cell>
          <cell r="B693" t="str">
            <v>4</v>
          </cell>
          <cell r="C693" t="str">
            <v>A_200033</v>
          </cell>
          <cell r="D693" t="str">
            <v>0000010000</v>
          </cell>
          <cell r="E693" t="str">
            <v>0</v>
          </cell>
          <cell r="F693" t="str">
            <v>A_200033_000</v>
          </cell>
          <cell r="G693" t="str">
            <v>(Dis.FORLI) (FIUMANA) PORTATA ENTRATA PREDAPPIO</v>
          </cell>
          <cell r="H693" t="str">
            <v>m3/h</v>
          </cell>
          <cell r="I693" t="str">
            <v>819</v>
          </cell>
          <cell r="J693" t="str">
            <v>4095</v>
          </cell>
          <cell r="K693" t="str">
            <v>0</v>
          </cell>
          <cell r="L693" t="str">
            <v>120</v>
          </cell>
          <cell r="M693" t="str">
            <v>1</v>
          </cell>
          <cell r="N693" t="str">
            <v>0</v>
          </cell>
          <cell r="O693" t="str">
            <v>32</v>
          </cell>
          <cell r="P693" t="str">
            <v>0</v>
          </cell>
          <cell r="Q693" t="str">
            <v>15</v>
          </cell>
          <cell r="R693" t="str">
            <v>LINEARE</v>
          </cell>
          <cell r="S693" t="str">
            <v>999999</v>
          </cell>
          <cell r="T693" t="str">
            <v>888888</v>
          </cell>
          <cell r="U693" t="str">
            <v>888888</v>
          </cell>
          <cell r="V693" t="str">
            <v>-888888</v>
          </cell>
          <cell r="W693" t="str">
            <v>-888888</v>
          </cell>
          <cell r="X693" t="str">
            <v>-999999</v>
          </cell>
          <cell r="Y693" t="str">
            <v>0</v>
          </cell>
          <cell r="Z693" t="str">
            <v>MEDIA</v>
          </cell>
          <cell r="AA693" t="str">
            <v>10</v>
          </cell>
          <cell r="AB693" t="str">
            <v>0</v>
          </cell>
          <cell r="AC693" t="str">
            <v>NO</v>
          </cell>
          <cell r="AD693" t="str">
            <v>SI_HighLow</v>
          </cell>
          <cell r="AE693" t="str">
            <v>not used</v>
          </cell>
          <cell r="AF693" t="str">
            <v>A200033</v>
          </cell>
        </row>
        <row r="694">
          <cell r="A694" t="str">
            <v>SHARED</v>
          </cell>
          <cell r="B694" t="str">
            <v>4</v>
          </cell>
          <cell r="C694" t="str">
            <v>A_200033</v>
          </cell>
          <cell r="D694" t="str">
            <v>0000020000</v>
          </cell>
          <cell r="E694" t="str">
            <v>1</v>
          </cell>
          <cell r="F694" t="str">
            <v>A_200033_001</v>
          </cell>
          <cell r="G694" t="str">
            <v>(Dis.FORLI) (FIUMANA) PRESSIONE ENTRATA PREDAPPIO</v>
          </cell>
          <cell r="H694" t="str">
            <v>bar</v>
          </cell>
          <cell r="I694" t="str">
            <v>819</v>
          </cell>
          <cell r="J694" t="str">
            <v>4095</v>
          </cell>
          <cell r="K694" t="str">
            <v>0</v>
          </cell>
          <cell r="L694" t="str">
            <v>10</v>
          </cell>
          <cell r="M694" t="str">
            <v>1</v>
          </cell>
          <cell r="N694" t="str">
            <v>0</v>
          </cell>
          <cell r="O694" t="str">
            <v>32</v>
          </cell>
          <cell r="P694" t="str">
            <v>0</v>
          </cell>
          <cell r="Q694" t="str">
            <v>15</v>
          </cell>
          <cell r="R694" t="str">
            <v>LINEARE</v>
          </cell>
          <cell r="S694" t="str">
            <v>999999</v>
          </cell>
          <cell r="T694" t="str">
            <v>888888</v>
          </cell>
          <cell r="U694" t="str">
            <v>888888</v>
          </cell>
          <cell r="V694" t="str">
            <v>-888888</v>
          </cell>
          <cell r="W694" t="str">
            <v>-888888</v>
          </cell>
          <cell r="X694" t="str">
            <v>-999999</v>
          </cell>
          <cell r="Y694" t="str">
            <v>0</v>
          </cell>
          <cell r="Z694" t="str">
            <v>MEDIA</v>
          </cell>
          <cell r="AA694" t="str">
            <v>10</v>
          </cell>
          <cell r="AB694" t="str">
            <v>0</v>
          </cell>
          <cell r="AC694" t="str">
            <v>NO</v>
          </cell>
          <cell r="AD694" t="str">
            <v>SI_HighLow</v>
          </cell>
          <cell r="AE694" t="str">
            <v>not used</v>
          </cell>
          <cell r="AF694" t="str">
            <v>A200033</v>
          </cell>
        </row>
        <row r="695">
          <cell r="A695" t="str">
            <v>SHARED</v>
          </cell>
          <cell r="B695" t="str">
            <v>4</v>
          </cell>
          <cell r="C695" t="str">
            <v>A_200033</v>
          </cell>
          <cell r="D695" t="str">
            <v>0000030000</v>
          </cell>
          <cell r="E695" t="str">
            <v>2</v>
          </cell>
          <cell r="F695" t="str">
            <v>A_200033_002</v>
          </cell>
          <cell r="G695" t="str">
            <v>(Dis.FORLI) (FIUMANA) PORTATA ENTRATA R.A.</v>
          </cell>
          <cell r="H695" t="str">
            <v>m3/h</v>
          </cell>
          <cell r="I695" t="str">
            <v>819</v>
          </cell>
          <cell r="J695" t="str">
            <v>4095</v>
          </cell>
          <cell r="K695" t="str">
            <v>0</v>
          </cell>
          <cell r="L695" t="str">
            <v>50</v>
          </cell>
          <cell r="M695" t="str">
            <v>1</v>
          </cell>
          <cell r="N695" t="str">
            <v>0</v>
          </cell>
          <cell r="O695" t="str">
            <v>32</v>
          </cell>
          <cell r="P695" t="str">
            <v>0</v>
          </cell>
          <cell r="Q695" t="str">
            <v>15</v>
          </cell>
          <cell r="R695" t="str">
            <v>LINEARE</v>
          </cell>
          <cell r="S695" t="str">
            <v>999999</v>
          </cell>
          <cell r="T695" t="str">
            <v>888888</v>
          </cell>
          <cell r="U695" t="str">
            <v>888888</v>
          </cell>
          <cell r="V695" t="str">
            <v>-888888</v>
          </cell>
          <cell r="W695" t="str">
            <v>-888888</v>
          </cell>
          <cell r="X695" t="str">
            <v>-999999</v>
          </cell>
          <cell r="Y695" t="str">
            <v>0</v>
          </cell>
          <cell r="Z695" t="str">
            <v>MEDIA</v>
          </cell>
          <cell r="AA695" t="str">
            <v>10</v>
          </cell>
          <cell r="AB695" t="str">
            <v>0</v>
          </cell>
          <cell r="AC695" t="str">
            <v>NO</v>
          </cell>
          <cell r="AD695" t="str">
            <v>SI_HighLow</v>
          </cell>
          <cell r="AE695" t="str">
            <v>not used</v>
          </cell>
          <cell r="AF695" t="str">
            <v>A200033</v>
          </cell>
        </row>
        <row r="696">
          <cell r="A696" t="str">
            <v>SHARED</v>
          </cell>
          <cell r="B696" t="str">
            <v>4</v>
          </cell>
          <cell r="C696" t="str">
            <v>A_200033</v>
          </cell>
          <cell r="D696" t="str">
            <v>0000040000</v>
          </cell>
          <cell r="E696" t="str">
            <v>3</v>
          </cell>
          <cell r="F696" t="str">
            <v>A_200033_003</v>
          </cell>
          <cell r="G696" t="str">
            <v>(Dis.FORLI) (FIUMANA) LIVELLO SERBATOIO</v>
          </cell>
          <cell r="H696" t="str">
            <v>m</v>
          </cell>
          <cell r="I696" t="str">
            <v>819</v>
          </cell>
          <cell r="J696" t="str">
            <v>4095</v>
          </cell>
          <cell r="K696" t="str">
            <v>0</v>
          </cell>
          <cell r="L696" t="str">
            <v>10</v>
          </cell>
          <cell r="M696" t="str">
            <v>1</v>
          </cell>
          <cell r="N696" t="str">
            <v>0</v>
          </cell>
          <cell r="O696" t="str">
            <v>32</v>
          </cell>
          <cell r="P696" t="str">
            <v>0</v>
          </cell>
          <cell r="Q696" t="str">
            <v>15</v>
          </cell>
          <cell r="R696" t="str">
            <v>LINEARE</v>
          </cell>
          <cell r="S696" t="str">
            <v>999999</v>
          </cell>
          <cell r="T696" t="str">
            <v>888888</v>
          </cell>
          <cell r="U696" t="str">
            <v>888888</v>
          </cell>
          <cell r="V696" t="str">
            <v>-888888</v>
          </cell>
          <cell r="W696" t="str">
            <v>-888888</v>
          </cell>
          <cell r="X696" t="str">
            <v>-999999</v>
          </cell>
          <cell r="Y696" t="str">
            <v>0</v>
          </cell>
          <cell r="Z696" t="str">
            <v>MEDIA</v>
          </cell>
          <cell r="AA696" t="str">
            <v>10</v>
          </cell>
          <cell r="AB696" t="str">
            <v>0</v>
          </cell>
          <cell r="AC696" t="str">
            <v>NO</v>
          </cell>
          <cell r="AD696" t="str">
            <v>SI_HighLow</v>
          </cell>
          <cell r="AE696" t="str">
            <v>not used</v>
          </cell>
          <cell r="AF696" t="str">
            <v>A200033</v>
          </cell>
        </row>
        <row r="697">
          <cell r="A697" t="str">
            <v>SHARED</v>
          </cell>
          <cell r="B697" t="str">
            <v>8</v>
          </cell>
          <cell r="C697" t="str">
            <v>A_200033</v>
          </cell>
          <cell r="D697" t="str">
            <v>0000010000</v>
          </cell>
          <cell r="E697" t="str">
            <v>0</v>
          </cell>
          <cell r="F697" t="str">
            <v>A_200033_004</v>
          </cell>
          <cell r="G697" t="str">
            <v>(Dis.FORLI) (FIUMANA) PORTATA SOLLEVAMENTO S.CRISTOFORO</v>
          </cell>
          <cell r="H697" t="str">
            <v>m3/h</v>
          </cell>
          <cell r="I697" t="str">
            <v>819</v>
          </cell>
          <cell r="J697" t="str">
            <v>4095</v>
          </cell>
          <cell r="K697" t="str">
            <v>0</v>
          </cell>
          <cell r="L697" t="str">
            <v>10</v>
          </cell>
          <cell r="M697" t="str">
            <v>1</v>
          </cell>
          <cell r="N697" t="str">
            <v>0</v>
          </cell>
          <cell r="O697" t="str">
            <v>32</v>
          </cell>
          <cell r="P697" t="str">
            <v>0</v>
          </cell>
          <cell r="Q697" t="str">
            <v>15</v>
          </cell>
          <cell r="R697" t="str">
            <v>LINEARE</v>
          </cell>
          <cell r="S697" t="str">
            <v>999999</v>
          </cell>
          <cell r="T697" t="str">
            <v>888888</v>
          </cell>
          <cell r="U697" t="str">
            <v>888888</v>
          </cell>
          <cell r="V697" t="str">
            <v>-888888</v>
          </cell>
          <cell r="W697" t="str">
            <v>-888888</v>
          </cell>
          <cell r="X697" t="str">
            <v>-999999</v>
          </cell>
          <cell r="Y697" t="str">
            <v>0</v>
          </cell>
          <cell r="Z697" t="str">
            <v>MEDIA</v>
          </cell>
          <cell r="AA697" t="str">
            <v>10</v>
          </cell>
          <cell r="AB697" t="str">
            <v>0</v>
          </cell>
          <cell r="AC697" t="str">
            <v>NO</v>
          </cell>
          <cell r="AD697" t="str">
            <v>SI_HighLow</v>
          </cell>
          <cell r="AE697" t="str">
            <v>not used</v>
          </cell>
          <cell r="AF697" t="str">
            <v>A200033</v>
          </cell>
        </row>
        <row r="698">
          <cell r="A698" t="str">
            <v>SHARED</v>
          </cell>
          <cell r="B698" t="str">
            <v>8</v>
          </cell>
          <cell r="C698" t="str">
            <v>A_200033</v>
          </cell>
          <cell r="D698" t="str">
            <v>0000020000</v>
          </cell>
          <cell r="E698" t="str">
            <v>1</v>
          </cell>
          <cell r="F698" t="str">
            <v>A_200033_005</v>
          </cell>
          <cell r="G698" t="str">
            <v>(Dis.FORLI) (FIUMANA) PORTATA USCITA FIUMANA</v>
          </cell>
          <cell r="H698" t="str">
            <v>m3/h</v>
          </cell>
          <cell r="I698" t="str">
            <v>819</v>
          </cell>
          <cell r="J698" t="str">
            <v>4095</v>
          </cell>
          <cell r="K698" t="str">
            <v>0</v>
          </cell>
          <cell r="L698" t="str">
            <v>50</v>
          </cell>
          <cell r="M698" t="str">
            <v>1</v>
          </cell>
          <cell r="N698" t="str">
            <v>0</v>
          </cell>
          <cell r="O698" t="str">
            <v>32</v>
          </cell>
          <cell r="P698" t="str">
            <v>0</v>
          </cell>
          <cell r="Q698" t="str">
            <v>15</v>
          </cell>
          <cell r="R698" t="str">
            <v>LINEARE</v>
          </cell>
          <cell r="S698" t="str">
            <v>999999</v>
          </cell>
          <cell r="T698" t="str">
            <v>888888</v>
          </cell>
          <cell r="U698" t="str">
            <v>888888</v>
          </cell>
          <cell r="V698" t="str">
            <v>-888888</v>
          </cell>
          <cell r="W698" t="str">
            <v>-888888</v>
          </cell>
          <cell r="X698" t="str">
            <v>-999999</v>
          </cell>
          <cell r="Y698" t="str">
            <v>0</v>
          </cell>
          <cell r="Z698" t="str">
            <v>MEDIA</v>
          </cell>
          <cell r="AA698" t="str">
            <v>10</v>
          </cell>
          <cell r="AB698" t="str">
            <v>0</v>
          </cell>
          <cell r="AC698" t="str">
            <v>NO</v>
          </cell>
          <cell r="AD698" t="str">
            <v>SI_HighLow</v>
          </cell>
          <cell r="AE698" t="str">
            <v>not used</v>
          </cell>
          <cell r="AF698" t="str">
            <v>A200033</v>
          </cell>
        </row>
        <row r="699">
          <cell r="A699" t="str">
            <v>SHARED</v>
          </cell>
          <cell r="B699" t="str">
            <v>15</v>
          </cell>
          <cell r="C699" t="str">
            <v>A_200034</v>
          </cell>
          <cell r="D699" t="str">
            <v>0000010000</v>
          </cell>
          <cell r="E699" t="str">
            <v>0</v>
          </cell>
          <cell r="F699" t="str">
            <v>A_200034_009</v>
          </cell>
          <cell r="G699" t="str">
            <v>(Dis.FORLI) (STADIO) PRESSIONE ENTRATA ROMAGNA ACQUE</v>
          </cell>
          <cell r="H699" t="str">
            <v>bar</v>
          </cell>
          <cell r="I699" t="str">
            <v>38725</v>
          </cell>
          <cell r="J699" t="str">
            <v>62556</v>
          </cell>
          <cell r="K699" t="str">
            <v>0</v>
          </cell>
          <cell r="L699" t="str">
            <v>30</v>
          </cell>
          <cell r="M699" t="str">
            <v>1</v>
          </cell>
          <cell r="N699" t="str">
            <v>0</v>
          </cell>
          <cell r="O699" t="str">
            <v>238</v>
          </cell>
          <cell r="P699" t="str">
            <v>0</v>
          </cell>
          <cell r="Q699" t="str">
            <v>15</v>
          </cell>
          <cell r="R699" t="str">
            <v>LINEARE</v>
          </cell>
          <cell r="S699" t="str">
            <v>900000</v>
          </cell>
          <cell r="T699" t="str">
            <v>800000</v>
          </cell>
          <cell r="U699" t="str">
            <v>800000</v>
          </cell>
          <cell r="V699" t="str">
            <v>-800000</v>
          </cell>
          <cell r="W699" t="str">
            <v>-800000</v>
          </cell>
          <cell r="X699" t="str">
            <v>-900000</v>
          </cell>
          <cell r="Y699" t="str">
            <v>0</v>
          </cell>
          <cell r="Z699" t="str">
            <v>MEDIA</v>
          </cell>
          <cell r="AA699" t="str">
            <v>10</v>
          </cell>
          <cell r="AB699" t="str">
            <v>0</v>
          </cell>
          <cell r="AC699" t="str">
            <v>NO</v>
          </cell>
          <cell r="AD699" t="str">
            <v>SI_HighLow</v>
          </cell>
          <cell r="AE699" t="str">
            <v>not used</v>
          </cell>
          <cell r="AF699" t="str">
            <v>A200034</v>
          </cell>
        </row>
        <row r="700">
          <cell r="A700" t="str">
            <v>SHARED</v>
          </cell>
          <cell r="B700" t="str">
            <v>15</v>
          </cell>
          <cell r="C700" t="str">
            <v>A_200034</v>
          </cell>
          <cell r="D700" t="str">
            <v>0000020000</v>
          </cell>
          <cell r="E700" t="str">
            <v>2</v>
          </cell>
          <cell r="F700" t="str">
            <v>A_200034_011</v>
          </cell>
          <cell r="G700" t="str">
            <v>(Dis.FORLI) (STADIO) PORTATA SOLLEVAMENTO</v>
          </cell>
          <cell r="H700" t="str">
            <v>m3/h</v>
          </cell>
          <cell r="I700" t="str">
            <v>38725</v>
          </cell>
          <cell r="J700" t="str">
            <v>62556</v>
          </cell>
          <cell r="K700" t="str">
            <v>0</v>
          </cell>
          <cell r="L700" t="str">
            <v>500</v>
          </cell>
          <cell r="M700" t="str">
            <v>1</v>
          </cell>
          <cell r="N700" t="str">
            <v>0</v>
          </cell>
          <cell r="O700" t="str">
            <v>238</v>
          </cell>
          <cell r="P700" t="str">
            <v>0</v>
          </cell>
          <cell r="Q700" t="str">
            <v>15</v>
          </cell>
          <cell r="R700" t="str">
            <v>LINEARE</v>
          </cell>
          <cell r="S700" t="str">
            <v>900000</v>
          </cell>
          <cell r="T700" t="str">
            <v>800000</v>
          </cell>
          <cell r="U700" t="str">
            <v>800000</v>
          </cell>
          <cell r="V700" t="str">
            <v>-800000</v>
          </cell>
          <cell r="W700" t="str">
            <v>-800000</v>
          </cell>
          <cell r="X700" t="str">
            <v>-900000</v>
          </cell>
          <cell r="Y700" t="str">
            <v>0</v>
          </cell>
          <cell r="Z700" t="str">
            <v>MEDIA</v>
          </cell>
          <cell r="AA700" t="str">
            <v>10</v>
          </cell>
          <cell r="AB700" t="str">
            <v>0</v>
          </cell>
          <cell r="AC700" t="str">
            <v>NO</v>
          </cell>
          <cell r="AD700" t="str">
            <v>SI_HighLow</v>
          </cell>
          <cell r="AE700" t="str">
            <v>not used</v>
          </cell>
          <cell r="AF700" t="str">
            <v>A200034</v>
          </cell>
        </row>
        <row r="701">
          <cell r="A701" t="str">
            <v>SHARED</v>
          </cell>
          <cell r="B701" t="str">
            <v>15</v>
          </cell>
          <cell r="C701" t="str">
            <v>A_200034</v>
          </cell>
          <cell r="D701" t="str">
            <v>0000030000</v>
          </cell>
          <cell r="E701" t="str">
            <v>3</v>
          </cell>
          <cell r="F701" t="str">
            <v>A_200034_012</v>
          </cell>
          <cell r="G701" t="str">
            <v>(Dis.FORLI) (STADIO) PORTATA SPILLAMENTO R.A.</v>
          </cell>
          <cell r="H701" t="str">
            <v>m3/h</v>
          </cell>
          <cell r="I701" t="str">
            <v>38725</v>
          </cell>
          <cell r="J701" t="str">
            <v>62556</v>
          </cell>
          <cell r="K701" t="str">
            <v>0</v>
          </cell>
          <cell r="L701" t="str">
            <v>240</v>
          </cell>
          <cell r="M701" t="str">
            <v>1</v>
          </cell>
          <cell r="N701" t="str">
            <v>0</v>
          </cell>
          <cell r="O701" t="str">
            <v>238</v>
          </cell>
          <cell r="P701" t="str">
            <v>0</v>
          </cell>
          <cell r="Q701" t="str">
            <v>15</v>
          </cell>
          <cell r="R701" t="str">
            <v>LINEARE</v>
          </cell>
          <cell r="S701" t="str">
            <v>900000</v>
          </cell>
          <cell r="T701" t="str">
            <v>800000</v>
          </cell>
          <cell r="U701" t="str">
            <v>800000</v>
          </cell>
          <cell r="V701" t="str">
            <v>-800000</v>
          </cell>
          <cell r="W701" t="str">
            <v>-800000</v>
          </cell>
          <cell r="X701" t="str">
            <v>-900000</v>
          </cell>
          <cell r="Y701" t="str">
            <v>0</v>
          </cell>
          <cell r="Z701" t="str">
            <v>MEDIA</v>
          </cell>
          <cell r="AA701" t="str">
            <v>10</v>
          </cell>
          <cell r="AB701" t="str">
            <v>0</v>
          </cell>
          <cell r="AC701" t="str">
            <v>NO</v>
          </cell>
          <cell r="AD701" t="str">
            <v>SI_HighLow</v>
          </cell>
          <cell r="AE701" t="str">
            <v>not used</v>
          </cell>
          <cell r="AF701" t="str">
            <v>A200034</v>
          </cell>
        </row>
        <row r="702">
          <cell r="A702" t="str">
            <v>SHARED</v>
          </cell>
          <cell r="B702" t="str">
            <v>15</v>
          </cell>
          <cell r="C702" t="str">
            <v>A_200034</v>
          </cell>
          <cell r="D702" t="str">
            <v>0000040000</v>
          </cell>
          <cell r="E702" t="str">
            <v>4</v>
          </cell>
          <cell r="F702" t="str">
            <v>A_200034_013</v>
          </cell>
          <cell r="G702" t="str">
            <v>(Dis.FORLI) (STADIO) PORTATA ENTRATA VASCHE</v>
          </cell>
          <cell r="H702" t="str">
            <v>m3/h</v>
          </cell>
          <cell r="I702" t="str">
            <v>38725</v>
          </cell>
          <cell r="J702" t="str">
            <v>62556</v>
          </cell>
          <cell r="K702" t="str">
            <v>0</v>
          </cell>
          <cell r="L702" t="str">
            <v>800</v>
          </cell>
          <cell r="M702" t="str">
            <v>1</v>
          </cell>
          <cell r="N702" t="str">
            <v>0</v>
          </cell>
          <cell r="O702" t="str">
            <v>238</v>
          </cell>
          <cell r="P702" t="str">
            <v>0</v>
          </cell>
          <cell r="Q702" t="str">
            <v>15</v>
          </cell>
          <cell r="R702" t="str">
            <v>LINEARE</v>
          </cell>
          <cell r="S702" t="str">
            <v>900000</v>
          </cell>
          <cell r="T702" t="str">
            <v>800000</v>
          </cell>
          <cell r="U702" t="str">
            <v>800000</v>
          </cell>
          <cell r="V702" t="str">
            <v>-800000</v>
          </cell>
          <cell r="W702" t="str">
            <v>-800000</v>
          </cell>
          <cell r="X702" t="str">
            <v>-900000</v>
          </cell>
          <cell r="Y702" t="str">
            <v>0</v>
          </cell>
          <cell r="Z702" t="str">
            <v>MEDIA</v>
          </cell>
          <cell r="AA702" t="str">
            <v>10</v>
          </cell>
          <cell r="AB702" t="str">
            <v>0</v>
          </cell>
          <cell r="AC702" t="str">
            <v>NO</v>
          </cell>
          <cell r="AD702" t="str">
            <v>SI_HighLow</v>
          </cell>
          <cell r="AE702" t="str">
            <v>not used</v>
          </cell>
          <cell r="AF702" t="str">
            <v>A200034</v>
          </cell>
        </row>
        <row r="703">
          <cell r="A703" t="str">
            <v>SHARED</v>
          </cell>
          <cell r="B703" t="str">
            <v>15</v>
          </cell>
          <cell r="C703" t="str">
            <v>A_200034</v>
          </cell>
          <cell r="D703" t="str">
            <v>0000050000</v>
          </cell>
          <cell r="E703" t="str">
            <v>7</v>
          </cell>
          <cell r="F703" t="str">
            <v>A_200034_016</v>
          </cell>
          <cell r="G703" t="str">
            <v>(Dis.FORLI) (STADIO) LIVELLO VASCA</v>
          </cell>
          <cell r="H703" t="str">
            <v>m</v>
          </cell>
          <cell r="I703" t="str">
            <v>38725</v>
          </cell>
          <cell r="J703" t="str">
            <v>62556</v>
          </cell>
          <cell r="K703" t="str">
            <v>0</v>
          </cell>
          <cell r="L703" t="str">
            <v>10</v>
          </cell>
          <cell r="M703" t="str">
            <v>1</v>
          </cell>
          <cell r="N703" t="str">
            <v>0</v>
          </cell>
          <cell r="O703" t="str">
            <v>238</v>
          </cell>
          <cell r="P703" t="str">
            <v>0</v>
          </cell>
          <cell r="Q703" t="str">
            <v>15</v>
          </cell>
          <cell r="R703" t="str">
            <v>LINEARE</v>
          </cell>
          <cell r="S703" t="str">
            <v>900000</v>
          </cell>
          <cell r="T703" t="str">
            <v>800000</v>
          </cell>
          <cell r="U703" t="str">
            <v>800000</v>
          </cell>
          <cell r="V703" t="str">
            <v>-800000</v>
          </cell>
          <cell r="W703" t="str">
            <v>-800000</v>
          </cell>
          <cell r="X703" t="str">
            <v>-900000</v>
          </cell>
          <cell r="Y703" t="str">
            <v>0</v>
          </cell>
          <cell r="Z703" t="str">
            <v>MEDIA</v>
          </cell>
          <cell r="AA703" t="str">
            <v>10</v>
          </cell>
          <cell r="AB703" t="str">
            <v>0</v>
          </cell>
          <cell r="AC703" t="str">
            <v>NO</v>
          </cell>
          <cell r="AD703" t="str">
            <v>SI_HighLow</v>
          </cell>
          <cell r="AE703" t="str">
            <v>not used</v>
          </cell>
          <cell r="AF703" t="str">
            <v>A200034</v>
          </cell>
        </row>
        <row r="704">
          <cell r="A704" t="str">
            <v>SHARED</v>
          </cell>
          <cell r="B704" t="str">
            <v>16</v>
          </cell>
          <cell r="C704" t="str">
            <v>A_200034</v>
          </cell>
          <cell r="D704" t="str">
            <v>0000010000</v>
          </cell>
          <cell r="E704" t="str">
            <v>0</v>
          </cell>
          <cell r="F704" t="str">
            <v>A_200034_017</v>
          </cell>
          <cell r="G704" t="str">
            <v>(Dis.FORLI) (STADIO) ASSORBIMENTO POMPA 1</v>
          </cell>
          <cell r="H704" t="str">
            <v>A</v>
          </cell>
          <cell r="I704" t="str">
            <v>38725</v>
          </cell>
          <cell r="J704" t="str">
            <v>62556</v>
          </cell>
          <cell r="K704" t="str">
            <v>0</v>
          </cell>
          <cell r="L704" t="str">
            <v>100</v>
          </cell>
          <cell r="M704" t="str">
            <v>10</v>
          </cell>
          <cell r="N704" t="str">
            <v>0</v>
          </cell>
          <cell r="O704" t="str">
            <v>238</v>
          </cell>
          <cell r="P704" t="str">
            <v>0</v>
          </cell>
          <cell r="Q704" t="str">
            <v>15</v>
          </cell>
          <cell r="R704" t="str">
            <v>LINEARE</v>
          </cell>
          <cell r="S704" t="str">
            <v>900000</v>
          </cell>
          <cell r="T704" t="str">
            <v>800000</v>
          </cell>
          <cell r="U704" t="str">
            <v>800000</v>
          </cell>
          <cell r="V704" t="str">
            <v>-800000</v>
          </cell>
          <cell r="W704" t="str">
            <v>-800000</v>
          </cell>
          <cell r="X704" t="str">
            <v>-900000</v>
          </cell>
          <cell r="Y704" t="str">
            <v>0</v>
          </cell>
          <cell r="Z704" t="str">
            <v>MEDIA</v>
          </cell>
          <cell r="AA704" t="str">
            <v>10</v>
          </cell>
          <cell r="AB704" t="str">
            <v>0</v>
          </cell>
          <cell r="AC704" t="str">
            <v>NO</v>
          </cell>
          <cell r="AD704" t="str">
            <v>SI_HighLow</v>
          </cell>
          <cell r="AE704" t="str">
            <v>not used</v>
          </cell>
          <cell r="AF704" t="str">
            <v>A200034</v>
          </cell>
        </row>
        <row r="705">
          <cell r="A705" t="str">
            <v>SHARED</v>
          </cell>
          <cell r="B705" t="str">
            <v>16</v>
          </cell>
          <cell r="C705" t="str">
            <v>A_200034</v>
          </cell>
          <cell r="D705" t="str">
            <v>0000020000</v>
          </cell>
          <cell r="E705" t="str">
            <v>1</v>
          </cell>
          <cell r="F705" t="str">
            <v>A_200034_018</v>
          </cell>
          <cell r="G705" t="str">
            <v>(Dis.FORLI) (STADIO) ASSORBIMENTO POMPA 2</v>
          </cell>
          <cell r="H705" t="str">
            <v>A</v>
          </cell>
          <cell r="I705" t="str">
            <v>38725</v>
          </cell>
          <cell r="J705" t="str">
            <v>62556</v>
          </cell>
          <cell r="K705" t="str">
            <v>0</v>
          </cell>
          <cell r="L705" t="str">
            <v>80</v>
          </cell>
          <cell r="M705" t="str">
            <v>10</v>
          </cell>
          <cell r="N705" t="str">
            <v>0</v>
          </cell>
          <cell r="O705" t="str">
            <v>238</v>
          </cell>
          <cell r="P705" t="str">
            <v>0</v>
          </cell>
          <cell r="Q705" t="str">
            <v>15</v>
          </cell>
          <cell r="R705" t="str">
            <v>LINEARE</v>
          </cell>
          <cell r="S705" t="str">
            <v>900000</v>
          </cell>
          <cell r="T705" t="str">
            <v>800000</v>
          </cell>
          <cell r="U705" t="str">
            <v>800000</v>
          </cell>
          <cell r="V705" t="str">
            <v>-800000</v>
          </cell>
          <cell r="W705" t="str">
            <v>-800000</v>
          </cell>
          <cell r="X705" t="str">
            <v>-900000</v>
          </cell>
          <cell r="Y705" t="str">
            <v>0</v>
          </cell>
          <cell r="Z705" t="str">
            <v>MEDIA</v>
          </cell>
          <cell r="AA705" t="str">
            <v>10</v>
          </cell>
          <cell r="AB705" t="str">
            <v>0</v>
          </cell>
          <cell r="AC705" t="str">
            <v>NO</v>
          </cell>
          <cell r="AD705" t="str">
            <v>SI_HighLow</v>
          </cell>
          <cell r="AE705" t="str">
            <v>not used</v>
          </cell>
          <cell r="AF705" t="str">
            <v>A200034</v>
          </cell>
        </row>
        <row r="706">
          <cell r="A706" t="str">
            <v>SHARED</v>
          </cell>
          <cell r="B706" t="str">
            <v>16</v>
          </cell>
          <cell r="C706" t="str">
            <v>A_200034</v>
          </cell>
          <cell r="D706" t="str">
            <v>0000030000</v>
          </cell>
          <cell r="E706" t="str">
            <v>2</v>
          </cell>
          <cell r="F706" t="str">
            <v>A_200034_019</v>
          </cell>
          <cell r="G706" t="str">
            <v>(Dis.FORLI) (STADIO) ASSORBIMENTO POMPA 3</v>
          </cell>
          <cell r="H706" t="str">
            <v>A</v>
          </cell>
          <cell r="I706" t="str">
            <v>38725</v>
          </cell>
          <cell r="J706" t="str">
            <v>62556</v>
          </cell>
          <cell r="K706" t="str">
            <v>0</v>
          </cell>
          <cell r="L706" t="str">
            <v>80</v>
          </cell>
          <cell r="M706" t="str">
            <v>10</v>
          </cell>
          <cell r="N706" t="str">
            <v>0</v>
          </cell>
          <cell r="O706" t="str">
            <v>238</v>
          </cell>
          <cell r="P706" t="str">
            <v>0</v>
          </cell>
          <cell r="Q706" t="str">
            <v>15</v>
          </cell>
          <cell r="R706" t="str">
            <v>LINEARE</v>
          </cell>
          <cell r="S706" t="str">
            <v>900000</v>
          </cell>
          <cell r="T706" t="str">
            <v>800000</v>
          </cell>
          <cell r="U706" t="str">
            <v>800000</v>
          </cell>
          <cell r="V706" t="str">
            <v>-800000</v>
          </cell>
          <cell r="W706" t="str">
            <v>-800000</v>
          </cell>
          <cell r="X706" t="str">
            <v>-900000</v>
          </cell>
          <cell r="Y706" t="str">
            <v>0</v>
          </cell>
          <cell r="Z706" t="str">
            <v>MEDIA</v>
          </cell>
          <cell r="AA706" t="str">
            <v>10</v>
          </cell>
          <cell r="AB706" t="str">
            <v>0</v>
          </cell>
          <cell r="AC706" t="str">
            <v>NO</v>
          </cell>
          <cell r="AD706" t="str">
            <v>SI_HighLow</v>
          </cell>
          <cell r="AE706" t="str">
            <v>not used</v>
          </cell>
          <cell r="AF706" t="str">
            <v>A200034</v>
          </cell>
        </row>
        <row r="707">
          <cell r="A707" t="str">
            <v>SHARED</v>
          </cell>
          <cell r="B707" t="str">
            <v>15</v>
          </cell>
          <cell r="C707" t="str">
            <v>A_200034</v>
          </cell>
          <cell r="D707" t="str">
            <v>0000060000</v>
          </cell>
          <cell r="E707" t="str">
            <v>1</v>
          </cell>
          <cell r="F707" t="str">
            <v>A_200035_010</v>
          </cell>
          <cell r="G707" t="str">
            <v>(Dis.FORLI) (STADIO) PORTATA ENTRATA ROMAGNE ACQUE</v>
          </cell>
          <cell r="H707" t="str">
            <v>m3/h</v>
          </cell>
          <cell r="I707" t="str">
            <v>38725</v>
          </cell>
          <cell r="J707" t="str">
            <v>62556</v>
          </cell>
          <cell r="K707" t="str">
            <v>0</v>
          </cell>
          <cell r="L707" t="str">
            <v>1800</v>
          </cell>
          <cell r="M707" t="str">
            <v>1</v>
          </cell>
          <cell r="N707" t="str">
            <v>0</v>
          </cell>
          <cell r="O707" t="str">
            <v>238</v>
          </cell>
          <cell r="P707" t="str">
            <v>0</v>
          </cell>
          <cell r="Q707" t="str">
            <v>15</v>
          </cell>
          <cell r="R707" t="str">
            <v>LINEARE</v>
          </cell>
          <cell r="S707" t="str">
            <v>900000</v>
          </cell>
          <cell r="T707" t="str">
            <v>800000</v>
          </cell>
          <cell r="U707" t="str">
            <v>800000</v>
          </cell>
          <cell r="V707" t="str">
            <v>-800000</v>
          </cell>
          <cell r="W707" t="str">
            <v>-800000</v>
          </cell>
          <cell r="X707" t="str">
            <v>-900000</v>
          </cell>
          <cell r="Y707" t="str">
            <v>0</v>
          </cell>
          <cell r="Z707" t="str">
            <v>MEDIA</v>
          </cell>
          <cell r="AA707" t="str">
            <v>10</v>
          </cell>
          <cell r="AB707" t="str">
            <v>0</v>
          </cell>
          <cell r="AC707" t="str">
            <v>NO</v>
          </cell>
          <cell r="AD707" t="str">
            <v>SI_HighLow</v>
          </cell>
          <cell r="AE707" t="str">
            <v>not used</v>
          </cell>
          <cell r="AF707" t="str">
            <v>A200034</v>
          </cell>
        </row>
        <row r="708">
          <cell r="A708" t="str">
            <v>SHARED</v>
          </cell>
          <cell r="B708" t="str">
            <v>15</v>
          </cell>
          <cell r="C708" t="str">
            <v>A_200034</v>
          </cell>
          <cell r="D708" t="str">
            <v>0000070000</v>
          </cell>
          <cell r="E708" t="str">
            <v>5</v>
          </cell>
          <cell r="F708" t="str">
            <v>A_200035_014</v>
          </cell>
          <cell r="G708" t="str">
            <v>(Dis.FORLI) (STADIO) PORTATA USCITA PENSILE</v>
          </cell>
          <cell r="H708" t="str">
            <v>m3/h</v>
          </cell>
          <cell r="I708" t="str">
            <v>38725</v>
          </cell>
          <cell r="J708" t="str">
            <v>62556</v>
          </cell>
          <cell r="K708" t="str">
            <v>0</v>
          </cell>
          <cell r="L708" t="str">
            <v>2100</v>
          </cell>
          <cell r="M708" t="str">
            <v>0</v>
          </cell>
          <cell r="N708" t="str">
            <v>0</v>
          </cell>
          <cell r="O708" t="str">
            <v>238</v>
          </cell>
          <cell r="P708" t="str">
            <v>0</v>
          </cell>
          <cell r="Q708" t="str">
            <v>15</v>
          </cell>
          <cell r="R708" t="str">
            <v>LINEARE</v>
          </cell>
          <cell r="S708" t="str">
            <v>900000</v>
          </cell>
          <cell r="T708" t="str">
            <v>800000</v>
          </cell>
          <cell r="U708" t="str">
            <v>800000</v>
          </cell>
          <cell r="V708" t="str">
            <v>-800000</v>
          </cell>
          <cell r="W708" t="str">
            <v>-800000</v>
          </cell>
          <cell r="X708" t="str">
            <v>-900000</v>
          </cell>
          <cell r="Y708" t="str">
            <v>0</v>
          </cell>
          <cell r="Z708" t="str">
            <v>MEDIA</v>
          </cell>
          <cell r="AA708" t="str">
            <v>10</v>
          </cell>
          <cell r="AB708" t="str">
            <v>0</v>
          </cell>
          <cell r="AC708" t="str">
            <v>NO</v>
          </cell>
          <cell r="AD708" t="str">
            <v>NO</v>
          </cell>
          <cell r="AE708" t="str">
            <v>not used</v>
          </cell>
          <cell r="AF708" t="str">
            <v>A200034</v>
          </cell>
        </row>
        <row r="709">
          <cell r="A709" t="str">
            <v>SHARED</v>
          </cell>
          <cell r="B709" t="str">
            <v>15</v>
          </cell>
          <cell r="C709" t="str">
            <v>A_200034</v>
          </cell>
          <cell r="D709" t="str">
            <v>0000080000</v>
          </cell>
          <cell r="E709" t="str">
            <v>6</v>
          </cell>
          <cell r="F709" t="str">
            <v>A_200035_015</v>
          </cell>
          <cell r="G709" t="str">
            <v>(Dis.FORLI) (STADIO) LIVELLO PENSILE</v>
          </cell>
          <cell r="H709" t="str">
            <v>m</v>
          </cell>
          <cell r="I709" t="str">
            <v>38725</v>
          </cell>
          <cell r="J709" t="str">
            <v>62556</v>
          </cell>
          <cell r="K709" t="str">
            <v>0</v>
          </cell>
          <cell r="L709" t="str">
            <v>10</v>
          </cell>
          <cell r="M709" t="str">
            <v>1</v>
          </cell>
          <cell r="N709" t="str">
            <v>0</v>
          </cell>
          <cell r="O709" t="str">
            <v>238</v>
          </cell>
          <cell r="P709" t="str">
            <v>0</v>
          </cell>
          <cell r="Q709" t="str">
            <v>15</v>
          </cell>
          <cell r="R709" t="str">
            <v>LINEARE</v>
          </cell>
          <cell r="S709" t="str">
            <v>900000</v>
          </cell>
          <cell r="T709" t="str">
            <v>800000</v>
          </cell>
          <cell r="U709" t="str">
            <v>800000</v>
          </cell>
          <cell r="V709" t="str">
            <v>-800000</v>
          </cell>
          <cell r="W709" t="str">
            <v>-800000</v>
          </cell>
          <cell r="X709" t="str">
            <v>-900000</v>
          </cell>
          <cell r="Y709" t="str">
            <v>0</v>
          </cell>
          <cell r="Z709" t="str">
            <v>MEDIA</v>
          </cell>
          <cell r="AA709" t="str">
            <v>10</v>
          </cell>
          <cell r="AB709" t="str">
            <v>0</v>
          </cell>
          <cell r="AC709" t="str">
            <v>NO</v>
          </cell>
          <cell r="AD709" t="str">
            <v>SI_HighLow</v>
          </cell>
          <cell r="AE709" t="str">
            <v>not used</v>
          </cell>
          <cell r="AF709" t="str">
            <v>A200034</v>
          </cell>
        </row>
        <row r="710">
          <cell r="A710" t="str">
            <v>SHARED</v>
          </cell>
          <cell r="B710" t="str">
            <v>6</v>
          </cell>
          <cell r="C710" t="str">
            <v>A_200036</v>
          </cell>
          <cell r="D710" t="str">
            <v>0000010000</v>
          </cell>
          <cell r="E710" t="str">
            <v>0</v>
          </cell>
          <cell r="F710" t="str">
            <v>A_200036_001</v>
          </cell>
          <cell r="G710" t="str">
            <v>(Dis.FORLI) (DIAZ) PORTATA ENTRATA ROMAGNA ACQUE</v>
          </cell>
          <cell r="H710" t="str">
            <v>m3/h</v>
          </cell>
          <cell r="I710" t="str">
            <v>38725</v>
          </cell>
          <cell r="J710" t="str">
            <v>62556</v>
          </cell>
          <cell r="K710" t="str">
            <v>0</v>
          </cell>
          <cell r="L710" t="str">
            <v>500</v>
          </cell>
          <cell r="M710" t="str">
            <v>1</v>
          </cell>
          <cell r="N710" t="str">
            <v>0</v>
          </cell>
          <cell r="O710" t="str">
            <v>238</v>
          </cell>
          <cell r="P710" t="str">
            <v>0</v>
          </cell>
          <cell r="Q710" t="str">
            <v>15</v>
          </cell>
          <cell r="R710" t="str">
            <v>LINEARE</v>
          </cell>
          <cell r="S710" t="str">
            <v>900000</v>
          </cell>
          <cell r="T710" t="str">
            <v>800000</v>
          </cell>
          <cell r="U710" t="str">
            <v>800000</v>
          </cell>
          <cell r="V710" t="str">
            <v>-800000</v>
          </cell>
          <cell r="W710" t="str">
            <v>-800000</v>
          </cell>
          <cell r="X710" t="str">
            <v>-900000</v>
          </cell>
          <cell r="Y710" t="str">
            <v>0</v>
          </cell>
          <cell r="Z710" t="str">
            <v>MEDIA</v>
          </cell>
          <cell r="AA710" t="str">
            <v>10</v>
          </cell>
          <cell r="AB710" t="str">
            <v>0</v>
          </cell>
          <cell r="AC710" t="str">
            <v>NO</v>
          </cell>
          <cell r="AD710" t="str">
            <v>SI_HighLow</v>
          </cell>
          <cell r="AE710" t="str">
            <v>not used</v>
          </cell>
          <cell r="AF710" t="str">
            <v>A200036</v>
          </cell>
        </row>
        <row r="711">
          <cell r="A711" t="str">
            <v>SHARED</v>
          </cell>
          <cell r="B711" t="str">
            <v>6</v>
          </cell>
          <cell r="C711" t="str">
            <v>A_200036</v>
          </cell>
          <cell r="D711" t="str">
            <v>0000020000</v>
          </cell>
          <cell r="E711" t="str">
            <v>1</v>
          </cell>
          <cell r="F711" t="str">
            <v>A_200036_002</v>
          </cell>
          <cell r="G711" t="str">
            <v>(Dis.FORLI) (DIAZ) PORTATA ENTRATA ROMITI FIUME</v>
          </cell>
          <cell r="H711" t="str">
            <v>m3/h</v>
          </cell>
          <cell r="I711" t="str">
            <v>38725</v>
          </cell>
          <cell r="J711" t="str">
            <v>62556</v>
          </cell>
          <cell r="K711" t="str">
            <v>0</v>
          </cell>
          <cell r="L711" t="str">
            <v>250</v>
          </cell>
          <cell r="M711" t="str">
            <v>0</v>
          </cell>
          <cell r="N711" t="str">
            <v>0</v>
          </cell>
          <cell r="O711" t="str">
            <v>238</v>
          </cell>
          <cell r="P711" t="str">
            <v>0</v>
          </cell>
          <cell r="Q711" t="str">
            <v>15</v>
          </cell>
          <cell r="R711" t="str">
            <v>LINEARE</v>
          </cell>
          <cell r="S711" t="str">
            <v>900000</v>
          </cell>
          <cell r="T711" t="str">
            <v>800000</v>
          </cell>
          <cell r="U711" t="str">
            <v>800000</v>
          </cell>
          <cell r="V711" t="str">
            <v>-800000</v>
          </cell>
          <cell r="W711" t="str">
            <v>-800000</v>
          </cell>
          <cell r="X711" t="str">
            <v>-900000</v>
          </cell>
          <cell r="Y711" t="str">
            <v>0</v>
          </cell>
          <cell r="Z711" t="str">
            <v>MEDIA</v>
          </cell>
          <cell r="AA711" t="str">
            <v>10</v>
          </cell>
          <cell r="AB711" t="str">
            <v>0</v>
          </cell>
          <cell r="AC711" t="str">
            <v>NO</v>
          </cell>
          <cell r="AD711" t="str">
            <v>NO</v>
          </cell>
          <cell r="AE711" t="str">
            <v>not used</v>
          </cell>
          <cell r="AF711" t="str">
            <v>A200036</v>
          </cell>
        </row>
        <row r="712">
          <cell r="A712" t="str">
            <v>SHARED</v>
          </cell>
          <cell r="B712" t="str">
            <v>6</v>
          </cell>
          <cell r="C712" t="str">
            <v>A_200036</v>
          </cell>
          <cell r="D712" t="str">
            <v>0000030000</v>
          </cell>
          <cell r="E712" t="str">
            <v>2</v>
          </cell>
          <cell r="F712" t="str">
            <v>A_200036_003</v>
          </cell>
          <cell r="G712" t="str">
            <v>(Dis.FORLI) (DIAZ) PORTATA USCITA RETE FORLI</v>
          </cell>
          <cell r="H712" t="str">
            <v>m3/h</v>
          </cell>
          <cell r="I712" t="str">
            <v>38725</v>
          </cell>
          <cell r="J712" t="str">
            <v>62556</v>
          </cell>
          <cell r="K712" t="str">
            <v>0</v>
          </cell>
          <cell r="L712" t="str">
            <v>1000</v>
          </cell>
          <cell r="M712" t="str">
            <v>1</v>
          </cell>
          <cell r="N712" t="str">
            <v>0</v>
          </cell>
          <cell r="O712" t="str">
            <v>238</v>
          </cell>
          <cell r="P712" t="str">
            <v>0</v>
          </cell>
          <cell r="Q712" t="str">
            <v>15</v>
          </cell>
          <cell r="R712" t="str">
            <v>LINEARE</v>
          </cell>
          <cell r="S712" t="str">
            <v>900000</v>
          </cell>
          <cell r="T712" t="str">
            <v>800000</v>
          </cell>
          <cell r="U712" t="str">
            <v>800000</v>
          </cell>
          <cell r="V712" t="str">
            <v>-800000</v>
          </cell>
          <cell r="W712" t="str">
            <v>-800000</v>
          </cell>
          <cell r="X712" t="str">
            <v>-900000</v>
          </cell>
          <cell r="Y712" t="str">
            <v>0</v>
          </cell>
          <cell r="Z712" t="str">
            <v>MEDIA</v>
          </cell>
          <cell r="AA712" t="str">
            <v>10</v>
          </cell>
          <cell r="AB712" t="str">
            <v>0</v>
          </cell>
          <cell r="AC712" t="str">
            <v>NO</v>
          </cell>
          <cell r="AD712" t="str">
            <v>SI_HighLow</v>
          </cell>
          <cell r="AE712" t="str">
            <v>not used</v>
          </cell>
          <cell r="AF712" t="str">
            <v>A200036</v>
          </cell>
        </row>
        <row r="713">
          <cell r="A713" t="str">
            <v>SHARED</v>
          </cell>
          <cell r="B713" t="str">
            <v>6</v>
          </cell>
          <cell r="C713" t="str">
            <v>A_200036</v>
          </cell>
          <cell r="D713" t="str">
            <v>0000040000</v>
          </cell>
          <cell r="E713" t="str">
            <v>3</v>
          </cell>
          <cell r="F713" t="str">
            <v>A_200036_004</v>
          </cell>
          <cell r="G713" t="str">
            <v>(Dis.FORLI) (DIAZ) PORTATA USCITA VECCHIAZZANO</v>
          </cell>
          <cell r="H713" t="str">
            <v>m3/h</v>
          </cell>
          <cell r="I713" t="str">
            <v>38725</v>
          </cell>
          <cell r="J713" t="str">
            <v>62556</v>
          </cell>
          <cell r="K713" t="str">
            <v>0</v>
          </cell>
          <cell r="L713" t="str">
            <v>100</v>
          </cell>
          <cell r="M713" t="str">
            <v>1</v>
          </cell>
          <cell r="N713" t="str">
            <v>0</v>
          </cell>
          <cell r="O713" t="str">
            <v>238</v>
          </cell>
          <cell r="P713" t="str">
            <v>0</v>
          </cell>
          <cell r="Q713" t="str">
            <v>15</v>
          </cell>
          <cell r="R713" t="str">
            <v>LINEARE</v>
          </cell>
          <cell r="S713" t="str">
            <v>900000</v>
          </cell>
          <cell r="T713" t="str">
            <v>800000</v>
          </cell>
          <cell r="U713" t="str">
            <v>800000</v>
          </cell>
          <cell r="V713" t="str">
            <v>-800000</v>
          </cell>
          <cell r="W713" t="str">
            <v>-800000</v>
          </cell>
          <cell r="X713" t="str">
            <v>-900000</v>
          </cell>
          <cell r="Y713" t="str">
            <v>0</v>
          </cell>
          <cell r="Z713" t="str">
            <v>MEDIA</v>
          </cell>
          <cell r="AA713" t="str">
            <v>10</v>
          </cell>
          <cell r="AB713" t="str">
            <v>0</v>
          </cell>
          <cell r="AC713" t="str">
            <v>NO</v>
          </cell>
          <cell r="AD713" t="str">
            <v>SI_HighLow</v>
          </cell>
          <cell r="AE713" t="str">
            <v>not used</v>
          </cell>
          <cell r="AF713" t="str">
            <v>A200036</v>
          </cell>
        </row>
        <row r="714">
          <cell r="A714" t="str">
            <v>SHARED</v>
          </cell>
          <cell r="B714" t="str">
            <v>6</v>
          </cell>
          <cell r="C714" t="str">
            <v>A_200036</v>
          </cell>
          <cell r="D714" t="str">
            <v>0000050000</v>
          </cell>
          <cell r="E714" t="str">
            <v>4</v>
          </cell>
          <cell r="F714" t="str">
            <v>A_200036_005</v>
          </cell>
          <cell r="G714" t="str">
            <v>(Dis.FORLI) (DIAZ) LIVELLO PENSILE</v>
          </cell>
          <cell r="H714" t="str">
            <v>m</v>
          </cell>
          <cell r="I714" t="str">
            <v>38725</v>
          </cell>
          <cell r="J714" t="str">
            <v>62556</v>
          </cell>
          <cell r="K714" t="str">
            <v>0</v>
          </cell>
          <cell r="L714" t="str">
            <v>10</v>
          </cell>
          <cell r="M714" t="str">
            <v>1</v>
          </cell>
          <cell r="N714" t="str">
            <v>0</v>
          </cell>
          <cell r="O714" t="str">
            <v>238</v>
          </cell>
          <cell r="P714" t="str">
            <v>0</v>
          </cell>
          <cell r="Q714" t="str">
            <v>15</v>
          </cell>
          <cell r="R714" t="str">
            <v>LINEARE</v>
          </cell>
          <cell r="S714" t="str">
            <v>900000</v>
          </cell>
          <cell r="T714" t="str">
            <v>800000</v>
          </cell>
          <cell r="U714" t="str">
            <v>800000</v>
          </cell>
          <cell r="V714" t="str">
            <v>-800000</v>
          </cell>
          <cell r="W714" t="str">
            <v>-800000</v>
          </cell>
          <cell r="X714" t="str">
            <v>-900000</v>
          </cell>
          <cell r="Y714" t="str">
            <v>0</v>
          </cell>
          <cell r="Z714" t="str">
            <v>MEDIA</v>
          </cell>
          <cell r="AA714" t="str">
            <v>10</v>
          </cell>
          <cell r="AB714" t="str">
            <v>0</v>
          </cell>
          <cell r="AC714" t="str">
            <v>NO</v>
          </cell>
          <cell r="AD714" t="str">
            <v>SI_HighLow</v>
          </cell>
          <cell r="AE714" t="str">
            <v>not used</v>
          </cell>
          <cell r="AF714" t="str">
            <v>A200036</v>
          </cell>
        </row>
        <row r="715">
          <cell r="A715" t="str">
            <v>SHARED</v>
          </cell>
          <cell r="B715" t="str">
            <v>6</v>
          </cell>
          <cell r="C715" t="str">
            <v>A_200036</v>
          </cell>
          <cell r="D715" t="str">
            <v>0000060000</v>
          </cell>
          <cell r="E715" t="str">
            <v>7</v>
          </cell>
          <cell r="F715" t="str">
            <v>A_200036_008</v>
          </cell>
          <cell r="G715" t="str">
            <v>(Dis.FORLI) (DIAZ) PRESSIONE USCITA VECCHIAZZANO</v>
          </cell>
          <cell r="H715" t="str">
            <v>bar</v>
          </cell>
          <cell r="I715" t="str">
            <v>38725</v>
          </cell>
          <cell r="J715" t="str">
            <v>62556</v>
          </cell>
          <cell r="K715" t="str">
            <v>0</v>
          </cell>
          <cell r="L715" t="str">
            <v>10</v>
          </cell>
          <cell r="M715" t="str">
            <v>1</v>
          </cell>
          <cell r="N715" t="str">
            <v>0</v>
          </cell>
          <cell r="O715" t="str">
            <v>238</v>
          </cell>
          <cell r="P715" t="str">
            <v>0</v>
          </cell>
          <cell r="Q715" t="str">
            <v>15</v>
          </cell>
          <cell r="R715" t="str">
            <v>LINEARE</v>
          </cell>
          <cell r="S715" t="str">
            <v>900000</v>
          </cell>
          <cell r="T715" t="str">
            <v>800000</v>
          </cell>
          <cell r="U715" t="str">
            <v>800000</v>
          </cell>
          <cell r="V715" t="str">
            <v>-800000</v>
          </cell>
          <cell r="W715" t="str">
            <v>-800000</v>
          </cell>
          <cell r="X715" t="str">
            <v>-900000</v>
          </cell>
          <cell r="Y715" t="str">
            <v>0</v>
          </cell>
          <cell r="Z715" t="str">
            <v>MEDIA</v>
          </cell>
          <cell r="AA715" t="str">
            <v>10</v>
          </cell>
          <cell r="AB715" t="str">
            <v>0</v>
          </cell>
          <cell r="AC715" t="str">
            <v>NO</v>
          </cell>
          <cell r="AD715" t="str">
            <v>SI_HighLow</v>
          </cell>
          <cell r="AE715" t="str">
            <v>not used</v>
          </cell>
          <cell r="AF715" t="str">
            <v>A200036</v>
          </cell>
        </row>
        <row r="716">
          <cell r="A716" t="str">
            <v>SHARED</v>
          </cell>
          <cell r="B716" t="str">
            <v>6</v>
          </cell>
          <cell r="C716" t="str">
            <v>A_200037</v>
          </cell>
          <cell r="D716" t="str">
            <v>0000010000</v>
          </cell>
          <cell r="E716" t="str">
            <v>0</v>
          </cell>
          <cell r="F716" t="str">
            <v>A_200037_001</v>
          </cell>
          <cell r="G716" t="str">
            <v>(Dis.FORLI) (PANDOLFA) PORTATA ENTRATA ROMAGNA ACQUE</v>
          </cell>
          <cell r="H716" t="str">
            <v>m3/h</v>
          </cell>
          <cell r="I716" t="str">
            <v>38725</v>
          </cell>
          <cell r="J716" t="str">
            <v>62556</v>
          </cell>
          <cell r="K716" t="str">
            <v>0</v>
          </cell>
          <cell r="L716" t="str">
            <v>500</v>
          </cell>
          <cell r="M716" t="str">
            <v>1</v>
          </cell>
          <cell r="N716" t="str">
            <v>0</v>
          </cell>
          <cell r="O716" t="str">
            <v>238</v>
          </cell>
          <cell r="P716" t="str">
            <v>0</v>
          </cell>
          <cell r="Q716" t="str">
            <v>15</v>
          </cell>
          <cell r="R716" t="str">
            <v>LINEARE</v>
          </cell>
          <cell r="S716" t="str">
            <v>900000</v>
          </cell>
          <cell r="T716" t="str">
            <v>800000</v>
          </cell>
          <cell r="U716" t="str">
            <v>800000</v>
          </cell>
          <cell r="V716" t="str">
            <v>-800000</v>
          </cell>
          <cell r="W716" t="str">
            <v>-800000</v>
          </cell>
          <cell r="X716" t="str">
            <v>-900000</v>
          </cell>
          <cell r="Y716" t="str">
            <v>0</v>
          </cell>
          <cell r="Z716" t="str">
            <v>MEDIA</v>
          </cell>
          <cell r="AA716" t="str">
            <v>10</v>
          </cell>
          <cell r="AB716" t="str">
            <v>0</v>
          </cell>
          <cell r="AC716" t="str">
            <v>NO</v>
          </cell>
          <cell r="AD716" t="str">
            <v>SI_HighLow</v>
          </cell>
          <cell r="AE716" t="str">
            <v>not used</v>
          </cell>
          <cell r="AF716" t="str">
            <v>A200037</v>
          </cell>
        </row>
        <row r="717">
          <cell r="A717" t="str">
            <v>SHARED</v>
          </cell>
          <cell r="B717" t="str">
            <v>6</v>
          </cell>
          <cell r="C717" t="str">
            <v>A_200037</v>
          </cell>
          <cell r="D717" t="str">
            <v>0000020000</v>
          </cell>
          <cell r="E717" t="str">
            <v>1</v>
          </cell>
          <cell r="F717" t="str">
            <v>A_200037_002</v>
          </cell>
          <cell r="G717" t="str">
            <v>(Dis.FORLI) (PANDOLFA) PORTATA ENTRATA POZZI</v>
          </cell>
          <cell r="H717" t="str">
            <v>m3/h</v>
          </cell>
          <cell r="I717" t="str">
            <v>38725</v>
          </cell>
          <cell r="J717" t="str">
            <v>62556</v>
          </cell>
          <cell r="K717" t="str">
            <v>0</v>
          </cell>
          <cell r="L717" t="str">
            <v>500</v>
          </cell>
          <cell r="M717" t="str">
            <v>1</v>
          </cell>
          <cell r="N717" t="str">
            <v>0</v>
          </cell>
          <cell r="O717" t="str">
            <v>238</v>
          </cell>
          <cell r="P717" t="str">
            <v>0</v>
          </cell>
          <cell r="Q717" t="str">
            <v>15</v>
          </cell>
          <cell r="R717" t="str">
            <v>LINEARE</v>
          </cell>
          <cell r="S717" t="str">
            <v>900000</v>
          </cell>
          <cell r="T717" t="str">
            <v>800000</v>
          </cell>
          <cell r="U717" t="str">
            <v>800000</v>
          </cell>
          <cell r="V717" t="str">
            <v>-800000</v>
          </cell>
          <cell r="W717" t="str">
            <v>-800000</v>
          </cell>
          <cell r="X717" t="str">
            <v>-900000</v>
          </cell>
          <cell r="Y717" t="str">
            <v>0</v>
          </cell>
          <cell r="Z717" t="str">
            <v>MEDIA</v>
          </cell>
          <cell r="AA717" t="str">
            <v>10</v>
          </cell>
          <cell r="AB717" t="str">
            <v>0</v>
          </cell>
          <cell r="AC717" t="str">
            <v>NO</v>
          </cell>
          <cell r="AD717" t="str">
            <v>SI_HighLow</v>
          </cell>
          <cell r="AE717" t="str">
            <v>not used</v>
          </cell>
          <cell r="AF717" t="str">
            <v>A200037</v>
          </cell>
        </row>
        <row r="718">
          <cell r="A718" t="str">
            <v>SHARED</v>
          </cell>
          <cell r="B718" t="str">
            <v>6</v>
          </cell>
          <cell r="C718" t="str">
            <v>A_200037</v>
          </cell>
          <cell r="D718" t="str">
            <v>0000030000</v>
          </cell>
          <cell r="E718" t="str">
            <v>2</v>
          </cell>
          <cell r="F718" t="str">
            <v>A_200037_003</v>
          </cell>
          <cell r="G718" t="str">
            <v>(Dis.FORLI) (PANDOLFA) PORTATA SOLLEVAMENTO PENSILE</v>
          </cell>
          <cell r="H718" t="str">
            <v>m3/h</v>
          </cell>
          <cell r="I718" t="str">
            <v>38725</v>
          </cell>
          <cell r="J718" t="str">
            <v>62556</v>
          </cell>
          <cell r="K718" t="str">
            <v>0</v>
          </cell>
          <cell r="L718" t="str">
            <v>500</v>
          </cell>
          <cell r="M718" t="str">
            <v>1</v>
          </cell>
          <cell r="N718" t="str">
            <v>0</v>
          </cell>
          <cell r="O718" t="str">
            <v>238</v>
          </cell>
          <cell r="P718" t="str">
            <v>0</v>
          </cell>
          <cell r="Q718" t="str">
            <v>15</v>
          </cell>
          <cell r="R718" t="str">
            <v>LINEARE</v>
          </cell>
          <cell r="S718" t="str">
            <v>900000</v>
          </cell>
          <cell r="T718" t="str">
            <v>800000</v>
          </cell>
          <cell r="U718" t="str">
            <v>800000</v>
          </cell>
          <cell r="V718" t="str">
            <v>-800000</v>
          </cell>
          <cell r="W718" t="str">
            <v>-800000</v>
          </cell>
          <cell r="X718" t="str">
            <v>-900000</v>
          </cell>
          <cell r="Y718" t="str">
            <v>0</v>
          </cell>
          <cell r="Z718" t="str">
            <v>MEDIA</v>
          </cell>
          <cell r="AA718" t="str">
            <v>10</v>
          </cell>
          <cell r="AB718" t="str">
            <v>0</v>
          </cell>
          <cell r="AC718" t="str">
            <v>NO</v>
          </cell>
          <cell r="AD718" t="str">
            <v>SI_HighLow</v>
          </cell>
          <cell r="AE718" t="str">
            <v>not used</v>
          </cell>
          <cell r="AF718" t="str">
            <v>A200037</v>
          </cell>
        </row>
        <row r="719">
          <cell r="A719" t="str">
            <v>SHARED</v>
          </cell>
          <cell r="B719" t="str">
            <v>6</v>
          </cell>
          <cell r="C719" t="str">
            <v>A_200037</v>
          </cell>
          <cell r="D719" t="str">
            <v>0000040000</v>
          </cell>
          <cell r="E719" t="str">
            <v>3</v>
          </cell>
          <cell r="F719" t="str">
            <v>A_200037_004</v>
          </cell>
          <cell r="G719" t="str">
            <v>(Dis.FORLI) (PANDOLFA) PORTATA SOLLEVAMENTO STADIO</v>
          </cell>
          <cell r="H719" t="str">
            <v>m3/h</v>
          </cell>
          <cell r="I719" t="str">
            <v>38725</v>
          </cell>
          <cell r="J719" t="str">
            <v>62556</v>
          </cell>
          <cell r="K719" t="str">
            <v>0</v>
          </cell>
          <cell r="L719" t="str">
            <v>300</v>
          </cell>
          <cell r="M719" t="str">
            <v>1</v>
          </cell>
          <cell r="N719" t="str">
            <v>0</v>
          </cell>
          <cell r="O719" t="str">
            <v>238</v>
          </cell>
          <cell r="P719" t="str">
            <v>0</v>
          </cell>
          <cell r="Q719" t="str">
            <v>15</v>
          </cell>
          <cell r="R719" t="str">
            <v>LINEARE</v>
          </cell>
          <cell r="S719" t="str">
            <v>900000</v>
          </cell>
          <cell r="T719" t="str">
            <v>800000</v>
          </cell>
          <cell r="U719" t="str">
            <v>800000</v>
          </cell>
          <cell r="V719" t="str">
            <v>-800000</v>
          </cell>
          <cell r="W719" t="str">
            <v>-800000</v>
          </cell>
          <cell r="X719" t="str">
            <v>-900000</v>
          </cell>
          <cell r="Y719" t="str">
            <v>0</v>
          </cell>
          <cell r="Z719" t="str">
            <v>MEDIA</v>
          </cell>
          <cell r="AA719" t="str">
            <v>10</v>
          </cell>
          <cell r="AB719" t="str">
            <v>0</v>
          </cell>
          <cell r="AC719" t="str">
            <v>NO</v>
          </cell>
          <cell r="AD719" t="str">
            <v>SI_HighLow</v>
          </cell>
          <cell r="AE719" t="str">
            <v>not used</v>
          </cell>
          <cell r="AF719" t="str">
            <v>A200037</v>
          </cell>
        </row>
        <row r="720">
          <cell r="A720" t="str">
            <v>SHARED</v>
          </cell>
          <cell r="B720" t="str">
            <v>6</v>
          </cell>
          <cell r="C720" t="str">
            <v>A_200037</v>
          </cell>
          <cell r="D720" t="str">
            <v>0000050000</v>
          </cell>
          <cell r="E720" t="str">
            <v>4</v>
          </cell>
          <cell r="F720" t="str">
            <v>A_200037_005</v>
          </cell>
          <cell r="G720" t="str">
            <v>(Dis.FORLI) (PANDOLFA) LIVELLO VASCA</v>
          </cell>
          <cell r="H720" t="str">
            <v>m</v>
          </cell>
          <cell r="I720" t="str">
            <v>38725</v>
          </cell>
          <cell r="J720" t="str">
            <v>62556</v>
          </cell>
          <cell r="K720" t="str">
            <v>0</v>
          </cell>
          <cell r="L720" t="str">
            <v>10</v>
          </cell>
          <cell r="M720" t="str">
            <v>1</v>
          </cell>
          <cell r="N720" t="str">
            <v>0</v>
          </cell>
          <cell r="O720" t="str">
            <v>238</v>
          </cell>
          <cell r="P720" t="str">
            <v>0</v>
          </cell>
          <cell r="Q720" t="str">
            <v>15</v>
          </cell>
          <cell r="R720" t="str">
            <v>LINEARE</v>
          </cell>
          <cell r="S720" t="str">
            <v>900000</v>
          </cell>
          <cell r="T720" t="str">
            <v>800000</v>
          </cell>
          <cell r="U720" t="str">
            <v>800000</v>
          </cell>
          <cell r="V720" t="str">
            <v>-800000</v>
          </cell>
          <cell r="W720" t="str">
            <v>-800000</v>
          </cell>
          <cell r="X720" t="str">
            <v>-900000</v>
          </cell>
          <cell r="Y720" t="str">
            <v>0</v>
          </cell>
          <cell r="Z720" t="str">
            <v>MEDIA</v>
          </cell>
          <cell r="AA720" t="str">
            <v>10</v>
          </cell>
          <cell r="AB720" t="str">
            <v>0</v>
          </cell>
          <cell r="AC720" t="str">
            <v>NO</v>
          </cell>
          <cell r="AD720" t="str">
            <v>SI_HighLow</v>
          </cell>
          <cell r="AE720" t="str">
            <v>not used</v>
          </cell>
          <cell r="AF720" t="str">
            <v>A200037</v>
          </cell>
        </row>
        <row r="721">
          <cell r="A721" t="str">
            <v>SHARED</v>
          </cell>
          <cell r="B721" t="str">
            <v>6</v>
          </cell>
          <cell r="C721" t="str">
            <v>A_200037</v>
          </cell>
          <cell r="D721" t="str">
            <v>0000060000</v>
          </cell>
          <cell r="E721" t="str">
            <v>5</v>
          </cell>
          <cell r="F721" t="str">
            <v>A_200037_006</v>
          </cell>
          <cell r="G721" t="str">
            <v>(Dis.FORLI) (PANDOLFA) LIVELLO PENSILE</v>
          </cell>
          <cell r="H721" t="str">
            <v>m</v>
          </cell>
          <cell r="I721" t="str">
            <v>38725</v>
          </cell>
          <cell r="J721" t="str">
            <v>62556</v>
          </cell>
          <cell r="K721" t="str">
            <v>0</v>
          </cell>
          <cell r="L721" t="str">
            <v>10</v>
          </cell>
          <cell r="M721" t="str">
            <v>1</v>
          </cell>
          <cell r="N721" t="str">
            <v>0</v>
          </cell>
          <cell r="O721" t="str">
            <v>238</v>
          </cell>
          <cell r="P721" t="str">
            <v>0</v>
          </cell>
          <cell r="Q721" t="str">
            <v>15</v>
          </cell>
          <cell r="R721" t="str">
            <v>LINEARE</v>
          </cell>
          <cell r="S721" t="str">
            <v>900000</v>
          </cell>
          <cell r="T721" t="str">
            <v>800000</v>
          </cell>
          <cell r="U721" t="str">
            <v>800000</v>
          </cell>
          <cell r="V721" t="str">
            <v>-800000</v>
          </cell>
          <cell r="W721" t="str">
            <v>-800000</v>
          </cell>
          <cell r="X721" t="str">
            <v>-900000</v>
          </cell>
          <cell r="Y721" t="str">
            <v>0</v>
          </cell>
          <cell r="Z721" t="str">
            <v>MEDIA</v>
          </cell>
          <cell r="AA721" t="str">
            <v>10</v>
          </cell>
          <cell r="AB721" t="str">
            <v>0</v>
          </cell>
          <cell r="AC721" t="str">
            <v>NO</v>
          </cell>
          <cell r="AD721" t="str">
            <v>SI_HighLow</v>
          </cell>
          <cell r="AE721" t="str">
            <v>not used</v>
          </cell>
          <cell r="AF721" t="str">
            <v>A200037</v>
          </cell>
        </row>
        <row r="722">
          <cell r="A722" t="str">
            <v>SHARED</v>
          </cell>
          <cell r="B722" t="str">
            <v>6</v>
          </cell>
          <cell r="C722" t="str">
            <v>A_200037</v>
          </cell>
          <cell r="D722" t="str">
            <v>0000070000</v>
          </cell>
          <cell r="E722" t="str">
            <v>6</v>
          </cell>
          <cell r="F722" t="str">
            <v>A_200037_007</v>
          </cell>
          <cell r="G722" t="str">
            <v>(Dis.FORLI) (PANDOLFA) PORTATA USCITA</v>
          </cell>
          <cell r="H722" t="str">
            <v>m3/h</v>
          </cell>
          <cell r="I722" t="str">
            <v>38725</v>
          </cell>
          <cell r="J722" t="str">
            <v>62556</v>
          </cell>
          <cell r="K722" t="str">
            <v>0</v>
          </cell>
          <cell r="L722" t="str">
            <v>432</v>
          </cell>
          <cell r="M722" t="str">
            <v>1</v>
          </cell>
          <cell r="N722" t="str">
            <v>0</v>
          </cell>
          <cell r="O722" t="str">
            <v>238</v>
          </cell>
          <cell r="P722" t="str">
            <v>0</v>
          </cell>
          <cell r="Q722" t="str">
            <v>15</v>
          </cell>
          <cell r="R722" t="str">
            <v>LINEARE</v>
          </cell>
          <cell r="S722" t="str">
            <v>900000</v>
          </cell>
          <cell r="T722" t="str">
            <v>800000</v>
          </cell>
          <cell r="U722" t="str">
            <v>800000</v>
          </cell>
          <cell r="V722" t="str">
            <v>-800000</v>
          </cell>
          <cell r="W722" t="str">
            <v>-800000</v>
          </cell>
          <cell r="X722" t="str">
            <v>-900000</v>
          </cell>
          <cell r="Y722" t="str">
            <v>0</v>
          </cell>
          <cell r="Z722" t="str">
            <v>MEDIA</v>
          </cell>
          <cell r="AA722" t="str">
            <v>10</v>
          </cell>
          <cell r="AB722" t="str">
            <v>0</v>
          </cell>
          <cell r="AC722" t="str">
            <v>NO</v>
          </cell>
          <cell r="AD722" t="str">
            <v>SI_HighLow</v>
          </cell>
          <cell r="AE722" t="str">
            <v>not used</v>
          </cell>
          <cell r="AF722" t="str">
            <v>A200037</v>
          </cell>
        </row>
        <row r="723">
          <cell r="A723" t="str">
            <v>SHARED</v>
          </cell>
          <cell r="B723" t="str">
            <v>7</v>
          </cell>
          <cell r="C723" t="str">
            <v>A_200037</v>
          </cell>
          <cell r="D723" t="str">
            <v>0000010000</v>
          </cell>
          <cell r="E723" t="str">
            <v>0</v>
          </cell>
          <cell r="F723" t="str">
            <v>A_200037_009</v>
          </cell>
          <cell r="G723" t="str">
            <v>(Dis.FORLI) (PANDOLFA) ASSORBIMENTO POMPA 1</v>
          </cell>
          <cell r="H723" t="str">
            <v>A</v>
          </cell>
          <cell r="I723" t="str">
            <v>38725</v>
          </cell>
          <cell r="J723" t="str">
            <v>62556</v>
          </cell>
          <cell r="K723" t="str">
            <v>0</v>
          </cell>
          <cell r="L723" t="str">
            <v>100</v>
          </cell>
          <cell r="M723" t="str">
            <v>10</v>
          </cell>
          <cell r="N723" t="str">
            <v>0</v>
          </cell>
          <cell r="O723" t="str">
            <v>238</v>
          </cell>
          <cell r="P723" t="str">
            <v>0</v>
          </cell>
          <cell r="Q723" t="str">
            <v>15</v>
          </cell>
          <cell r="R723" t="str">
            <v>LINEARE</v>
          </cell>
          <cell r="S723" t="str">
            <v>900000</v>
          </cell>
          <cell r="T723" t="str">
            <v>800000</v>
          </cell>
          <cell r="U723" t="str">
            <v>800000</v>
          </cell>
          <cell r="V723" t="str">
            <v>-800000</v>
          </cell>
          <cell r="W723" t="str">
            <v>-800000</v>
          </cell>
          <cell r="X723" t="str">
            <v>-900000</v>
          </cell>
          <cell r="Y723" t="str">
            <v>0</v>
          </cell>
          <cell r="Z723" t="str">
            <v>MEDIA</v>
          </cell>
          <cell r="AA723" t="str">
            <v>10</v>
          </cell>
          <cell r="AB723" t="str">
            <v>0</v>
          </cell>
          <cell r="AC723" t="str">
            <v>NO</v>
          </cell>
          <cell r="AD723" t="str">
            <v>SI_HighLow</v>
          </cell>
          <cell r="AE723" t="str">
            <v>not used</v>
          </cell>
          <cell r="AF723" t="str">
            <v>A200037</v>
          </cell>
        </row>
        <row r="724">
          <cell r="A724" t="str">
            <v>SHARED</v>
          </cell>
          <cell r="B724" t="str">
            <v>7</v>
          </cell>
          <cell r="C724" t="str">
            <v>A_200037</v>
          </cell>
          <cell r="D724" t="str">
            <v>0000020000</v>
          </cell>
          <cell r="E724" t="str">
            <v>1</v>
          </cell>
          <cell r="F724" t="str">
            <v>A_200037_010</v>
          </cell>
          <cell r="G724" t="str">
            <v>(Dis.FORLI) (PANDOLFA) ASSORBIMENTO POMPA 2</v>
          </cell>
          <cell r="H724" t="str">
            <v>A</v>
          </cell>
          <cell r="I724" t="str">
            <v>38725</v>
          </cell>
          <cell r="J724" t="str">
            <v>62556</v>
          </cell>
          <cell r="K724" t="str">
            <v>0</v>
          </cell>
          <cell r="L724" t="str">
            <v>100</v>
          </cell>
          <cell r="M724" t="str">
            <v>10</v>
          </cell>
          <cell r="N724" t="str">
            <v>0</v>
          </cell>
          <cell r="O724" t="str">
            <v>238</v>
          </cell>
          <cell r="P724" t="str">
            <v>0</v>
          </cell>
          <cell r="Q724" t="str">
            <v>15</v>
          </cell>
          <cell r="R724" t="str">
            <v>LINEARE</v>
          </cell>
          <cell r="S724" t="str">
            <v>900000</v>
          </cell>
          <cell r="T724" t="str">
            <v>800000</v>
          </cell>
          <cell r="U724" t="str">
            <v>800000</v>
          </cell>
          <cell r="V724" t="str">
            <v>-800000</v>
          </cell>
          <cell r="W724" t="str">
            <v>-800000</v>
          </cell>
          <cell r="X724" t="str">
            <v>-900000</v>
          </cell>
          <cell r="Y724" t="str">
            <v>0</v>
          </cell>
          <cell r="Z724" t="str">
            <v>MEDIA</v>
          </cell>
          <cell r="AA724" t="str">
            <v>10</v>
          </cell>
          <cell r="AB724" t="str">
            <v>0</v>
          </cell>
          <cell r="AC724" t="str">
            <v>NO</v>
          </cell>
          <cell r="AD724" t="str">
            <v>SI_HighLow</v>
          </cell>
          <cell r="AE724" t="str">
            <v>not used</v>
          </cell>
          <cell r="AF724" t="str">
            <v>A200037</v>
          </cell>
        </row>
        <row r="725">
          <cell r="A725" t="str">
            <v>SHARED</v>
          </cell>
          <cell r="B725" t="str">
            <v>7</v>
          </cell>
          <cell r="C725" t="str">
            <v>A_200037</v>
          </cell>
          <cell r="D725" t="str">
            <v>0000030000</v>
          </cell>
          <cell r="E725" t="str">
            <v>2</v>
          </cell>
          <cell r="F725" t="str">
            <v>A_200037_011</v>
          </cell>
          <cell r="G725" t="str">
            <v>(Dis.FORLI) (PANDOLFA) ASSORBIMENTO POMPA 3</v>
          </cell>
          <cell r="H725" t="str">
            <v>A</v>
          </cell>
          <cell r="I725" t="str">
            <v>38725</v>
          </cell>
          <cell r="J725" t="str">
            <v>62556</v>
          </cell>
          <cell r="K725" t="str">
            <v>0</v>
          </cell>
          <cell r="L725" t="str">
            <v>100</v>
          </cell>
          <cell r="M725" t="str">
            <v>10</v>
          </cell>
          <cell r="N725" t="str">
            <v>0</v>
          </cell>
          <cell r="O725" t="str">
            <v>238</v>
          </cell>
          <cell r="P725" t="str">
            <v>0</v>
          </cell>
          <cell r="Q725" t="str">
            <v>15</v>
          </cell>
          <cell r="R725" t="str">
            <v>LINEARE</v>
          </cell>
          <cell r="S725" t="str">
            <v>900000</v>
          </cell>
          <cell r="T725" t="str">
            <v>800000</v>
          </cell>
          <cell r="U725" t="str">
            <v>800000</v>
          </cell>
          <cell r="V725" t="str">
            <v>-800000</v>
          </cell>
          <cell r="W725" t="str">
            <v>-800000</v>
          </cell>
          <cell r="X725" t="str">
            <v>-900000</v>
          </cell>
          <cell r="Y725" t="str">
            <v>0</v>
          </cell>
          <cell r="Z725" t="str">
            <v>MEDIA</v>
          </cell>
          <cell r="AA725" t="str">
            <v>10</v>
          </cell>
          <cell r="AB725" t="str">
            <v>0</v>
          </cell>
          <cell r="AC725" t="str">
            <v>NO</v>
          </cell>
          <cell r="AD725" t="str">
            <v>SI_HighLow</v>
          </cell>
          <cell r="AE725" t="str">
            <v>not used</v>
          </cell>
          <cell r="AF725" t="str">
            <v>A200037</v>
          </cell>
        </row>
        <row r="726">
          <cell r="A726" t="str">
            <v>SHARED</v>
          </cell>
          <cell r="B726" t="str">
            <v>7</v>
          </cell>
          <cell r="C726" t="str">
            <v>A_200037</v>
          </cell>
          <cell r="D726" t="str">
            <v>0000040000</v>
          </cell>
          <cell r="E726" t="str">
            <v>3</v>
          </cell>
          <cell r="F726" t="str">
            <v>A_200037_012</v>
          </cell>
          <cell r="G726" t="str">
            <v>(Dis.FORLI) (PANDOLFA) ASSORBIMENTO POMPA STADIO 1</v>
          </cell>
          <cell r="H726" t="str">
            <v>A</v>
          </cell>
          <cell r="I726" t="str">
            <v>38725</v>
          </cell>
          <cell r="J726" t="str">
            <v>62556</v>
          </cell>
          <cell r="K726" t="str">
            <v>0</v>
          </cell>
          <cell r="L726" t="str">
            <v>100</v>
          </cell>
          <cell r="M726" t="str">
            <v>10</v>
          </cell>
          <cell r="N726" t="str">
            <v>0</v>
          </cell>
          <cell r="O726" t="str">
            <v>238</v>
          </cell>
          <cell r="P726" t="str">
            <v>0</v>
          </cell>
          <cell r="Q726" t="str">
            <v>15</v>
          </cell>
          <cell r="R726" t="str">
            <v>LINEARE</v>
          </cell>
          <cell r="S726" t="str">
            <v>900000</v>
          </cell>
          <cell r="T726" t="str">
            <v>800000</v>
          </cell>
          <cell r="U726" t="str">
            <v>800000</v>
          </cell>
          <cell r="V726" t="str">
            <v>-800000</v>
          </cell>
          <cell r="W726" t="str">
            <v>-800000</v>
          </cell>
          <cell r="X726" t="str">
            <v>-900000</v>
          </cell>
          <cell r="Y726" t="str">
            <v>0</v>
          </cell>
          <cell r="Z726" t="str">
            <v>MEDIA</v>
          </cell>
          <cell r="AA726" t="str">
            <v>10</v>
          </cell>
          <cell r="AB726" t="str">
            <v>0</v>
          </cell>
          <cell r="AC726" t="str">
            <v>NO</v>
          </cell>
          <cell r="AD726" t="str">
            <v>SI_HighLow</v>
          </cell>
          <cell r="AE726" t="str">
            <v>not used</v>
          </cell>
          <cell r="AF726" t="str">
            <v>A200037</v>
          </cell>
        </row>
        <row r="727">
          <cell r="A727" t="str">
            <v>SHARED</v>
          </cell>
          <cell r="B727" t="str">
            <v>7</v>
          </cell>
          <cell r="C727" t="str">
            <v>A_200037</v>
          </cell>
          <cell r="D727" t="str">
            <v>0000050000</v>
          </cell>
          <cell r="E727" t="str">
            <v>4</v>
          </cell>
          <cell r="F727" t="str">
            <v>A_200037_013</v>
          </cell>
          <cell r="G727" t="str">
            <v>(Dis.FORLI) (PANDOLFA) ASSORBIMENTO POMPA STADIO 2</v>
          </cell>
          <cell r="H727" t="str">
            <v>A</v>
          </cell>
          <cell r="I727" t="str">
            <v>38725</v>
          </cell>
          <cell r="J727" t="str">
            <v>62556</v>
          </cell>
          <cell r="K727" t="str">
            <v>0</v>
          </cell>
          <cell r="L727" t="str">
            <v>60</v>
          </cell>
          <cell r="M727" t="str">
            <v>10</v>
          </cell>
          <cell r="N727" t="str">
            <v>0</v>
          </cell>
          <cell r="O727" t="str">
            <v>238</v>
          </cell>
          <cell r="P727" t="str">
            <v>0</v>
          </cell>
          <cell r="Q727" t="str">
            <v>15</v>
          </cell>
          <cell r="R727" t="str">
            <v>LINEARE</v>
          </cell>
          <cell r="S727" t="str">
            <v>900000</v>
          </cell>
          <cell r="T727" t="str">
            <v>800000</v>
          </cell>
          <cell r="U727" t="str">
            <v>800000</v>
          </cell>
          <cell r="V727" t="str">
            <v>-800000</v>
          </cell>
          <cell r="W727" t="str">
            <v>-800000</v>
          </cell>
          <cell r="X727" t="str">
            <v>-900000</v>
          </cell>
          <cell r="Y727" t="str">
            <v>0</v>
          </cell>
          <cell r="Z727" t="str">
            <v>MEDIA</v>
          </cell>
          <cell r="AA727" t="str">
            <v>10</v>
          </cell>
          <cell r="AB727" t="str">
            <v>0</v>
          </cell>
          <cell r="AC727" t="str">
            <v>NO</v>
          </cell>
          <cell r="AD727" t="str">
            <v>SI_HighLow</v>
          </cell>
          <cell r="AE727" t="str">
            <v>not used</v>
          </cell>
          <cell r="AF727" t="str">
            <v>A200037</v>
          </cell>
        </row>
        <row r="728">
          <cell r="A728" t="str">
            <v>SHARED</v>
          </cell>
          <cell r="B728" t="str">
            <v>7</v>
          </cell>
          <cell r="C728" t="str">
            <v>A_200037</v>
          </cell>
          <cell r="D728" t="str">
            <v>0000060000</v>
          </cell>
          <cell r="E728" t="str">
            <v>5</v>
          </cell>
          <cell r="F728" t="str">
            <v>A_200037_014</v>
          </cell>
          <cell r="G728" t="str">
            <v>(Dis.FORLI) (PANDOLFA) CLORO RESIDUO</v>
          </cell>
          <cell r="H728" t="str">
            <v>mg/l</v>
          </cell>
          <cell r="I728" t="str">
            <v>38725</v>
          </cell>
          <cell r="J728" t="str">
            <v>62556</v>
          </cell>
          <cell r="K728" t="str">
            <v>0</v>
          </cell>
          <cell r="L728" t="str">
            <v>.5</v>
          </cell>
          <cell r="M728" t="str">
            <v>0</v>
          </cell>
          <cell r="N728" t="str">
            <v>0</v>
          </cell>
          <cell r="O728" t="str">
            <v>238</v>
          </cell>
          <cell r="P728" t="str">
            <v>0</v>
          </cell>
          <cell r="Q728" t="str">
            <v>15</v>
          </cell>
          <cell r="R728" t="str">
            <v>LINEARE</v>
          </cell>
          <cell r="S728" t="str">
            <v>999999</v>
          </cell>
          <cell r="T728" t="str">
            <v>888888</v>
          </cell>
          <cell r="U728" t="str">
            <v>888888</v>
          </cell>
          <cell r="V728" t="str">
            <v>.06</v>
          </cell>
          <cell r="W728" t="str">
            <v>.06</v>
          </cell>
          <cell r="X728" t="str">
            <v>.02</v>
          </cell>
          <cell r="Y728" t="str">
            <v>0</v>
          </cell>
          <cell r="Z728" t="str">
            <v>MEDIA</v>
          </cell>
          <cell r="AA728" t="str">
            <v>10</v>
          </cell>
          <cell r="AB728" t="str">
            <v>0</v>
          </cell>
          <cell r="AC728" t="str">
            <v>NO</v>
          </cell>
          <cell r="AD728" t="str">
            <v>NO</v>
          </cell>
          <cell r="AE728" t="str">
            <v>not used</v>
          </cell>
          <cell r="AF728" t="str">
            <v>A200037</v>
          </cell>
        </row>
        <row r="729">
          <cell r="A729" t="str">
            <v>SHARED</v>
          </cell>
          <cell r="B729" t="str">
            <v>4</v>
          </cell>
          <cell r="C729" t="str">
            <v>A_200038</v>
          </cell>
          <cell r="D729" t="str">
            <v>0000010000</v>
          </cell>
          <cell r="E729" t="str">
            <v>0</v>
          </cell>
          <cell r="F729" t="str">
            <v>A_200038_000</v>
          </cell>
          <cell r="G729" t="str">
            <v>(Dis.FORLI) (S.MARTINO) PORTATA ENTRATA</v>
          </cell>
          <cell r="H729" t="str">
            <v>m3/h</v>
          </cell>
          <cell r="I729" t="str">
            <v>819</v>
          </cell>
          <cell r="J729" t="str">
            <v>4095</v>
          </cell>
          <cell r="K729" t="str">
            <v>0</v>
          </cell>
          <cell r="L729" t="str">
            <v>200</v>
          </cell>
          <cell r="M729" t="str">
            <v>1</v>
          </cell>
          <cell r="N729" t="str">
            <v>0</v>
          </cell>
          <cell r="O729" t="str">
            <v>32</v>
          </cell>
          <cell r="P729" t="str">
            <v>0</v>
          </cell>
          <cell r="Q729" t="str">
            <v>15</v>
          </cell>
          <cell r="R729" t="str">
            <v>LINEARE</v>
          </cell>
          <cell r="S729" t="str">
            <v>999999</v>
          </cell>
          <cell r="T729" t="str">
            <v>888888</v>
          </cell>
          <cell r="U729" t="str">
            <v>888888</v>
          </cell>
          <cell r="V729" t="str">
            <v>-888888</v>
          </cell>
          <cell r="W729" t="str">
            <v>-888888</v>
          </cell>
          <cell r="X729" t="str">
            <v>-999999</v>
          </cell>
          <cell r="Y729" t="str">
            <v>0</v>
          </cell>
          <cell r="Z729" t="str">
            <v>MEDIA</v>
          </cell>
          <cell r="AA729" t="str">
            <v>10</v>
          </cell>
          <cell r="AB729" t="str">
            <v>0</v>
          </cell>
          <cell r="AC729" t="str">
            <v>NO</v>
          </cell>
          <cell r="AD729" t="str">
            <v>SI_HighLow</v>
          </cell>
          <cell r="AE729" t="str">
            <v>not used</v>
          </cell>
          <cell r="AF729" t="str">
            <v>A200038</v>
          </cell>
        </row>
        <row r="730">
          <cell r="A730" t="str">
            <v>SHARED</v>
          </cell>
          <cell r="B730" t="str">
            <v>4</v>
          </cell>
          <cell r="C730" t="str">
            <v>A_200038</v>
          </cell>
          <cell r="D730" t="str">
            <v>0000020000</v>
          </cell>
          <cell r="E730" t="str">
            <v>1</v>
          </cell>
          <cell r="F730" t="str">
            <v>A_200038_001</v>
          </cell>
          <cell r="G730" t="str">
            <v>(Dis.FORLI) (S.MARTINO) PRESSIONE ENTRATA</v>
          </cell>
          <cell r="H730" t="str">
            <v>bar</v>
          </cell>
          <cell r="I730" t="str">
            <v>819</v>
          </cell>
          <cell r="J730" t="str">
            <v>4095</v>
          </cell>
          <cell r="K730" t="str">
            <v>0</v>
          </cell>
          <cell r="L730" t="str">
            <v>16</v>
          </cell>
          <cell r="M730" t="str">
            <v>1</v>
          </cell>
          <cell r="N730" t="str">
            <v>0</v>
          </cell>
          <cell r="O730" t="str">
            <v>32</v>
          </cell>
          <cell r="P730" t="str">
            <v>0</v>
          </cell>
          <cell r="Q730" t="str">
            <v>15</v>
          </cell>
          <cell r="R730" t="str">
            <v>LINEARE</v>
          </cell>
          <cell r="S730" t="str">
            <v>999999</v>
          </cell>
          <cell r="T730" t="str">
            <v>888888</v>
          </cell>
          <cell r="U730" t="str">
            <v>888888</v>
          </cell>
          <cell r="V730" t="str">
            <v>-888888</v>
          </cell>
          <cell r="W730" t="str">
            <v>-888888</v>
          </cell>
          <cell r="X730" t="str">
            <v>-999999</v>
          </cell>
          <cell r="Y730" t="str">
            <v>0</v>
          </cell>
          <cell r="Z730" t="str">
            <v>MEDIA</v>
          </cell>
          <cell r="AA730" t="str">
            <v>10</v>
          </cell>
          <cell r="AB730" t="str">
            <v>0</v>
          </cell>
          <cell r="AC730" t="str">
            <v>NO</v>
          </cell>
          <cell r="AD730" t="str">
            <v>SI_HighLow</v>
          </cell>
          <cell r="AE730" t="str">
            <v>not used</v>
          </cell>
          <cell r="AF730" t="str">
            <v>A200038</v>
          </cell>
        </row>
        <row r="731">
          <cell r="A731" t="str">
            <v>SHARED</v>
          </cell>
          <cell r="B731" t="str">
            <v>4</v>
          </cell>
          <cell r="C731" t="str">
            <v>A_200038</v>
          </cell>
          <cell r="D731" t="str">
            <v>0000030000</v>
          </cell>
          <cell r="E731" t="str">
            <v>2</v>
          </cell>
          <cell r="F731" t="str">
            <v>A_200038_002</v>
          </cell>
          <cell r="G731" t="str">
            <v>(Dis.FORLI) (S.MARTINO) LIVELLO PENSILE</v>
          </cell>
          <cell r="H731" t="str">
            <v>m</v>
          </cell>
          <cell r="I731" t="str">
            <v>819</v>
          </cell>
          <cell r="J731" t="str">
            <v>4095</v>
          </cell>
          <cell r="K731" t="str">
            <v>0</v>
          </cell>
          <cell r="L731" t="str">
            <v>10</v>
          </cell>
          <cell r="M731" t="str">
            <v>1</v>
          </cell>
          <cell r="N731" t="str">
            <v>0</v>
          </cell>
          <cell r="O731" t="str">
            <v>32</v>
          </cell>
          <cell r="P731" t="str">
            <v>0</v>
          </cell>
          <cell r="Q731" t="str">
            <v>15</v>
          </cell>
          <cell r="R731" t="str">
            <v>LINEARE</v>
          </cell>
          <cell r="S731" t="str">
            <v>999999</v>
          </cell>
          <cell r="T731" t="str">
            <v>888888</v>
          </cell>
          <cell r="U731" t="str">
            <v>888888</v>
          </cell>
          <cell r="V731" t="str">
            <v>-888888</v>
          </cell>
          <cell r="W731" t="str">
            <v>-888888</v>
          </cell>
          <cell r="X731" t="str">
            <v>-999999</v>
          </cell>
          <cell r="Y731" t="str">
            <v>0</v>
          </cell>
          <cell r="Z731" t="str">
            <v>MEDIA</v>
          </cell>
          <cell r="AA731" t="str">
            <v>10</v>
          </cell>
          <cell r="AB731" t="str">
            <v>0</v>
          </cell>
          <cell r="AC731" t="str">
            <v>NO</v>
          </cell>
          <cell r="AD731" t="str">
            <v>SI_HighLow</v>
          </cell>
          <cell r="AE731" t="str">
            <v>not used</v>
          </cell>
          <cell r="AF731" t="str">
            <v>A200038</v>
          </cell>
        </row>
        <row r="732">
          <cell r="A732" t="str">
            <v>SHARED</v>
          </cell>
          <cell r="B732" t="str">
            <v>4</v>
          </cell>
          <cell r="C732" t="str">
            <v>A_200038</v>
          </cell>
          <cell r="D732" t="str">
            <v>0000040000</v>
          </cell>
          <cell r="E732" t="str">
            <v>3</v>
          </cell>
          <cell r="F732" t="str">
            <v>A_200038_003</v>
          </cell>
          <cell r="G732" t="str">
            <v>(Dis.FORLI) (S.MARTINO) PORTATA USCITA</v>
          </cell>
          <cell r="H732" t="str">
            <v>m3/h</v>
          </cell>
          <cell r="I732" t="str">
            <v>819</v>
          </cell>
          <cell r="J732" t="str">
            <v>4095</v>
          </cell>
          <cell r="K732" t="str">
            <v>0</v>
          </cell>
          <cell r="L732" t="str">
            <v>100</v>
          </cell>
          <cell r="M732" t="str">
            <v>1</v>
          </cell>
          <cell r="N732" t="str">
            <v>0</v>
          </cell>
          <cell r="O732" t="str">
            <v>32</v>
          </cell>
          <cell r="P732" t="str">
            <v>0</v>
          </cell>
          <cell r="Q732" t="str">
            <v>15</v>
          </cell>
          <cell r="R732" t="str">
            <v>LINEARE</v>
          </cell>
          <cell r="S732" t="str">
            <v>999999</v>
          </cell>
          <cell r="T732" t="str">
            <v>888888</v>
          </cell>
          <cell r="U732" t="str">
            <v>888888</v>
          </cell>
          <cell r="V732" t="str">
            <v>-888888</v>
          </cell>
          <cell r="W732" t="str">
            <v>-888888</v>
          </cell>
          <cell r="X732" t="str">
            <v>-999999</v>
          </cell>
          <cell r="Y732" t="str">
            <v>0</v>
          </cell>
          <cell r="Z732" t="str">
            <v>MEDIA</v>
          </cell>
          <cell r="AA732" t="str">
            <v>10</v>
          </cell>
          <cell r="AB732" t="str">
            <v>0</v>
          </cell>
          <cell r="AC732" t="str">
            <v>NO</v>
          </cell>
          <cell r="AD732" t="str">
            <v>SI_HighLow</v>
          </cell>
          <cell r="AE732" t="str">
            <v>not used</v>
          </cell>
          <cell r="AF732" t="str">
            <v>A200038</v>
          </cell>
        </row>
        <row r="733">
          <cell r="A733" t="str">
            <v>SHARED</v>
          </cell>
          <cell r="B733" t="str">
            <v>4</v>
          </cell>
          <cell r="C733" t="str">
            <v>A_200039</v>
          </cell>
          <cell r="D733" t="str">
            <v>0000010000</v>
          </cell>
          <cell r="E733" t="str">
            <v>0</v>
          </cell>
          <cell r="F733" t="str">
            <v>A_200039_000</v>
          </cell>
          <cell r="G733" t="str">
            <v>(Dis.FORLI) (SCALETTA) PORTATA ENTRATA R.A.</v>
          </cell>
          <cell r="H733" t="str">
            <v>m3/h</v>
          </cell>
          <cell r="I733" t="str">
            <v>819</v>
          </cell>
          <cell r="J733" t="str">
            <v>4095</v>
          </cell>
          <cell r="K733" t="str">
            <v>0</v>
          </cell>
          <cell r="L733" t="str">
            <v>240</v>
          </cell>
          <cell r="M733" t="str">
            <v>1</v>
          </cell>
          <cell r="N733" t="str">
            <v>0</v>
          </cell>
          <cell r="O733" t="str">
            <v>32</v>
          </cell>
          <cell r="P733" t="str">
            <v>0</v>
          </cell>
          <cell r="Q733" t="str">
            <v>15</v>
          </cell>
          <cell r="R733" t="str">
            <v>LINEARE</v>
          </cell>
          <cell r="S733" t="str">
            <v>999999</v>
          </cell>
          <cell r="T733" t="str">
            <v>888888</v>
          </cell>
          <cell r="U733" t="str">
            <v>888888</v>
          </cell>
          <cell r="V733" t="str">
            <v>-888888</v>
          </cell>
          <cell r="W733" t="str">
            <v>-888888</v>
          </cell>
          <cell r="X733" t="str">
            <v>-999999</v>
          </cell>
          <cell r="Y733" t="str">
            <v>0</v>
          </cell>
          <cell r="Z733" t="str">
            <v>MEDIA</v>
          </cell>
          <cell r="AA733" t="str">
            <v>10</v>
          </cell>
          <cell r="AB733" t="str">
            <v>0</v>
          </cell>
          <cell r="AC733" t="str">
            <v>NO</v>
          </cell>
          <cell r="AD733" t="str">
            <v>SI_HighLow</v>
          </cell>
          <cell r="AE733" t="str">
            <v>not used</v>
          </cell>
          <cell r="AF733" t="str">
            <v>A200039</v>
          </cell>
        </row>
        <row r="734">
          <cell r="A734" t="str">
            <v>SHARED</v>
          </cell>
          <cell r="B734" t="str">
            <v>4</v>
          </cell>
          <cell r="C734" t="str">
            <v>A_200039</v>
          </cell>
          <cell r="D734" t="str">
            <v>0000020000</v>
          </cell>
          <cell r="E734" t="str">
            <v>1</v>
          </cell>
          <cell r="F734" t="str">
            <v>A_200039_001</v>
          </cell>
          <cell r="G734" t="str">
            <v>(Dis.FORLI) (SCALETTA) PRESSIONE ENTRATA</v>
          </cell>
          <cell r="H734" t="str">
            <v>bar</v>
          </cell>
          <cell r="I734" t="str">
            <v>819</v>
          </cell>
          <cell r="J734" t="str">
            <v>4095</v>
          </cell>
          <cell r="K734" t="str">
            <v>0</v>
          </cell>
          <cell r="L734" t="str">
            <v>100</v>
          </cell>
          <cell r="M734" t="str">
            <v>1</v>
          </cell>
          <cell r="N734" t="str">
            <v>0</v>
          </cell>
          <cell r="O734" t="str">
            <v>32</v>
          </cell>
          <cell r="P734" t="str">
            <v>0</v>
          </cell>
          <cell r="Q734" t="str">
            <v>15</v>
          </cell>
          <cell r="R734" t="str">
            <v>LINEARE</v>
          </cell>
          <cell r="S734" t="str">
            <v>999999</v>
          </cell>
          <cell r="T734" t="str">
            <v>888888</v>
          </cell>
          <cell r="U734" t="str">
            <v>888888</v>
          </cell>
          <cell r="V734" t="str">
            <v>-888888</v>
          </cell>
          <cell r="W734" t="str">
            <v>-888888</v>
          </cell>
          <cell r="X734" t="str">
            <v>-999999</v>
          </cell>
          <cell r="Y734" t="str">
            <v>0</v>
          </cell>
          <cell r="Z734" t="str">
            <v>MEDIA</v>
          </cell>
          <cell r="AA734" t="str">
            <v>10</v>
          </cell>
          <cell r="AB734" t="str">
            <v>0</v>
          </cell>
          <cell r="AC734" t="str">
            <v>NO</v>
          </cell>
          <cell r="AD734" t="str">
            <v>SI_HighLow</v>
          </cell>
          <cell r="AE734" t="str">
            <v>not used</v>
          </cell>
          <cell r="AF734" t="str">
            <v>A200039</v>
          </cell>
        </row>
        <row r="735">
          <cell r="A735" t="str">
            <v>SHARED</v>
          </cell>
          <cell r="B735" t="str">
            <v>4</v>
          </cell>
          <cell r="C735" t="str">
            <v>A_200039</v>
          </cell>
          <cell r="D735" t="str">
            <v>0000030000</v>
          </cell>
          <cell r="E735" t="str">
            <v>2</v>
          </cell>
          <cell r="F735" t="str">
            <v>A_200039_002</v>
          </cell>
          <cell r="G735" t="str">
            <v>(Dis.FORLI) (SCALETTA) LIVELLO PENSILE</v>
          </cell>
          <cell r="H735" t="str">
            <v>m</v>
          </cell>
          <cell r="I735" t="str">
            <v>819</v>
          </cell>
          <cell r="J735" t="str">
            <v>4095</v>
          </cell>
          <cell r="K735" t="str">
            <v>0</v>
          </cell>
          <cell r="L735" t="str">
            <v>10</v>
          </cell>
          <cell r="M735" t="str">
            <v>0</v>
          </cell>
          <cell r="N735" t="str">
            <v>0</v>
          </cell>
          <cell r="O735" t="str">
            <v>32</v>
          </cell>
          <cell r="P735" t="str">
            <v>0</v>
          </cell>
          <cell r="Q735" t="str">
            <v>15</v>
          </cell>
          <cell r="R735" t="str">
            <v>LINEARE</v>
          </cell>
          <cell r="S735" t="str">
            <v>999999</v>
          </cell>
          <cell r="T735" t="str">
            <v>888888</v>
          </cell>
          <cell r="U735" t="str">
            <v>888888</v>
          </cell>
          <cell r="V735" t="str">
            <v>2.5</v>
          </cell>
          <cell r="W735" t="str">
            <v>2.5</v>
          </cell>
          <cell r="X735" t="str">
            <v>2</v>
          </cell>
          <cell r="Y735" t="str">
            <v>0</v>
          </cell>
          <cell r="Z735" t="str">
            <v>MEDIA</v>
          </cell>
          <cell r="AA735" t="str">
            <v>10</v>
          </cell>
          <cell r="AB735" t="str">
            <v>0</v>
          </cell>
          <cell r="AC735" t="str">
            <v>NO</v>
          </cell>
          <cell r="AE735" t="str">
            <v>not used</v>
          </cell>
          <cell r="AF735" t="str">
            <v>A200039</v>
          </cell>
        </row>
        <row r="736">
          <cell r="A736" t="str">
            <v>SHARED</v>
          </cell>
          <cell r="B736" t="str">
            <v>4</v>
          </cell>
          <cell r="C736" t="str">
            <v>A_200039</v>
          </cell>
          <cell r="D736" t="str">
            <v>0000040000</v>
          </cell>
          <cell r="E736" t="str">
            <v>3</v>
          </cell>
          <cell r="F736" t="str">
            <v>A_200039_003</v>
          </cell>
          <cell r="G736" t="str">
            <v>(Dis.FORLI) (SCALETTA) PORTATA USCITA</v>
          </cell>
          <cell r="H736" t="str">
            <v>m3/h</v>
          </cell>
          <cell r="I736" t="str">
            <v>819</v>
          </cell>
          <cell r="J736" t="str">
            <v>4095</v>
          </cell>
          <cell r="K736" t="str">
            <v>0</v>
          </cell>
          <cell r="L736" t="str">
            <v>300</v>
          </cell>
          <cell r="M736" t="str">
            <v>1</v>
          </cell>
          <cell r="N736" t="str">
            <v>0</v>
          </cell>
          <cell r="O736" t="str">
            <v>32</v>
          </cell>
          <cell r="P736" t="str">
            <v>0</v>
          </cell>
          <cell r="Q736" t="str">
            <v>15</v>
          </cell>
          <cell r="R736" t="str">
            <v>LINEARE</v>
          </cell>
          <cell r="S736" t="str">
            <v>999999</v>
          </cell>
          <cell r="T736" t="str">
            <v>888888</v>
          </cell>
          <cell r="U736" t="str">
            <v>888888</v>
          </cell>
          <cell r="V736" t="str">
            <v>-888888</v>
          </cell>
          <cell r="W736" t="str">
            <v>-888888</v>
          </cell>
          <cell r="X736" t="str">
            <v>-999999</v>
          </cell>
          <cell r="Y736" t="str">
            <v>0</v>
          </cell>
          <cell r="Z736" t="str">
            <v>MEDIA</v>
          </cell>
          <cell r="AA736" t="str">
            <v>10</v>
          </cell>
          <cell r="AB736" t="str">
            <v>0</v>
          </cell>
          <cell r="AC736" t="str">
            <v>NO</v>
          </cell>
          <cell r="AD736" t="str">
            <v>SI_HighLow</v>
          </cell>
          <cell r="AE736" t="str">
            <v>not used</v>
          </cell>
          <cell r="AF736" t="str">
            <v>A200039</v>
          </cell>
        </row>
        <row r="737">
          <cell r="A737" t="str">
            <v>SHARED</v>
          </cell>
          <cell r="B737" t="str">
            <v>4</v>
          </cell>
          <cell r="C737" t="str">
            <v>A_200040</v>
          </cell>
          <cell r="D737" t="str">
            <v>0000010000</v>
          </cell>
          <cell r="E737" t="str">
            <v>0</v>
          </cell>
          <cell r="F737" t="str">
            <v>A_200040_000</v>
          </cell>
          <cell r="G737" t="str">
            <v>(Dis.FORLI) (SELVA) LIVELLO PENSILE</v>
          </cell>
          <cell r="H737" t="str">
            <v>m</v>
          </cell>
          <cell r="I737" t="str">
            <v>819</v>
          </cell>
          <cell r="J737" t="str">
            <v>4095</v>
          </cell>
          <cell r="K737" t="str">
            <v>-1.7</v>
          </cell>
          <cell r="L737" t="str">
            <v>8.3</v>
          </cell>
          <cell r="M737" t="str">
            <v>0</v>
          </cell>
          <cell r="N737" t="str">
            <v>0</v>
          </cell>
          <cell r="O737" t="str">
            <v>32</v>
          </cell>
          <cell r="P737" t="str">
            <v>0</v>
          </cell>
          <cell r="Q737" t="str">
            <v>15</v>
          </cell>
          <cell r="R737" t="str">
            <v>LINEARE</v>
          </cell>
          <cell r="S737" t="str">
            <v>999999</v>
          </cell>
          <cell r="T737" t="str">
            <v>888888</v>
          </cell>
          <cell r="U737" t="str">
            <v>888888</v>
          </cell>
          <cell r="V737" t="str">
            <v>-888888</v>
          </cell>
          <cell r="W737" t="str">
            <v>-888888</v>
          </cell>
          <cell r="X737" t="str">
            <v>-999999</v>
          </cell>
          <cell r="Y737" t="str">
            <v>0</v>
          </cell>
          <cell r="Z737" t="str">
            <v>MEDIA</v>
          </cell>
          <cell r="AA737" t="str">
            <v>10</v>
          </cell>
          <cell r="AB737" t="str">
            <v>0</v>
          </cell>
          <cell r="AC737" t="str">
            <v>NO</v>
          </cell>
          <cell r="AD737" t="str">
            <v>NO</v>
          </cell>
          <cell r="AE737" t="str">
            <v>not used</v>
          </cell>
          <cell r="AF737" t="str">
            <v>A200040</v>
          </cell>
        </row>
        <row r="738">
          <cell r="A738" t="str">
            <v>SHARED</v>
          </cell>
          <cell r="B738" t="str">
            <v>4</v>
          </cell>
          <cell r="C738" t="str">
            <v>A_200040</v>
          </cell>
          <cell r="D738" t="str">
            <v>0000020000</v>
          </cell>
          <cell r="E738" t="str">
            <v>1</v>
          </cell>
          <cell r="F738" t="str">
            <v>A_200040_001</v>
          </cell>
          <cell r="G738" t="str">
            <v>(Dis.FORLI) (SELVA) PORTATA ENTRATA</v>
          </cell>
          <cell r="H738" t="str">
            <v>m3/h</v>
          </cell>
          <cell r="I738" t="str">
            <v>819</v>
          </cell>
          <cell r="J738" t="str">
            <v>4095</v>
          </cell>
          <cell r="K738" t="str">
            <v>0</v>
          </cell>
          <cell r="L738" t="str">
            <v>108</v>
          </cell>
          <cell r="M738" t="str">
            <v>1</v>
          </cell>
          <cell r="N738" t="str">
            <v>0</v>
          </cell>
          <cell r="O738" t="str">
            <v>32</v>
          </cell>
          <cell r="P738" t="str">
            <v>0</v>
          </cell>
          <cell r="Q738" t="str">
            <v>15</v>
          </cell>
          <cell r="R738" t="str">
            <v>LINEARE</v>
          </cell>
          <cell r="S738" t="str">
            <v>999999</v>
          </cell>
          <cell r="T738" t="str">
            <v>888888</v>
          </cell>
          <cell r="U738" t="str">
            <v>888888</v>
          </cell>
          <cell r="V738" t="str">
            <v>-888888</v>
          </cell>
          <cell r="W738" t="str">
            <v>-888888</v>
          </cell>
          <cell r="X738" t="str">
            <v>-999999</v>
          </cell>
          <cell r="Y738" t="str">
            <v>0</v>
          </cell>
          <cell r="Z738" t="str">
            <v>MEDIA</v>
          </cell>
          <cell r="AA738" t="str">
            <v>10</v>
          </cell>
          <cell r="AB738" t="str">
            <v>0</v>
          </cell>
          <cell r="AC738" t="str">
            <v>NO</v>
          </cell>
          <cell r="AD738" t="str">
            <v>SI_HighLow</v>
          </cell>
          <cell r="AE738" t="str">
            <v>not used</v>
          </cell>
          <cell r="AF738" t="str">
            <v>A200040</v>
          </cell>
        </row>
        <row r="739">
          <cell r="A739" t="str">
            <v>SHARED</v>
          </cell>
          <cell r="B739" t="str">
            <v>5</v>
          </cell>
          <cell r="C739" t="str">
            <v>A_200176</v>
          </cell>
          <cell r="D739" t="str">
            <v>0000010000</v>
          </cell>
          <cell r="E739" t="str">
            <v>0</v>
          </cell>
          <cell r="F739" t="str">
            <v>A_200041_000</v>
          </cell>
          <cell r="G739" t="str">
            <v>(Dis.FORLI) (FONTANELLE) PORTATA POZZO 9</v>
          </cell>
          <cell r="H739" t="str">
            <v>m3/h</v>
          </cell>
          <cell r="I739" t="str">
            <v>819</v>
          </cell>
          <cell r="J739" t="str">
            <v>4095</v>
          </cell>
          <cell r="K739" t="str">
            <v>0</v>
          </cell>
          <cell r="L739" t="str">
            <v>108</v>
          </cell>
          <cell r="M739" t="str">
            <v>1</v>
          </cell>
          <cell r="N739" t="str">
            <v>0</v>
          </cell>
          <cell r="O739" t="str">
            <v>32</v>
          </cell>
          <cell r="P739" t="str">
            <v>0</v>
          </cell>
          <cell r="Q739" t="str">
            <v>15</v>
          </cell>
          <cell r="R739" t="str">
            <v>LINEARE</v>
          </cell>
          <cell r="S739" t="str">
            <v>999999</v>
          </cell>
          <cell r="T739" t="str">
            <v>888888</v>
          </cell>
          <cell r="U739" t="str">
            <v>888888</v>
          </cell>
          <cell r="V739" t="str">
            <v>-888888</v>
          </cell>
          <cell r="W739" t="str">
            <v>-888888</v>
          </cell>
          <cell r="X739" t="str">
            <v>-999999</v>
          </cell>
          <cell r="Y739" t="str">
            <v>0</v>
          </cell>
          <cell r="Z739" t="str">
            <v>MEDIA</v>
          </cell>
          <cell r="AA739" t="str">
            <v>10</v>
          </cell>
          <cell r="AB739" t="str">
            <v>0</v>
          </cell>
          <cell r="AC739" t="str">
            <v>NO</v>
          </cell>
          <cell r="AD739" t="str">
            <v>SI_HighLow</v>
          </cell>
          <cell r="AE739" t="str">
            <v>not used</v>
          </cell>
          <cell r="AF739" t="str">
            <v>A200176</v>
          </cell>
        </row>
        <row r="740">
          <cell r="A740" t="str">
            <v>SHARED</v>
          </cell>
          <cell r="B740" t="str">
            <v>13</v>
          </cell>
          <cell r="C740" t="str">
            <v>A_200176</v>
          </cell>
          <cell r="D740" t="str">
            <v>0000010000</v>
          </cell>
          <cell r="E740" t="str">
            <v>2</v>
          </cell>
          <cell r="F740" t="str">
            <v>A_200041_010</v>
          </cell>
          <cell r="G740" t="str">
            <v>(Dis.FORLI) (FONTANELLE) ASSORBIMENTO POZZO 9</v>
          </cell>
          <cell r="H740" t="str">
            <v>A</v>
          </cell>
          <cell r="I740" t="str">
            <v>819</v>
          </cell>
          <cell r="J740" t="str">
            <v>4095</v>
          </cell>
          <cell r="K740" t="str">
            <v>0</v>
          </cell>
          <cell r="L740" t="str">
            <v>60</v>
          </cell>
          <cell r="M740" t="str">
            <v>10</v>
          </cell>
          <cell r="N740" t="str">
            <v>0</v>
          </cell>
          <cell r="O740" t="str">
            <v>32</v>
          </cell>
          <cell r="P740" t="str">
            <v>0</v>
          </cell>
          <cell r="Q740" t="str">
            <v>15</v>
          </cell>
          <cell r="R740" t="str">
            <v>LINEARE</v>
          </cell>
          <cell r="S740" t="str">
            <v>999999</v>
          </cell>
          <cell r="T740" t="str">
            <v>888888</v>
          </cell>
          <cell r="U740" t="str">
            <v>888888</v>
          </cell>
          <cell r="V740" t="str">
            <v>-888888</v>
          </cell>
          <cell r="W740" t="str">
            <v>-888888</v>
          </cell>
          <cell r="X740" t="str">
            <v>-999999</v>
          </cell>
          <cell r="Y740" t="str">
            <v>0</v>
          </cell>
          <cell r="Z740" t="str">
            <v>MEDIA</v>
          </cell>
          <cell r="AA740" t="str">
            <v>10</v>
          </cell>
          <cell r="AB740" t="str">
            <v>0</v>
          </cell>
          <cell r="AC740" t="str">
            <v>NO</v>
          </cell>
          <cell r="AD740" t="str">
            <v>SI_HighLow</v>
          </cell>
          <cell r="AE740" t="str">
            <v>not used</v>
          </cell>
          <cell r="AF740" t="str">
            <v>A200176</v>
          </cell>
        </row>
        <row r="741">
          <cell r="A741" t="str">
            <v>SHARED</v>
          </cell>
          <cell r="B741" t="str">
            <v>5</v>
          </cell>
          <cell r="C741" t="str">
            <v>A_200176</v>
          </cell>
          <cell r="D741" t="str">
            <v>0000020000</v>
          </cell>
          <cell r="E741" t="str">
            <v>1</v>
          </cell>
          <cell r="F741" t="str">
            <v>A_200042_001</v>
          </cell>
          <cell r="G741" t="str">
            <v>(Dis.FORLI) (FONTANELLE) PORTATA POZZO 10</v>
          </cell>
          <cell r="H741" t="str">
            <v>m3/h</v>
          </cell>
          <cell r="I741" t="str">
            <v>819</v>
          </cell>
          <cell r="J741" t="str">
            <v>4095</v>
          </cell>
          <cell r="K741" t="str">
            <v>0</v>
          </cell>
          <cell r="L741" t="str">
            <v>10000</v>
          </cell>
          <cell r="M741" t="str">
            <v>1</v>
          </cell>
          <cell r="N741" t="str">
            <v>0</v>
          </cell>
          <cell r="O741" t="str">
            <v>32</v>
          </cell>
          <cell r="P741" t="str">
            <v>0</v>
          </cell>
          <cell r="Q741" t="str">
            <v>15</v>
          </cell>
          <cell r="R741" t="str">
            <v>LINEARE</v>
          </cell>
          <cell r="S741" t="str">
            <v>999999</v>
          </cell>
          <cell r="T741" t="str">
            <v>888888</v>
          </cell>
          <cell r="U741" t="str">
            <v>888888</v>
          </cell>
          <cell r="V741" t="str">
            <v>-888888</v>
          </cell>
          <cell r="W741" t="str">
            <v>-888888</v>
          </cell>
          <cell r="X741" t="str">
            <v>-999999</v>
          </cell>
          <cell r="Y741" t="str">
            <v>0</v>
          </cell>
          <cell r="Z741" t="str">
            <v>MEDIA</v>
          </cell>
          <cell r="AA741" t="str">
            <v>10</v>
          </cell>
          <cell r="AB741" t="str">
            <v>0</v>
          </cell>
          <cell r="AC741" t="str">
            <v>NO</v>
          </cell>
          <cell r="AD741" t="str">
            <v>SI_HighLow</v>
          </cell>
          <cell r="AE741" t="str">
            <v>not used</v>
          </cell>
          <cell r="AF741" t="str">
            <v>A200176</v>
          </cell>
        </row>
        <row r="742">
          <cell r="A742" t="str">
            <v>SHARED</v>
          </cell>
          <cell r="B742" t="str">
            <v>13</v>
          </cell>
          <cell r="C742" t="str">
            <v>A_200176</v>
          </cell>
          <cell r="D742" t="str">
            <v>0000020000</v>
          </cell>
          <cell r="E742" t="str">
            <v>3</v>
          </cell>
          <cell r="F742" t="str">
            <v>A_200042_011</v>
          </cell>
          <cell r="G742" t="str">
            <v>(Dis.FORLI) (FONTANELLE) ASSORBIMENTO POZZO 10</v>
          </cell>
          <cell r="H742" t="str">
            <v>A</v>
          </cell>
          <cell r="I742" t="str">
            <v>819</v>
          </cell>
          <cell r="J742" t="str">
            <v>4095</v>
          </cell>
          <cell r="K742" t="str">
            <v>0</v>
          </cell>
          <cell r="L742" t="str">
            <v>50</v>
          </cell>
          <cell r="M742" t="str">
            <v>10</v>
          </cell>
          <cell r="N742" t="str">
            <v>0</v>
          </cell>
          <cell r="O742" t="str">
            <v>32</v>
          </cell>
          <cell r="P742" t="str">
            <v>0</v>
          </cell>
          <cell r="Q742" t="str">
            <v>15</v>
          </cell>
          <cell r="R742" t="str">
            <v>LINEARE</v>
          </cell>
          <cell r="S742" t="str">
            <v>999999</v>
          </cell>
          <cell r="T742" t="str">
            <v>888888</v>
          </cell>
          <cell r="U742" t="str">
            <v>888888</v>
          </cell>
          <cell r="V742" t="str">
            <v>-888888</v>
          </cell>
          <cell r="W742" t="str">
            <v>-888888</v>
          </cell>
          <cell r="X742" t="str">
            <v>-999999</v>
          </cell>
          <cell r="Y742" t="str">
            <v>0</v>
          </cell>
          <cell r="Z742" t="str">
            <v>MEDIA</v>
          </cell>
          <cell r="AA742" t="str">
            <v>10</v>
          </cell>
          <cell r="AB742" t="str">
            <v>0</v>
          </cell>
          <cell r="AC742" t="str">
            <v>NO</v>
          </cell>
          <cell r="AD742" t="str">
            <v>SI_HighLow</v>
          </cell>
          <cell r="AE742" t="str">
            <v>not used</v>
          </cell>
          <cell r="AF742" t="str">
            <v>A200176</v>
          </cell>
        </row>
        <row r="743">
          <cell r="A743" t="str">
            <v>SHARED</v>
          </cell>
          <cell r="B743" t="str">
            <v>5</v>
          </cell>
          <cell r="C743" t="str">
            <v>A_200176</v>
          </cell>
          <cell r="D743" t="str">
            <v>0000030000</v>
          </cell>
          <cell r="E743" t="str">
            <v>2</v>
          </cell>
          <cell r="F743" t="str">
            <v>A_200043_002</v>
          </cell>
          <cell r="G743" t="str">
            <v>(Dis.FORLI) (FONTANELLE) PORTATA POZZO 11</v>
          </cell>
          <cell r="H743" t="str">
            <v>m3/h</v>
          </cell>
          <cell r="I743" t="str">
            <v>819</v>
          </cell>
          <cell r="J743" t="str">
            <v>4095</v>
          </cell>
          <cell r="K743" t="str">
            <v>0</v>
          </cell>
          <cell r="L743" t="str">
            <v>108</v>
          </cell>
          <cell r="M743" t="str">
            <v>1</v>
          </cell>
          <cell r="N743" t="str">
            <v>0</v>
          </cell>
          <cell r="O743" t="str">
            <v>32</v>
          </cell>
          <cell r="P743" t="str">
            <v>0</v>
          </cell>
          <cell r="Q743" t="str">
            <v>15</v>
          </cell>
          <cell r="R743" t="str">
            <v>LINEARE</v>
          </cell>
          <cell r="S743" t="str">
            <v>999999</v>
          </cell>
          <cell r="T743" t="str">
            <v>888888</v>
          </cell>
          <cell r="U743" t="str">
            <v>888888</v>
          </cell>
          <cell r="V743" t="str">
            <v>-888888</v>
          </cell>
          <cell r="W743" t="str">
            <v>-888888</v>
          </cell>
          <cell r="X743" t="str">
            <v>-999999</v>
          </cell>
          <cell r="Y743" t="str">
            <v>0</v>
          </cell>
          <cell r="Z743" t="str">
            <v>MEDIA</v>
          </cell>
          <cell r="AA743" t="str">
            <v>10</v>
          </cell>
          <cell r="AB743" t="str">
            <v>0</v>
          </cell>
          <cell r="AC743" t="str">
            <v>NO</v>
          </cell>
          <cell r="AD743" t="str">
            <v>SI_HighLow</v>
          </cell>
          <cell r="AE743" t="str">
            <v>not used</v>
          </cell>
          <cell r="AF743" t="str">
            <v>A200176</v>
          </cell>
        </row>
        <row r="744">
          <cell r="A744" t="str">
            <v>SHARED</v>
          </cell>
          <cell r="B744" t="str">
            <v>17</v>
          </cell>
          <cell r="C744" t="str">
            <v>A_200176</v>
          </cell>
          <cell r="D744" t="str">
            <v>0000010000</v>
          </cell>
          <cell r="E744" t="str">
            <v>0</v>
          </cell>
          <cell r="F744" t="str">
            <v>A_200043_012</v>
          </cell>
          <cell r="G744" t="str">
            <v>(Dis.FORLI) (FONTANELLE) ASSORBIMENTO POZZO 11</v>
          </cell>
          <cell r="H744" t="str">
            <v>A</v>
          </cell>
          <cell r="I744" t="str">
            <v>819</v>
          </cell>
          <cell r="J744" t="str">
            <v>4095</v>
          </cell>
          <cell r="K744" t="str">
            <v>0</v>
          </cell>
          <cell r="L744" t="str">
            <v>60</v>
          </cell>
          <cell r="M744" t="str">
            <v>10</v>
          </cell>
          <cell r="N744" t="str">
            <v>0</v>
          </cell>
          <cell r="O744" t="str">
            <v>32</v>
          </cell>
          <cell r="P744" t="str">
            <v>0</v>
          </cell>
          <cell r="Q744" t="str">
            <v>15</v>
          </cell>
          <cell r="R744" t="str">
            <v>LINEARE</v>
          </cell>
          <cell r="S744" t="str">
            <v>999999</v>
          </cell>
          <cell r="T744" t="str">
            <v>888888</v>
          </cell>
          <cell r="U744" t="str">
            <v>888888</v>
          </cell>
          <cell r="V744" t="str">
            <v>-888888</v>
          </cell>
          <cell r="W744" t="str">
            <v>-888888</v>
          </cell>
          <cell r="X744" t="str">
            <v>-999999</v>
          </cell>
          <cell r="Y744" t="str">
            <v>0</v>
          </cell>
          <cell r="Z744" t="str">
            <v>MEDIA</v>
          </cell>
          <cell r="AA744" t="str">
            <v>10</v>
          </cell>
          <cell r="AB744" t="str">
            <v>0</v>
          </cell>
          <cell r="AC744" t="str">
            <v>NO</v>
          </cell>
          <cell r="AD744" t="str">
            <v>SI_HighLow</v>
          </cell>
          <cell r="AE744" t="str">
            <v>not used</v>
          </cell>
          <cell r="AF744" t="str">
            <v>A200176</v>
          </cell>
        </row>
        <row r="745">
          <cell r="A745" t="str">
            <v>SHARED</v>
          </cell>
          <cell r="B745" t="str">
            <v>5</v>
          </cell>
          <cell r="C745" t="str">
            <v>A_200176</v>
          </cell>
          <cell r="D745" t="str">
            <v>0000040000</v>
          </cell>
          <cell r="E745" t="str">
            <v>3</v>
          </cell>
          <cell r="F745" t="str">
            <v>A_200053_003</v>
          </cell>
          <cell r="G745" t="str">
            <v>(Dis.FORLI) (FONTANELLE) PORTATA POZZO 35</v>
          </cell>
          <cell r="H745" t="str">
            <v>m3/h</v>
          </cell>
          <cell r="I745" t="str">
            <v>819</v>
          </cell>
          <cell r="J745" t="str">
            <v>4095</v>
          </cell>
          <cell r="K745" t="str">
            <v>0</v>
          </cell>
          <cell r="L745" t="str">
            <v>72</v>
          </cell>
          <cell r="M745" t="str">
            <v>0</v>
          </cell>
          <cell r="N745" t="str">
            <v>0</v>
          </cell>
          <cell r="O745" t="str">
            <v>32</v>
          </cell>
          <cell r="P745" t="str">
            <v>0</v>
          </cell>
          <cell r="Q745" t="str">
            <v>15</v>
          </cell>
          <cell r="R745" t="str">
            <v>LINEARE</v>
          </cell>
          <cell r="S745" t="str">
            <v>999999</v>
          </cell>
          <cell r="T745" t="str">
            <v>888888</v>
          </cell>
          <cell r="U745" t="str">
            <v>888888</v>
          </cell>
          <cell r="V745" t="str">
            <v>-888888</v>
          </cell>
          <cell r="W745" t="str">
            <v>-888888</v>
          </cell>
          <cell r="X745" t="str">
            <v>-999999</v>
          </cell>
          <cell r="Y745" t="str">
            <v>0</v>
          </cell>
          <cell r="Z745" t="str">
            <v>MEDIA</v>
          </cell>
          <cell r="AA745" t="str">
            <v>10</v>
          </cell>
          <cell r="AB745" t="str">
            <v>0</v>
          </cell>
          <cell r="AC745" t="str">
            <v>NO</v>
          </cell>
          <cell r="AD745" t="str">
            <v>NO</v>
          </cell>
          <cell r="AE745" t="str">
            <v>not used</v>
          </cell>
          <cell r="AF745" t="str">
            <v>A200176</v>
          </cell>
        </row>
        <row r="746">
          <cell r="A746" t="str">
            <v>SHARED</v>
          </cell>
          <cell r="B746" t="str">
            <v>17</v>
          </cell>
          <cell r="C746" t="str">
            <v>A_200176</v>
          </cell>
          <cell r="D746" t="str">
            <v>0000020000</v>
          </cell>
          <cell r="E746" t="str">
            <v>1</v>
          </cell>
          <cell r="F746" t="str">
            <v>A_200053_013</v>
          </cell>
          <cell r="G746" t="str">
            <v>(Dis.FORLI) (FONTANELLE) ASSORBIMENTO POZZO 35</v>
          </cell>
          <cell r="H746" t="str">
            <v>A</v>
          </cell>
          <cell r="I746" t="str">
            <v>819</v>
          </cell>
          <cell r="J746" t="str">
            <v>4095</v>
          </cell>
          <cell r="K746" t="str">
            <v>0</v>
          </cell>
          <cell r="L746" t="str">
            <v>50</v>
          </cell>
          <cell r="M746" t="str">
            <v>10</v>
          </cell>
          <cell r="N746" t="str">
            <v>0</v>
          </cell>
          <cell r="O746" t="str">
            <v>32</v>
          </cell>
          <cell r="P746" t="str">
            <v>0</v>
          </cell>
          <cell r="Q746" t="str">
            <v>15</v>
          </cell>
          <cell r="R746" t="str">
            <v>LINEARE</v>
          </cell>
          <cell r="S746" t="str">
            <v>999999</v>
          </cell>
          <cell r="T746" t="str">
            <v>888888</v>
          </cell>
          <cell r="U746" t="str">
            <v>888888</v>
          </cell>
          <cell r="V746" t="str">
            <v>-888888</v>
          </cell>
          <cell r="W746" t="str">
            <v>-888888</v>
          </cell>
          <cell r="X746" t="str">
            <v>-999999</v>
          </cell>
          <cell r="Y746" t="str">
            <v>0</v>
          </cell>
          <cell r="Z746" t="str">
            <v>MEDIA</v>
          </cell>
          <cell r="AA746" t="str">
            <v>10</v>
          </cell>
          <cell r="AB746" t="str">
            <v>0</v>
          </cell>
          <cell r="AC746" t="str">
            <v>NO</v>
          </cell>
          <cell r="AD746" t="str">
            <v>SI_HighLow</v>
          </cell>
          <cell r="AE746" t="str">
            <v>not used</v>
          </cell>
          <cell r="AF746" t="str">
            <v>A200176</v>
          </cell>
        </row>
        <row r="747">
          <cell r="A747" t="str">
            <v>SHARED</v>
          </cell>
          <cell r="B747" t="str">
            <v>9</v>
          </cell>
          <cell r="C747" t="str">
            <v>A_200176</v>
          </cell>
          <cell r="D747" t="str">
            <v>0000010000</v>
          </cell>
          <cell r="E747" t="str">
            <v>0</v>
          </cell>
          <cell r="F747" t="str">
            <v>A_200054_004</v>
          </cell>
          <cell r="G747" t="str">
            <v>(Dis.FORLI) (FONTANELLE) PORTATA POZZO 36</v>
          </cell>
          <cell r="H747" t="str">
            <v>m3/h</v>
          </cell>
          <cell r="I747" t="str">
            <v>819</v>
          </cell>
          <cell r="J747" t="str">
            <v>4095</v>
          </cell>
          <cell r="K747" t="str">
            <v>0</v>
          </cell>
          <cell r="L747" t="str">
            <v>45</v>
          </cell>
          <cell r="M747" t="str">
            <v>1</v>
          </cell>
          <cell r="N747" t="str">
            <v>0</v>
          </cell>
          <cell r="O747" t="str">
            <v>32</v>
          </cell>
          <cell r="P747" t="str">
            <v>0</v>
          </cell>
          <cell r="Q747" t="str">
            <v>15</v>
          </cell>
          <cell r="R747" t="str">
            <v>LINEARE</v>
          </cell>
          <cell r="S747" t="str">
            <v>999999</v>
          </cell>
          <cell r="T747" t="str">
            <v>888888</v>
          </cell>
          <cell r="U747" t="str">
            <v>888888</v>
          </cell>
          <cell r="V747" t="str">
            <v>-888888</v>
          </cell>
          <cell r="W747" t="str">
            <v>-888888</v>
          </cell>
          <cell r="X747" t="str">
            <v>-999999</v>
          </cell>
          <cell r="Y747" t="str">
            <v>0</v>
          </cell>
          <cell r="Z747" t="str">
            <v>MEDIA</v>
          </cell>
          <cell r="AA747" t="str">
            <v>10</v>
          </cell>
          <cell r="AB747" t="str">
            <v>0</v>
          </cell>
          <cell r="AC747" t="str">
            <v>NO</v>
          </cell>
          <cell r="AD747" t="str">
            <v>SI_HighLow</v>
          </cell>
          <cell r="AE747" t="str">
            <v>not used</v>
          </cell>
          <cell r="AF747" t="str">
            <v>A200176</v>
          </cell>
        </row>
        <row r="748">
          <cell r="A748" t="str">
            <v>SHARED</v>
          </cell>
          <cell r="B748" t="str">
            <v>17</v>
          </cell>
          <cell r="C748" t="str">
            <v>A_200176</v>
          </cell>
          <cell r="D748" t="str">
            <v>0000030000</v>
          </cell>
          <cell r="E748" t="str">
            <v>2</v>
          </cell>
          <cell r="F748" t="str">
            <v>A_200054_014</v>
          </cell>
          <cell r="G748" t="str">
            <v>(Dis.FORLI) (FONTANELLE) ASSORBIMENTO POZZO 36</v>
          </cell>
          <cell r="H748" t="str">
            <v>A</v>
          </cell>
          <cell r="I748" t="str">
            <v>819</v>
          </cell>
          <cell r="J748" t="str">
            <v>4095</v>
          </cell>
          <cell r="K748" t="str">
            <v>0</v>
          </cell>
          <cell r="L748" t="str">
            <v>50</v>
          </cell>
          <cell r="M748" t="str">
            <v>10</v>
          </cell>
          <cell r="N748" t="str">
            <v>0</v>
          </cell>
          <cell r="O748" t="str">
            <v>32</v>
          </cell>
          <cell r="P748" t="str">
            <v>0</v>
          </cell>
          <cell r="Q748" t="str">
            <v>15</v>
          </cell>
          <cell r="R748" t="str">
            <v>LINEARE</v>
          </cell>
          <cell r="S748" t="str">
            <v>999999</v>
          </cell>
          <cell r="T748" t="str">
            <v>888888</v>
          </cell>
          <cell r="U748" t="str">
            <v>888888</v>
          </cell>
          <cell r="V748" t="str">
            <v>-888888</v>
          </cell>
          <cell r="W748" t="str">
            <v>-888888</v>
          </cell>
          <cell r="X748" t="str">
            <v>-999999</v>
          </cell>
          <cell r="Y748" t="str">
            <v>0</v>
          </cell>
          <cell r="Z748" t="str">
            <v>MEDIA</v>
          </cell>
          <cell r="AA748" t="str">
            <v>10</v>
          </cell>
          <cell r="AB748" t="str">
            <v>0</v>
          </cell>
          <cell r="AC748" t="str">
            <v>NO</v>
          </cell>
          <cell r="AD748" t="str">
            <v>SI_HighLow</v>
          </cell>
          <cell r="AE748" t="str">
            <v>not used</v>
          </cell>
          <cell r="AF748" t="str">
            <v>A200176</v>
          </cell>
        </row>
        <row r="749">
          <cell r="A749" t="str">
            <v>SHARED</v>
          </cell>
          <cell r="B749" t="str">
            <v>9</v>
          </cell>
          <cell r="C749" t="str">
            <v>A_200176</v>
          </cell>
          <cell r="D749" t="str">
            <v>0000020000</v>
          </cell>
          <cell r="E749" t="str">
            <v>1</v>
          </cell>
          <cell r="F749" t="str">
            <v>A_200056_005</v>
          </cell>
          <cell r="G749" t="str">
            <v>(Dis.FORLI) (FONTANELLE) PORTATA POZZO 39</v>
          </cell>
          <cell r="H749" t="str">
            <v>m3/h</v>
          </cell>
          <cell r="I749" t="str">
            <v>819</v>
          </cell>
          <cell r="J749" t="str">
            <v>4095</v>
          </cell>
          <cell r="K749" t="str">
            <v>0</v>
          </cell>
          <cell r="L749" t="str">
            <v>25</v>
          </cell>
          <cell r="M749" t="str">
            <v>1</v>
          </cell>
          <cell r="N749" t="str">
            <v>0</v>
          </cell>
          <cell r="O749" t="str">
            <v>32</v>
          </cell>
          <cell r="P749" t="str">
            <v>0</v>
          </cell>
          <cell r="Q749" t="str">
            <v>15</v>
          </cell>
          <cell r="R749" t="str">
            <v>LINEARE</v>
          </cell>
          <cell r="S749" t="str">
            <v>999999</v>
          </cell>
          <cell r="T749" t="str">
            <v>888888</v>
          </cell>
          <cell r="U749" t="str">
            <v>888888</v>
          </cell>
          <cell r="V749" t="str">
            <v>-888888</v>
          </cell>
          <cell r="W749" t="str">
            <v>-888888</v>
          </cell>
          <cell r="X749" t="str">
            <v>-999999</v>
          </cell>
          <cell r="Y749" t="str">
            <v>0</v>
          </cell>
          <cell r="Z749" t="str">
            <v>MEDIA</v>
          </cell>
          <cell r="AA749" t="str">
            <v>10</v>
          </cell>
          <cell r="AB749" t="str">
            <v>0</v>
          </cell>
          <cell r="AC749" t="str">
            <v>NO</v>
          </cell>
          <cell r="AD749" t="str">
            <v>SI_HighLow</v>
          </cell>
          <cell r="AE749" t="str">
            <v>not used</v>
          </cell>
          <cell r="AF749" t="str">
            <v>A200176</v>
          </cell>
        </row>
        <row r="750">
          <cell r="A750" t="str">
            <v>SHARED</v>
          </cell>
          <cell r="B750" t="str">
            <v>17</v>
          </cell>
          <cell r="C750" t="str">
            <v>A_200176</v>
          </cell>
          <cell r="D750" t="str">
            <v>0000040000</v>
          </cell>
          <cell r="E750" t="str">
            <v>3</v>
          </cell>
          <cell r="F750" t="str">
            <v>A_200056_015</v>
          </cell>
          <cell r="G750" t="str">
            <v>(Dis.FORLI) (FONTANELLE) ASSORBIMENTO POZZO 39</v>
          </cell>
          <cell r="H750" t="str">
            <v>A</v>
          </cell>
          <cell r="I750" t="str">
            <v>819</v>
          </cell>
          <cell r="J750" t="str">
            <v>4095</v>
          </cell>
          <cell r="K750" t="str">
            <v>0</v>
          </cell>
          <cell r="L750" t="str">
            <v>50</v>
          </cell>
          <cell r="M750" t="str">
            <v>10</v>
          </cell>
          <cell r="N750" t="str">
            <v>0</v>
          </cell>
          <cell r="O750" t="str">
            <v>32</v>
          </cell>
          <cell r="P750" t="str">
            <v>0</v>
          </cell>
          <cell r="Q750" t="str">
            <v>15</v>
          </cell>
          <cell r="R750" t="str">
            <v>LINEARE</v>
          </cell>
          <cell r="S750" t="str">
            <v>999999</v>
          </cell>
          <cell r="T750" t="str">
            <v>888888</v>
          </cell>
          <cell r="U750" t="str">
            <v>888888</v>
          </cell>
          <cell r="V750" t="str">
            <v>-888888</v>
          </cell>
          <cell r="W750" t="str">
            <v>-888888</v>
          </cell>
          <cell r="X750" t="str">
            <v>-999999</v>
          </cell>
          <cell r="Y750" t="str">
            <v>0</v>
          </cell>
          <cell r="Z750" t="str">
            <v>MEDIA</v>
          </cell>
          <cell r="AA750" t="str">
            <v>10</v>
          </cell>
          <cell r="AB750" t="str">
            <v>0</v>
          </cell>
          <cell r="AC750" t="str">
            <v>NO</v>
          </cell>
          <cell r="AD750" t="str">
            <v>SI_HighLow</v>
          </cell>
          <cell r="AE750" t="str">
            <v>not used</v>
          </cell>
          <cell r="AF750" t="str">
            <v>A200176</v>
          </cell>
        </row>
        <row r="751">
          <cell r="A751" t="str">
            <v>SHARED</v>
          </cell>
          <cell r="B751" t="str">
            <v>9</v>
          </cell>
          <cell r="C751" t="str">
            <v>A_200176</v>
          </cell>
          <cell r="D751" t="str">
            <v>0000030000</v>
          </cell>
          <cell r="E751" t="str">
            <v>2</v>
          </cell>
          <cell r="F751" t="str">
            <v>A_200057_006</v>
          </cell>
          <cell r="G751" t="str">
            <v>(Dis.FORLI) (FONTANELLE) PORTATA POZZO 40</v>
          </cell>
          <cell r="H751" t="str">
            <v>m3/h</v>
          </cell>
          <cell r="I751" t="str">
            <v>819</v>
          </cell>
          <cell r="J751" t="str">
            <v>4095</v>
          </cell>
          <cell r="K751" t="str">
            <v>0</v>
          </cell>
          <cell r="L751" t="str">
            <v>75</v>
          </cell>
          <cell r="M751" t="str">
            <v>1</v>
          </cell>
          <cell r="N751" t="str">
            <v>0</v>
          </cell>
          <cell r="O751" t="str">
            <v>32</v>
          </cell>
          <cell r="P751" t="str">
            <v>0</v>
          </cell>
          <cell r="Q751" t="str">
            <v>15</v>
          </cell>
          <cell r="R751" t="str">
            <v>LINEARE</v>
          </cell>
          <cell r="S751" t="str">
            <v>999999</v>
          </cell>
          <cell r="T751" t="str">
            <v>888888</v>
          </cell>
          <cell r="U751" t="str">
            <v>888888</v>
          </cell>
          <cell r="V751" t="str">
            <v>-888888</v>
          </cell>
          <cell r="W751" t="str">
            <v>-888888</v>
          </cell>
          <cell r="X751" t="str">
            <v>-999999</v>
          </cell>
          <cell r="Y751" t="str">
            <v>0</v>
          </cell>
          <cell r="Z751" t="str">
            <v>MEDIA</v>
          </cell>
          <cell r="AA751" t="str">
            <v>10</v>
          </cell>
          <cell r="AB751" t="str">
            <v>0</v>
          </cell>
          <cell r="AC751" t="str">
            <v>NO</v>
          </cell>
          <cell r="AD751" t="str">
            <v>SI_HighLow</v>
          </cell>
          <cell r="AE751" t="str">
            <v>not used</v>
          </cell>
          <cell r="AF751" t="str">
            <v>A200176</v>
          </cell>
        </row>
        <row r="752">
          <cell r="A752" t="str">
            <v>SHARED</v>
          </cell>
          <cell r="B752" t="str">
            <v>21</v>
          </cell>
          <cell r="C752" t="str">
            <v>A_200176</v>
          </cell>
          <cell r="D752" t="str">
            <v>0000010000</v>
          </cell>
          <cell r="E752" t="str">
            <v>0</v>
          </cell>
          <cell r="F752" t="str">
            <v>A_200057_016</v>
          </cell>
          <cell r="G752" t="str">
            <v>(Dis.FORLI) (FONTANELLE) ASSORBIMENTO POZZO 40</v>
          </cell>
          <cell r="H752" t="str">
            <v>A</v>
          </cell>
          <cell r="I752" t="str">
            <v>819</v>
          </cell>
          <cell r="J752" t="str">
            <v>4095</v>
          </cell>
          <cell r="K752" t="str">
            <v>0</v>
          </cell>
          <cell r="L752" t="str">
            <v>50</v>
          </cell>
          <cell r="M752" t="str">
            <v>10</v>
          </cell>
          <cell r="N752" t="str">
            <v>0</v>
          </cell>
          <cell r="O752" t="str">
            <v>32</v>
          </cell>
          <cell r="P752" t="str">
            <v>0</v>
          </cell>
          <cell r="Q752" t="str">
            <v>15</v>
          </cell>
          <cell r="R752" t="str">
            <v>LINEARE</v>
          </cell>
          <cell r="S752" t="str">
            <v>999999</v>
          </cell>
          <cell r="T752" t="str">
            <v>888888</v>
          </cell>
          <cell r="U752" t="str">
            <v>888888</v>
          </cell>
          <cell r="V752" t="str">
            <v>-888888</v>
          </cell>
          <cell r="W752" t="str">
            <v>-888888</v>
          </cell>
          <cell r="X752" t="str">
            <v>-999999</v>
          </cell>
          <cell r="Y752" t="str">
            <v>0</v>
          </cell>
          <cell r="Z752" t="str">
            <v>MEDIA</v>
          </cell>
          <cell r="AA752" t="str">
            <v>10</v>
          </cell>
          <cell r="AB752" t="str">
            <v>0</v>
          </cell>
          <cell r="AC752" t="str">
            <v>NO</v>
          </cell>
          <cell r="AD752" t="str">
            <v>SI_HighLow</v>
          </cell>
          <cell r="AE752" t="str">
            <v>not used</v>
          </cell>
          <cell r="AF752" t="str">
            <v>A200176</v>
          </cell>
        </row>
        <row r="753">
          <cell r="A753" t="str">
            <v>SHARED</v>
          </cell>
          <cell r="B753" t="str">
            <v>9</v>
          </cell>
          <cell r="C753" t="str">
            <v>A_200176</v>
          </cell>
          <cell r="D753" t="str">
            <v>0000040000</v>
          </cell>
          <cell r="E753" t="str">
            <v>3</v>
          </cell>
          <cell r="F753" t="str">
            <v>A_200060_007</v>
          </cell>
          <cell r="G753" t="str">
            <v>(Dis.FORLI) (FONTANELLE) PIEZOMETRICO POZZO 46</v>
          </cell>
          <cell r="H753" t="str">
            <v>m</v>
          </cell>
          <cell r="I753" t="str">
            <v>819</v>
          </cell>
          <cell r="J753" t="str">
            <v>4095</v>
          </cell>
          <cell r="K753" t="str">
            <v>0</v>
          </cell>
          <cell r="L753" t="str">
            <v>10</v>
          </cell>
          <cell r="M753" t="str">
            <v>1</v>
          </cell>
          <cell r="N753" t="str">
            <v>0</v>
          </cell>
          <cell r="O753" t="str">
            <v>32</v>
          </cell>
          <cell r="P753" t="str">
            <v>0</v>
          </cell>
          <cell r="Q753" t="str">
            <v>15</v>
          </cell>
          <cell r="R753" t="str">
            <v>LINEARE</v>
          </cell>
          <cell r="S753" t="str">
            <v>999999</v>
          </cell>
          <cell r="T753" t="str">
            <v>888888</v>
          </cell>
          <cell r="U753" t="str">
            <v>888888</v>
          </cell>
          <cell r="V753" t="str">
            <v>-888888</v>
          </cell>
          <cell r="W753" t="str">
            <v>-888888</v>
          </cell>
          <cell r="X753" t="str">
            <v>-999999</v>
          </cell>
          <cell r="Y753" t="str">
            <v>0</v>
          </cell>
          <cell r="Z753" t="str">
            <v>MEDIA</v>
          </cell>
          <cell r="AA753" t="str">
            <v>10</v>
          </cell>
          <cell r="AB753" t="str">
            <v>0</v>
          </cell>
          <cell r="AC753" t="str">
            <v>NO</v>
          </cell>
          <cell r="AD753" t="str">
            <v>SI_HighLow</v>
          </cell>
          <cell r="AE753" t="str">
            <v>not used</v>
          </cell>
          <cell r="AF753" t="str">
            <v>A200176</v>
          </cell>
        </row>
        <row r="754">
          <cell r="A754" t="str">
            <v>SHARED</v>
          </cell>
          <cell r="B754" t="str">
            <v>1</v>
          </cell>
          <cell r="C754" t="str">
            <v>A_200062</v>
          </cell>
          <cell r="D754" t="str">
            <v>0000010000</v>
          </cell>
          <cell r="E754" t="str">
            <v>00</v>
          </cell>
          <cell r="F754" t="str">
            <v>A_200062_000</v>
          </cell>
          <cell r="G754" t="str">
            <v>(Dis.FORLI) (FORLIMPOPOLI MARCONI ) PORTATA FORLIMPOPOLI</v>
          </cell>
          <cell r="H754" t="str">
            <v>m3/h</v>
          </cell>
          <cell r="I754" t="str">
            <v>820</v>
          </cell>
          <cell r="J754" t="str">
            <v>4095</v>
          </cell>
          <cell r="K754" t="str">
            <v>0</v>
          </cell>
          <cell r="L754" t="str">
            <v>250</v>
          </cell>
          <cell r="M754" t="str">
            <v>0</v>
          </cell>
          <cell r="N754" t="str">
            <v>0</v>
          </cell>
          <cell r="O754" t="str">
            <v>32</v>
          </cell>
          <cell r="P754" t="str">
            <v>0</v>
          </cell>
          <cell r="Q754" t="str">
            <v>15</v>
          </cell>
          <cell r="R754" t="str">
            <v>LINEARE</v>
          </cell>
          <cell r="S754" t="str">
            <v>999999</v>
          </cell>
          <cell r="T754" t="str">
            <v>888888</v>
          </cell>
          <cell r="U754" t="str">
            <v>888888</v>
          </cell>
          <cell r="V754" t="str">
            <v>-888888</v>
          </cell>
          <cell r="W754" t="str">
            <v>-888888</v>
          </cell>
          <cell r="X754" t="str">
            <v>-999999</v>
          </cell>
          <cell r="Y754" t="str">
            <v>0</v>
          </cell>
          <cell r="Z754" t="str">
            <v>MEDIA</v>
          </cell>
          <cell r="AA754" t="str">
            <v>10</v>
          </cell>
          <cell r="AB754" t="str">
            <v>0</v>
          </cell>
          <cell r="AC754" t="str">
            <v>NO</v>
          </cell>
          <cell r="AD754" t="str">
            <v>NO</v>
          </cell>
          <cell r="AE754" t="str">
            <v>not used</v>
          </cell>
          <cell r="AF754" t="str">
            <v>A200062</v>
          </cell>
        </row>
        <row r="755">
          <cell r="A755" t="str">
            <v>SHARED</v>
          </cell>
          <cell r="B755" t="str">
            <v>1</v>
          </cell>
          <cell r="C755" t="str">
            <v>A_200062</v>
          </cell>
          <cell r="D755" t="str">
            <v>0000020000</v>
          </cell>
          <cell r="E755" t="str">
            <v>01</v>
          </cell>
          <cell r="F755" t="str">
            <v>A_200062_001</v>
          </cell>
          <cell r="G755" t="str">
            <v>(Dis.FORLI) (FORLIMPOPOLI MARCONI ) PRESSIONE R.A.</v>
          </cell>
          <cell r="H755" t="str">
            <v>bar</v>
          </cell>
          <cell r="I755" t="str">
            <v>820</v>
          </cell>
          <cell r="J755" t="str">
            <v>4095</v>
          </cell>
          <cell r="K755" t="str">
            <v>0</v>
          </cell>
          <cell r="L755" t="str">
            <v>16</v>
          </cell>
          <cell r="M755" t="str">
            <v>0</v>
          </cell>
          <cell r="N755" t="str">
            <v>0</v>
          </cell>
          <cell r="O755" t="str">
            <v>32</v>
          </cell>
          <cell r="P755" t="str">
            <v>0</v>
          </cell>
          <cell r="Q755" t="str">
            <v>15</v>
          </cell>
          <cell r="R755" t="str">
            <v>LINEARE</v>
          </cell>
          <cell r="S755" t="str">
            <v>999999</v>
          </cell>
          <cell r="T755" t="str">
            <v>888888</v>
          </cell>
          <cell r="U755" t="str">
            <v>888888</v>
          </cell>
          <cell r="V755" t="str">
            <v>-888888</v>
          </cell>
          <cell r="W755" t="str">
            <v>-888888</v>
          </cell>
          <cell r="X755" t="str">
            <v>-999999</v>
          </cell>
          <cell r="Y755" t="str">
            <v>0</v>
          </cell>
          <cell r="Z755" t="str">
            <v>MEDIA</v>
          </cell>
          <cell r="AA755" t="str">
            <v>10</v>
          </cell>
          <cell r="AB755" t="str">
            <v>0</v>
          </cell>
          <cell r="AC755" t="str">
            <v>NO</v>
          </cell>
          <cell r="AD755" t="str">
            <v>NO</v>
          </cell>
          <cell r="AE755" t="str">
            <v>not used</v>
          </cell>
          <cell r="AF755" t="str">
            <v>A200062</v>
          </cell>
        </row>
        <row r="756">
          <cell r="A756" t="str">
            <v>SHARED</v>
          </cell>
          <cell r="B756" t="str">
            <v>1</v>
          </cell>
          <cell r="C756" t="str">
            <v>A_200062</v>
          </cell>
          <cell r="D756" t="str">
            <v>0093000040</v>
          </cell>
          <cell r="E756" t="str">
            <v>2</v>
          </cell>
          <cell r="F756" t="str">
            <v>A_200062_002</v>
          </cell>
          <cell r="G756" t="str">
            <v>(Dis.FORLI) (FORLIMPOPOLI MARCONI ) PRESSIONE SELBAGNONE</v>
          </cell>
          <cell r="H756" t="str">
            <v>bar</v>
          </cell>
          <cell r="I756" t="str">
            <v>820</v>
          </cell>
          <cell r="J756" t="str">
            <v>4095</v>
          </cell>
          <cell r="K756" t="str">
            <v>0</v>
          </cell>
          <cell r="L756" t="str">
            <v>10</v>
          </cell>
          <cell r="M756" t="str">
            <v>1</v>
          </cell>
          <cell r="N756" t="str">
            <v>0</v>
          </cell>
          <cell r="O756" t="str">
            <v>32</v>
          </cell>
          <cell r="P756" t="str">
            <v>0</v>
          </cell>
          <cell r="Q756" t="str">
            <v>15</v>
          </cell>
          <cell r="R756" t="str">
            <v>LINEARE</v>
          </cell>
          <cell r="S756" t="str">
            <v>999999</v>
          </cell>
          <cell r="T756" t="str">
            <v>888888</v>
          </cell>
          <cell r="U756" t="str">
            <v>888888</v>
          </cell>
          <cell r="V756" t="str">
            <v>-888888</v>
          </cell>
          <cell r="W756" t="str">
            <v>-888888</v>
          </cell>
          <cell r="X756" t="str">
            <v>-999999</v>
          </cell>
          <cell r="Y756" t="str">
            <v>0</v>
          </cell>
          <cell r="Z756" t="str">
            <v>MEDIA</v>
          </cell>
          <cell r="AA756" t="str">
            <v>10</v>
          </cell>
          <cell r="AB756" t="str">
            <v>0</v>
          </cell>
          <cell r="AC756" t="str">
            <v>NO</v>
          </cell>
          <cell r="AD756" t="str">
            <v>NO</v>
          </cell>
          <cell r="AE756" t="str">
            <v>not used</v>
          </cell>
          <cell r="AF756" t="str">
            <v>A200062</v>
          </cell>
        </row>
        <row r="757">
          <cell r="A757" t="str">
            <v>SHARED</v>
          </cell>
          <cell r="B757" t="str">
            <v>1</v>
          </cell>
          <cell r="C757" t="str">
            <v>A_200062</v>
          </cell>
          <cell r="D757" t="str">
            <v>0093000042</v>
          </cell>
          <cell r="E757" t="str">
            <v>3</v>
          </cell>
          <cell r="F757" t="str">
            <v>A_200062_003</v>
          </cell>
          <cell r="G757" t="str">
            <v>(Dis.FORLI) (FORLIMPOPOLI MARCONI ) PORTATA SELBAGNONE</v>
          </cell>
          <cell r="H757" t="str">
            <v>m3/h</v>
          </cell>
          <cell r="I757" t="str">
            <v>820</v>
          </cell>
          <cell r="J757" t="str">
            <v>4095</v>
          </cell>
          <cell r="K757" t="str">
            <v>0</v>
          </cell>
          <cell r="L757" t="str">
            <v>50</v>
          </cell>
          <cell r="M757" t="str">
            <v>1</v>
          </cell>
          <cell r="N757" t="str">
            <v>0</v>
          </cell>
          <cell r="O757" t="str">
            <v>32</v>
          </cell>
          <cell r="P757" t="str">
            <v>0</v>
          </cell>
          <cell r="Q757" t="str">
            <v>15</v>
          </cell>
          <cell r="R757" t="str">
            <v>LINEARE</v>
          </cell>
          <cell r="S757" t="str">
            <v>999999</v>
          </cell>
          <cell r="T757" t="str">
            <v>888888</v>
          </cell>
          <cell r="U757" t="str">
            <v>888888</v>
          </cell>
          <cell r="V757" t="str">
            <v>-888888</v>
          </cell>
          <cell r="W757" t="str">
            <v>-888888</v>
          </cell>
          <cell r="X757" t="str">
            <v>-999999</v>
          </cell>
          <cell r="Y757" t="str">
            <v>0</v>
          </cell>
          <cell r="Z757" t="str">
            <v>MEDIA</v>
          </cell>
          <cell r="AA757" t="str">
            <v>10</v>
          </cell>
          <cell r="AB757" t="str">
            <v>0</v>
          </cell>
          <cell r="AC757" t="str">
            <v>NO</v>
          </cell>
          <cell r="AD757" t="str">
            <v>NO</v>
          </cell>
          <cell r="AE757" t="str">
            <v>not used</v>
          </cell>
          <cell r="AF757" t="str">
            <v>A200062</v>
          </cell>
        </row>
        <row r="758">
          <cell r="A758" t="str">
            <v>SHARED</v>
          </cell>
          <cell r="B758" t="str">
            <v>13</v>
          </cell>
          <cell r="C758" t="str">
            <v>A_200176</v>
          </cell>
          <cell r="D758" t="str">
            <v>0000030000</v>
          </cell>
          <cell r="E758" t="str">
            <v>0</v>
          </cell>
          <cell r="F758" t="str">
            <v>A_200069_008</v>
          </cell>
          <cell r="G758" t="str">
            <v>(Dis.FORLI) (FONTANELLE) PORTATA POZZO 68</v>
          </cell>
          <cell r="H758" t="str">
            <v>m3/h</v>
          </cell>
          <cell r="I758" t="str">
            <v>819</v>
          </cell>
          <cell r="J758" t="str">
            <v>4095</v>
          </cell>
          <cell r="K758" t="str">
            <v>0</v>
          </cell>
          <cell r="L758" t="str">
            <v>150</v>
          </cell>
          <cell r="M758" t="str">
            <v>1</v>
          </cell>
          <cell r="N758" t="str">
            <v>0</v>
          </cell>
          <cell r="O758" t="str">
            <v>32</v>
          </cell>
          <cell r="P758" t="str">
            <v>0</v>
          </cell>
          <cell r="Q758" t="str">
            <v>15</v>
          </cell>
          <cell r="R758" t="str">
            <v>LINEARE</v>
          </cell>
          <cell r="S758" t="str">
            <v>999999</v>
          </cell>
          <cell r="T758" t="str">
            <v>888888</v>
          </cell>
          <cell r="U758" t="str">
            <v>888888</v>
          </cell>
          <cell r="V758" t="str">
            <v>-888888</v>
          </cell>
          <cell r="W758" t="str">
            <v>-888888</v>
          </cell>
          <cell r="X758" t="str">
            <v>-999999</v>
          </cell>
          <cell r="Y758" t="str">
            <v>0</v>
          </cell>
          <cell r="Z758" t="str">
            <v>MEDIA</v>
          </cell>
          <cell r="AA758" t="str">
            <v>10</v>
          </cell>
          <cell r="AB758" t="str">
            <v>0</v>
          </cell>
          <cell r="AC758" t="str">
            <v>NO</v>
          </cell>
          <cell r="AD758" t="str">
            <v>SI_HighLow</v>
          </cell>
          <cell r="AE758" t="str">
            <v>not used</v>
          </cell>
          <cell r="AF758" t="str">
            <v>A200176</v>
          </cell>
        </row>
        <row r="759">
          <cell r="A759" t="str">
            <v>SHARED</v>
          </cell>
          <cell r="B759" t="str">
            <v>21</v>
          </cell>
          <cell r="C759" t="str">
            <v>A_200176</v>
          </cell>
          <cell r="D759" t="str">
            <v>0000020000</v>
          </cell>
          <cell r="E759" t="str">
            <v>1</v>
          </cell>
          <cell r="F759" t="str">
            <v>A_200069_017</v>
          </cell>
          <cell r="G759" t="str">
            <v>(Dis.FORLI) (FONTANELLE) ASSORBIMENTO POZZO 68</v>
          </cell>
          <cell r="H759" t="str">
            <v>A</v>
          </cell>
          <cell r="I759" t="str">
            <v>819</v>
          </cell>
          <cell r="J759" t="str">
            <v>4095</v>
          </cell>
          <cell r="K759" t="str">
            <v>0</v>
          </cell>
          <cell r="L759" t="str">
            <v>60</v>
          </cell>
          <cell r="M759" t="str">
            <v>10</v>
          </cell>
          <cell r="N759" t="str">
            <v>0</v>
          </cell>
          <cell r="O759" t="str">
            <v>32</v>
          </cell>
          <cell r="P759" t="str">
            <v>0</v>
          </cell>
          <cell r="Q759" t="str">
            <v>15</v>
          </cell>
          <cell r="R759" t="str">
            <v>LINEARE</v>
          </cell>
          <cell r="S759" t="str">
            <v>999999</v>
          </cell>
          <cell r="T759" t="str">
            <v>888888</v>
          </cell>
          <cell r="U759" t="str">
            <v>888888</v>
          </cell>
          <cell r="V759" t="str">
            <v>-888888</v>
          </cell>
          <cell r="W759" t="str">
            <v>-888888</v>
          </cell>
          <cell r="X759" t="str">
            <v>-999999</v>
          </cell>
          <cell r="Y759" t="str">
            <v>0</v>
          </cell>
          <cell r="Z759" t="str">
            <v>MEDIA</v>
          </cell>
          <cell r="AA759" t="str">
            <v>10</v>
          </cell>
          <cell r="AB759" t="str">
            <v>0</v>
          </cell>
          <cell r="AC759" t="str">
            <v>NO</v>
          </cell>
          <cell r="AD759" t="str">
            <v>SI_HighLow</v>
          </cell>
          <cell r="AE759" t="str">
            <v>not used</v>
          </cell>
          <cell r="AF759" t="str">
            <v>A200176</v>
          </cell>
        </row>
        <row r="760">
          <cell r="A760" t="str">
            <v>SHARED</v>
          </cell>
          <cell r="B760" t="str">
            <v>13</v>
          </cell>
          <cell r="C760" t="str">
            <v>A_200176</v>
          </cell>
          <cell r="D760" t="str">
            <v>0000040000</v>
          </cell>
          <cell r="E760" t="str">
            <v>1</v>
          </cell>
          <cell r="F760" t="str">
            <v>A_200070_009</v>
          </cell>
          <cell r="G760" t="str">
            <v>(Dis.FORLI) (FONTANELLE) PORTATA POZZO 69</v>
          </cell>
          <cell r="H760" t="str">
            <v>m3/h</v>
          </cell>
          <cell r="I760" t="str">
            <v>819</v>
          </cell>
          <cell r="J760" t="str">
            <v>4095</v>
          </cell>
          <cell r="K760" t="str">
            <v>0</v>
          </cell>
          <cell r="L760" t="str">
            <v>150</v>
          </cell>
          <cell r="M760" t="str">
            <v>1</v>
          </cell>
          <cell r="N760" t="str">
            <v>0</v>
          </cell>
          <cell r="O760" t="str">
            <v>32</v>
          </cell>
          <cell r="P760" t="str">
            <v>0</v>
          </cell>
          <cell r="Q760" t="str">
            <v>15</v>
          </cell>
          <cell r="R760" t="str">
            <v>LINEARE</v>
          </cell>
          <cell r="S760" t="str">
            <v>999999</v>
          </cell>
          <cell r="T760" t="str">
            <v>888888</v>
          </cell>
          <cell r="U760" t="str">
            <v>888888</v>
          </cell>
          <cell r="V760" t="str">
            <v>-888888</v>
          </cell>
          <cell r="W760" t="str">
            <v>-888888</v>
          </cell>
          <cell r="X760" t="str">
            <v>-999999</v>
          </cell>
          <cell r="Y760" t="str">
            <v>0</v>
          </cell>
          <cell r="Z760" t="str">
            <v>MEDIA</v>
          </cell>
          <cell r="AA760" t="str">
            <v>10</v>
          </cell>
          <cell r="AB760" t="str">
            <v>0</v>
          </cell>
          <cell r="AC760" t="str">
            <v>NO</v>
          </cell>
          <cell r="AD760" t="str">
            <v>SI_HighLow</v>
          </cell>
          <cell r="AE760" t="str">
            <v>not used</v>
          </cell>
          <cell r="AF760" t="str">
            <v>A200176</v>
          </cell>
        </row>
        <row r="761">
          <cell r="A761" t="str">
            <v>SHARED</v>
          </cell>
          <cell r="B761" t="str">
            <v>21</v>
          </cell>
          <cell r="C761" t="str">
            <v>A_200176</v>
          </cell>
          <cell r="D761" t="str">
            <v>0000030000</v>
          </cell>
          <cell r="E761" t="str">
            <v>2</v>
          </cell>
          <cell r="F761" t="str">
            <v>A_200070_018</v>
          </cell>
          <cell r="G761" t="str">
            <v>(Dis.FORLI) (FONTANELLE) ASSORBIMENTO POZZO 69</v>
          </cell>
          <cell r="H761" t="str">
            <v>A</v>
          </cell>
          <cell r="I761" t="str">
            <v>819</v>
          </cell>
          <cell r="J761" t="str">
            <v>4095</v>
          </cell>
          <cell r="K761" t="str">
            <v>0</v>
          </cell>
          <cell r="L761" t="str">
            <v>60</v>
          </cell>
          <cell r="M761" t="str">
            <v>10</v>
          </cell>
          <cell r="N761" t="str">
            <v>0</v>
          </cell>
          <cell r="O761" t="str">
            <v>32</v>
          </cell>
          <cell r="P761" t="str">
            <v>0</v>
          </cell>
          <cell r="Q761" t="str">
            <v>15</v>
          </cell>
          <cell r="R761" t="str">
            <v>LINEARE</v>
          </cell>
          <cell r="S761" t="str">
            <v>999999</v>
          </cell>
          <cell r="T761" t="str">
            <v>888888</v>
          </cell>
          <cell r="U761" t="str">
            <v>888888</v>
          </cell>
          <cell r="V761" t="str">
            <v>-888888</v>
          </cell>
          <cell r="W761" t="str">
            <v>-888888</v>
          </cell>
          <cell r="X761" t="str">
            <v>-999999</v>
          </cell>
          <cell r="Y761" t="str">
            <v>0</v>
          </cell>
          <cell r="Z761" t="str">
            <v>MEDIA</v>
          </cell>
          <cell r="AA761" t="str">
            <v>10</v>
          </cell>
          <cell r="AB761" t="str">
            <v>0</v>
          </cell>
          <cell r="AC761" t="str">
            <v>NO</v>
          </cell>
          <cell r="AD761" t="str">
            <v>SI_HighLow</v>
          </cell>
          <cell r="AE761" t="str">
            <v>not used</v>
          </cell>
          <cell r="AF761" t="str">
            <v>A200176</v>
          </cell>
        </row>
        <row r="762">
          <cell r="A762" t="str">
            <v>SHARED</v>
          </cell>
          <cell r="B762" t="str">
            <v>6</v>
          </cell>
          <cell r="C762" t="str">
            <v>A_200071</v>
          </cell>
          <cell r="D762" t="str">
            <v>0000010000</v>
          </cell>
          <cell r="E762" t="str">
            <v>0</v>
          </cell>
          <cell r="F762" t="str">
            <v>A_200071_001</v>
          </cell>
          <cell r="G762" t="str">
            <v>(Dis.FORLI) (CASTROCARO) PORTATA INGRESSO R.A.</v>
          </cell>
          <cell r="H762" t="str">
            <v>m3/h</v>
          </cell>
          <cell r="I762" t="str">
            <v>38725</v>
          </cell>
          <cell r="J762" t="str">
            <v>62556</v>
          </cell>
          <cell r="K762" t="str">
            <v>0</v>
          </cell>
          <cell r="L762" t="str">
            <v>150</v>
          </cell>
          <cell r="M762" t="str">
            <v>1</v>
          </cell>
          <cell r="N762" t="str">
            <v>0</v>
          </cell>
          <cell r="O762" t="str">
            <v>238</v>
          </cell>
          <cell r="P762" t="str">
            <v>0</v>
          </cell>
          <cell r="Q762" t="str">
            <v>15</v>
          </cell>
          <cell r="R762" t="str">
            <v>LINEARE</v>
          </cell>
          <cell r="S762" t="str">
            <v>999999</v>
          </cell>
          <cell r="T762" t="str">
            <v>888888</v>
          </cell>
          <cell r="U762" t="str">
            <v>888888</v>
          </cell>
          <cell r="V762" t="str">
            <v>-888888</v>
          </cell>
          <cell r="W762" t="str">
            <v>-888888</v>
          </cell>
          <cell r="X762" t="str">
            <v>-999999</v>
          </cell>
          <cell r="Y762" t="str">
            <v>0</v>
          </cell>
          <cell r="Z762" t="str">
            <v>MEDIA</v>
          </cell>
          <cell r="AA762" t="str">
            <v>10</v>
          </cell>
          <cell r="AB762" t="str">
            <v>0</v>
          </cell>
          <cell r="AC762" t="str">
            <v>NO</v>
          </cell>
          <cell r="AD762" t="str">
            <v>SI_HighLow</v>
          </cell>
          <cell r="AE762" t="str">
            <v>not used</v>
          </cell>
          <cell r="AF762" t="str">
            <v>A200071</v>
          </cell>
        </row>
        <row r="763">
          <cell r="A763" t="str">
            <v>SHARED</v>
          </cell>
          <cell r="B763" t="str">
            <v>6</v>
          </cell>
          <cell r="C763" t="str">
            <v>A_200071</v>
          </cell>
          <cell r="D763" t="str">
            <v>0000020000</v>
          </cell>
          <cell r="E763" t="str">
            <v>1</v>
          </cell>
          <cell r="F763" t="str">
            <v>A_200071_002</v>
          </cell>
          <cell r="G763" t="str">
            <v>(Dis.FORLI) (CASTROCARO) PORTATA INGRESSO DELIZIA</v>
          </cell>
          <cell r="H763" t="str">
            <v>m3/h</v>
          </cell>
          <cell r="I763" t="str">
            <v>38725</v>
          </cell>
          <cell r="J763" t="str">
            <v>62556</v>
          </cell>
          <cell r="K763" t="str">
            <v>0</v>
          </cell>
          <cell r="L763" t="str">
            <v>150</v>
          </cell>
          <cell r="M763" t="str">
            <v>1</v>
          </cell>
          <cell r="N763" t="str">
            <v>0</v>
          </cell>
          <cell r="O763" t="str">
            <v>238</v>
          </cell>
          <cell r="P763" t="str">
            <v>0</v>
          </cell>
          <cell r="Q763" t="str">
            <v>15</v>
          </cell>
          <cell r="R763" t="str">
            <v>LINEARE</v>
          </cell>
          <cell r="S763" t="str">
            <v>999999</v>
          </cell>
          <cell r="T763" t="str">
            <v>888888</v>
          </cell>
          <cell r="U763" t="str">
            <v>888888</v>
          </cell>
          <cell r="V763" t="str">
            <v>-888888</v>
          </cell>
          <cell r="W763" t="str">
            <v>-888888</v>
          </cell>
          <cell r="X763" t="str">
            <v>-999999</v>
          </cell>
          <cell r="Y763" t="str">
            <v>0</v>
          </cell>
          <cell r="Z763" t="str">
            <v>MEDIA</v>
          </cell>
          <cell r="AA763" t="str">
            <v>10</v>
          </cell>
          <cell r="AB763" t="str">
            <v>0</v>
          </cell>
          <cell r="AC763" t="str">
            <v>NO</v>
          </cell>
          <cell r="AD763" t="str">
            <v>SI_HighLow</v>
          </cell>
          <cell r="AE763" t="str">
            <v>not used</v>
          </cell>
          <cell r="AF763" t="str">
            <v>A200071</v>
          </cell>
        </row>
        <row r="764">
          <cell r="A764" t="str">
            <v>SHARED</v>
          </cell>
          <cell r="B764" t="str">
            <v>6</v>
          </cell>
          <cell r="C764" t="str">
            <v>A_200071</v>
          </cell>
          <cell r="D764" t="str">
            <v>0000030000</v>
          </cell>
          <cell r="E764" t="str">
            <v>2</v>
          </cell>
          <cell r="F764" t="str">
            <v>A_200071_003</v>
          </cell>
          <cell r="G764" t="str">
            <v>(Dis.FORLI) (CASTROCARO) PORTATA USCITA RETE</v>
          </cell>
          <cell r="H764" t="str">
            <v>m3/h</v>
          </cell>
          <cell r="I764" t="str">
            <v>38725</v>
          </cell>
          <cell r="J764" t="str">
            <v>62556</v>
          </cell>
          <cell r="K764" t="str">
            <v>0</v>
          </cell>
          <cell r="L764" t="str">
            <v>150</v>
          </cell>
          <cell r="M764" t="str">
            <v>1</v>
          </cell>
          <cell r="N764" t="str">
            <v>0</v>
          </cell>
          <cell r="O764" t="str">
            <v>238</v>
          </cell>
          <cell r="P764" t="str">
            <v>0</v>
          </cell>
          <cell r="Q764" t="str">
            <v>15</v>
          </cell>
          <cell r="R764" t="str">
            <v>LINEARE</v>
          </cell>
          <cell r="S764" t="str">
            <v>999999</v>
          </cell>
          <cell r="T764" t="str">
            <v>888888</v>
          </cell>
          <cell r="U764" t="str">
            <v>888888</v>
          </cell>
          <cell r="V764" t="str">
            <v>-888888</v>
          </cell>
          <cell r="W764" t="str">
            <v>-888888</v>
          </cell>
          <cell r="X764" t="str">
            <v>-999999</v>
          </cell>
          <cell r="Y764" t="str">
            <v>0</v>
          </cell>
          <cell r="Z764" t="str">
            <v>MEDIA</v>
          </cell>
          <cell r="AA764" t="str">
            <v>10</v>
          </cell>
          <cell r="AB764" t="str">
            <v>0</v>
          </cell>
          <cell r="AC764" t="str">
            <v>NO</v>
          </cell>
          <cell r="AD764" t="str">
            <v>SI_HighLow</v>
          </cell>
          <cell r="AE764" t="str">
            <v>not used</v>
          </cell>
          <cell r="AF764" t="str">
            <v>A200071</v>
          </cell>
        </row>
        <row r="765">
          <cell r="A765" t="str">
            <v>SHARED</v>
          </cell>
          <cell r="B765" t="str">
            <v>6</v>
          </cell>
          <cell r="C765" t="str">
            <v>A_200071</v>
          </cell>
          <cell r="D765" t="str">
            <v>0000040000</v>
          </cell>
          <cell r="E765" t="str">
            <v>3</v>
          </cell>
          <cell r="F765" t="str">
            <v>A_200071_004</v>
          </cell>
          <cell r="G765" t="str">
            <v>(Dis.FORLI) (CASTROCARO) PRESSIONE CONDOTTA DELIZIA</v>
          </cell>
          <cell r="H765" t="str">
            <v>bar</v>
          </cell>
          <cell r="I765" t="str">
            <v>38725</v>
          </cell>
          <cell r="J765" t="str">
            <v>62556</v>
          </cell>
          <cell r="K765" t="str">
            <v>0</v>
          </cell>
          <cell r="L765" t="str">
            <v>25</v>
          </cell>
          <cell r="M765" t="str">
            <v>1</v>
          </cell>
          <cell r="N765" t="str">
            <v>0</v>
          </cell>
          <cell r="O765" t="str">
            <v>238</v>
          </cell>
          <cell r="P765" t="str">
            <v>0</v>
          </cell>
          <cell r="Q765" t="str">
            <v>15</v>
          </cell>
          <cell r="R765" t="str">
            <v>LINEARE</v>
          </cell>
          <cell r="S765" t="str">
            <v>999999</v>
          </cell>
          <cell r="T765" t="str">
            <v>888888</v>
          </cell>
          <cell r="U765" t="str">
            <v>888888</v>
          </cell>
          <cell r="V765" t="str">
            <v>-888888</v>
          </cell>
          <cell r="W765" t="str">
            <v>-888888</v>
          </cell>
          <cell r="X765" t="str">
            <v>-999999</v>
          </cell>
          <cell r="Y765" t="str">
            <v>0</v>
          </cell>
          <cell r="Z765" t="str">
            <v>MEDIA</v>
          </cell>
          <cell r="AA765" t="str">
            <v>10</v>
          </cell>
          <cell r="AB765" t="str">
            <v>0</v>
          </cell>
          <cell r="AC765" t="str">
            <v>NO</v>
          </cell>
          <cell r="AD765" t="str">
            <v>SI_HighLow</v>
          </cell>
          <cell r="AE765" t="str">
            <v>not used</v>
          </cell>
          <cell r="AF765" t="str">
            <v>A200071</v>
          </cell>
        </row>
        <row r="766">
          <cell r="A766" t="str">
            <v>SHARED</v>
          </cell>
          <cell r="B766" t="str">
            <v>6</v>
          </cell>
          <cell r="C766" t="str">
            <v>A_200071</v>
          </cell>
          <cell r="D766" t="str">
            <v>0000050000</v>
          </cell>
          <cell r="E766" t="str">
            <v>4</v>
          </cell>
          <cell r="F766" t="str">
            <v>A_200071_005</v>
          </cell>
          <cell r="G766" t="str">
            <v>(Dis.FORLI) (CASTROCARO) LIVELLO VASCA</v>
          </cell>
          <cell r="H766" t="str">
            <v>m</v>
          </cell>
          <cell r="I766" t="str">
            <v>38725</v>
          </cell>
          <cell r="J766" t="str">
            <v>62556</v>
          </cell>
          <cell r="K766" t="str">
            <v>0</v>
          </cell>
          <cell r="L766" t="str">
            <v>10</v>
          </cell>
          <cell r="M766" t="str">
            <v>1</v>
          </cell>
          <cell r="N766" t="str">
            <v>0</v>
          </cell>
          <cell r="O766" t="str">
            <v>238</v>
          </cell>
          <cell r="P766" t="str">
            <v>0</v>
          </cell>
          <cell r="Q766" t="str">
            <v>15</v>
          </cell>
          <cell r="R766" t="str">
            <v>LINEARE</v>
          </cell>
          <cell r="S766" t="str">
            <v>999999</v>
          </cell>
          <cell r="T766" t="str">
            <v>888888</v>
          </cell>
          <cell r="U766" t="str">
            <v>888888</v>
          </cell>
          <cell r="V766" t="str">
            <v>-888888</v>
          </cell>
          <cell r="W766" t="str">
            <v>-888888</v>
          </cell>
          <cell r="X766" t="str">
            <v>-999999</v>
          </cell>
          <cell r="Y766" t="str">
            <v>0</v>
          </cell>
          <cell r="Z766" t="str">
            <v>MEDIA</v>
          </cell>
          <cell r="AA766" t="str">
            <v>10</v>
          </cell>
          <cell r="AB766" t="str">
            <v>0</v>
          </cell>
          <cell r="AC766" t="str">
            <v>NO</v>
          </cell>
          <cell r="AD766" t="str">
            <v>SI_HighLow</v>
          </cell>
          <cell r="AE766" t="str">
            <v>not used</v>
          </cell>
          <cell r="AF766" t="str">
            <v>A200071</v>
          </cell>
        </row>
        <row r="767">
          <cell r="A767" t="str">
            <v>SHARED</v>
          </cell>
          <cell r="B767" t="str">
            <v>7</v>
          </cell>
          <cell r="C767" t="str">
            <v>A_200141</v>
          </cell>
          <cell r="D767" t="str">
            <v>0000010000</v>
          </cell>
          <cell r="E767" t="str">
            <v>2</v>
          </cell>
          <cell r="F767" t="str">
            <v>A_200072_011</v>
          </cell>
          <cell r="G767" t="str">
            <v>(Dis.FORLI) (S.SOFIA) LIVELLO VASCA CAPRIOLI</v>
          </cell>
          <cell r="H767" t="str">
            <v>m</v>
          </cell>
          <cell r="I767" t="str">
            <v>38725</v>
          </cell>
          <cell r="J767" t="str">
            <v>65556</v>
          </cell>
          <cell r="K767" t="str">
            <v>.4</v>
          </cell>
          <cell r="L767" t="str">
            <v>10.4</v>
          </cell>
          <cell r="M767" t="str">
            <v>0</v>
          </cell>
          <cell r="N767" t="str">
            <v>0</v>
          </cell>
          <cell r="O767" t="str">
            <v>268</v>
          </cell>
          <cell r="P767" t="str">
            <v>0</v>
          </cell>
          <cell r="Q767" t="str">
            <v>15</v>
          </cell>
          <cell r="R767" t="str">
            <v>LINEARE</v>
          </cell>
          <cell r="S767" t="str">
            <v>999999</v>
          </cell>
          <cell r="T767" t="str">
            <v>888888</v>
          </cell>
          <cell r="U767" t="str">
            <v>888888</v>
          </cell>
          <cell r="V767" t="str">
            <v>1.5</v>
          </cell>
          <cell r="W767" t="str">
            <v>1.5</v>
          </cell>
          <cell r="X767" t="str">
            <v>1.3</v>
          </cell>
          <cell r="Y767" t="str">
            <v>0</v>
          </cell>
          <cell r="Z767" t="str">
            <v>MEDIA</v>
          </cell>
          <cell r="AA767" t="str">
            <v>10</v>
          </cell>
          <cell r="AB767" t="str">
            <v>0</v>
          </cell>
          <cell r="AC767" t="str">
            <v>NO</v>
          </cell>
          <cell r="AE767" t="str">
            <v>not used</v>
          </cell>
          <cell r="AF767" t="str">
            <v>A200141</v>
          </cell>
        </row>
        <row r="768">
          <cell r="A768" t="str">
            <v>SHARED</v>
          </cell>
          <cell r="B768" t="str">
            <v>7</v>
          </cell>
          <cell r="C768" t="str">
            <v>A_200141</v>
          </cell>
          <cell r="D768" t="str">
            <v>0000020000</v>
          </cell>
          <cell r="E768" t="str">
            <v>3</v>
          </cell>
          <cell r="F768" t="str">
            <v>A_200072_012</v>
          </cell>
          <cell r="G768" t="str">
            <v>(Dis.FORLI) (S.SOFIA) PORTATA INGRESSO CABELLI</v>
          </cell>
          <cell r="H768" t="str">
            <v>m3/h</v>
          </cell>
          <cell r="I768" t="str">
            <v>38725</v>
          </cell>
          <cell r="J768" t="str">
            <v>62556</v>
          </cell>
          <cell r="K768" t="str">
            <v>0</v>
          </cell>
          <cell r="L768" t="str">
            <v>150</v>
          </cell>
          <cell r="M768" t="str">
            <v>0</v>
          </cell>
          <cell r="N768" t="str">
            <v>0</v>
          </cell>
          <cell r="O768" t="str">
            <v>238</v>
          </cell>
          <cell r="P768" t="str">
            <v>0</v>
          </cell>
          <cell r="Q768" t="str">
            <v>15</v>
          </cell>
          <cell r="R768" t="str">
            <v>LINEARE</v>
          </cell>
          <cell r="S768" t="str">
            <v>999999</v>
          </cell>
          <cell r="T768" t="str">
            <v>888888</v>
          </cell>
          <cell r="U768" t="str">
            <v>888888</v>
          </cell>
          <cell r="V768" t="str">
            <v>-888888</v>
          </cell>
          <cell r="W768" t="str">
            <v>-888888</v>
          </cell>
          <cell r="X768" t="str">
            <v>-999999</v>
          </cell>
          <cell r="Y768" t="str">
            <v>0</v>
          </cell>
          <cell r="Z768" t="str">
            <v>MEDIA</v>
          </cell>
          <cell r="AA768" t="str">
            <v>10</v>
          </cell>
          <cell r="AB768" t="str">
            <v>0</v>
          </cell>
          <cell r="AC768" t="str">
            <v>NO</v>
          </cell>
          <cell r="AD768" t="str">
            <v>NO</v>
          </cell>
          <cell r="AE768" t="str">
            <v>not used</v>
          </cell>
          <cell r="AF768" t="str">
            <v>A200141</v>
          </cell>
        </row>
        <row r="769">
          <cell r="A769" t="str">
            <v>SHARED</v>
          </cell>
          <cell r="B769" t="str">
            <v>7</v>
          </cell>
          <cell r="C769" t="str">
            <v>A_200141</v>
          </cell>
          <cell r="D769" t="str">
            <v>0000030000</v>
          </cell>
          <cell r="E769" t="str">
            <v>4</v>
          </cell>
          <cell r="F769" t="str">
            <v>A_200072_013</v>
          </cell>
          <cell r="G769" t="str">
            <v>(Dis.FORLI) (S.SOFIA) PORTATA USCITA GALEATA</v>
          </cell>
          <cell r="H769" t="str">
            <v>m3/h</v>
          </cell>
          <cell r="I769" t="str">
            <v>38725</v>
          </cell>
          <cell r="J769" t="str">
            <v>62556</v>
          </cell>
          <cell r="K769" t="str">
            <v>0</v>
          </cell>
          <cell r="L769" t="str">
            <v>100</v>
          </cell>
          <cell r="M769" t="str">
            <v>1</v>
          </cell>
          <cell r="N769" t="str">
            <v>0</v>
          </cell>
          <cell r="O769" t="str">
            <v>238</v>
          </cell>
          <cell r="P769" t="str">
            <v>0</v>
          </cell>
          <cell r="Q769" t="str">
            <v>15</v>
          </cell>
          <cell r="R769" t="str">
            <v>LINEARE</v>
          </cell>
          <cell r="S769" t="str">
            <v>999999</v>
          </cell>
          <cell r="T769" t="str">
            <v>888888</v>
          </cell>
          <cell r="U769" t="str">
            <v>888888</v>
          </cell>
          <cell r="V769" t="str">
            <v>-888888</v>
          </cell>
          <cell r="W769" t="str">
            <v>-888888</v>
          </cell>
          <cell r="X769" t="str">
            <v>-999999</v>
          </cell>
          <cell r="Y769" t="str">
            <v>0</v>
          </cell>
          <cell r="Z769" t="str">
            <v>MEDIA</v>
          </cell>
          <cell r="AA769" t="str">
            <v>10</v>
          </cell>
          <cell r="AB769" t="str">
            <v>0</v>
          </cell>
          <cell r="AC769" t="str">
            <v>NO</v>
          </cell>
          <cell r="AD769" t="str">
            <v>SI_HighLow</v>
          </cell>
          <cell r="AE769" t="str">
            <v>not used</v>
          </cell>
          <cell r="AF769" t="str">
            <v>A200141</v>
          </cell>
        </row>
        <row r="770">
          <cell r="A770" t="str">
            <v>SHARED</v>
          </cell>
          <cell r="B770" t="str">
            <v>7</v>
          </cell>
          <cell r="C770" t="str">
            <v>A_200141</v>
          </cell>
          <cell r="D770" t="str">
            <v>0000040000</v>
          </cell>
          <cell r="E770" t="str">
            <v>5</v>
          </cell>
          <cell r="F770" t="str">
            <v>A_200072_014</v>
          </cell>
          <cell r="G770" t="str">
            <v>(Dis.FORLI) (S.SOFIA) PORTATA USCITA S.SOFIA</v>
          </cell>
          <cell r="H770" t="str">
            <v>m3/h</v>
          </cell>
          <cell r="I770" t="str">
            <v>38725</v>
          </cell>
          <cell r="J770" t="str">
            <v>62556</v>
          </cell>
          <cell r="K770" t="str">
            <v>0</v>
          </cell>
          <cell r="L770" t="str">
            <v>100</v>
          </cell>
          <cell r="M770" t="str">
            <v>0</v>
          </cell>
          <cell r="N770" t="str">
            <v>0</v>
          </cell>
          <cell r="O770" t="str">
            <v>238</v>
          </cell>
          <cell r="P770" t="str">
            <v>0</v>
          </cell>
          <cell r="Q770" t="str">
            <v>15</v>
          </cell>
          <cell r="R770" t="str">
            <v>LINEARE</v>
          </cell>
          <cell r="S770" t="str">
            <v>999999</v>
          </cell>
          <cell r="T770" t="str">
            <v>888888</v>
          </cell>
          <cell r="U770" t="str">
            <v>888888</v>
          </cell>
          <cell r="V770" t="str">
            <v>-888888</v>
          </cell>
          <cell r="W770" t="str">
            <v>-888888</v>
          </cell>
          <cell r="X770" t="str">
            <v>-999999</v>
          </cell>
          <cell r="Y770" t="str">
            <v>0</v>
          </cell>
          <cell r="Z770" t="str">
            <v>MEDIA</v>
          </cell>
          <cell r="AA770" t="str">
            <v>10</v>
          </cell>
          <cell r="AB770" t="str">
            <v>0</v>
          </cell>
          <cell r="AC770" t="str">
            <v>NO</v>
          </cell>
          <cell r="AD770" t="str">
            <v>NO</v>
          </cell>
          <cell r="AE770" t="str">
            <v>not used</v>
          </cell>
          <cell r="AF770" t="str">
            <v>A200141</v>
          </cell>
        </row>
        <row r="771">
          <cell r="A771" t="str">
            <v>SHARED</v>
          </cell>
          <cell r="B771" t="str">
            <v>7</v>
          </cell>
          <cell r="C771" t="str">
            <v>A_200141</v>
          </cell>
          <cell r="D771" t="str">
            <v>0000050000</v>
          </cell>
          <cell r="E771" t="str">
            <v>6</v>
          </cell>
          <cell r="F771" t="str">
            <v>A_200072_015</v>
          </cell>
          <cell r="G771" t="str">
            <v>(Dis.FORLI) (S.SOFIA) PORTATA USCITA PIANETTO</v>
          </cell>
          <cell r="H771" t="str">
            <v>m3/h</v>
          </cell>
          <cell r="I771" t="str">
            <v>38725</v>
          </cell>
          <cell r="J771" t="str">
            <v>62556</v>
          </cell>
          <cell r="K771" t="str">
            <v>0</v>
          </cell>
          <cell r="L771" t="str">
            <v>72</v>
          </cell>
          <cell r="M771" t="str">
            <v>0</v>
          </cell>
          <cell r="N771" t="str">
            <v>0</v>
          </cell>
          <cell r="O771" t="str">
            <v>238</v>
          </cell>
          <cell r="P771" t="str">
            <v>0</v>
          </cell>
          <cell r="Q771" t="str">
            <v>15</v>
          </cell>
          <cell r="R771" t="str">
            <v>LINEARE</v>
          </cell>
          <cell r="S771" t="str">
            <v>999999</v>
          </cell>
          <cell r="T771" t="str">
            <v>888888</v>
          </cell>
          <cell r="U771" t="str">
            <v>888888</v>
          </cell>
          <cell r="V771" t="str">
            <v>-888888</v>
          </cell>
          <cell r="W771" t="str">
            <v>-888888</v>
          </cell>
          <cell r="X771" t="str">
            <v>-999999</v>
          </cell>
          <cell r="Y771" t="str">
            <v>0</v>
          </cell>
          <cell r="Z771" t="str">
            <v>MEDIA</v>
          </cell>
          <cell r="AA771" t="str">
            <v>10</v>
          </cell>
          <cell r="AB771" t="str">
            <v>0</v>
          </cell>
          <cell r="AC771" t="str">
            <v>NO</v>
          </cell>
          <cell r="AD771" t="str">
            <v>NO</v>
          </cell>
          <cell r="AE771" t="str">
            <v>not used</v>
          </cell>
          <cell r="AF771" t="str">
            <v>A200141</v>
          </cell>
        </row>
        <row r="772">
          <cell r="A772" t="str">
            <v>SHARED</v>
          </cell>
          <cell r="B772" t="str">
            <v>7</v>
          </cell>
          <cell r="C772" t="str">
            <v>A_200141</v>
          </cell>
          <cell r="D772" t="str">
            <v>0000060000</v>
          </cell>
          <cell r="E772" t="str">
            <v>7</v>
          </cell>
          <cell r="F772" t="str">
            <v>A_200072_016</v>
          </cell>
          <cell r="G772" t="str">
            <v>(Dis.FORLI) (S.SOFIA) PORTATA USCITA MORTANO</v>
          </cell>
          <cell r="H772" t="str">
            <v>m3/h</v>
          </cell>
          <cell r="I772" t="str">
            <v>38725</v>
          </cell>
          <cell r="J772" t="str">
            <v>62556</v>
          </cell>
          <cell r="K772" t="str">
            <v>0</v>
          </cell>
          <cell r="L772" t="str">
            <v>36</v>
          </cell>
          <cell r="M772" t="str">
            <v>0</v>
          </cell>
          <cell r="N772" t="str">
            <v>0</v>
          </cell>
          <cell r="O772" t="str">
            <v>238</v>
          </cell>
          <cell r="P772" t="str">
            <v>0</v>
          </cell>
          <cell r="Q772" t="str">
            <v>15</v>
          </cell>
          <cell r="R772" t="str">
            <v>LINEARE</v>
          </cell>
          <cell r="S772" t="str">
            <v>999999</v>
          </cell>
          <cell r="T772" t="str">
            <v>888888</v>
          </cell>
          <cell r="U772" t="str">
            <v>888888</v>
          </cell>
          <cell r="V772" t="str">
            <v>-888888</v>
          </cell>
          <cell r="W772" t="str">
            <v>-888888</v>
          </cell>
          <cell r="X772" t="str">
            <v>-999999</v>
          </cell>
          <cell r="Y772" t="str">
            <v>0</v>
          </cell>
          <cell r="Z772" t="str">
            <v>MEDIA</v>
          </cell>
          <cell r="AA772" t="str">
            <v>10</v>
          </cell>
          <cell r="AB772" t="str">
            <v>0</v>
          </cell>
          <cell r="AC772" t="str">
            <v>NO</v>
          </cell>
          <cell r="AD772" t="str">
            <v>NO</v>
          </cell>
          <cell r="AE772" t="str">
            <v>not used</v>
          </cell>
          <cell r="AF772" t="str">
            <v>A200141</v>
          </cell>
        </row>
        <row r="773">
          <cell r="A773" t="str">
            <v>SHARED</v>
          </cell>
          <cell r="B773" t="str">
            <v>6</v>
          </cell>
          <cell r="C773" t="str">
            <v>A_200077</v>
          </cell>
          <cell r="D773" t="str">
            <v>0000010000</v>
          </cell>
          <cell r="E773" t="str">
            <v>0</v>
          </cell>
          <cell r="F773" t="str">
            <v>A_200077_001</v>
          </cell>
          <cell r="G773" t="str">
            <v>(Dis.FORLI) (MASSA ) PORTATA ENTRATA</v>
          </cell>
          <cell r="H773" t="str">
            <v>m3/h</v>
          </cell>
          <cell r="I773" t="str">
            <v>38725</v>
          </cell>
          <cell r="J773" t="str">
            <v>62556</v>
          </cell>
          <cell r="K773" t="str">
            <v>0</v>
          </cell>
          <cell r="L773" t="str">
            <v>40</v>
          </cell>
          <cell r="M773" t="str">
            <v>1</v>
          </cell>
          <cell r="N773" t="str">
            <v>0</v>
          </cell>
          <cell r="O773" t="str">
            <v>238</v>
          </cell>
          <cell r="P773" t="str">
            <v>0</v>
          </cell>
          <cell r="Q773" t="str">
            <v>15</v>
          </cell>
          <cell r="R773" t="str">
            <v>LINEARE</v>
          </cell>
          <cell r="S773" t="str">
            <v>900000</v>
          </cell>
          <cell r="T773" t="str">
            <v>800000</v>
          </cell>
          <cell r="U773" t="str">
            <v>800000</v>
          </cell>
          <cell r="V773" t="str">
            <v>-800000</v>
          </cell>
          <cell r="W773" t="str">
            <v>-800000</v>
          </cell>
          <cell r="X773" t="str">
            <v>-900000</v>
          </cell>
          <cell r="Y773" t="str">
            <v>0</v>
          </cell>
          <cell r="Z773" t="str">
            <v>MEDIA</v>
          </cell>
          <cell r="AA773" t="str">
            <v>10</v>
          </cell>
          <cell r="AB773" t="str">
            <v>0</v>
          </cell>
          <cell r="AC773" t="str">
            <v>NO</v>
          </cell>
          <cell r="AD773" t="str">
            <v>SI_HighLow</v>
          </cell>
          <cell r="AE773" t="str">
            <v>not used</v>
          </cell>
          <cell r="AF773" t="str">
            <v>A200077</v>
          </cell>
        </row>
        <row r="774">
          <cell r="A774" t="str">
            <v>SHARED</v>
          </cell>
          <cell r="B774" t="str">
            <v>6</v>
          </cell>
          <cell r="C774" t="str">
            <v>A_200077</v>
          </cell>
          <cell r="D774" t="str">
            <v>0000020000</v>
          </cell>
          <cell r="E774" t="str">
            <v>1</v>
          </cell>
          <cell r="F774" t="str">
            <v>A_200077_002</v>
          </cell>
          <cell r="G774" t="str">
            <v>(Dis.FORLI) (MASSA ) PORTATA SOLLEVAMENTO</v>
          </cell>
          <cell r="H774" t="str">
            <v>m3/h</v>
          </cell>
          <cell r="I774" t="str">
            <v>38725</v>
          </cell>
          <cell r="J774" t="str">
            <v>62556</v>
          </cell>
          <cell r="K774" t="str">
            <v>0</v>
          </cell>
          <cell r="L774" t="str">
            <v>20</v>
          </cell>
          <cell r="M774" t="str">
            <v>1</v>
          </cell>
          <cell r="N774" t="str">
            <v>0</v>
          </cell>
          <cell r="O774" t="str">
            <v>238</v>
          </cell>
          <cell r="P774" t="str">
            <v>0</v>
          </cell>
          <cell r="Q774" t="str">
            <v>15</v>
          </cell>
          <cell r="R774" t="str">
            <v>LINEARE</v>
          </cell>
          <cell r="S774" t="str">
            <v>900000</v>
          </cell>
          <cell r="T774" t="str">
            <v>800000</v>
          </cell>
          <cell r="U774" t="str">
            <v>800000</v>
          </cell>
          <cell r="V774" t="str">
            <v>-800000</v>
          </cell>
          <cell r="W774" t="str">
            <v>-800000</v>
          </cell>
          <cell r="X774" t="str">
            <v>-900000</v>
          </cell>
          <cell r="Y774" t="str">
            <v>0</v>
          </cell>
          <cell r="Z774" t="str">
            <v>MEDIA</v>
          </cell>
          <cell r="AA774" t="str">
            <v>10</v>
          </cell>
          <cell r="AB774" t="str">
            <v>0</v>
          </cell>
          <cell r="AC774" t="str">
            <v>NO</v>
          </cell>
          <cell r="AD774" t="str">
            <v>SI_HighLow</v>
          </cell>
          <cell r="AE774" t="str">
            <v>not used</v>
          </cell>
          <cell r="AF774" t="str">
            <v>A200077</v>
          </cell>
        </row>
        <row r="775">
          <cell r="A775" t="str">
            <v>SHARED</v>
          </cell>
          <cell r="B775" t="str">
            <v>6</v>
          </cell>
          <cell r="C775" t="str">
            <v>A_200077</v>
          </cell>
          <cell r="D775" t="str">
            <v>0000030000</v>
          </cell>
          <cell r="E775" t="str">
            <v>2</v>
          </cell>
          <cell r="F775" t="str">
            <v>A_200077_003</v>
          </cell>
          <cell r="G775" t="str">
            <v>(Dis.FORLI) (MASSA) PORTATA USCITA</v>
          </cell>
          <cell r="H775" t="str">
            <v>m3/h</v>
          </cell>
          <cell r="I775" t="str">
            <v>38725</v>
          </cell>
          <cell r="J775" t="str">
            <v>62556</v>
          </cell>
          <cell r="K775" t="str">
            <v>0</v>
          </cell>
          <cell r="L775" t="str">
            <v>60</v>
          </cell>
          <cell r="M775" t="str">
            <v>1</v>
          </cell>
          <cell r="N775" t="str">
            <v>0</v>
          </cell>
          <cell r="O775" t="str">
            <v>238</v>
          </cell>
          <cell r="P775" t="str">
            <v>0</v>
          </cell>
          <cell r="Q775" t="str">
            <v>15</v>
          </cell>
          <cell r="R775" t="str">
            <v>LINEARE</v>
          </cell>
          <cell r="S775" t="str">
            <v>900000</v>
          </cell>
          <cell r="T775" t="str">
            <v>800000</v>
          </cell>
          <cell r="U775" t="str">
            <v>800000</v>
          </cell>
          <cell r="V775" t="str">
            <v>-800000</v>
          </cell>
          <cell r="W775" t="str">
            <v>-800000</v>
          </cell>
          <cell r="X775" t="str">
            <v>-900000</v>
          </cell>
          <cell r="Y775" t="str">
            <v>0</v>
          </cell>
          <cell r="Z775" t="str">
            <v>MEDIA</v>
          </cell>
          <cell r="AA775" t="str">
            <v>10</v>
          </cell>
          <cell r="AB775" t="str">
            <v>0</v>
          </cell>
          <cell r="AC775" t="str">
            <v>NO</v>
          </cell>
          <cell r="AD775" t="str">
            <v>SI_HighLow</v>
          </cell>
          <cell r="AE775" t="str">
            <v>not used</v>
          </cell>
          <cell r="AF775" t="str">
            <v>A200077</v>
          </cell>
        </row>
        <row r="776">
          <cell r="A776" t="str">
            <v>SHARED</v>
          </cell>
          <cell r="B776" t="str">
            <v>6</v>
          </cell>
          <cell r="C776" t="str">
            <v>A_200077</v>
          </cell>
          <cell r="D776" t="str">
            <v>0000040000</v>
          </cell>
          <cell r="E776" t="str">
            <v>3</v>
          </cell>
          <cell r="F776" t="str">
            <v>A_200077_004</v>
          </cell>
          <cell r="G776" t="str">
            <v>(Dis.FORLI) (MASSA ) ASSORBIMENTO POMPA 1</v>
          </cell>
          <cell r="H776" t="str">
            <v>A</v>
          </cell>
          <cell r="I776" t="str">
            <v>38725</v>
          </cell>
          <cell r="J776" t="str">
            <v>62556</v>
          </cell>
          <cell r="K776" t="str">
            <v>0</v>
          </cell>
          <cell r="L776" t="str">
            <v>25</v>
          </cell>
          <cell r="M776" t="str">
            <v>10</v>
          </cell>
          <cell r="N776" t="str">
            <v>0</v>
          </cell>
          <cell r="O776" t="str">
            <v>238</v>
          </cell>
          <cell r="P776" t="str">
            <v>0</v>
          </cell>
          <cell r="Q776" t="str">
            <v>15</v>
          </cell>
          <cell r="R776" t="str">
            <v>LINEARE</v>
          </cell>
          <cell r="S776" t="str">
            <v>900000</v>
          </cell>
          <cell r="T776" t="str">
            <v>800000</v>
          </cell>
          <cell r="U776" t="str">
            <v>800000</v>
          </cell>
          <cell r="V776" t="str">
            <v>-800000</v>
          </cell>
          <cell r="W776" t="str">
            <v>-800000</v>
          </cell>
          <cell r="X776" t="str">
            <v>-900000</v>
          </cell>
          <cell r="Y776" t="str">
            <v>0</v>
          </cell>
          <cell r="Z776" t="str">
            <v>MEDIA</v>
          </cell>
          <cell r="AA776" t="str">
            <v>10</v>
          </cell>
          <cell r="AB776" t="str">
            <v>0</v>
          </cell>
          <cell r="AC776" t="str">
            <v>NO</v>
          </cell>
          <cell r="AD776" t="str">
            <v>SI_HighLow</v>
          </cell>
          <cell r="AE776" t="str">
            <v>not used</v>
          </cell>
          <cell r="AF776" t="str">
            <v>A200077</v>
          </cell>
        </row>
        <row r="777">
          <cell r="A777" t="str">
            <v>SHARED</v>
          </cell>
          <cell r="B777" t="str">
            <v>6</v>
          </cell>
          <cell r="C777" t="str">
            <v>A_200077</v>
          </cell>
          <cell r="D777" t="str">
            <v>0000050000</v>
          </cell>
          <cell r="E777" t="str">
            <v>4</v>
          </cell>
          <cell r="F777" t="str">
            <v>A_200077_005</v>
          </cell>
          <cell r="G777" t="str">
            <v>(Dis.FORLI) (MASSA ) LIVELLO VASCA</v>
          </cell>
          <cell r="H777" t="str">
            <v>m</v>
          </cell>
          <cell r="I777" t="str">
            <v>38725</v>
          </cell>
          <cell r="J777" t="str">
            <v>62556</v>
          </cell>
          <cell r="K777" t="str">
            <v>0</v>
          </cell>
          <cell r="L777" t="str">
            <v>10</v>
          </cell>
          <cell r="M777" t="str">
            <v>0</v>
          </cell>
          <cell r="N777" t="str">
            <v>0</v>
          </cell>
          <cell r="O777" t="str">
            <v>238</v>
          </cell>
          <cell r="P777" t="str">
            <v>0</v>
          </cell>
          <cell r="Q777" t="str">
            <v>15</v>
          </cell>
          <cell r="R777" t="str">
            <v>LINEARE</v>
          </cell>
          <cell r="S777" t="str">
            <v>900000</v>
          </cell>
          <cell r="T777" t="str">
            <v>800000</v>
          </cell>
          <cell r="U777" t="str">
            <v>800000</v>
          </cell>
          <cell r="V777" t="str">
            <v>1</v>
          </cell>
          <cell r="W777" t="str">
            <v>1.5</v>
          </cell>
          <cell r="X777" t="str">
            <v>1.2</v>
          </cell>
          <cell r="Y777" t="str">
            <v>0</v>
          </cell>
          <cell r="Z777" t="str">
            <v>MEDIA</v>
          </cell>
          <cell r="AA777" t="str">
            <v>10</v>
          </cell>
          <cell r="AB777" t="str">
            <v>0</v>
          </cell>
          <cell r="AC777" t="str">
            <v>NO</v>
          </cell>
          <cell r="AE777" t="str">
            <v>not used</v>
          </cell>
          <cell r="AF777" t="str">
            <v>A200077</v>
          </cell>
        </row>
        <row r="778">
          <cell r="A778" t="str">
            <v>SHARED</v>
          </cell>
          <cell r="B778" t="str">
            <v>4</v>
          </cell>
          <cell r="C778" t="str">
            <v>A_200080</v>
          </cell>
          <cell r="D778" t="str">
            <v>0000010000</v>
          </cell>
          <cell r="E778" t="str">
            <v>0</v>
          </cell>
          <cell r="F778" t="str">
            <v>A_200080_000</v>
          </cell>
          <cell r="G778" t="str">
            <v>(Dis.FORLI) (GRISIGNANO) PORTATA SOLLEVAMENTO</v>
          </cell>
          <cell r="H778" t="str">
            <v>m3/h</v>
          </cell>
          <cell r="I778" t="str">
            <v>819</v>
          </cell>
          <cell r="J778" t="str">
            <v>4095</v>
          </cell>
          <cell r="K778" t="str">
            <v>0</v>
          </cell>
          <cell r="L778" t="str">
            <v>30</v>
          </cell>
          <cell r="M778" t="str">
            <v>1</v>
          </cell>
          <cell r="N778" t="str">
            <v>0</v>
          </cell>
          <cell r="O778" t="str">
            <v>32</v>
          </cell>
          <cell r="P778" t="str">
            <v>0</v>
          </cell>
          <cell r="Q778" t="str">
            <v>15</v>
          </cell>
          <cell r="R778" t="str">
            <v>LINEARE</v>
          </cell>
          <cell r="S778" t="str">
            <v>999999</v>
          </cell>
          <cell r="T778" t="str">
            <v>888888</v>
          </cell>
          <cell r="U778" t="str">
            <v>888888</v>
          </cell>
          <cell r="V778" t="str">
            <v>-888888</v>
          </cell>
          <cell r="W778" t="str">
            <v>-888888</v>
          </cell>
          <cell r="X778" t="str">
            <v>-999999</v>
          </cell>
          <cell r="Y778" t="str">
            <v>0</v>
          </cell>
          <cell r="Z778" t="str">
            <v>MEDIA</v>
          </cell>
          <cell r="AA778" t="str">
            <v>10</v>
          </cell>
          <cell r="AB778" t="str">
            <v>0</v>
          </cell>
          <cell r="AC778" t="str">
            <v>NO</v>
          </cell>
          <cell r="AD778" t="str">
            <v>SI_HighLow</v>
          </cell>
          <cell r="AE778" t="str">
            <v>not used</v>
          </cell>
          <cell r="AF778" t="str">
            <v>A200080</v>
          </cell>
        </row>
        <row r="779">
          <cell r="A779" t="str">
            <v>SHARED</v>
          </cell>
          <cell r="B779" t="str">
            <v>4</v>
          </cell>
          <cell r="C779" t="str">
            <v>A_200080</v>
          </cell>
          <cell r="D779" t="str">
            <v>0000020000</v>
          </cell>
          <cell r="E779" t="str">
            <v>1</v>
          </cell>
          <cell r="F779" t="str">
            <v>A_200080_001</v>
          </cell>
          <cell r="G779" t="str">
            <v>(Dis.FORLI) (GRISIGNANO) PRESSIONE SOLLEVAMENTO</v>
          </cell>
          <cell r="H779" t="str">
            <v>bar</v>
          </cell>
          <cell r="I779" t="str">
            <v>819</v>
          </cell>
          <cell r="J779" t="str">
            <v>4095</v>
          </cell>
          <cell r="K779" t="str">
            <v>0</v>
          </cell>
          <cell r="L779" t="str">
            <v>25</v>
          </cell>
          <cell r="M779" t="str">
            <v>1</v>
          </cell>
          <cell r="N779" t="str">
            <v>0</v>
          </cell>
          <cell r="O779" t="str">
            <v>32</v>
          </cell>
          <cell r="P779" t="str">
            <v>0</v>
          </cell>
          <cell r="Q779" t="str">
            <v>15</v>
          </cell>
          <cell r="R779" t="str">
            <v>LINEARE</v>
          </cell>
          <cell r="S779" t="str">
            <v>999999</v>
          </cell>
          <cell r="T779" t="str">
            <v>888888</v>
          </cell>
          <cell r="U779" t="str">
            <v>888888</v>
          </cell>
          <cell r="V779" t="str">
            <v>-888888</v>
          </cell>
          <cell r="W779" t="str">
            <v>-888888</v>
          </cell>
          <cell r="X779" t="str">
            <v>-999999</v>
          </cell>
          <cell r="Y779" t="str">
            <v>0</v>
          </cell>
          <cell r="Z779" t="str">
            <v>MEDIA</v>
          </cell>
          <cell r="AA779" t="str">
            <v>10</v>
          </cell>
          <cell r="AB779" t="str">
            <v>0</v>
          </cell>
          <cell r="AC779" t="str">
            <v>NO</v>
          </cell>
          <cell r="AD779" t="str">
            <v>SI_HighLow</v>
          </cell>
          <cell r="AE779" t="str">
            <v>not used</v>
          </cell>
          <cell r="AF779" t="str">
            <v>A200080</v>
          </cell>
        </row>
        <row r="780">
          <cell r="A780" t="str">
            <v>SHARED</v>
          </cell>
          <cell r="B780" t="str">
            <v>4</v>
          </cell>
          <cell r="C780" t="str">
            <v>A_200080</v>
          </cell>
          <cell r="D780" t="str">
            <v>0000030000</v>
          </cell>
          <cell r="E780" t="str">
            <v>2</v>
          </cell>
          <cell r="F780" t="str">
            <v>A_200080_002</v>
          </cell>
          <cell r="G780" t="str">
            <v>(Dis.FORLI) (GRISIGNANO) PRESSIONE ENTRATA R.A.</v>
          </cell>
          <cell r="H780" t="str">
            <v>bar</v>
          </cell>
          <cell r="I780" t="str">
            <v>819</v>
          </cell>
          <cell r="J780" t="str">
            <v>4095</v>
          </cell>
          <cell r="K780" t="str">
            <v>0</v>
          </cell>
          <cell r="L780" t="str">
            <v>16</v>
          </cell>
          <cell r="M780" t="str">
            <v>1</v>
          </cell>
          <cell r="N780" t="str">
            <v>0</v>
          </cell>
          <cell r="O780" t="str">
            <v>32</v>
          </cell>
          <cell r="P780" t="str">
            <v>0</v>
          </cell>
          <cell r="Q780" t="str">
            <v>15</v>
          </cell>
          <cell r="R780" t="str">
            <v>LINEARE</v>
          </cell>
          <cell r="S780" t="str">
            <v>999999</v>
          </cell>
          <cell r="T780" t="str">
            <v>888888</v>
          </cell>
          <cell r="U780" t="str">
            <v>888888</v>
          </cell>
          <cell r="V780" t="str">
            <v>-888888</v>
          </cell>
          <cell r="W780" t="str">
            <v>-888888</v>
          </cell>
          <cell r="X780" t="str">
            <v>-999999</v>
          </cell>
          <cell r="Y780" t="str">
            <v>0</v>
          </cell>
          <cell r="Z780" t="str">
            <v>MEDIA</v>
          </cell>
          <cell r="AA780" t="str">
            <v>10</v>
          </cell>
          <cell r="AB780" t="str">
            <v>0</v>
          </cell>
          <cell r="AC780" t="str">
            <v>NO</v>
          </cell>
          <cell r="AD780" t="str">
            <v>SI_HighLow</v>
          </cell>
          <cell r="AE780" t="str">
            <v>not used</v>
          </cell>
          <cell r="AF780" t="str">
            <v>A200080</v>
          </cell>
        </row>
        <row r="781">
          <cell r="A781" t="str">
            <v>SHARED</v>
          </cell>
          <cell r="B781" t="str">
            <v>4</v>
          </cell>
          <cell r="C781" t="str">
            <v>A_200080</v>
          </cell>
          <cell r="D781" t="str">
            <v>0000040000</v>
          </cell>
          <cell r="E781" t="str">
            <v>3</v>
          </cell>
          <cell r="F781" t="str">
            <v>A_200080_003</v>
          </cell>
          <cell r="G781" t="str">
            <v>(Dis.FORLI) (GRISIGNANO) PORTATA USCITA RETE</v>
          </cell>
          <cell r="H781" t="str">
            <v>m3/h</v>
          </cell>
          <cell r="I781" t="str">
            <v>819</v>
          </cell>
          <cell r="J781" t="str">
            <v>4095</v>
          </cell>
          <cell r="K781" t="str">
            <v>0</v>
          </cell>
          <cell r="L781" t="str">
            <v>15</v>
          </cell>
          <cell r="M781" t="str">
            <v>1</v>
          </cell>
          <cell r="N781" t="str">
            <v>0</v>
          </cell>
          <cell r="O781" t="str">
            <v>32</v>
          </cell>
          <cell r="P781" t="str">
            <v>0</v>
          </cell>
          <cell r="Q781" t="str">
            <v>15</v>
          </cell>
          <cell r="R781" t="str">
            <v>LINEARE</v>
          </cell>
          <cell r="S781" t="str">
            <v>999999</v>
          </cell>
          <cell r="T781" t="str">
            <v>888888</v>
          </cell>
          <cell r="U781" t="str">
            <v>888888</v>
          </cell>
          <cell r="V781" t="str">
            <v>-888888</v>
          </cell>
          <cell r="W781" t="str">
            <v>-888888</v>
          </cell>
          <cell r="X781" t="str">
            <v>-999999</v>
          </cell>
          <cell r="Y781" t="str">
            <v>0</v>
          </cell>
          <cell r="Z781" t="str">
            <v>MEDIA</v>
          </cell>
          <cell r="AA781" t="str">
            <v>10</v>
          </cell>
          <cell r="AB781" t="str">
            <v>0</v>
          </cell>
          <cell r="AC781" t="str">
            <v>NO</v>
          </cell>
          <cell r="AD781" t="str">
            <v>SI_HighLow</v>
          </cell>
          <cell r="AE781" t="str">
            <v>not used</v>
          </cell>
          <cell r="AF781" t="str">
            <v>A200080</v>
          </cell>
        </row>
        <row r="782">
          <cell r="A782" t="str">
            <v>SHARED</v>
          </cell>
          <cell r="B782" t="str">
            <v>6</v>
          </cell>
          <cell r="C782" t="str">
            <v>A_200081</v>
          </cell>
          <cell r="D782" t="str">
            <v>0000010000</v>
          </cell>
          <cell r="E782" t="str">
            <v>0</v>
          </cell>
          <cell r="F782" t="str">
            <v>A_200081_001</v>
          </cell>
          <cell r="G782" t="str">
            <v>(Dis.FORLI) (CAVALIERA) PORTATA ENTRATA</v>
          </cell>
          <cell r="H782" t="str">
            <v>m3/h</v>
          </cell>
          <cell r="I782" t="str">
            <v>38725</v>
          </cell>
          <cell r="J782" t="str">
            <v>62556</v>
          </cell>
          <cell r="K782" t="str">
            <v>0</v>
          </cell>
          <cell r="L782" t="str">
            <v>40</v>
          </cell>
          <cell r="M782" t="str">
            <v>1</v>
          </cell>
          <cell r="N782" t="str">
            <v>0</v>
          </cell>
          <cell r="O782" t="str">
            <v>238</v>
          </cell>
          <cell r="P782" t="str">
            <v>0</v>
          </cell>
          <cell r="Q782" t="str">
            <v>15</v>
          </cell>
          <cell r="R782" t="str">
            <v>LINEARE</v>
          </cell>
          <cell r="S782" t="str">
            <v>900000</v>
          </cell>
          <cell r="T782" t="str">
            <v>800000</v>
          </cell>
          <cell r="U782" t="str">
            <v>800000</v>
          </cell>
          <cell r="V782" t="str">
            <v>-800000</v>
          </cell>
          <cell r="W782" t="str">
            <v>-800000</v>
          </cell>
          <cell r="X782" t="str">
            <v>-900000</v>
          </cell>
          <cell r="Y782" t="str">
            <v>0</v>
          </cell>
          <cell r="Z782" t="str">
            <v>MEDIA</v>
          </cell>
          <cell r="AA782" t="str">
            <v>10</v>
          </cell>
          <cell r="AB782" t="str">
            <v>0</v>
          </cell>
          <cell r="AC782" t="str">
            <v>NO</v>
          </cell>
          <cell r="AD782" t="str">
            <v>SI_HighLow</v>
          </cell>
          <cell r="AE782" t="str">
            <v>not used</v>
          </cell>
          <cell r="AF782" t="str">
            <v>A200081</v>
          </cell>
        </row>
        <row r="783">
          <cell r="A783" t="str">
            <v>SHARED</v>
          </cell>
          <cell r="B783" t="str">
            <v>6</v>
          </cell>
          <cell r="C783" t="str">
            <v>A_200081</v>
          </cell>
          <cell r="D783" t="str">
            <v>0000020000</v>
          </cell>
          <cell r="E783" t="str">
            <v>1</v>
          </cell>
          <cell r="F783" t="str">
            <v>A_200081_002</v>
          </cell>
          <cell r="G783" t="str">
            <v>(Dis.FORLI) (CAVALIERA) PORTATA SOLLEVAMENTO RAVALDINO</v>
          </cell>
          <cell r="H783" t="str">
            <v>m3/h</v>
          </cell>
          <cell r="I783" t="str">
            <v>38725</v>
          </cell>
          <cell r="J783" t="str">
            <v>62556</v>
          </cell>
          <cell r="K783" t="str">
            <v>0</v>
          </cell>
          <cell r="L783" t="str">
            <v>20</v>
          </cell>
          <cell r="M783" t="str">
            <v>1</v>
          </cell>
          <cell r="N783" t="str">
            <v>0</v>
          </cell>
          <cell r="O783" t="str">
            <v>238</v>
          </cell>
          <cell r="P783" t="str">
            <v>0</v>
          </cell>
          <cell r="Q783" t="str">
            <v>15</v>
          </cell>
          <cell r="R783" t="str">
            <v>LINEARE</v>
          </cell>
          <cell r="S783" t="str">
            <v>900000</v>
          </cell>
          <cell r="T783" t="str">
            <v>800000</v>
          </cell>
          <cell r="U783" t="str">
            <v>800000</v>
          </cell>
          <cell r="V783" t="str">
            <v>-800000</v>
          </cell>
          <cell r="W783" t="str">
            <v>-800000</v>
          </cell>
          <cell r="X783" t="str">
            <v>-900000</v>
          </cell>
          <cell r="Y783" t="str">
            <v>0</v>
          </cell>
          <cell r="Z783" t="str">
            <v>MEDIA</v>
          </cell>
          <cell r="AA783" t="str">
            <v>10</v>
          </cell>
          <cell r="AB783" t="str">
            <v>0</v>
          </cell>
          <cell r="AC783" t="str">
            <v>NO</v>
          </cell>
          <cell r="AD783" t="str">
            <v>SI_HighLow</v>
          </cell>
          <cell r="AE783" t="str">
            <v>not used</v>
          </cell>
          <cell r="AF783" t="str">
            <v>A200081</v>
          </cell>
        </row>
        <row r="784">
          <cell r="A784" t="str">
            <v>SHARED</v>
          </cell>
          <cell r="B784" t="str">
            <v>6</v>
          </cell>
          <cell r="C784" t="str">
            <v>A_200081</v>
          </cell>
          <cell r="D784" t="str">
            <v>0000030000</v>
          </cell>
          <cell r="E784" t="str">
            <v>2</v>
          </cell>
          <cell r="F784" t="str">
            <v>A_200081_003</v>
          </cell>
          <cell r="G784" t="str">
            <v>(Dis.FORLI) (CAVALIERA) PORTATA USCITA</v>
          </cell>
          <cell r="H784" t="str">
            <v>m3/h</v>
          </cell>
          <cell r="I784" t="str">
            <v>38725</v>
          </cell>
          <cell r="J784" t="str">
            <v>62556</v>
          </cell>
          <cell r="K784" t="str">
            <v>0</v>
          </cell>
          <cell r="L784" t="str">
            <v>40</v>
          </cell>
          <cell r="M784" t="str">
            <v>1</v>
          </cell>
          <cell r="N784" t="str">
            <v>0</v>
          </cell>
          <cell r="O784" t="str">
            <v>238</v>
          </cell>
          <cell r="P784" t="str">
            <v>0</v>
          </cell>
          <cell r="Q784" t="str">
            <v>15</v>
          </cell>
          <cell r="R784" t="str">
            <v>LINEARE</v>
          </cell>
          <cell r="S784" t="str">
            <v>900000</v>
          </cell>
          <cell r="T784" t="str">
            <v>800000</v>
          </cell>
          <cell r="U784" t="str">
            <v>800000</v>
          </cell>
          <cell r="V784" t="str">
            <v>-800000</v>
          </cell>
          <cell r="W784" t="str">
            <v>-800000</v>
          </cell>
          <cell r="X784" t="str">
            <v>-900000</v>
          </cell>
          <cell r="Y784" t="str">
            <v>0</v>
          </cell>
          <cell r="Z784" t="str">
            <v>MEDIA</v>
          </cell>
          <cell r="AA784" t="str">
            <v>10</v>
          </cell>
          <cell r="AB784" t="str">
            <v>0</v>
          </cell>
          <cell r="AC784" t="str">
            <v>NO</v>
          </cell>
          <cell r="AD784" t="str">
            <v>SI_HighLow</v>
          </cell>
          <cell r="AE784" t="str">
            <v>not used</v>
          </cell>
          <cell r="AF784" t="str">
            <v>A200081</v>
          </cell>
        </row>
        <row r="785">
          <cell r="A785" t="str">
            <v>SHARED</v>
          </cell>
          <cell r="B785" t="str">
            <v>6</v>
          </cell>
          <cell r="C785" t="str">
            <v>A_200081</v>
          </cell>
          <cell r="D785" t="str">
            <v>0000040000</v>
          </cell>
          <cell r="E785" t="str">
            <v>3</v>
          </cell>
          <cell r="F785" t="str">
            <v>A_200081_004</v>
          </cell>
          <cell r="G785" t="str">
            <v>(Dis.FORLI) (CAVALIERA) ASSORBIMENTO POMPA</v>
          </cell>
          <cell r="H785" t="str">
            <v>A</v>
          </cell>
          <cell r="I785" t="str">
            <v>38725</v>
          </cell>
          <cell r="J785" t="str">
            <v>62556</v>
          </cell>
          <cell r="K785" t="str">
            <v>0</v>
          </cell>
          <cell r="L785" t="str">
            <v>20</v>
          </cell>
          <cell r="M785" t="str">
            <v>10</v>
          </cell>
          <cell r="N785" t="str">
            <v>0</v>
          </cell>
          <cell r="O785" t="str">
            <v>238</v>
          </cell>
          <cell r="P785" t="str">
            <v>0</v>
          </cell>
          <cell r="Q785" t="str">
            <v>15</v>
          </cell>
          <cell r="R785" t="str">
            <v>LINEARE</v>
          </cell>
          <cell r="S785" t="str">
            <v>900000</v>
          </cell>
          <cell r="T785" t="str">
            <v>800000</v>
          </cell>
          <cell r="U785" t="str">
            <v>800000</v>
          </cell>
          <cell r="V785" t="str">
            <v>-800000</v>
          </cell>
          <cell r="W785" t="str">
            <v>-800000</v>
          </cell>
          <cell r="X785" t="str">
            <v>-900000</v>
          </cell>
          <cell r="Y785" t="str">
            <v>0</v>
          </cell>
          <cell r="Z785" t="str">
            <v>MEDIA</v>
          </cell>
          <cell r="AA785" t="str">
            <v>10</v>
          </cell>
          <cell r="AB785" t="str">
            <v>0</v>
          </cell>
          <cell r="AC785" t="str">
            <v>NO</v>
          </cell>
          <cell r="AD785" t="str">
            <v>SI_HighLow</v>
          </cell>
          <cell r="AE785" t="str">
            <v>not used</v>
          </cell>
          <cell r="AF785" t="str">
            <v>A200081</v>
          </cell>
        </row>
        <row r="786">
          <cell r="A786" t="str">
            <v>SHARED</v>
          </cell>
          <cell r="B786" t="str">
            <v>6</v>
          </cell>
          <cell r="C786" t="str">
            <v>A_200081</v>
          </cell>
          <cell r="D786" t="str">
            <v>0000050000</v>
          </cell>
          <cell r="E786" t="str">
            <v>4</v>
          </cell>
          <cell r="F786" t="str">
            <v>A_200081_005</v>
          </cell>
          <cell r="G786" t="str">
            <v>(Dis.FORLI) (CAVALIERA) LIVELLO VASCA</v>
          </cell>
          <cell r="H786" t="str">
            <v>m</v>
          </cell>
          <cell r="I786" t="str">
            <v>38725</v>
          </cell>
          <cell r="J786" t="str">
            <v>62556</v>
          </cell>
          <cell r="K786" t="str">
            <v>0</v>
          </cell>
          <cell r="L786" t="str">
            <v>10</v>
          </cell>
          <cell r="M786" t="str">
            <v>0</v>
          </cell>
          <cell r="N786" t="str">
            <v>0</v>
          </cell>
          <cell r="O786" t="str">
            <v>238</v>
          </cell>
          <cell r="P786" t="str">
            <v>0</v>
          </cell>
          <cell r="Q786" t="str">
            <v>15</v>
          </cell>
          <cell r="R786" t="str">
            <v>LINEARE</v>
          </cell>
          <cell r="S786" t="str">
            <v>900000</v>
          </cell>
          <cell r="T786" t="str">
            <v>800000</v>
          </cell>
          <cell r="U786" t="str">
            <v>800000</v>
          </cell>
          <cell r="V786" t="str">
            <v>1.2</v>
          </cell>
          <cell r="W786" t="str">
            <v>1.2</v>
          </cell>
          <cell r="X786" t="str">
            <v>1</v>
          </cell>
          <cell r="Y786" t="str">
            <v>0</v>
          </cell>
          <cell r="Z786" t="str">
            <v>MEDIA</v>
          </cell>
          <cell r="AA786" t="str">
            <v>10</v>
          </cell>
          <cell r="AB786" t="str">
            <v>0</v>
          </cell>
          <cell r="AC786" t="str">
            <v>NO</v>
          </cell>
          <cell r="AE786" t="str">
            <v>not used</v>
          </cell>
          <cell r="AF786" t="str">
            <v>A200081</v>
          </cell>
        </row>
        <row r="787">
          <cell r="A787" t="str">
            <v>SHARED</v>
          </cell>
          <cell r="B787" t="str">
            <v>4</v>
          </cell>
          <cell r="C787" t="str">
            <v>A_200083</v>
          </cell>
          <cell r="D787" t="str">
            <v>0000010000</v>
          </cell>
          <cell r="E787" t="str">
            <v>0</v>
          </cell>
          <cell r="F787" t="str">
            <v>A_200083_000</v>
          </cell>
          <cell r="G787" t="str">
            <v>(Dis.FORLI) (MASSA CHIESA) LIVELLO VASCA</v>
          </cell>
          <cell r="H787" t="str">
            <v>m</v>
          </cell>
          <cell r="I787" t="str">
            <v>819</v>
          </cell>
          <cell r="J787" t="str">
            <v>4095</v>
          </cell>
          <cell r="K787" t="str">
            <v>0</v>
          </cell>
          <cell r="L787" t="str">
            <v>10</v>
          </cell>
          <cell r="M787" t="str">
            <v>1</v>
          </cell>
          <cell r="N787" t="str">
            <v>0</v>
          </cell>
          <cell r="O787" t="str">
            <v>32</v>
          </cell>
          <cell r="P787" t="str">
            <v>0</v>
          </cell>
          <cell r="Q787" t="str">
            <v>15</v>
          </cell>
          <cell r="R787" t="str">
            <v>LINEARE</v>
          </cell>
          <cell r="S787" t="str">
            <v>999999</v>
          </cell>
          <cell r="T787" t="str">
            <v>888888</v>
          </cell>
          <cell r="U787" t="str">
            <v>888888</v>
          </cell>
          <cell r="V787" t="str">
            <v>-888888</v>
          </cell>
          <cell r="W787" t="str">
            <v>-888888</v>
          </cell>
          <cell r="X787" t="str">
            <v>-999999</v>
          </cell>
          <cell r="Y787" t="str">
            <v>0</v>
          </cell>
          <cell r="Z787" t="str">
            <v>MEDIA</v>
          </cell>
          <cell r="AA787" t="str">
            <v>10</v>
          </cell>
          <cell r="AB787" t="str">
            <v>0</v>
          </cell>
          <cell r="AC787" t="str">
            <v>NO</v>
          </cell>
          <cell r="AD787" t="str">
            <v>SI_HighLow</v>
          </cell>
          <cell r="AE787" t="str">
            <v>not used</v>
          </cell>
          <cell r="AF787" t="str">
            <v>A200083</v>
          </cell>
        </row>
        <row r="788">
          <cell r="A788" t="str">
            <v>SHARED</v>
          </cell>
          <cell r="B788" t="str">
            <v>4</v>
          </cell>
          <cell r="C788" t="str">
            <v>A_200083</v>
          </cell>
          <cell r="D788" t="str">
            <v>0000020000</v>
          </cell>
          <cell r="E788" t="str">
            <v>1</v>
          </cell>
          <cell r="F788" t="str">
            <v>A_200083_001</v>
          </cell>
          <cell r="G788" t="str">
            <v>(Dis.FORLI) (MASSA CHIESA) PORTATA SOLLEVAMENTO</v>
          </cell>
          <cell r="H788" t="str">
            <v>m3/h</v>
          </cell>
          <cell r="I788" t="str">
            <v>819</v>
          </cell>
          <cell r="J788" t="str">
            <v>4095</v>
          </cell>
          <cell r="K788" t="str">
            <v>0</v>
          </cell>
          <cell r="L788" t="str">
            <v>36</v>
          </cell>
          <cell r="M788" t="str">
            <v>1</v>
          </cell>
          <cell r="N788" t="str">
            <v>0</v>
          </cell>
          <cell r="O788" t="str">
            <v>32</v>
          </cell>
          <cell r="P788" t="str">
            <v>0</v>
          </cell>
          <cell r="Q788" t="str">
            <v>15</v>
          </cell>
          <cell r="R788" t="str">
            <v>LINEARE</v>
          </cell>
          <cell r="S788" t="str">
            <v>999999</v>
          </cell>
          <cell r="T788" t="str">
            <v>888888</v>
          </cell>
          <cell r="U788" t="str">
            <v>888888</v>
          </cell>
          <cell r="V788" t="str">
            <v>-888888</v>
          </cell>
          <cell r="W788" t="str">
            <v>-888888</v>
          </cell>
          <cell r="X788" t="str">
            <v>-999999</v>
          </cell>
          <cell r="Y788" t="str">
            <v>0</v>
          </cell>
          <cell r="Z788" t="str">
            <v>MEDIA</v>
          </cell>
          <cell r="AA788" t="str">
            <v>10</v>
          </cell>
          <cell r="AB788" t="str">
            <v>0</v>
          </cell>
          <cell r="AC788" t="str">
            <v>NO</v>
          </cell>
          <cell r="AD788" t="str">
            <v>SI_HighLow</v>
          </cell>
          <cell r="AE788" t="str">
            <v>not used</v>
          </cell>
          <cell r="AF788" t="str">
            <v>A200083</v>
          </cell>
        </row>
        <row r="789">
          <cell r="A789" t="str">
            <v>SHARED</v>
          </cell>
          <cell r="B789" t="str">
            <v>4</v>
          </cell>
          <cell r="C789" t="str">
            <v>A_200084</v>
          </cell>
          <cell r="D789" t="str">
            <v>0000010000</v>
          </cell>
          <cell r="E789" t="str">
            <v>0</v>
          </cell>
          <cell r="F789" t="str">
            <v>A_200084_000</v>
          </cell>
          <cell r="G789" t="str">
            <v>(Dis.FORLI) (PETRIGNONE) LIVELLO VASCA</v>
          </cell>
          <cell r="H789" t="str">
            <v>m</v>
          </cell>
          <cell r="I789" t="str">
            <v>819</v>
          </cell>
          <cell r="J789" t="str">
            <v>4095</v>
          </cell>
          <cell r="K789" t="str">
            <v>0</v>
          </cell>
          <cell r="L789" t="str">
            <v>10</v>
          </cell>
          <cell r="M789" t="str">
            <v>1</v>
          </cell>
          <cell r="N789" t="str">
            <v>0</v>
          </cell>
          <cell r="O789" t="str">
            <v>32</v>
          </cell>
          <cell r="P789" t="str">
            <v>0</v>
          </cell>
          <cell r="Q789" t="str">
            <v>15</v>
          </cell>
          <cell r="R789" t="str">
            <v>LINEARE</v>
          </cell>
          <cell r="S789" t="str">
            <v>999999</v>
          </cell>
          <cell r="T789" t="str">
            <v>888888</v>
          </cell>
          <cell r="U789" t="str">
            <v>888888</v>
          </cell>
          <cell r="V789" t="str">
            <v>-888888</v>
          </cell>
          <cell r="W789" t="str">
            <v>-888888</v>
          </cell>
          <cell r="X789" t="str">
            <v>-999999</v>
          </cell>
          <cell r="Y789" t="str">
            <v>0</v>
          </cell>
          <cell r="Z789" t="str">
            <v>MEDIA</v>
          </cell>
          <cell r="AA789" t="str">
            <v>10</v>
          </cell>
          <cell r="AB789" t="str">
            <v>0</v>
          </cell>
          <cell r="AC789" t="str">
            <v>NO</v>
          </cell>
          <cell r="AD789" t="str">
            <v>SI_HighLow</v>
          </cell>
          <cell r="AE789" t="str">
            <v>not used</v>
          </cell>
          <cell r="AF789" t="str">
            <v>A200084</v>
          </cell>
        </row>
        <row r="790">
          <cell r="A790" t="str">
            <v>SHARED</v>
          </cell>
          <cell r="B790" t="str">
            <v>4</v>
          </cell>
          <cell r="C790" t="str">
            <v>A_200084</v>
          </cell>
          <cell r="D790" t="str">
            <v>0000020000</v>
          </cell>
          <cell r="E790" t="str">
            <v>1</v>
          </cell>
          <cell r="F790" t="str">
            <v>A_200084_001</v>
          </cell>
          <cell r="G790" t="str">
            <v>(Dis.FORLI) (PETRIGNONE) PORTATA SOLLEVAMENTO</v>
          </cell>
          <cell r="H790" t="str">
            <v>m3/h</v>
          </cell>
          <cell r="I790" t="str">
            <v>819</v>
          </cell>
          <cell r="J790" t="str">
            <v>4095</v>
          </cell>
          <cell r="K790" t="str">
            <v>0</v>
          </cell>
          <cell r="L790" t="str">
            <v>20</v>
          </cell>
          <cell r="M790" t="str">
            <v>1</v>
          </cell>
          <cell r="N790" t="str">
            <v>0</v>
          </cell>
          <cell r="O790" t="str">
            <v>32</v>
          </cell>
          <cell r="P790" t="str">
            <v>0</v>
          </cell>
          <cell r="Q790" t="str">
            <v>15</v>
          </cell>
          <cell r="R790" t="str">
            <v>LINEARE</v>
          </cell>
          <cell r="S790" t="str">
            <v>999999</v>
          </cell>
          <cell r="T790" t="str">
            <v>888888</v>
          </cell>
          <cell r="U790" t="str">
            <v>888888</v>
          </cell>
          <cell r="V790" t="str">
            <v>-888888</v>
          </cell>
          <cell r="W790" t="str">
            <v>-888888</v>
          </cell>
          <cell r="X790" t="str">
            <v>-999999</v>
          </cell>
          <cell r="Y790" t="str">
            <v>0</v>
          </cell>
          <cell r="Z790" t="str">
            <v>MEDIA</v>
          </cell>
          <cell r="AA790" t="str">
            <v>10</v>
          </cell>
          <cell r="AB790" t="str">
            <v>0</v>
          </cell>
          <cell r="AC790" t="str">
            <v>NO</v>
          </cell>
          <cell r="AD790" t="str">
            <v>SI_HighLow</v>
          </cell>
          <cell r="AE790" t="str">
            <v>not used</v>
          </cell>
          <cell r="AF790" t="str">
            <v>A200084</v>
          </cell>
        </row>
        <row r="791">
          <cell r="A791" t="str">
            <v>SHARED</v>
          </cell>
          <cell r="B791" t="str">
            <v>4</v>
          </cell>
          <cell r="C791" t="str">
            <v>A_200084</v>
          </cell>
          <cell r="D791" t="str">
            <v>0000030000</v>
          </cell>
          <cell r="E791" t="str">
            <v>2</v>
          </cell>
          <cell r="F791" t="str">
            <v>A_200084_002</v>
          </cell>
          <cell r="G791" t="str">
            <v>(Dis.FORLI) (PETRIGNONE) PRESSIONE SOLLEVAMENTO</v>
          </cell>
          <cell r="H791" t="str">
            <v>bar</v>
          </cell>
          <cell r="I791" t="str">
            <v>819</v>
          </cell>
          <cell r="J791" t="str">
            <v>4095</v>
          </cell>
          <cell r="K791" t="str">
            <v>0</v>
          </cell>
          <cell r="L791" t="str">
            <v>10</v>
          </cell>
          <cell r="M791" t="str">
            <v>1</v>
          </cell>
          <cell r="N791" t="str">
            <v>0</v>
          </cell>
          <cell r="O791" t="str">
            <v>32</v>
          </cell>
          <cell r="P791" t="str">
            <v>0</v>
          </cell>
          <cell r="Q791" t="str">
            <v>15</v>
          </cell>
          <cell r="R791" t="str">
            <v>LINEARE</v>
          </cell>
          <cell r="S791" t="str">
            <v>999999</v>
          </cell>
          <cell r="T791" t="str">
            <v>888888</v>
          </cell>
          <cell r="U791" t="str">
            <v>888888</v>
          </cell>
          <cell r="V791" t="str">
            <v>-888888</v>
          </cell>
          <cell r="W791" t="str">
            <v>-888888</v>
          </cell>
          <cell r="X791" t="str">
            <v>-999999</v>
          </cell>
          <cell r="Y791" t="str">
            <v>0</v>
          </cell>
          <cell r="Z791" t="str">
            <v>MEDIA</v>
          </cell>
          <cell r="AA791" t="str">
            <v>10</v>
          </cell>
          <cell r="AB791" t="str">
            <v>0</v>
          </cell>
          <cell r="AC791" t="str">
            <v>NO</v>
          </cell>
          <cell r="AD791" t="str">
            <v>SI_HighLow</v>
          </cell>
          <cell r="AE791" t="str">
            <v>not used</v>
          </cell>
          <cell r="AF791" t="str">
            <v>A200084</v>
          </cell>
        </row>
        <row r="792">
          <cell r="A792" t="str">
            <v>SHARED</v>
          </cell>
          <cell r="B792" t="str">
            <v>4</v>
          </cell>
          <cell r="C792" t="str">
            <v>A_200084</v>
          </cell>
          <cell r="D792" t="str">
            <v>0000040000</v>
          </cell>
          <cell r="E792" t="str">
            <v>3</v>
          </cell>
          <cell r="F792" t="str">
            <v>A_200084_003</v>
          </cell>
          <cell r="G792" t="str">
            <v>(Dis.FORLI) (PETRIGNONE) PRESSIONE ENTRATA</v>
          </cell>
          <cell r="H792" t="str">
            <v>bar</v>
          </cell>
          <cell r="I792" t="str">
            <v>819</v>
          </cell>
          <cell r="J792" t="str">
            <v>4095</v>
          </cell>
          <cell r="K792" t="str">
            <v>0</v>
          </cell>
          <cell r="L792" t="str">
            <v>10</v>
          </cell>
          <cell r="M792" t="str">
            <v>1</v>
          </cell>
          <cell r="N792" t="str">
            <v>0</v>
          </cell>
          <cell r="O792" t="str">
            <v>32</v>
          </cell>
          <cell r="P792" t="str">
            <v>0</v>
          </cell>
          <cell r="Q792" t="str">
            <v>15</v>
          </cell>
          <cell r="R792" t="str">
            <v>LINEARE</v>
          </cell>
          <cell r="S792" t="str">
            <v>999999</v>
          </cell>
          <cell r="T792" t="str">
            <v>888888</v>
          </cell>
          <cell r="U792" t="str">
            <v>888888</v>
          </cell>
          <cell r="V792" t="str">
            <v>-888888</v>
          </cell>
          <cell r="W792" t="str">
            <v>-888888</v>
          </cell>
          <cell r="X792" t="str">
            <v>-999999</v>
          </cell>
          <cell r="Y792" t="str">
            <v>0</v>
          </cell>
          <cell r="Z792" t="str">
            <v>MEDIA</v>
          </cell>
          <cell r="AA792" t="str">
            <v>10</v>
          </cell>
          <cell r="AB792" t="str">
            <v>0</v>
          </cell>
          <cell r="AC792" t="str">
            <v>NO</v>
          </cell>
          <cell r="AD792" t="str">
            <v>SI_HighLow</v>
          </cell>
          <cell r="AE792" t="str">
            <v>not used</v>
          </cell>
          <cell r="AF792" t="str">
            <v>A200084</v>
          </cell>
        </row>
        <row r="793">
          <cell r="A793" t="str">
            <v>SHARED</v>
          </cell>
          <cell r="B793" t="str">
            <v>1</v>
          </cell>
          <cell r="C793" t="str">
            <v>A_200086</v>
          </cell>
          <cell r="D793" t="str">
            <v>0000010000</v>
          </cell>
          <cell r="E793" t="str">
            <v>00</v>
          </cell>
          <cell r="F793" t="str">
            <v>A_200086_000</v>
          </cell>
          <cell r="G793" t="str">
            <v>(Dis.FORLI) (FORLI SABBIONI ) LIVELLO VASCA</v>
          </cell>
          <cell r="H793" t="str">
            <v>m</v>
          </cell>
          <cell r="I793" t="str">
            <v>820</v>
          </cell>
          <cell r="J793" t="str">
            <v>4095</v>
          </cell>
          <cell r="K793" t="str">
            <v>0</v>
          </cell>
          <cell r="L793" t="str">
            <v>10</v>
          </cell>
          <cell r="M793" t="str">
            <v>0</v>
          </cell>
          <cell r="N793" t="str">
            <v>0</v>
          </cell>
          <cell r="O793" t="str">
            <v>32</v>
          </cell>
          <cell r="P793" t="str">
            <v>0</v>
          </cell>
          <cell r="Q793" t="str">
            <v>15</v>
          </cell>
          <cell r="R793" t="str">
            <v>LINEARE</v>
          </cell>
          <cell r="S793" t="str">
            <v>999999</v>
          </cell>
          <cell r="T793" t="str">
            <v>888888</v>
          </cell>
          <cell r="U793" t="str">
            <v>888888</v>
          </cell>
          <cell r="V793" t="str">
            <v>-888888</v>
          </cell>
          <cell r="W793" t="str">
            <v>-888888</v>
          </cell>
          <cell r="X793" t="str">
            <v>-999999</v>
          </cell>
          <cell r="Y793" t="str">
            <v>0</v>
          </cell>
          <cell r="Z793" t="str">
            <v>MEDIA</v>
          </cell>
          <cell r="AA793" t="str">
            <v>10</v>
          </cell>
          <cell r="AB793" t="str">
            <v>0</v>
          </cell>
          <cell r="AC793" t="str">
            <v>NO</v>
          </cell>
          <cell r="AD793" t="str">
            <v>NO</v>
          </cell>
          <cell r="AE793" t="str">
            <v>not used</v>
          </cell>
          <cell r="AF793" t="str">
            <v>A200086</v>
          </cell>
        </row>
        <row r="794">
          <cell r="A794" t="str">
            <v>SHARED</v>
          </cell>
          <cell r="B794" t="str">
            <v>1</v>
          </cell>
          <cell r="C794" t="str">
            <v>A_200086</v>
          </cell>
          <cell r="D794" t="str">
            <v>0000020000</v>
          </cell>
          <cell r="E794" t="str">
            <v>01</v>
          </cell>
          <cell r="F794" t="str">
            <v>A_200086_001</v>
          </cell>
          <cell r="G794" t="str">
            <v>(Dis.FORLI) (FORLI SABBIONI ) PORTATA ENTRATA</v>
          </cell>
          <cell r="H794" t="str">
            <v>m3/h</v>
          </cell>
          <cell r="I794" t="str">
            <v>820</v>
          </cell>
          <cell r="J794" t="str">
            <v>4095</v>
          </cell>
          <cell r="K794" t="str">
            <v>0</v>
          </cell>
          <cell r="L794" t="str">
            <v>30</v>
          </cell>
          <cell r="M794" t="str">
            <v>0</v>
          </cell>
          <cell r="N794" t="str">
            <v>0</v>
          </cell>
          <cell r="O794" t="str">
            <v>32</v>
          </cell>
          <cell r="P794" t="str">
            <v>0</v>
          </cell>
          <cell r="Q794" t="str">
            <v>15</v>
          </cell>
          <cell r="R794" t="str">
            <v>LINEARE</v>
          </cell>
          <cell r="S794" t="str">
            <v>999999</v>
          </cell>
          <cell r="T794" t="str">
            <v>888888</v>
          </cell>
          <cell r="U794" t="str">
            <v>888888</v>
          </cell>
          <cell r="V794" t="str">
            <v>-888888</v>
          </cell>
          <cell r="W794" t="str">
            <v>-888888</v>
          </cell>
          <cell r="X794" t="str">
            <v>-999999</v>
          </cell>
          <cell r="Y794" t="str">
            <v>0</v>
          </cell>
          <cell r="Z794" t="str">
            <v>MEDIA</v>
          </cell>
          <cell r="AA794" t="str">
            <v>10</v>
          </cell>
          <cell r="AB794" t="str">
            <v>0</v>
          </cell>
          <cell r="AC794" t="str">
            <v>NO</v>
          </cell>
          <cell r="AD794" t="str">
            <v>NO</v>
          </cell>
          <cell r="AE794" t="str">
            <v>not used</v>
          </cell>
          <cell r="AF794" t="str">
            <v>A200086</v>
          </cell>
        </row>
        <row r="795">
          <cell r="A795" t="str">
            <v>SHARED</v>
          </cell>
          <cell r="B795" t="str">
            <v>1</v>
          </cell>
          <cell r="C795" t="str">
            <v>A_200086</v>
          </cell>
          <cell r="D795" t="str">
            <v>0000030000</v>
          </cell>
          <cell r="E795" t="str">
            <v>02</v>
          </cell>
          <cell r="F795" t="str">
            <v>A_200086_002</v>
          </cell>
          <cell r="G795" t="str">
            <v>(Dis.FORLI) (FORLI SABBIONI ) PORTATA SOLLEVAMENTO</v>
          </cell>
          <cell r="H795" t="str">
            <v>m3/h</v>
          </cell>
          <cell r="I795" t="str">
            <v>820</v>
          </cell>
          <cell r="J795" t="str">
            <v>4095</v>
          </cell>
          <cell r="K795" t="str">
            <v>0</v>
          </cell>
          <cell r="L795" t="str">
            <v>30</v>
          </cell>
          <cell r="M795" t="str">
            <v>0</v>
          </cell>
          <cell r="N795" t="str">
            <v>0</v>
          </cell>
          <cell r="O795" t="str">
            <v>32</v>
          </cell>
          <cell r="P795" t="str">
            <v>0</v>
          </cell>
          <cell r="Q795" t="str">
            <v>15</v>
          </cell>
          <cell r="R795" t="str">
            <v>LINEARE</v>
          </cell>
          <cell r="S795" t="str">
            <v>999999</v>
          </cell>
          <cell r="T795" t="str">
            <v>888888</v>
          </cell>
          <cell r="U795" t="str">
            <v>888888</v>
          </cell>
          <cell r="V795" t="str">
            <v>-888888</v>
          </cell>
          <cell r="W795" t="str">
            <v>-888888</v>
          </cell>
          <cell r="X795" t="str">
            <v>-999999</v>
          </cell>
          <cell r="Y795" t="str">
            <v>0</v>
          </cell>
          <cell r="Z795" t="str">
            <v>MEDIA</v>
          </cell>
          <cell r="AA795" t="str">
            <v>10</v>
          </cell>
          <cell r="AB795" t="str">
            <v>0</v>
          </cell>
          <cell r="AC795" t="str">
            <v>NO</v>
          </cell>
          <cell r="AD795" t="str">
            <v>NO</v>
          </cell>
          <cell r="AE795" t="str">
            <v>not used</v>
          </cell>
          <cell r="AF795" t="str">
            <v>A200086</v>
          </cell>
        </row>
        <row r="796">
          <cell r="A796" t="str">
            <v>SHARED</v>
          </cell>
          <cell r="B796" t="str">
            <v>1</v>
          </cell>
          <cell r="C796" t="str">
            <v>A_200086</v>
          </cell>
          <cell r="D796" t="str">
            <v>0000040000</v>
          </cell>
          <cell r="E796" t="str">
            <v>03</v>
          </cell>
          <cell r="F796" t="str">
            <v>A_200086_003</v>
          </cell>
          <cell r="G796" t="str">
            <v>(Dis.FORLI) (FORLI SABBIONI ) PRESSIONE SOLLEVAMENTO</v>
          </cell>
          <cell r="H796" t="str">
            <v>bar</v>
          </cell>
          <cell r="I796" t="str">
            <v>820</v>
          </cell>
          <cell r="J796" t="str">
            <v>4095</v>
          </cell>
          <cell r="K796" t="str">
            <v>0</v>
          </cell>
          <cell r="L796" t="str">
            <v>20</v>
          </cell>
          <cell r="M796" t="str">
            <v>0</v>
          </cell>
          <cell r="N796" t="str">
            <v>0</v>
          </cell>
          <cell r="O796" t="str">
            <v>32</v>
          </cell>
          <cell r="P796" t="str">
            <v>0</v>
          </cell>
          <cell r="Q796" t="str">
            <v>15</v>
          </cell>
          <cell r="R796" t="str">
            <v>LINEARE</v>
          </cell>
          <cell r="S796" t="str">
            <v>999999</v>
          </cell>
          <cell r="T796" t="str">
            <v>888888</v>
          </cell>
          <cell r="U796" t="str">
            <v>888888</v>
          </cell>
          <cell r="V796" t="str">
            <v>-888888</v>
          </cell>
          <cell r="W796" t="str">
            <v>-888888</v>
          </cell>
          <cell r="X796" t="str">
            <v>-999999</v>
          </cell>
          <cell r="Y796" t="str">
            <v>0</v>
          </cell>
          <cell r="Z796" t="str">
            <v>MEDIA</v>
          </cell>
          <cell r="AA796" t="str">
            <v>10</v>
          </cell>
          <cell r="AB796" t="str">
            <v>0</v>
          </cell>
          <cell r="AC796" t="str">
            <v>NO</v>
          </cell>
          <cell r="AD796" t="str">
            <v>NO</v>
          </cell>
          <cell r="AE796" t="str">
            <v>not used</v>
          </cell>
          <cell r="AF796" t="str">
            <v>A200086</v>
          </cell>
        </row>
        <row r="797">
          <cell r="A797" t="str">
            <v>SHARED</v>
          </cell>
          <cell r="B797" t="str">
            <v>1</v>
          </cell>
          <cell r="C797" t="str">
            <v>A_200089</v>
          </cell>
          <cell r="D797" t="str">
            <v>0000010000</v>
          </cell>
          <cell r="E797" t="str">
            <v>00</v>
          </cell>
          <cell r="F797" t="str">
            <v>A_200089_000</v>
          </cell>
          <cell r="G797" t="str">
            <v>(Dis.FORLI) (CASTROCARO LA CA' ) LIVELLO VASCA</v>
          </cell>
          <cell r="H797" t="str">
            <v>m</v>
          </cell>
          <cell r="I797" t="str">
            <v>820</v>
          </cell>
          <cell r="J797" t="str">
            <v>4095</v>
          </cell>
          <cell r="K797" t="str">
            <v>0</v>
          </cell>
          <cell r="L797" t="str">
            <v>10</v>
          </cell>
          <cell r="M797" t="str">
            <v>0</v>
          </cell>
          <cell r="N797" t="str">
            <v>0</v>
          </cell>
          <cell r="O797" t="str">
            <v>32</v>
          </cell>
          <cell r="P797" t="str">
            <v>0</v>
          </cell>
          <cell r="Q797" t="str">
            <v>15</v>
          </cell>
          <cell r="R797" t="str">
            <v>LINEARE</v>
          </cell>
          <cell r="S797" t="str">
            <v>999999</v>
          </cell>
          <cell r="T797" t="str">
            <v>888888</v>
          </cell>
          <cell r="U797" t="str">
            <v>888888</v>
          </cell>
          <cell r="V797" t="str">
            <v>-888888</v>
          </cell>
          <cell r="W797" t="str">
            <v>-888888</v>
          </cell>
          <cell r="X797" t="str">
            <v>-999999</v>
          </cell>
          <cell r="Y797" t="str">
            <v>0</v>
          </cell>
          <cell r="Z797" t="str">
            <v>MEDIA</v>
          </cell>
          <cell r="AA797" t="str">
            <v>10</v>
          </cell>
          <cell r="AB797" t="str">
            <v>0</v>
          </cell>
          <cell r="AC797" t="str">
            <v>NO</v>
          </cell>
          <cell r="AD797" t="str">
            <v>NO</v>
          </cell>
          <cell r="AE797" t="str">
            <v>not used</v>
          </cell>
          <cell r="AF797" t="str">
            <v>A200089</v>
          </cell>
        </row>
        <row r="798">
          <cell r="A798" t="str">
            <v>SHARED</v>
          </cell>
          <cell r="B798" t="str">
            <v>1</v>
          </cell>
          <cell r="C798" t="str">
            <v>A_200089</v>
          </cell>
          <cell r="D798" t="str">
            <v>0000020000</v>
          </cell>
          <cell r="E798" t="str">
            <v>01</v>
          </cell>
          <cell r="F798" t="str">
            <v>A_200089_001</v>
          </cell>
          <cell r="G798" t="str">
            <v>(Dis.FORLI) (CASTROCARO LA CA' ) PORTATA ENTRATA</v>
          </cell>
          <cell r="H798" t="str">
            <v>m3/h</v>
          </cell>
          <cell r="I798" t="str">
            <v>820</v>
          </cell>
          <cell r="J798" t="str">
            <v>4095</v>
          </cell>
          <cell r="K798" t="str">
            <v>0</v>
          </cell>
          <cell r="L798" t="str">
            <v>10</v>
          </cell>
          <cell r="M798" t="str">
            <v>0</v>
          </cell>
          <cell r="N798" t="str">
            <v>0</v>
          </cell>
          <cell r="O798" t="str">
            <v>32</v>
          </cell>
          <cell r="P798" t="str">
            <v>0</v>
          </cell>
          <cell r="Q798" t="str">
            <v>15</v>
          </cell>
          <cell r="R798" t="str">
            <v>LINEARE</v>
          </cell>
          <cell r="S798" t="str">
            <v>999999</v>
          </cell>
          <cell r="T798" t="str">
            <v>888888</v>
          </cell>
          <cell r="U798" t="str">
            <v>888888</v>
          </cell>
          <cell r="V798" t="str">
            <v>-888888</v>
          </cell>
          <cell r="W798" t="str">
            <v>-888888</v>
          </cell>
          <cell r="X798" t="str">
            <v>-999999</v>
          </cell>
          <cell r="Y798" t="str">
            <v>0</v>
          </cell>
          <cell r="Z798" t="str">
            <v>MEDIA</v>
          </cell>
          <cell r="AA798" t="str">
            <v>10</v>
          </cell>
          <cell r="AB798" t="str">
            <v>0</v>
          </cell>
          <cell r="AC798" t="str">
            <v>NO</v>
          </cell>
          <cell r="AD798" t="str">
            <v>NO</v>
          </cell>
          <cell r="AE798" t="str">
            <v>not used</v>
          </cell>
          <cell r="AF798" t="str">
            <v>A200089</v>
          </cell>
        </row>
        <row r="799">
          <cell r="A799" t="str">
            <v>SHARED</v>
          </cell>
          <cell r="B799" t="str">
            <v>1</v>
          </cell>
          <cell r="C799" t="str">
            <v>A_200089</v>
          </cell>
          <cell r="D799" t="str">
            <v>0000030000</v>
          </cell>
          <cell r="E799" t="str">
            <v>02</v>
          </cell>
          <cell r="F799" t="str">
            <v>A_200089_002</v>
          </cell>
          <cell r="G799" t="str">
            <v>(Dis.FORLI) (CASTROCARO LA CA' ) PORTATA USCITA</v>
          </cell>
          <cell r="H799" t="str">
            <v>m3/h</v>
          </cell>
          <cell r="I799" t="str">
            <v>820</v>
          </cell>
          <cell r="J799" t="str">
            <v>4095</v>
          </cell>
          <cell r="K799" t="str">
            <v>0</v>
          </cell>
          <cell r="L799" t="str">
            <v>10</v>
          </cell>
          <cell r="M799" t="str">
            <v>0</v>
          </cell>
          <cell r="N799" t="str">
            <v>0</v>
          </cell>
          <cell r="O799" t="str">
            <v>32</v>
          </cell>
          <cell r="P799" t="str">
            <v>0</v>
          </cell>
          <cell r="Q799" t="str">
            <v>15</v>
          </cell>
          <cell r="R799" t="str">
            <v>LINEARE</v>
          </cell>
          <cell r="S799" t="str">
            <v>999999</v>
          </cell>
          <cell r="T799" t="str">
            <v>888888</v>
          </cell>
          <cell r="U799" t="str">
            <v>888888</v>
          </cell>
          <cell r="V799" t="str">
            <v>-888888</v>
          </cell>
          <cell r="W799" t="str">
            <v>-888888</v>
          </cell>
          <cell r="X799" t="str">
            <v>-999999</v>
          </cell>
          <cell r="Y799" t="str">
            <v>0</v>
          </cell>
          <cell r="Z799" t="str">
            <v>MEDIA</v>
          </cell>
          <cell r="AA799" t="str">
            <v>10</v>
          </cell>
          <cell r="AB799" t="str">
            <v>0</v>
          </cell>
          <cell r="AC799" t="str">
            <v>NO</v>
          </cell>
          <cell r="AD799" t="str">
            <v>NO</v>
          </cell>
          <cell r="AE799" t="str">
            <v>not used</v>
          </cell>
          <cell r="AF799" t="str">
            <v>A200089</v>
          </cell>
        </row>
        <row r="800">
          <cell r="A800" t="str">
            <v>SHARED</v>
          </cell>
          <cell r="B800" t="str">
            <v>1</v>
          </cell>
          <cell r="C800" t="str">
            <v>A_200089</v>
          </cell>
          <cell r="D800" t="str">
            <v>0000040000</v>
          </cell>
          <cell r="E800" t="str">
            <v>03</v>
          </cell>
          <cell r="F800" t="str">
            <v>A_200089_003</v>
          </cell>
          <cell r="G800" t="str">
            <v>(Dis.FORLI) (CASTROCARO LA CA' ) PORTATA SOLLEVAMENTO</v>
          </cell>
          <cell r="H800" t="str">
            <v>m3/h</v>
          </cell>
          <cell r="I800" t="str">
            <v>820</v>
          </cell>
          <cell r="J800" t="str">
            <v>4095</v>
          </cell>
          <cell r="K800" t="str">
            <v>0</v>
          </cell>
          <cell r="L800" t="str">
            <v>10</v>
          </cell>
          <cell r="M800" t="str">
            <v>0</v>
          </cell>
          <cell r="N800" t="str">
            <v>0</v>
          </cell>
          <cell r="O800" t="str">
            <v>32</v>
          </cell>
          <cell r="P800" t="str">
            <v>0</v>
          </cell>
          <cell r="Q800" t="str">
            <v>15</v>
          </cell>
          <cell r="R800" t="str">
            <v>LINEARE</v>
          </cell>
          <cell r="S800" t="str">
            <v>999999</v>
          </cell>
          <cell r="T800" t="str">
            <v>888888</v>
          </cell>
          <cell r="U800" t="str">
            <v>888888</v>
          </cell>
          <cell r="V800" t="str">
            <v>-888888</v>
          </cell>
          <cell r="W800" t="str">
            <v>-888888</v>
          </cell>
          <cell r="X800" t="str">
            <v>-999999</v>
          </cell>
          <cell r="Y800" t="str">
            <v>0</v>
          </cell>
          <cell r="Z800" t="str">
            <v>MEDIA</v>
          </cell>
          <cell r="AA800" t="str">
            <v>10</v>
          </cell>
          <cell r="AB800" t="str">
            <v>0</v>
          </cell>
          <cell r="AC800" t="str">
            <v>NO</v>
          </cell>
          <cell r="AD800" t="str">
            <v>NO</v>
          </cell>
          <cell r="AE800" t="str">
            <v>not used</v>
          </cell>
          <cell r="AF800" t="str">
            <v>A200089</v>
          </cell>
        </row>
        <row r="801">
          <cell r="A801" t="str">
            <v>SHARED</v>
          </cell>
          <cell r="B801" t="str">
            <v>1</v>
          </cell>
          <cell r="C801" t="str">
            <v>A_200089</v>
          </cell>
          <cell r="D801" t="str">
            <v>0000050000</v>
          </cell>
          <cell r="E801" t="str">
            <v>04</v>
          </cell>
          <cell r="F801" t="str">
            <v>A_200089_004</v>
          </cell>
          <cell r="G801" t="str">
            <v>(Dis.FORLI) (CASTROCARO LA CA' ) R. A.PORTATA SOLLEVAMENTO</v>
          </cell>
          <cell r="H801" t="str">
            <v>m3/h</v>
          </cell>
          <cell r="I801" t="str">
            <v>820</v>
          </cell>
          <cell r="J801" t="str">
            <v>4095</v>
          </cell>
          <cell r="K801" t="str">
            <v>0</v>
          </cell>
          <cell r="L801" t="str">
            <v>100</v>
          </cell>
          <cell r="M801" t="str">
            <v>1</v>
          </cell>
          <cell r="N801" t="str">
            <v>0</v>
          </cell>
          <cell r="O801" t="str">
            <v>32</v>
          </cell>
          <cell r="P801" t="str">
            <v>0</v>
          </cell>
          <cell r="Q801" t="str">
            <v>15</v>
          </cell>
          <cell r="R801" t="str">
            <v>LINEARE</v>
          </cell>
          <cell r="S801" t="str">
            <v>999999</v>
          </cell>
          <cell r="T801" t="str">
            <v>888888</v>
          </cell>
          <cell r="U801" t="str">
            <v>888888</v>
          </cell>
          <cell r="V801" t="str">
            <v>-888888</v>
          </cell>
          <cell r="W801" t="str">
            <v>-888888</v>
          </cell>
          <cell r="X801" t="str">
            <v>-999999</v>
          </cell>
          <cell r="Y801" t="str">
            <v>0</v>
          </cell>
          <cell r="Z801" t="str">
            <v>MEDIA</v>
          </cell>
          <cell r="AA801" t="str">
            <v>10</v>
          </cell>
          <cell r="AB801" t="str">
            <v>0</v>
          </cell>
          <cell r="AC801" t="str">
            <v>NO</v>
          </cell>
          <cell r="AD801" t="str">
            <v>SI_HighLow</v>
          </cell>
          <cell r="AE801" t="str">
            <v>not used</v>
          </cell>
          <cell r="AF801" t="str">
            <v>A200089</v>
          </cell>
        </row>
        <row r="802">
          <cell r="A802" t="str">
            <v>SHARED</v>
          </cell>
          <cell r="B802" t="str">
            <v>1</v>
          </cell>
          <cell r="C802" t="str">
            <v>A_200089</v>
          </cell>
          <cell r="D802" t="str">
            <v>0000060000</v>
          </cell>
          <cell r="E802" t="str">
            <v>05</v>
          </cell>
          <cell r="F802" t="str">
            <v>A_200089_005</v>
          </cell>
          <cell r="G802" t="str">
            <v>(Dis.FORLI) (CASTROCARO LA CA' ) R. A.PRESSIONE SOLLEVAMENTO</v>
          </cell>
          <cell r="H802" t="str">
            <v>bar</v>
          </cell>
          <cell r="I802" t="str">
            <v>820</v>
          </cell>
          <cell r="J802" t="str">
            <v>4095</v>
          </cell>
          <cell r="K802" t="str">
            <v>0</v>
          </cell>
          <cell r="L802" t="str">
            <v>16</v>
          </cell>
          <cell r="M802" t="str">
            <v>1</v>
          </cell>
          <cell r="N802" t="str">
            <v>0</v>
          </cell>
          <cell r="O802" t="str">
            <v>32</v>
          </cell>
          <cell r="P802" t="str">
            <v>0</v>
          </cell>
          <cell r="Q802" t="str">
            <v>15</v>
          </cell>
          <cell r="R802" t="str">
            <v>LINEARE</v>
          </cell>
          <cell r="S802" t="str">
            <v>999999</v>
          </cell>
          <cell r="T802" t="str">
            <v>888888</v>
          </cell>
          <cell r="U802" t="str">
            <v>888888</v>
          </cell>
          <cell r="V802" t="str">
            <v>-888888</v>
          </cell>
          <cell r="W802" t="str">
            <v>-888888</v>
          </cell>
          <cell r="X802" t="str">
            <v>-999999</v>
          </cell>
          <cell r="Y802" t="str">
            <v>0</v>
          </cell>
          <cell r="Z802" t="str">
            <v>MEDIA</v>
          </cell>
          <cell r="AA802" t="str">
            <v>10</v>
          </cell>
          <cell r="AB802" t="str">
            <v>0</v>
          </cell>
          <cell r="AC802" t="str">
            <v>NO</v>
          </cell>
          <cell r="AD802" t="str">
            <v>SI_HighLow</v>
          </cell>
          <cell r="AE802" t="str">
            <v>not used</v>
          </cell>
          <cell r="AF802" t="str">
            <v>A200089</v>
          </cell>
        </row>
        <row r="803">
          <cell r="A803" t="str">
            <v>SHARED</v>
          </cell>
          <cell r="B803" t="str">
            <v>1</v>
          </cell>
          <cell r="C803" t="str">
            <v>A_200090</v>
          </cell>
          <cell r="D803" t="str">
            <v>0000010000</v>
          </cell>
          <cell r="E803" t="str">
            <v>00</v>
          </cell>
          <cell r="F803" t="str">
            <v>A_200090_000</v>
          </cell>
          <cell r="G803" t="str">
            <v>(Dis.FORLI) (CASTROCARO SADURANO ) LIVELLO VASCA</v>
          </cell>
          <cell r="H803" t="str">
            <v>m</v>
          </cell>
          <cell r="I803" t="str">
            <v>820</v>
          </cell>
          <cell r="J803" t="str">
            <v>4095</v>
          </cell>
          <cell r="K803" t="str">
            <v>0</v>
          </cell>
          <cell r="L803" t="str">
            <v>10</v>
          </cell>
          <cell r="M803" t="str">
            <v>0</v>
          </cell>
          <cell r="N803" t="str">
            <v>0</v>
          </cell>
          <cell r="O803" t="str">
            <v>32</v>
          </cell>
          <cell r="P803" t="str">
            <v>0</v>
          </cell>
          <cell r="Q803" t="str">
            <v>15</v>
          </cell>
          <cell r="R803" t="str">
            <v>LINEARE</v>
          </cell>
          <cell r="S803" t="str">
            <v>999999</v>
          </cell>
          <cell r="T803" t="str">
            <v>888888</v>
          </cell>
          <cell r="U803" t="str">
            <v>888888</v>
          </cell>
          <cell r="V803" t="str">
            <v>-888888</v>
          </cell>
          <cell r="W803" t="str">
            <v>-888888</v>
          </cell>
          <cell r="X803" t="str">
            <v>-999999</v>
          </cell>
          <cell r="Y803" t="str">
            <v>0</v>
          </cell>
          <cell r="Z803" t="str">
            <v>MEDIA</v>
          </cell>
          <cell r="AA803" t="str">
            <v>10</v>
          </cell>
          <cell r="AB803" t="str">
            <v>0</v>
          </cell>
          <cell r="AC803" t="str">
            <v>NO</v>
          </cell>
          <cell r="AD803" t="str">
            <v>NO</v>
          </cell>
          <cell r="AE803" t="str">
            <v>not used</v>
          </cell>
          <cell r="AF803" t="str">
            <v>A200090</v>
          </cell>
        </row>
        <row r="804">
          <cell r="A804" t="str">
            <v>SHARED</v>
          </cell>
          <cell r="B804" t="str">
            <v>1</v>
          </cell>
          <cell r="C804" t="str">
            <v>A_200090</v>
          </cell>
          <cell r="D804" t="str">
            <v>0000020000</v>
          </cell>
          <cell r="E804" t="str">
            <v>01</v>
          </cell>
          <cell r="F804" t="str">
            <v>A_200090_001</v>
          </cell>
          <cell r="G804" t="str">
            <v>(Dis.FORLI) (CASTROCARO SADURANO ) PORTATA SOLLEVAMENTO</v>
          </cell>
          <cell r="H804" t="str">
            <v>m3/h</v>
          </cell>
          <cell r="I804" t="str">
            <v>820</v>
          </cell>
          <cell r="J804" t="str">
            <v>4095</v>
          </cell>
          <cell r="K804" t="str">
            <v>0</v>
          </cell>
          <cell r="L804" t="str">
            <v>30</v>
          </cell>
          <cell r="M804" t="str">
            <v>0</v>
          </cell>
          <cell r="N804" t="str">
            <v>0</v>
          </cell>
          <cell r="O804" t="str">
            <v>32</v>
          </cell>
          <cell r="P804" t="str">
            <v>0</v>
          </cell>
          <cell r="Q804" t="str">
            <v>15</v>
          </cell>
          <cell r="R804" t="str">
            <v>LINEARE</v>
          </cell>
          <cell r="S804" t="str">
            <v>999999</v>
          </cell>
          <cell r="T804" t="str">
            <v>888888</v>
          </cell>
          <cell r="U804" t="str">
            <v>888888</v>
          </cell>
          <cell r="V804" t="str">
            <v>-888888</v>
          </cell>
          <cell r="W804" t="str">
            <v>-888888</v>
          </cell>
          <cell r="X804" t="str">
            <v>-999999</v>
          </cell>
          <cell r="Y804" t="str">
            <v>0</v>
          </cell>
          <cell r="Z804" t="str">
            <v>MEDIA</v>
          </cell>
          <cell r="AA804" t="str">
            <v>10</v>
          </cell>
          <cell r="AB804" t="str">
            <v>0</v>
          </cell>
          <cell r="AC804" t="str">
            <v>NO</v>
          </cell>
          <cell r="AD804" t="str">
            <v>NO</v>
          </cell>
          <cell r="AE804" t="str">
            <v>not used</v>
          </cell>
          <cell r="AF804" t="str">
            <v>A200090</v>
          </cell>
        </row>
        <row r="805">
          <cell r="A805" t="str">
            <v>SHARED</v>
          </cell>
          <cell r="B805" t="str">
            <v>1</v>
          </cell>
          <cell r="C805" t="str">
            <v>A_200090</v>
          </cell>
          <cell r="D805" t="str">
            <v>0000030000</v>
          </cell>
          <cell r="E805" t="str">
            <v>02</v>
          </cell>
          <cell r="F805" t="str">
            <v>A_200090_002</v>
          </cell>
          <cell r="G805" t="str">
            <v>(Dis.FORLI) (CASTROCARO SADURANO ) PRESSIONE SOLLEVAMENTO</v>
          </cell>
          <cell r="H805" t="str">
            <v>bar</v>
          </cell>
          <cell r="I805" t="str">
            <v>820</v>
          </cell>
          <cell r="J805" t="str">
            <v>4095</v>
          </cell>
          <cell r="K805" t="str">
            <v>0</v>
          </cell>
          <cell r="L805" t="str">
            <v>40</v>
          </cell>
          <cell r="M805" t="str">
            <v>0</v>
          </cell>
          <cell r="N805" t="str">
            <v>0</v>
          </cell>
          <cell r="O805" t="str">
            <v>32</v>
          </cell>
          <cell r="P805" t="str">
            <v>0</v>
          </cell>
          <cell r="Q805" t="str">
            <v>15</v>
          </cell>
          <cell r="R805" t="str">
            <v>LINEARE</v>
          </cell>
          <cell r="S805" t="str">
            <v>999999</v>
          </cell>
          <cell r="T805" t="str">
            <v>888888</v>
          </cell>
          <cell r="U805" t="str">
            <v>888888</v>
          </cell>
          <cell r="V805" t="str">
            <v>-888888</v>
          </cell>
          <cell r="W805" t="str">
            <v>-888888</v>
          </cell>
          <cell r="X805" t="str">
            <v>-999999</v>
          </cell>
          <cell r="Y805" t="str">
            <v>0</v>
          </cell>
          <cell r="Z805" t="str">
            <v>MEDIA</v>
          </cell>
          <cell r="AA805" t="str">
            <v>10</v>
          </cell>
          <cell r="AB805" t="str">
            <v>0</v>
          </cell>
          <cell r="AC805" t="str">
            <v>NO</v>
          </cell>
          <cell r="AD805" t="str">
            <v>NO</v>
          </cell>
          <cell r="AE805" t="str">
            <v>not used</v>
          </cell>
          <cell r="AF805" t="str">
            <v>A200090</v>
          </cell>
        </row>
        <row r="806">
          <cell r="A806" t="str">
            <v>SHARED</v>
          </cell>
          <cell r="B806" t="str">
            <v>1</v>
          </cell>
          <cell r="C806" t="str">
            <v>A_200092</v>
          </cell>
          <cell r="D806" t="str">
            <v>0000010000</v>
          </cell>
          <cell r="E806" t="str">
            <v>00</v>
          </cell>
          <cell r="F806" t="str">
            <v>A_200092_000</v>
          </cell>
          <cell r="G806" t="str">
            <v>(Dis.FORLI) (CASTROCARO MONTE POGGIOLO ) LIVELLO VASCA</v>
          </cell>
          <cell r="H806" t="str">
            <v>m</v>
          </cell>
          <cell r="I806" t="str">
            <v>820</v>
          </cell>
          <cell r="J806" t="str">
            <v>4095</v>
          </cell>
          <cell r="K806" t="str">
            <v>0</v>
          </cell>
          <cell r="L806" t="str">
            <v>10</v>
          </cell>
          <cell r="M806" t="str">
            <v>0</v>
          </cell>
          <cell r="N806" t="str">
            <v>0</v>
          </cell>
          <cell r="O806" t="str">
            <v>32</v>
          </cell>
          <cell r="P806" t="str">
            <v>0</v>
          </cell>
          <cell r="Q806" t="str">
            <v>15</v>
          </cell>
          <cell r="R806" t="str">
            <v>LINEARE</v>
          </cell>
          <cell r="S806" t="str">
            <v>999999</v>
          </cell>
          <cell r="T806" t="str">
            <v>888888</v>
          </cell>
          <cell r="U806" t="str">
            <v>888888</v>
          </cell>
          <cell r="V806" t="str">
            <v>-888888</v>
          </cell>
          <cell r="W806" t="str">
            <v>-888888</v>
          </cell>
          <cell r="X806" t="str">
            <v>-999999</v>
          </cell>
          <cell r="Y806" t="str">
            <v>0</v>
          </cell>
          <cell r="Z806" t="str">
            <v>MEDIA</v>
          </cell>
          <cell r="AA806" t="str">
            <v>10</v>
          </cell>
          <cell r="AB806" t="str">
            <v>0</v>
          </cell>
          <cell r="AC806" t="str">
            <v>NO</v>
          </cell>
          <cell r="AD806" t="str">
            <v>NO</v>
          </cell>
          <cell r="AE806" t="str">
            <v>not used</v>
          </cell>
          <cell r="AF806" t="str">
            <v>A200092</v>
          </cell>
        </row>
        <row r="807">
          <cell r="A807" t="str">
            <v>SHARED</v>
          </cell>
          <cell r="B807" t="str">
            <v>1</v>
          </cell>
          <cell r="C807" t="str">
            <v>A_200092</v>
          </cell>
          <cell r="D807" t="str">
            <v>0000020000</v>
          </cell>
          <cell r="E807" t="str">
            <v>01</v>
          </cell>
          <cell r="F807" t="str">
            <v>A_200092_001</v>
          </cell>
          <cell r="G807" t="str">
            <v>(Dis.FORLI) (CASTROCARO MONTE POGGIOLO ) PORTATA ENTRATA</v>
          </cell>
          <cell r="H807" t="str">
            <v>m3/h</v>
          </cell>
          <cell r="I807" t="str">
            <v>820</v>
          </cell>
          <cell r="J807" t="str">
            <v>4095</v>
          </cell>
          <cell r="K807" t="str">
            <v>0</v>
          </cell>
          <cell r="L807" t="str">
            <v>100</v>
          </cell>
          <cell r="M807" t="str">
            <v>1</v>
          </cell>
          <cell r="N807" t="str">
            <v>0</v>
          </cell>
          <cell r="O807" t="str">
            <v>32</v>
          </cell>
          <cell r="P807" t="str">
            <v>0</v>
          </cell>
          <cell r="Q807" t="str">
            <v>15</v>
          </cell>
          <cell r="R807" t="str">
            <v>LINEARE</v>
          </cell>
          <cell r="S807" t="str">
            <v>999999</v>
          </cell>
          <cell r="T807" t="str">
            <v>888888</v>
          </cell>
          <cell r="U807" t="str">
            <v>888888</v>
          </cell>
          <cell r="V807" t="str">
            <v>-888888</v>
          </cell>
          <cell r="W807" t="str">
            <v>-888888</v>
          </cell>
          <cell r="X807" t="str">
            <v>-999999</v>
          </cell>
          <cell r="Y807" t="str">
            <v>0</v>
          </cell>
          <cell r="Z807" t="str">
            <v>MEDIA</v>
          </cell>
          <cell r="AA807" t="str">
            <v>10</v>
          </cell>
          <cell r="AB807" t="str">
            <v>0</v>
          </cell>
          <cell r="AC807" t="str">
            <v>NO</v>
          </cell>
          <cell r="AD807" t="str">
            <v>SI_HighLow</v>
          </cell>
          <cell r="AE807" t="str">
            <v>not used</v>
          </cell>
          <cell r="AF807" t="str">
            <v>A200092</v>
          </cell>
        </row>
        <row r="808">
          <cell r="A808" t="str">
            <v>SHARED</v>
          </cell>
          <cell r="B808" t="str">
            <v>1</v>
          </cell>
          <cell r="C808" t="str">
            <v>A_200092</v>
          </cell>
          <cell r="D808" t="str">
            <v>0000030000</v>
          </cell>
          <cell r="E808" t="str">
            <v>02</v>
          </cell>
          <cell r="F808" t="str">
            <v>A_200092_002</v>
          </cell>
          <cell r="G808" t="str">
            <v>(Dis.FORLI) (CASTROCARO MONTE POGGIOLO ) PORTATA SOLLEVAMENTO</v>
          </cell>
          <cell r="H808" t="str">
            <v>m3/h</v>
          </cell>
          <cell r="I808" t="str">
            <v>820</v>
          </cell>
          <cell r="J808" t="str">
            <v>4095</v>
          </cell>
          <cell r="K808" t="str">
            <v>0</v>
          </cell>
          <cell r="L808" t="str">
            <v>100</v>
          </cell>
          <cell r="M808" t="str">
            <v>1</v>
          </cell>
          <cell r="N808" t="str">
            <v>0</v>
          </cell>
          <cell r="O808" t="str">
            <v>32</v>
          </cell>
          <cell r="P808" t="str">
            <v>0</v>
          </cell>
          <cell r="Q808" t="str">
            <v>15</v>
          </cell>
          <cell r="R808" t="str">
            <v>LINEARE</v>
          </cell>
          <cell r="S808" t="str">
            <v>999999</v>
          </cell>
          <cell r="T808" t="str">
            <v>888888</v>
          </cell>
          <cell r="U808" t="str">
            <v>888888</v>
          </cell>
          <cell r="V808" t="str">
            <v>-888888</v>
          </cell>
          <cell r="W808" t="str">
            <v>-888888</v>
          </cell>
          <cell r="X808" t="str">
            <v>-999999</v>
          </cell>
          <cell r="Y808" t="str">
            <v>0</v>
          </cell>
          <cell r="Z808" t="str">
            <v>MEDIA</v>
          </cell>
          <cell r="AA808" t="str">
            <v>10</v>
          </cell>
          <cell r="AB808" t="str">
            <v>0</v>
          </cell>
          <cell r="AC808" t="str">
            <v>NO</v>
          </cell>
          <cell r="AD808" t="str">
            <v>SI_HighLow</v>
          </cell>
          <cell r="AE808" t="str">
            <v>not used</v>
          </cell>
          <cell r="AF808" t="str">
            <v>A200092</v>
          </cell>
        </row>
        <row r="809">
          <cell r="A809" t="str">
            <v>SHARED</v>
          </cell>
          <cell r="B809" t="str">
            <v>1</v>
          </cell>
          <cell r="C809" t="str">
            <v>A_200092</v>
          </cell>
          <cell r="D809" t="str">
            <v>0000040000</v>
          </cell>
          <cell r="E809" t="str">
            <v>03</v>
          </cell>
          <cell r="F809" t="str">
            <v>A_200092_003</v>
          </cell>
          <cell r="G809" t="str">
            <v>(Dis.FORLI) (CASTROCARO MONTE POGGIOLO ) PRESSIONE SOLLEVAMENTO</v>
          </cell>
          <cell r="H809" t="str">
            <v>bar</v>
          </cell>
          <cell r="I809" t="str">
            <v>820</v>
          </cell>
          <cell r="J809" t="str">
            <v>4095</v>
          </cell>
          <cell r="K809" t="str">
            <v>0</v>
          </cell>
          <cell r="L809" t="str">
            <v>25</v>
          </cell>
          <cell r="M809" t="str">
            <v>0</v>
          </cell>
          <cell r="N809" t="str">
            <v>0</v>
          </cell>
          <cell r="O809" t="str">
            <v>32</v>
          </cell>
          <cell r="P809" t="str">
            <v>0</v>
          </cell>
          <cell r="Q809" t="str">
            <v>15</v>
          </cell>
          <cell r="R809" t="str">
            <v>LINEARE</v>
          </cell>
          <cell r="S809" t="str">
            <v>999999</v>
          </cell>
          <cell r="T809" t="str">
            <v>888888</v>
          </cell>
          <cell r="U809" t="str">
            <v>888888</v>
          </cell>
          <cell r="V809" t="str">
            <v>-888888</v>
          </cell>
          <cell r="W809" t="str">
            <v>-888888</v>
          </cell>
          <cell r="X809" t="str">
            <v>-999999</v>
          </cell>
          <cell r="Y809" t="str">
            <v>0</v>
          </cell>
          <cell r="Z809" t="str">
            <v>MEDIA</v>
          </cell>
          <cell r="AA809" t="str">
            <v>10</v>
          </cell>
          <cell r="AB809" t="str">
            <v>0</v>
          </cell>
          <cell r="AC809" t="str">
            <v>NO</v>
          </cell>
          <cell r="AE809" t="str">
            <v>not used</v>
          </cell>
          <cell r="AF809" t="str">
            <v>A200092</v>
          </cell>
        </row>
        <row r="810">
          <cell r="A810" t="str">
            <v>SHARED</v>
          </cell>
          <cell r="B810" t="str">
            <v>4</v>
          </cell>
          <cell r="C810" t="str">
            <v>A_200094</v>
          </cell>
          <cell r="D810" t="str">
            <v>0000010000</v>
          </cell>
          <cell r="E810" t="str">
            <v>0</v>
          </cell>
          <cell r="F810" t="str">
            <v>A_200094_000</v>
          </cell>
          <cell r="G810" t="str">
            <v>(Dis.FORLI) (BAGNOLO) LIVELLO VASCA</v>
          </cell>
          <cell r="H810" t="str">
            <v>m</v>
          </cell>
          <cell r="I810" t="str">
            <v>819</v>
          </cell>
          <cell r="J810" t="str">
            <v>4095</v>
          </cell>
          <cell r="K810" t="str">
            <v>0</v>
          </cell>
          <cell r="L810" t="str">
            <v>10</v>
          </cell>
          <cell r="M810" t="str">
            <v>0</v>
          </cell>
          <cell r="N810" t="str">
            <v>0</v>
          </cell>
          <cell r="O810" t="str">
            <v>32</v>
          </cell>
          <cell r="P810" t="str">
            <v>0</v>
          </cell>
          <cell r="Q810" t="str">
            <v>15</v>
          </cell>
          <cell r="R810" t="str">
            <v>LINEARE</v>
          </cell>
          <cell r="S810" t="str">
            <v>999999</v>
          </cell>
          <cell r="T810" t="str">
            <v>888888</v>
          </cell>
          <cell r="U810" t="str">
            <v>888888</v>
          </cell>
          <cell r="V810" t="str">
            <v>-888888</v>
          </cell>
          <cell r="W810" t="str">
            <v>-888888</v>
          </cell>
          <cell r="X810" t="str">
            <v>-999999</v>
          </cell>
          <cell r="Y810" t="str">
            <v>0</v>
          </cell>
          <cell r="Z810" t="str">
            <v>MEDIA</v>
          </cell>
          <cell r="AA810" t="str">
            <v>10</v>
          </cell>
          <cell r="AB810" t="str">
            <v>0</v>
          </cell>
          <cell r="AC810" t="str">
            <v>NO</v>
          </cell>
          <cell r="AD810" t="str">
            <v>NO</v>
          </cell>
          <cell r="AE810" t="str">
            <v>not used</v>
          </cell>
          <cell r="AF810" t="str">
            <v>A200094</v>
          </cell>
        </row>
        <row r="811">
          <cell r="A811" t="str">
            <v>SHARED</v>
          </cell>
          <cell r="B811" t="str">
            <v>4</v>
          </cell>
          <cell r="C811" t="str">
            <v>A_200094</v>
          </cell>
          <cell r="D811" t="str">
            <v>0000020000</v>
          </cell>
          <cell r="E811" t="str">
            <v>1</v>
          </cell>
          <cell r="F811" t="str">
            <v>A_200094_001</v>
          </cell>
          <cell r="G811" t="str">
            <v>(Dis.FORLI) (BAGNOLO) PORTATA SOLLEVAMENTO</v>
          </cell>
          <cell r="H811" t="str">
            <v>m3/h</v>
          </cell>
          <cell r="I811" t="str">
            <v>819</v>
          </cell>
          <cell r="J811" t="str">
            <v>4095</v>
          </cell>
          <cell r="K811" t="str">
            <v>0</v>
          </cell>
          <cell r="L811" t="str">
            <v>10</v>
          </cell>
          <cell r="M811" t="str">
            <v>0</v>
          </cell>
          <cell r="N811" t="str">
            <v>0</v>
          </cell>
          <cell r="O811" t="str">
            <v>32</v>
          </cell>
          <cell r="P811" t="str">
            <v>0</v>
          </cell>
          <cell r="Q811" t="str">
            <v>15</v>
          </cell>
          <cell r="R811" t="str">
            <v>LINEARE</v>
          </cell>
          <cell r="S811" t="str">
            <v>999999</v>
          </cell>
          <cell r="T811" t="str">
            <v>888888</v>
          </cell>
          <cell r="U811" t="str">
            <v>888888</v>
          </cell>
          <cell r="V811" t="str">
            <v>-888888</v>
          </cell>
          <cell r="W811" t="str">
            <v>-888888</v>
          </cell>
          <cell r="X811" t="str">
            <v>-999999</v>
          </cell>
          <cell r="Y811" t="str">
            <v>0</v>
          </cell>
          <cell r="Z811" t="str">
            <v>MEDIA</v>
          </cell>
          <cell r="AA811" t="str">
            <v>10</v>
          </cell>
          <cell r="AB811" t="str">
            <v>0</v>
          </cell>
          <cell r="AC811" t="str">
            <v>NO</v>
          </cell>
          <cell r="AD811" t="str">
            <v>NO</v>
          </cell>
          <cell r="AE811" t="str">
            <v>not used</v>
          </cell>
          <cell r="AF811" t="str">
            <v>A200094</v>
          </cell>
        </row>
        <row r="812">
          <cell r="A812" t="str">
            <v>SHARED</v>
          </cell>
          <cell r="B812" t="str">
            <v>4</v>
          </cell>
          <cell r="C812" t="str">
            <v>A_200094</v>
          </cell>
          <cell r="D812" t="str">
            <v>0000030000</v>
          </cell>
          <cell r="E812" t="str">
            <v>2</v>
          </cell>
          <cell r="F812" t="str">
            <v>A_200094_002</v>
          </cell>
          <cell r="G812" t="str">
            <v>(Dis.FORLI) (BAGNOLO) PORTATA USCITA</v>
          </cell>
          <cell r="H812" t="str">
            <v>m3/h</v>
          </cell>
          <cell r="I812" t="str">
            <v>819</v>
          </cell>
          <cell r="J812" t="str">
            <v>4095</v>
          </cell>
          <cell r="K812" t="str">
            <v>0</v>
          </cell>
          <cell r="L812" t="str">
            <v>20</v>
          </cell>
          <cell r="M812" t="str">
            <v>0</v>
          </cell>
          <cell r="N812" t="str">
            <v>0</v>
          </cell>
          <cell r="O812" t="str">
            <v>32</v>
          </cell>
          <cell r="P812" t="str">
            <v>0</v>
          </cell>
          <cell r="Q812" t="str">
            <v>15</v>
          </cell>
          <cell r="R812" t="str">
            <v>LINEARE</v>
          </cell>
          <cell r="S812" t="str">
            <v>999999</v>
          </cell>
          <cell r="T812" t="str">
            <v>888888</v>
          </cell>
          <cell r="U812" t="str">
            <v>888888</v>
          </cell>
          <cell r="V812" t="str">
            <v>-888888</v>
          </cell>
          <cell r="W812" t="str">
            <v>-888888</v>
          </cell>
          <cell r="X812" t="str">
            <v>-999999</v>
          </cell>
          <cell r="Y812" t="str">
            <v>0</v>
          </cell>
          <cell r="Z812" t="str">
            <v>MEDIA</v>
          </cell>
          <cell r="AA812" t="str">
            <v>10</v>
          </cell>
          <cell r="AB812" t="str">
            <v>0</v>
          </cell>
          <cell r="AC812" t="str">
            <v>NO</v>
          </cell>
          <cell r="AD812" t="str">
            <v>NO</v>
          </cell>
          <cell r="AE812" t="str">
            <v>not used</v>
          </cell>
          <cell r="AF812" t="str">
            <v>A200094</v>
          </cell>
        </row>
        <row r="813">
          <cell r="A813" t="str">
            <v>SHARED</v>
          </cell>
          <cell r="B813" t="str">
            <v>6</v>
          </cell>
          <cell r="C813" t="str">
            <v>A_200095</v>
          </cell>
          <cell r="D813" t="str">
            <v>0000010000</v>
          </cell>
          <cell r="E813" t="str">
            <v>0</v>
          </cell>
          <cell r="F813" t="str">
            <v>A_200095_001</v>
          </cell>
          <cell r="G813" t="str">
            <v>(Dis.FORLI) (DOVADOLA) PORTATA ENTRATA SERBATOIO</v>
          </cell>
          <cell r="H813" t="str">
            <v>m3/h</v>
          </cell>
          <cell r="I813" t="str">
            <v>38725</v>
          </cell>
          <cell r="J813" t="str">
            <v>62556</v>
          </cell>
          <cell r="K813" t="str">
            <v>0</v>
          </cell>
          <cell r="L813" t="str">
            <v>50</v>
          </cell>
          <cell r="M813" t="str">
            <v>1</v>
          </cell>
          <cell r="N813" t="str">
            <v>0</v>
          </cell>
          <cell r="O813" t="str">
            <v>238</v>
          </cell>
          <cell r="P813" t="str">
            <v>0</v>
          </cell>
          <cell r="Q813" t="str">
            <v>15</v>
          </cell>
          <cell r="R813" t="str">
            <v>LINEARE</v>
          </cell>
          <cell r="S813" t="str">
            <v>999999</v>
          </cell>
          <cell r="T813" t="str">
            <v>888888</v>
          </cell>
          <cell r="U813" t="str">
            <v>888888</v>
          </cell>
          <cell r="V813" t="str">
            <v>-888888</v>
          </cell>
          <cell r="W813" t="str">
            <v>-888888</v>
          </cell>
          <cell r="X813" t="str">
            <v>-999999</v>
          </cell>
          <cell r="Y813" t="str">
            <v>0</v>
          </cell>
          <cell r="Z813" t="str">
            <v>MEDIA</v>
          </cell>
          <cell r="AA813" t="str">
            <v>10</v>
          </cell>
          <cell r="AB813" t="str">
            <v>0</v>
          </cell>
          <cell r="AC813" t="str">
            <v>NO</v>
          </cell>
          <cell r="AD813" t="str">
            <v>SI_HighLow</v>
          </cell>
          <cell r="AE813" t="str">
            <v>not used</v>
          </cell>
          <cell r="AF813" t="str">
            <v>A200095</v>
          </cell>
        </row>
        <row r="814">
          <cell r="A814" t="str">
            <v>SHARED</v>
          </cell>
          <cell r="B814" t="str">
            <v>6</v>
          </cell>
          <cell r="C814" t="str">
            <v>A_200095</v>
          </cell>
          <cell r="D814" t="str">
            <v>0000020000</v>
          </cell>
          <cell r="E814" t="str">
            <v>1</v>
          </cell>
          <cell r="F814" t="str">
            <v>A_200095_002</v>
          </cell>
          <cell r="G814" t="str">
            <v>(Dis.FORLI) (DOVADOLA) PORTATA USCITA PIEVE SALUTARE</v>
          </cell>
          <cell r="H814" t="str">
            <v>m3/h</v>
          </cell>
          <cell r="I814" t="str">
            <v>38725</v>
          </cell>
          <cell r="J814" t="str">
            <v>62556</v>
          </cell>
          <cell r="K814" t="str">
            <v>0</v>
          </cell>
          <cell r="L814" t="str">
            <v>30</v>
          </cell>
          <cell r="M814" t="str">
            <v>1</v>
          </cell>
          <cell r="N814" t="str">
            <v>0</v>
          </cell>
          <cell r="O814" t="str">
            <v>238</v>
          </cell>
          <cell r="P814" t="str">
            <v>0</v>
          </cell>
          <cell r="Q814" t="str">
            <v>15</v>
          </cell>
          <cell r="R814" t="str">
            <v>LINEARE</v>
          </cell>
          <cell r="S814" t="str">
            <v>999999</v>
          </cell>
          <cell r="T814" t="str">
            <v>888888</v>
          </cell>
          <cell r="U814" t="str">
            <v>888888</v>
          </cell>
          <cell r="V814" t="str">
            <v>-888888</v>
          </cell>
          <cell r="W814" t="str">
            <v>-888888</v>
          </cell>
          <cell r="X814" t="str">
            <v>-999999</v>
          </cell>
          <cell r="Y814" t="str">
            <v>0</v>
          </cell>
          <cell r="Z814" t="str">
            <v>MEDIA</v>
          </cell>
          <cell r="AA814" t="str">
            <v>10</v>
          </cell>
          <cell r="AB814" t="str">
            <v>0</v>
          </cell>
          <cell r="AC814" t="str">
            <v>NO</v>
          </cell>
          <cell r="AD814" t="str">
            <v>SI_HighLow</v>
          </cell>
          <cell r="AE814" t="str">
            <v>not used</v>
          </cell>
          <cell r="AF814" t="str">
            <v>A200095</v>
          </cell>
        </row>
        <row r="815">
          <cell r="A815" t="str">
            <v>SHARED</v>
          </cell>
          <cell r="B815" t="str">
            <v>6</v>
          </cell>
          <cell r="C815" t="str">
            <v>A_200095</v>
          </cell>
          <cell r="D815" t="str">
            <v>0000030000</v>
          </cell>
          <cell r="E815" t="str">
            <v>2</v>
          </cell>
          <cell r="F815" t="str">
            <v>A_200095_003</v>
          </cell>
          <cell r="G815" t="str">
            <v>(Dis.FORLI) (DOVADOLA) LIVELLO VASCA</v>
          </cell>
          <cell r="H815" t="str">
            <v>m</v>
          </cell>
          <cell r="I815" t="str">
            <v>38725</v>
          </cell>
          <cell r="J815" t="str">
            <v>62556</v>
          </cell>
          <cell r="K815" t="str">
            <v>0</v>
          </cell>
          <cell r="L815" t="str">
            <v>10</v>
          </cell>
          <cell r="M815" t="str">
            <v>1</v>
          </cell>
          <cell r="N815" t="str">
            <v>0</v>
          </cell>
          <cell r="O815" t="str">
            <v>238</v>
          </cell>
          <cell r="P815" t="str">
            <v>0</v>
          </cell>
          <cell r="Q815" t="str">
            <v>15</v>
          </cell>
          <cell r="R815" t="str">
            <v>LINEARE</v>
          </cell>
          <cell r="S815" t="str">
            <v>999999</v>
          </cell>
          <cell r="T815" t="str">
            <v>888888</v>
          </cell>
          <cell r="U815" t="str">
            <v>888888</v>
          </cell>
          <cell r="V815" t="str">
            <v>-888888</v>
          </cell>
          <cell r="W815" t="str">
            <v>-888888</v>
          </cell>
          <cell r="X815" t="str">
            <v>-999999</v>
          </cell>
          <cell r="Y815" t="str">
            <v>0</v>
          </cell>
          <cell r="Z815" t="str">
            <v>MEDIA</v>
          </cell>
          <cell r="AA815" t="str">
            <v>10</v>
          </cell>
          <cell r="AB815" t="str">
            <v>0</v>
          </cell>
          <cell r="AC815" t="str">
            <v>NO</v>
          </cell>
          <cell r="AD815" t="str">
            <v>SI_HighLow</v>
          </cell>
          <cell r="AE815" t="str">
            <v>not used</v>
          </cell>
          <cell r="AF815" t="str">
            <v>A200095</v>
          </cell>
        </row>
        <row r="816">
          <cell r="A816" t="str">
            <v>SHARED</v>
          </cell>
          <cell r="B816" t="str">
            <v>6</v>
          </cell>
          <cell r="C816" t="str">
            <v>A_200095</v>
          </cell>
          <cell r="D816" t="str">
            <v>0000040000</v>
          </cell>
          <cell r="E816" t="str">
            <v>5</v>
          </cell>
          <cell r="F816" t="str">
            <v>A_200095_006</v>
          </cell>
          <cell r="G816" t="str">
            <v>(Dis.FORLI) (DOVADOLA) PORTATA USCITA</v>
          </cell>
          <cell r="H816" t="str">
            <v>m3/h</v>
          </cell>
          <cell r="I816" t="str">
            <v>38725</v>
          </cell>
          <cell r="J816" t="str">
            <v>62556</v>
          </cell>
          <cell r="K816" t="str">
            <v>0</v>
          </cell>
          <cell r="L816" t="str">
            <v>36</v>
          </cell>
          <cell r="M816" t="str">
            <v>1</v>
          </cell>
          <cell r="N816" t="str">
            <v>0</v>
          </cell>
          <cell r="O816" t="str">
            <v>238</v>
          </cell>
          <cell r="P816" t="str">
            <v>0</v>
          </cell>
          <cell r="Q816" t="str">
            <v>15</v>
          </cell>
          <cell r="R816" t="str">
            <v>LINEARE</v>
          </cell>
          <cell r="S816" t="str">
            <v>999999</v>
          </cell>
          <cell r="T816" t="str">
            <v>888888</v>
          </cell>
          <cell r="U816" t="str">
            <v>888888</v>
          </cell>
          <cell r="V816" t="str">
            <v>-888888</v>
          </cell>
          <cell r="W816" t="str">
            <v>-888888</v>
          </cell>
          <cell r="X816" t="str">
            <v>-999999</v>
          </cell>
          <cell r="Y816" t="str">
            <v>0</v>
          </cell>
          <cell r="Z816" t="str">
            <v>MEDIA</v>
          </cell>
          <cell r="AA816" t="str">
            <v>10</v>
          </cell>
          <cell r="AB816" t="str">
            <v>0</v>
          </cell>
          <cell r="AC816" t="str">
            <v>NO</v>
          </cell>
          <cell r="AD816" t="str">
            <v>SI_HighLow</v>
          </cell>
          <cell r="AE816" t="str">
            <v>not used</v>
          </cell>
          <cell r="AF816" t="str">
            <v>A200095</v>
          </cell>
        </row>
        <row r="817">
          <cell r="A817" t="str">
            <v>SHARED</v>
          </cell>
          <cell r="B817" t="str">
            <v>1</v>
          </cell>
          <cell r="C817" t="str">
            <v>A_200096</v>
          </cell>
          <cell r="D817" t="str">
            <v>0000010000</v>
          </cell>
          <cell r="E817" t="str">
            <v>00</v>
          </cell>
          <cell r="F817" t="str">
            <v>A_200096_000</v>
          </cell>
          <cell r="G817" t="str">
            <v>(Dis.FORLI) (DOVADOLA MONTE PAOLO ) LIVELLO VASCA</v>
          </cell>
          <cell r="H817" t="str">
            <v>m</v>
          </cell>
          <cell r="I817" t="str">
            <v>820</v>
          </cell>
          <cell r="J817" t="str">
            <v>4095</v>
          </cell>
          <cell r="K817" t="str">
            <v>0</v>
          </cell>
          <cell r="L817" t="str">
            <v>10</v>
          </cell>
          <cell r="M817" t="str">
            <v>0</v>
          </cell>
          <cell r="N817" t="str">
            <v>0</v>
          </cell>
          <cell r="O817" t="str">
            <v>32</v>
          </cell>
          <cell r="P817" t="str">
            <v>0</v>
          </cell>
          <cell r="Q817" t="str">
            <v>15</v>
          </cell>
          <cell r="R817" t="str">
            <v>LINEARE</v>
          </cell>
          <cell r="S817" t="str">
            <v>999999</v>
          </cell>
          <cell r="T817" t="str">
            <v>888888</v>
          </cell>
          <cell r="U817" t="str">
            <v>888888</v>
          </cell>
          <cell r="V817" t="str">
            <v>-888888</v>
          </cell>
          <cell r="W817" t="str">
            <v>-888888</v>
          </cell>
          <cell r="X817" t="str">
            <v>-999999</v>
          </cell>
          <cell r="Y817" t="str">
            <v>0</v>
          </cell>
          <cell r="Z817" t="str">
            <v>MEDIA</v>
          </cell>
          <cell r="AA817" t="str">
            <v>10</v>
          </cell>
          <cell r="AB817" t="str">
            <v>0</v>
          </cell>
          <cell r="AC817" t="str">
            <v>NO</v>
          </cell>
          <cell r="AD817" t="str">
            <v>NO</v>
          </cell>
          <cell r="AE817" t="str">
            <v>not used</v>
          </cell>
          <cell r="AF817" t="str">
            <v>A200096</v>
          </cell>
        </row>
        <row r="818">
          <cell r="A818" t="str">
            <v>SHARED</v>
          </cell>
          <cell r="B818" t="str">
            <v>1</v>
          </cell>
          <cell r="C818" t="str">
            <v>A_200096</v>
          </cell>
          <cell r="D818" t="str">
            <v>0000020000</v>
          </cell>
          <cell r="E818" t="str">
            <v>01</v>
          </cell>
          <cell r="F818" t="str">
            <v>A_200096_001</v>
          </cell>
          <cell r="G818" t="str">
            <v>(Dis.FORLI) (DOVADOLA MONTE PAOLO ) PORTATA ENTRATA</v>
          </cell>
          <cell r="H818" t="str">
            <v>m3/h</v>
          </cell>
          <cell r="I818" t="str">
            <v>820</v>
          </cell>
          <cell r="J818" t="str">
            <v>4095</v>
          </cell>
          <cell r="K818" t="str">
            <v>0</v>
          </cell>
          <cell r="L818" t="str">
            <v>10</v>
          </cell>
          <cell r="M818" t="str">
            <v>0</v>
          </cell>
          <cell r="N818" t="str">
            <v>0</v>
          </cell>
          <cell r="O818" t="str">
            <v>32</v>
          </cell>
          <cell r="P818" t="str">
            <v>0</v>
          </cell>
          <cell r="Q818" t="str">
            <v>15</v>
          </cell>
          <cell r="R818" t="str">
            <v>LINEARE</v>
          </cell>
          <cell r="S818" t="str">
            <v>999999</v>
          </cell>
          <cell r="T818" t="str">
            <v>888888</v>
          </cell>
          <cell r="U818" t="str">
            <v>888888</v>
          </cell>
          <cell r="V818" t="str">
            <v>-888888</v>
          </cell>
          <cell r="W818" t="str">
            <v>-888888</v>
          </cell>
          <cell r="X818" t="str">
            <v>-999999</v>
          </cell>
          <cell r="Y818" t="str">
            <v>0</v>
          </cell>
          <cell r="Z818" t="str">
            <v>MEDIA</v>
          </cell>
          <cell r="AA818" t="str">
            <v>10</v>
          </cell>
          <cell r="AB818" t="str">
            <v>0</v>
          </cell>
          <cell r="AC818" t="str">
            <v>NO</v>
          </cell>
          <cell r="AD818" t="str">
            <v>NO</v>
          </cell>
          <cell r="AE818" t="str">
            <v>not used</v>
          </cell>
          <cell r="AF818" t="str">
            <v>A200096</v>
          </cell>
        </row>
        <row r="819">
          <cell r="A819" t="str">
            <v>SHARED</v>
          </cell>
          <cell r="B819" t="str">
            <v>1</v>
          </cell>
          <cell r="C819" t="str">
            <v>A_200096</v>
          </cell>
          <cell r="D819" t="str">
            <v>0000030000</v>
          </cell>
          <cell r="E819" t="str">
            <v>02</v>
          </cell>
          <cell r="F819" t="str">
            <v>A_200096_002</v>
          </cell>
          <cell r="G819" t="str">
            <v>(Dis.FORLI) (DOVADOLA MONTE PAOLO ) PORTATA SOLLEVAMENTO</v>
          </cell>
          <cell r="H819" t="str">
            <v>m3/h</v>
          </cell>
          <cell r="I819" t="str">
            <v>820</v>
          </cell>
          <cell r="J819" t="str">
            <v>4095</v>
          </cell>
          <cell r="K819" t="str">
            <v>0</v>
          </cell>
          <cell r="L819" t="str">
            <v>20</v>
          </cell>
          <cell r="M819" t="str">
            <v>0</v>
          </cell>
          <cell r="N819" t="str">
            <v>0</v>
          </cell>
          <cell r="O819" t="str">
            <v>32</v>
          </cell>
          <cell r="P819" t="str">
            <v>0</v>
          </cell>
          <cell r="Q819" t="str">
            <v>15</v>
          </cell>
          <cell r="R819" t="str">
            <v>LINEARE</v>
          </cell>
          <cell r="S819" t="str">
            <v>999999</v>
          </cell>
          <cell r="T819" t="str">
            <v>888888</v>
          </cell>
          <cell r="U819" t="str">
            <v>888888</v>
          </cell>
          <cell r="V819" t="str">
            <v>-888888</v>
          </cell>
          <cell r="W819" t="str">
            <v>-888888</v>
          </cell>
          <cell r="X819" t="str">
            <v>-999999</v>
          </cell>
          <cell r="Y819" t="str">
            <v>0</v>
          </cell>
          <cell r="Z819" t="str">
            <v>MEDIA</v>
          </cell>
          <cell r="AA819" t="str">
            <v>10</v>
          </cell>
          <cell r="AB819" t="str">
            <v>0</v>
          </cell>
          <cell r="AC819" t="str">
            <v>NO</v>
          </cell>
          <cell r="AD819" t="str">
            <v>NO</v>
          </cell>
          <cell r="AE819" t="str">
            <v>not used</v>
          </cell>
          <cell r="AF819" t="str">
            <v>A200096</v>
          </cell>
        </row>
        <row r="820">
          <cell r="A820" t="str">
            <v>SHARED</v>
          </cell>
          <cell r="B820" t="str">
            <v>1</v>
          </cell>
          <cell r="C820" t="str">
            <v>A_200096</v>
          </cell>
          <cell r="D820" t="str">
            <v>0000040000</v>
          </cell>
          <cell r="E820" t="str">
            <v>03</v>
          </cell>
          <cell r="F820" t="str">
            <v>A_200096_003</v>
          </cell>
          <cell r="G820" t="str">
            <v>(Dis.FORLI) (DOVADOLA MONTE PAOLO ) PRESSIONE SOLLEVAMENTO</v>
          </cell>
          <cell r="H820" t="str">
            <v>bar</v>
          </cell>
          <cell r="I820" t="str">
            <v>820</v>
          </cell>
          <cell r="J820" t="str">
            <v>4095</v>
          </cell>
          <cell r="K820" t="str">
            <v>0</v>
          </cell>
          <cell r="L820" t="str">
            <v>40</v>
          </cell>
          <cell r="M820" t="str">
            <v>0</v>
          </cell>
          <cell r="N820" t="str">
            <v>0</v>
          </cell>
          <cell r="O820" t="str">
            <v>32</v>
          </cell>
          <cell r="P820" t="str">
            <v>0</v>
          </cell>
          <cell r="Q820" t="str">
            <v>15</v>
          </cell>
          <cell r="R820" t="str">
            <v>LINEARE</v>
          </cell>
          <cell r="S820" t="str">
            <v>999999</v>
          </cell>
          <cell r="T820" t="str">
            <v>888888</v>
          </cell>
          <cell r="U820" t="str">
            <v>888888</v>
          </cell>
          <cell r="V820" t="str">
            <v>-888888</v>
          </cell>
          <cell r="W820" t="str">
            <v>-888888</v>
          </cell>
          <cell r="X820" t="str">
            <v>-999999</v>
          </cell>
          <cell r="Y820" t="str">
            <v>0</v>
          </cell>
          <cell r="Z820" t="str">
            <v>MEDIA</v>
          </cell>
          <cell r="AA820" t="str">
            <v>10</v>
          </cell>
          <cell r="AB820" t="str">
            <v>0</v>
          </cell>
          <cell r="AC820" t="str">
            <v>NO</v>
          </cell>
          <cell r="AD820" t="str">
            <v>NO</v>
          </cell>
          <cell r="AE820" t="str">
            <v>not used</v>
          </cell>
          <cell r="AF820" t="str">
            <v>A200096</v>
          </cell>
        </row>
        <row r="821">
          <cell r="A821" t="str">
            <v>SHARED</v>
          </cell>
          <cell r="B821" t="str">
            <v>4</v>
          </cell>
          <cell r="C821" t="str">
            <v>A_200099</v>
          </cell>
          <cell r="D821" t="str">
            <v>0000010000</v>
          </cell>
          <cell r="E821" t="str">
            <v>0</v>
          </cell>
          <cell r="F821" t="str">
            <v>A_200099_000</v>
          </cell>
          <cell r="G821" t="str">
            <v>(Dis.FORLI) (TREBBIO) LIVELLO VASCA</v>
          </cell>
          <cell r="H821" t="str">
            <v>m</v>
          </cell>
          <cell r="I821" t="str">
            <v>819</v>
          </cell>
          <cell r="J821" t="str">
            <v>4095</v>
          </cell>
          <cell r="K821" t="str">
            <v>0</v>
          </cell>
          <cell r="L821" t="str">
            <v>10</v>
          </cell>
          <cell r="M821" t="str">
            <v>0</v>
          </cell>
          <cell r="N821" t="str">
            <v>0</v>
          </cell>
          <cell r="O821" t="str">
            <v>32</v>
          </cell>
          <cell r="P821" t="str">
            <v>0</v>
          </cell>
          <cell r="Q821" t="str">
            <v>15</v>
          </cell>
          <cell r="R821" t="str">
            <v>LINEARE</v>
          </cell>
          <cell r="S821" t="str">
            <v>999999</v>
          </cell>
          <cell r="T821" t="str">
            <v>888888</v>
          </cell>
          <cell r="U821" t="str">
            <v>888888</v>
          </cell>
          <cell r="V821" t="str">
            <v>-888888</v>
          </cell>
          <cell r="W821" t="str">
            <v>-888888</v>
          </cell>
          <cell r="X821" t="str">
            <v>-999999</v>
          </cell>
          <cell r="Y821" t="str">
            <v>0</v>
          </cell>
          <cell r="Z821" t="str">
            <v>MEDIA</v>
          </cell>
          <cell r="AA821" t="str">
            <v>10</v>
          </cell>
          <cell r="AB821" t="str">
            <v>0</v>
          </cell>
          <cell r="AC821" t="str">
            <v>NO</v>
          </cell>
          <cell r="AD821" t="str">
            <v>NO</v>
          </cell>
          <cell r="AE821" t="str">
            <v>not used</v>
          </cell>
          <cell r="AF821" t="str">
            <v>A200099</v>
          </cell>
        </row>
        <row r="822">
          <cell r="A822" t="str">
            <v>SHARED</v>
          </cell>
          <cell r="B822" t="str">
            <v>4</v>
          </cell>
          <cell r="C822" t="str">
            <v>A_200099</v>
          </cell>
          <cell r="D822" t="str">
            <v>0000020000</v>
          </cell>
          <cell r="E822" t="str">
            <v>2</v>
          </cell>
          <cell r="F822" t="str">
            <v>A_200099_002</v>
          </cell>
          <cell r="G822" t="str">
            <v>(Dis.FORLI) (TREBBIO) PORTATA SOLLEVAMENTO</v>
          </cell>
          <cell r="H822" t="str">
            <v>m3/h</v>
          </cell>
          <cell r="I822" t="str">
            <v>819</v>
          </cell>
          <cell r="J822" t="str">
            <v>4095</v>
          </cell>
          <cell r="K822" t="str">
            <v>0</v>
          </cell>
          <cell r="L822" t="str">
            <v>18</v>
          </cell>
          <cell r="M822" t="str">
            <v>0</v>
          </cell>
          <cell r="N822" t="str">
            <v>0</v>
          </cell>
          <cell r="O822" t="str">
            <v>32</v>
          </cell>
          <cell r="P822" t="str">
            <v>0</v>
          </cell>
          <cell r="Q822" t="str">
            <v>15</v>
          </cell>
          <cell r="R822" t="str">
            <v>LINEARE</v>
          </cell>
          <cell r="S822" t="str">
            <v>999999</v>
          </cell>
          <cell r="T822" t="str">
            <v>888888</v>
          </cell>
          <cell r="U822" t="str">
            <v>888888</v>
          </cell>
          <cell r="V822" t="str">
            <v>-888888</v>
          </cell>
          <cell r="W822" t="str">
            <v>-888888</v>
          </cell>
          <cell r="X822" t="str">
            <v>-999999</v>
          </cell>
          <cell r="Y822" t="str">
            <v>0</v>
          </cell>
          <cell r="Z822" t="str">
            <v>MEDIA</v>
          </cell>
          <cell r="AA822" t="str">
            <v>10</v>
          </cell>
          <cell r="AB822" t="str">
            <v>0</v>
          </cell>
          <cell r="AC822" t="str">
            <v>NO</v>
          </cell>
          <cell r="AD822" t="str">
            <v>NO</v>
          </cell>
          <cell r="AE822" t="str">
            <v>not used</v>
          </cell>
          <cell r="AF822" t="str">
            <v>A200099</v>
          </cell>
        </row>
        <row r="823">
          <cell r="A823" t="str">
            <v>SHARED</v>
          </cell>
          <cell r="B823" t="str">
            <v>4</v>
          </cell>
          <cell r="C823" t="str">
            <v>A_200099</v>
          </cell>
          <cell r="D823" t="str">
            <v>0000030000</v>
          </cell>
          <cell r="E823" t="str">
            <v>1</v>
          </cell>
          <cell r="F823" t="str">
            <v>A_200100_001</v>
          </cell>
          <cell r="G823" t="str">
            <v>(Dis.FORLI) (TREBBIO) LIVELLO SERBATOIO</v>
          </cell>
          <cell r="H823" t="str">
            <v>m</v>
          </cell>
          <cell r="I823" t="str">
            <v>819</v>
          </cell>
          <cell r="J823" t="str">
            <v>4095</v>
          </cell>
          <cell r="K823" t="str">
            <v>0</v>
          </cell>
          <cell r="L823" t="str">
            <v>10</v>
          </cell>
          <cell r="M823" t="str">
            <v>0</v>
          </cell>
          <cell r="N823" t="str">
            <v>0</v>
          </cell>
          <cell r="O823" t="str">
            <v>32</v>
          </cell>
          <cell r="P823" t="str">
            <v>0</v>
          </cell>
          <cell r="Q823" t="str">
            <v>15</v>
          </cell>
          <cell r="R823" t="str">
            <v>LINEARE</v>
          </cell>
          <cell r="S823" t="str">
            <v>999999</v>
          </cell>
          <cell r="T823" t="str">
            <v>888888</v>
          </cell>
          <cell r="U823" t="str">
            <v>888888</v>
          </cell>
          <cell r="V823" t="str">
            <v>.6</v>
          </cell>
          <cell r="W823" t="str">
            <v>.6</v>
          </cell>
          <cell r="X823" t="str">
            <v>.5</v>
          </cell>
          <cell r="Y823" t="str">
            <v>0</v>
          </cell>
          <cell r="Z823" t="str">
            <v>MEDIA</v>
          </cell>
          <cell r="AA823" t="str">
            <v>10</v>
          </cell>
          <cell r="AB823" t="str">
            <v>0</v>
          </cell>
          <cell r="AC823" t="str">
            <v>NO</v>
          </cell>
          <cell r="AE823" t="str">
            <v>not used</v>
          </cell>
          <cell r="AF823" t="str">
            <v>A200099</v>
          </cell>
        </row>
        <row r="824">
          <cell r="A824" t="str">
            <v>SHARED</v>
          </cell>
          <cell r="B824" t="str">
            <v>4</v>
          </cell>
          <cell r="C824" t="str">
            <v>A_200103</v>
          </cell>
          <cell r="D824" t="str">
            <v>0000010000</v>
          </cell>
          <cell r="E824" t="str">
            <v>0</v>
          </cell>
          <cell r="F824" t="str">
            <v>A_200103_000</v>
          </cell>
          <cell r="G824" t="str">
            <v>(Dis.FORLI) (PALARETO) LIVELLO VASCA</v>
          </cell>
          <cell r="H824" t="str">
            <v>m</v>
          </cell>
          <cell r="I824" t="str">
            <v>819</v>
          </cell>
          <cell r="J824" t="str">
            <v>4095</v>
          </cell>
          <cell r="K824" t="str">
            <v>0</v>
          </cell>
          <cell r="L824" t="str">
            <v>10</v>
          </cell>
          <cell r="M824" t="str">
            <v>1</v>
          </cell>
          <cell r="N824" t="str">
            <v>0</v>
          </cell>
          <cell r="O824" t="str">
            <v>32</v>
          </cell>
          <cell r="P824" t="str">
            <v>0</v>
          </cell>
          <cell r="Q824" t="str">
            <v>15</v>
          </cell>
          <cell r="R824" t="str">
            <v>LINEARE</v>
          </cell>
          <cell r="S824" t="str">
            <v>999999</v>
          </cell>
          <cell r="T824" t="str">
            <v>888888</v>
          </cell>
          <cell r="U824" t="str">
            <v>888888</v>
          </cell>
          <cell r="V824" t="str">
            <v>-888888</v>
          </cell>
          <cell r="W824" t="str">
            <v>-888888</v>
          </cell>
          <cell r="X824" t="str">
            <v>-999999</v>
          </cell>
          <cell r="Y824" t="str">
            <v>0</v>
          </cell>
          <cell r="Z824" t="str">
            <v>MEDIA</v>
          </cell>
          <cell r="AA824" t="str">
            <v>10</v>
          </cell>
          <cell r="AB824" t="str">
            <v>0</v>
          </cell>
          <cell r="AC824" t="str">
            <v>NO</v>
          </cell>
          <cell r="AD824" t="str">
            <v>SI_HighLow</v>
          </cell>
          <cell r="AE824" t="str">
            <v>not used</v>
          </cell>
          <cell r="AF824" t="str">
            <v>A200103</v>
          </cell>
        </row>
        <row r="825">
          <cell r="A825" t="str">
            <v>SHARED</v>
          </cell>
          <cell r="B825" t="str">
            <v>4</v>
          </cell>
          <cell r="C825" t="str">
            <v>A_200103</v>
          </cell>
          <cell r="D825" t="str">
            <v>0000020000</v>
          </cell>
          <cell r="E825" t="str">
            <v>1</v>
          </cell>
          <cell r="F825" t="str">
            <v>A_200103_001</v>
          </cell>
          <cell r="G825" t="str">
            <v>(Dis.FORLI) (PALARETO) PORTATA ENTRATA</v>
          </cell>
          <cell r="H825" t="str">
            <v>m3/h</v>
          </cell>
          <cell r="I825" t="str">
            <v>819</v>
          </cell>
          <cell r="J825" t="str">
            <v>4095</v>
          </cell>
          <cell r="K825" t="str">
            <v>0</v>
          </cell>
          <cell r="L825" t="str">
            <v>30</v>
          </cell>
          <cell r="M825" t="str">
            <v>1</v>
          </cell>
          <cell r="N825" t="str">
            <v>0</v>
          </cell>
          <cell r="O825" t="str">
            <v>32</v>
          </cell>
          <cell r="P825" t="str">
            <v>0</v>
          </cell>
          <cell r="Q825" t="str">
            <v>15</v>
          </cell>
          <cell r="R825" t="str">
            <v>LINEARE</v>
          </cell>
          <cell r="S825" t="str">
            <v>999999</v>
          </cell>
          <cell r="T825" t="str">
            <v>888888</v>
          </cell>
          <cell r="U825" t="str">
            <v>888888</v>
          </cell>
          <cell r="V825" t="str">
            <v>-888888</v>
          </cell>
          <cell r="W825" t="str">
            <v>-888888</v>
          </cell>
          <cell r="X825" t="str">
            <v>-999999</v>
          </cell>
          <cell r="Y825" t="str">
            <v>0</v>
          </cell>
          <cell r="Z825" t="str">
            <v>MEDIA</v>
          </cell>
          <cell r="AA825" t="str">
            <v>10</v>
          </cell>
          <cell r="AB825" t="str">
            <v>0</v>
          </cell>
          <cell r="AC825" t="str">
            <v>NO</v>
          </cell>
          <cell r="AD825" t="str">
            <v>SI_HighLow</v>
          </cell>
          <cell r="AE825" t="str">
            <v>not used</v>
          </cell>
          <cell r="AF825" t="str">
            <v>A200103</v>
          </cell>
        </row>
        <row r="826">
          <cell r="A826" t="str">
            <v>SHARED</v>
          </cell>
          <cell r="B826" t="str">
            <v>4</v>
          </cell>
          <cell r="C826" t="str">
            <v>A_200103</v>
          </cell>
          <cell r="D826" t="str">
            <v>0000030000</v>
          </cell>
          <cell r="E826" t="str">
            <v>2</v>
          </cell>
          <cell r="F826" t="str">
            <v>A_200103_002</v>
          </cell>
          <cell r="G826" t="str">
            <v>(Dis.FORLI) (PALARETO) PORTATA USCITA RETE</v>
          </cell>
          <cell r="H826" t="str">
            <v>m3/h</v>
          </cell>
          <cell r="I826" t="str">
            <v>819</v>
          </cell>
          <cell r="J826" t="str">
            <v>4095</v>
          </cell>
          <cell r="K826" t="str">
            <v>0</v>
          </cell>
          <cell r="L826" t="str">
            <v>18</v>
          </cell>
          <cell r="M826" t="str">
            <v>1</v>
          </cell>
          <cell r="N826" t="str">
            <v>0</v>
          </cell>
          <cell r="O826" t="str">
            <v>32</v>
          </cell>
          <cell r="P826" t="str">
            <v>0</v>
          </cell>
          <cell r="Q826" t="str">
            <v>15</v>
          </cell>
          <cell r="R826" t="str">
            <v>LINEARE</v>
          </cell>
          <cell r="S826" t="str">
            <v>999999</v>
          </cell>
          <cell r="T826" t="str">
            <v>888888</v>
          </cell>
          <cell r="U826" t="str">
            <v>888888</v>
          </cell>
          <cell r="V826" t="str">
            <v>-888888</v>
          </cell>
          <cell r="W826" t="str">
            <v>-888888</v>
          </cell>
          <cell r="X826" t="str">
            <v>-999999</v>
          </cell>
          <cell r="Y826" t="str">
            <v>0</v>
          </cell>
          <cell r="Z826" t="str">
            <v>MEDIA</v>
          </cell>
          <cell r="AA826" t="str">
            <v>10</v>
          </cell>
          <cell r="AB826" t="str">
            <v>0</v>
          </cell>
          <cell r="AC826" t="str">
            <v>NO</v>
          </cell>
          <cell r="AD826" t="str">
            <v>SI_HighLow</v>
          </cell>
          <cell r="AE826" t="str">
            <v>not used</v>
          </cell>
          <cell r="AF826" t="str">
            <v>A200103</v>
          </cell>
        </row>
        <row r="827">
          <cell r="A827" t="str">
            <v>SHARED</v>
          </cell>
          <cell r="B827" t="str">
            <v>4</v>
          </cell>
          <cell r="C827" t="str">
            <v>A_200103</v>
          </cell>
          <cell r="D827" t="str">
            <v>0000040000</v>
          </cell>
          <cell r="E827" t="str">
            <v>3</v>
          </cell>
          <cell r="F827" t="str">
            <v>A_200103_003</v>
          </cell>
          <cell r="G827" t="str">
            <v>(Dis.FORLI) (PALARETO) PORTATA SOLLEVAMENTO</v>
          </cell>
          <cell r="H827" t="str">
            <v>m3/h</v>
          </cell>
          <cell r="I827" t="str">
            <v>819</v>
          </cell>
          <cell r="J827" t="str">
            <v>4095</v>
          </cell>
          <cell r="K827" t="str">
            <v>0</v>
          </cell>
          <cell r="L827" t="str">
            <v>18</v>
          </cell>
          <cell r="M827" t="str">
            <v>1</v>
          </cell>
          <cell r="N827" t="str">
            <v>0</v>
          </cell>
          <cell r="O827" t="str">
            <v>32</v>
          </cell>
          <cell r="P827" t="str">
            <v>0</v>
          </cell>
          <cell r="Q827" t="str">
            <v>15</v>
          </cell>
          <cell r="R827" t="str">
            <v>LINEARE</v>
          </cell>
          <cell r="S827" t="str">
            <v>999999</v>
          </cell>
          <cell r="T827" t="str">
            <v>888888</v>
          </cell>
          <cell r="U827" t="str">
            <v>888888</v>
          </cell>
          <cell r="V827" t="str">
            <v>-888888</v>
          </cell>
          <cell r="W827" t="str">
            <v>-888888</v>
          </cell>
          <cell r="X827" t="str">
            <v>-999999</v>
          </cell>
          <cell r="Y827" t="str">
            <v>0</v>
          </cell>
          <cell r="Z827" t="str">
            <v>MEDIA</v>
          </cell>
          <cell r="AA827" t="str">
            <v>10</v>
          </cell>
          <cell r="AB827" t="str">
            <v>0</v>
          </cell>
          <cell r="AC827" t="str">
            <v>NO</v>
          </cell>
          <cell r="AD827" t="str">
            <v>SI_HighLow</v>
          </cell>
          <cell r="AE827" t="str">
            <v>not used</v>
          </cell>
          <cell r="AF827" t="str">
            <v>A200103</v>
          </cell>
        </row>
        <row r="828">
          <cell r="A828" t="str">
            <v>SHARED</v>
          </cell>
          <cell r="B828" t="str">
            <v>6</v>
          </cell>
          <cell r="C828" t="str">
            <v>A_200105</v>
          </cell>
          <cell r="D828" t="str">
            <v>0000010000</v>
          </cell>
          <cell r="E828" t="str">
            <v>0</v>
          </cell>
          <cell r="F828" t="str">
            <v>A_200105_001</v>
          </cell>
          <cell r="G828" t="str">
            <v>(Dis.FORLI) (MELDOLA SEMINARIO) PORTATA INGRESSO R.A.</v>
          </cell>
          <cell r="H828" t="str">
            <v>m3/h</v>
          </cell>
          <cell r="I828" t="str">
            <v>38725</v>
          </cell>
          <cell r="J828" t="str">
            <v>62556</v>
          </cell>
          <cell r="K828" t="str">
            <v>0</v>
          </cell>
          <cell r="L828" t="str">
            <v>100</v>
          </cell>
          <cell r="M828" t="str">
            <v>1</v>
          </cell>
          <cell r="N828" t="str">
            <v>0</v>
          </cell>
          <cell r="O828" t="str">
            <v>238</v>
          </cell>
          <cell r="P828" t="str">
            <v>0</v>
          </cell>
          <cell r="Q828" t="str">
            <v>15</v>
          </cell>
          <cell r="R828" t="str">
            <v>LINEARE</v>
          </cell>
          <cell r="S828" t="str">
            <v>999999</v>
          </cell>
          <cell r="T828" t="str">
            <v>888888</v>
          </cell>
          <cell r="U828" t="str">
            <v>888888</v>
          </cell>
          <cell r="V828" t="str">
            <v>-888888</v>
          </cell>
          <cell r="W828" t="str">
            <v>-888888</v>
          </cell>
          <cell r="X828" t="str">
            <v>-999999</v>
          </cell>
          <cell r="Y828" t="str">
            <v>0</v>
          </cell>
          <cell r="Z828" t="str">
            <v>MEDIA</v>
          </cell>
          <cell r="AA828" t="str">
            <v>10</v>
          </cell>
          <cell r="AB828" t="str">
            <v>0</v>
          </cell>
          <cell r="AC828" t="str">
            <v>NO</v>
          </cell>
          <cell r="AD828" t="str">
            <v>SI_HighLow</v>
          </cell>
          <cell r="AE828" t="str">
            <v>not used</v>
          </cell>
          <cell r="AF828" t="str">
            <v>A200105</v>
          </cell>
        </row>
        <row r="829">
          <cell r="A829" t="str">
            <v>SHARED</v>
          </cell>
          <cell r="B829" t="str">
            <v>6</v>
          </cell>
          <cell r="C829" t="str">
            <v>A_200105</v>
          </cell>
          <cell r="D829" t="str">
            <v>0000020000</v>
          </cell>
          <cell r="E829" t="str">
            <v>1</v>
          </cell>
          <cell r="F829" t="str">
            <v>A_200105_002</v>
          </cell>
          <cell r="G829" t="str">
            <v>(Dis.FORLI) (MELDOLA SEMINARIO) PORTATA USCITA RETE A</v>
          </cell>
          <cell r="H829" t="str">
            <v>m3/h</v>
          </cell>
          <cell r="I829" t="str">
            <v>38725</v>
          </cell>
          <cell r="J829" t="str">
            <v>62556</v>
          </cell>
          <cell r="K829" t="str">
            <v>0</v>
          </cell>
          <cell r="L829" t="str">
            <v>45</v>
          </cell>
          <cell r="M829" t="str">
            <v>1</v>
          </cell>
          <cell r="N829" t="str">
            <v>0</v>
          </cell>
          <cell r="O829" t="str">
            <v>238</v>
          </cell>
          <cell r="P829" t="str">
            <v>0</v>
          </cell>
          <cell r="Q829" t="str">
            <v>15</v>
          </cell>
          <cell r="R829" t="str">
            <v>LINEARE</v>
          </cell>
          <cell r="S829" t="str">
            <v>999999</v>
          </cell>
          <cell r="T829" t="str">
            <v>888888</v>
          </cell>
          <cell r="U829" t="str">
            <v>888888</v>
          </cell>
          <cell r="V829" t="str">
            <v>-888888</v>
          </cell>
          <cell r="W829" t="str">
            <v>-888888</v>
          </cell>
          <cell r="X829" t="str">
            <v>-999999</v>
          </cell>
          <cell r="Y829" t="str">
            <v>0</v>
          </cell>
          <cell r="Z829" t="str">
            <v>MEDIA</v>
          </cell>
          <cell r="AA829" t="str">
            <v>10</v>
          </cell>
          <cell r="AB829" t="str">
            <v>0</v>
          </cell>
          <cell r="AC829" t="str">
            <v>NO</v>
          </cell>
          <cell r="AD829" t="str">
            <v>SI_HighLow</v>
          </cell>
          <cell r="AE829" t="str">
            <v>not used</v>
          </cell>
          <cell r="AF829" t="str">
            <v>A200105</v>
          </cell>
        </row>
        <row r="830">
          <cell r="A830" t="str">
            <v>SHARED</v>
          </cell>
          <cell r="B830" t="str">
            <v>6</v>
          </cell>
          <cell r="C830" t="str">
            <v>A_200105</v>
          </cell>
          <cell r="D830" t="str">
            <v>0000030000</v>
          </cell>
          <cell r="E830" t="str">
            <v>2</v>
          </cell>
          <cell r="F830" t="str">
            <v>A_200105_003</v>
          </cell>
          <cell r="G830" t="str">
            <v>(Dis.FORLI) (MELDOLA SEMINARIO) LIVELLO VASCA</v>
          </cell>
          <cell r="H830" t="str">
            <v>m</v>
          </cell>
          <cell r="I830" t="str">
            <v>38725</v>
          </cell>
          <cell r="J830" t="str">
            <v>62556</v>
          </cell>
          <cell r="K830" t="str">
            <v>0</v>
          </cell>
          <cell r="L830" t="str">
            <v>10</v>
          </cell>
          <cell r="M830" t="str">
            <v>0</v>
          </cell>
          <cell r="N830" t="str">
            <v>0</v>
          </cell>
          <cell r="O830" t="str">
            <v>238</v>
          </cell>
          <cell r="P830" t="str">
            <v>0</v>
          </cell>
          <cell r="Q830" t="str">
            <v>15</v>
          </cell>
          <cell r="R830" t="str">
            <v>LINEARE</v>
          </cell>
          <cell r="S830" t="str">
            <v>999999</v>
          </cell>
          <cell r="T830" t="str">
            <v>888888</v>
          </cell>
          <cell r="U830" t="str">
            <v>888888</v>
          </cell>
          <cell r="V830" t="str">
            <v>1.5</v>
          </cell>
          <cell r="W830" t="str">
            <v>1.5</v>
          </cell>
          <cell r="X830" t="str">
            <v>1.3</v>
          </cell>
          <cell r="Y830" t="str">
            <v>0</v>
          </cell>
          <cell r="Z830" t="str">
            <v>MEDIA</v>
          </cell>
          <cell r="AA830" t="str">
            <v>10</v>
          </cell>
          <cell r="AB830" t="str">
            <v>0</v>
          </cell>
          <cell r="AC830" t="str">
            <v>NO</v>
          </cell>
          <cell r="AE830" t="str">
            <v>not used</v>
          </cell>
          <cell r="AF830" t="str">
            <v>A200105</v>
          </cell>
        </row>
        <row r="831">
          <cell r="A831" t="str">
            <v>SHARED</v>
          </cell>
          <cell r="B831" t="str">
            <v>6</v>
          </cell>
          <cell r="C831" t="str">
            <v>A_200105</v>
          </cell>
          <cell r="D831" t="str">
            <v>0000040000</v>
          </cell>
          <cell r="E831" t="str">
            <v>3</v>
          </cell>
          <cell r="F831" t="str">
            <v>A_200105_004</v>
          </cell>
          <cell r="G831" t="str">
            <v>(Dis.FORLI) (MELDOLA SEMINARIO) PRESSIONE INGRESSO R.A.</v>
          </cell>
          <cell r="H831" t="str">
            <v>bar</v>
          </cell>
          <cell r="I831" t="str">
            <v>38725</v>
          </cell>
          <cell r="J831" t="str">
            <v>62556</v>
          </cell>
          <cell r="K831" t="str">
            <v>0</v>
          </cell>
          <cell r="L831" t="str">
            <v>40</v>
          </cell>
          <cell r="M831" t="str">
            <v>1</v>
          </cell>
          <cell r="N831" t="str">
            <v>0</v>
          </cell>
          <cell r="O831" t="str">
            <v>238</v>
          </cell>
          <cell r="P831" t="str">
            <v>0</v>
          </cell>
          <cell r="Q831" t="str">
            <v>15</v>
          </cell>
          <cell r="R831" t="str">
            <v>LINEARE</v>
          </cell>
          <cell r="S831" t="str">
            <v>999999</v>
          </cell>
          <cell r="T831" t="str">
            <v>888888</v>
          </cell>
          <cell r="U831" t="str">
            <v>888888</v>
          </cell>
          <cell r="V831" t="str">
            <v>-888888</v>
          </cell>
          <cell r="W831" t="str">
            <v>-888888</v>
          </cell>
          <cell r="X831" t="str">
            <v>-999999</v>
          </cell>
          <cell r="Y831" t="str">
            <v>0</v>
          </cell>
          <cell r="Z831" t="str">
            <v>MEDIA</v>
          </cell>
          <cell r="AA831" t="str">
            <v>10</v>
          </cell>
          <cell r="AB831" t="str">
            <v>0</v>
          </cell>
          <cell r="AC831" t="str">
            <v>NO</v>
          </cell>
          <cell r="AD831" t="str">
            <v>SI_HighLow</v>
          </cell>
          <cell r="AE831" t="str">
            <v>not used</v>
          </cell>
          <cell r="AF831" t="str">
            <v>A200105</v>
          </cell>
        </row>
        <row r="832">
          <cell r="A832" t="str">
            <v>SHARED</v>
          </cell>
          <cell r="B832" t="str">
            <v>6</v>
          </cell>
          <cell r="C832" t="str">
            <v>A_200105</v>
          </cell>
          <cell r="D832" t="str">
            <v>0000050000</v>
          </cell>
          <cell r="E832" t="str">
            <v>4</v>
          </cell>
          <cell r="F832" t="str">
            <v>A_200105_005</v>
          </cell>
          <cell r="G832" t="str">
            <v>(Dis.FORLI) (MELDOLA SEMINARIO) PORTATA USCITA B</v>
          </cell>
          <cell r="H832" t="str">
            <v>m3/h</v>
          </cell>
          <cell r="I832" t="str">
            <v>38725</v>
          </cell>
          <cell r="J832" t="str">
            <v>62556</v>
          </cell>
          <cell r="K832" t="str">
            <v>0</v>
          </cell>
          <cell r="L832" t="str">
            <v>72</v>
          </cell>
          <cell r="M832" t="str">
            <v>1</v>
          </cell>
          <cell r="N832" t="str">
            <v>0</v>
          </cell>
          <cell r="O832" t="str">
            <v>238</v>
          </cell>
          <cell r="P832" t="str">
            <v>0</v>
          </cell>
          <cell r="Q832" t="str">
            <v>15</v>
          </cell>
          <cell r="R832" t="str">
            <v>LINEARE</v>
          </cell>
          <cell r="S832" t="str">
            <v>999999</v>
          </cell>
          <cell r="T832" t="str">
            <v>888888</v>
          </cell>
          <cell r="U832" t="str">
            <v>888888</v>
          </cell>
          <cell r="V832" t="str">
            <v>-888888</v>
          </cell>
          <cell r="W832" t="str">
            <v>-888888</v>
          </cell>
          <cell r="X832" t="str">
            <v>-999999</v>
          </cell>
          <cell r="Y832" t="str">
            <v>0</v>
          </cell>
          <cell r="Z832" t="str">
            <v>MEDIA</v>
          </cell>
          <cell r="AA832" t="str">
            <v>10</v>
          </cell>
          <cell r="AB832" t="str">
            <v>0</v>
          </cell>
          <cell r="AC832" t="str">
            <v>NO</v>
          </cell>
          <cell r="AD832" t="str">
            <v>SI_HighLow</v>
          </cell>
          <cell r="AE832" t="str">
            <v>not used</v>
          </cell>
          <cell r="AF832" t="str">
            <v>A200105</v>
          </cell>
        </row>
        <row r="833">
          <cell r="A833" t="str">
            <v>SHARED</v>
          </cell>
          <cell r="B833" t="str">
            <v>4</v>
          </cell>
          <cell r="C833" t="str">
            <v>A_200106</v>
          </cell>
          <cell r="D833" t="str">
            <v>0000010000</v>
          </cell>
          <cell r="E833" t="str">
            <v>0</v>
          </cell>
          <cell r="F833" t="str">
            <v>A_200106_000</v>
          </cell>
          <cell r="G833" t="str">
            <v>(Dis.FORLI) (DOZZA ALTA) LIVELLO VASCA</v>
          </cell>
          <cell r="H833" t="str">
            <v>m</v>
          </cell>
          <cell r="I833" t="str">
            <v>819</v>
          </cell>
          <cell r="J833" t="str">
            <v>4095</v>
          </cell>
          <cell r="K833" t="str">
            <v>0</v>
          </cell>
          <cell r="L833" t="str">
            <v>10</v>
          </cell>
          <cell r="M833" t="str">
            <v>1</v>
          </cell>
          <cell r="N833" t="str">
            <v>0</v>
          </cell>
          <cell r="O833" t="str">
            <v>32</v>
          </cell>
          <cell r="P833" t="str">
            <v>0</v>
          </cell>
          <cell r="Q833" t="str">
            <v>15</v>
          </cell>
          <cell r="R833" t="str">
            <v>LINEARE</v>
          </cell>
          <cell r="S833" t="str">
            <v>999999</v>
          </cell>
          <cell r="T833" t="str">
            <v>888888</v>
          </cell>
          <cell r="U833" t="str">
            <v>888888</v>
          </cell>
          <cell r="V833" t="str">
            <v>-888888</v>
          </cell>
          <cell r="W833" t="str">
            <v>-888888</v>
          </cell>
          <cell r="X833" t="str">
            <v>-999999</v>
          </cell>
          <cell r="Y833" t="str">
            <v>0</v>
          </cell>
          <cell r="Z833" t="str">
            <v>MEDIA</v>
          </cell>
          <cell r="AA833" t="str">
            <v>10</v>
          </cell>
          <cell r="AB833" t="str">
            <v>0</v>
          </cell>
          <cell r="AC833" t="str">
            <v>NO</v>
          </cell>
          <cell r="AD833" t="str">
            <v>SI_HighLow</v>
          </cell>
          <cell r="AE833" t="str">
            <v>not used</v>
          </cell>
          <cell r="AF833" t="str">
            <v>A200106</v>
          </cell>
        </row>
        <row r="834">
          <cell r="A834" t="str">
            <v>SHARED</v>
          </cell>
          <cell r="B834" t="str">
            <v>4</v>
          </cell>
          <cell r="C834" t="str">
            <v>A_200106</v>
          </cell>
          <cell r="D834" t="str">
            <v>0000020000</v>
          </cell>
          <cell r="E834" t="str">
            <v>1</v>
          </cell>
          <cell r="F834" t="str">
            <v>A_200106_001</v>
          </cell>
          <cell r="G834" t="str">
            <v>(Dis.FORLI) (DOZZA ALTA) PORTATA ENTRATA</v>
          </cell>
          <cell r="H834" t="str">
            <v>m3/h</v>
          </cell>
          <cell r="I834" t="str">
            <v>819</v>
          </cell>
          <cell r="J834" t="str">
            <v>4095</v>
          </cell>
          <cell r="K834" t="str">
            <v>0</v>
          </cell>
          <cell r="L834" t="str">
            <v>100</v>
          </cell>
          <cell r="M834" t="str">
            <v>1</v>
          </cell>
          <cell r="N834" t="str">
            <v>0</v>
          </cell>
          <cell r="O834" t="str">
            <v>32</v>
          </cell>
          <cell r="P834" t="str">
            <v>0</v>
          </cell>
          <cell r="Q834" t="str">
            <v>15</v>
          </cell>
          <cell r="R834" t="str">
            <v>LINEARE</v>
          </cell>
          <cell r="S834" t="str">
            <v>999999</v>
          </cell>
          <cell r="T834" t="str">
            <v>888888</v>
          </cell>
          <cell r="U834" t="str">
            <v>888888</v>
          </cell>
          <cell r="V834" t="str">
            <v>-888888</v>
          </cell>
          <cell r="W834" t="str">
            <v>-888888</v>
          </cell>
          <cell r="X834" t="str">
            <v>-999999</v>
          </cell>
          <cell r="Y834" t="str">
            <v>0</v>
          </cell>
          <cell r="Z834" t="str">
            <v>MEDIA</v>
          </cell>
          <cell r="AA834" t="str">
            <v>10</v>
          </cell>
          <cell r="AB834" t="str">
            <v>0</v>
          </cell>
          <cell r="AC834" t="str">
            <v>NO</v>
          </cell>
          <cell r="AD834" t="str">
            <v>SI_HighLow</v>
          </cell>
          <cell r="AE834" t="str">
            <v>not used</v>
          </cell>
          <cell r="AF834" t="str">
            <v>A200106</v>
          </cell>
        </row>
        <row r="835">
          <cell r="A835" t="str">
            <v>SHARED</v>
          </cell>
          <cell r="B835" t="str">
            <v>4</v>
          </cell>
          <cell r="C835" t="str">
            <v>A_200106</v>
          </cell>
          <cell r="D835" t="str">
            <v>0000030000</v>
          </cell>
          <cell r="E835" t="str">
            <v>2</v>
          </cell>
          <cell r="F835" t="str">
            <v>A_200106_002</v>
          </cell>
          <cell r="G835" t="str">
            <v>(Dis.FORLI) (DOZZA ALTA) PORTATA USCITA</v>
          </cell>
          <cell r="H835" t="str">
            <v>m3/h</v>
          </cell>
          <cell r="I835" t="str">
            <v>819</v>
          </cell>
          <cell r="J835" t="str">
            <v>4095</v>
          </cell>
          <cell r="K835" t="str">
            <v>0</v>
          </cell>
          <cell r="L835" t="str">
            <v>100</v>
          </cell>
          <cell r="M835" t="str">
            <v>0</v>
          </cell>
          <cell r="N835" t="str">
            <v>0</v>
          </cell>
          <cell r="O835" t="str">
            <v>32</v>
          </cell>
          <cell r="P835" t="str">
            <v>0</v>
          </cell>
          <cell r="Q835" t="str">
            <v>15</v>
          </cell>
          <cell r="R835" t="str">
            <v>LINEARE</v>
          </cell>
          <cell r="S835" t="str">
            <v>999999</v>
          </cell>
          <cell r="T835" t="str">
            <v>888888</v>
          </cell>
          <cell r="U835" t="str">
            <v>888888</v>
          </cell>
          <cell r="V835" t="str">
            <v>-888888</v>
          </cell>
          <cell r="W835" t="str">
            <v>-888888</v>
          </cell>
          <cell r="X835" t="str">
            <v>-999999</v>
          </cell>
          <cell r="Y835" t="str">
            <v>0</v>
          </cell>
          <cell r="Z835" t="str">
            <v>MEDIA</v>
          </cell>
          <cell r="AA835" t="str">
            <v>10</v>
          </cell>
          <cell r="AB835" t="str">
            <v>0</v>
          </cell>
          <cell r="AC835" t="str">
            <v>NO</v>
          </cell>
          <cell r="AD835" t="str">
            <v>NO</v>
          </cell>
          <cell r="AE835" t="str">
            <v>not used</v>
          </cell>
          <cell r="AF835" t="str">
            <v>A200106</v>
          </cell>
        </row>
        <row r="836">
          <cell r="A836" t="str">
            <v>SHARED</v>
          </cell>
          <cell r="B836" t="str">
            <v>4</v>
          </cell>
          <cell r="C836" t="str">
            <v>A_200106</v>
          </cell>
          <cell r="D836" t="str">
            <v>0000040000</v>
          </cell>
          <cell r="E836" t="str">
            <v>3</v>
          </cell>
          <cell r="F836" t="str">
            <v>A_200106_003</v>
          </cell>
          <cell r="G836" t="str">
            <v>(Dis.FORLI) (DOZZA ALTA) PRESSIONE ENTRATA</v>
          </cell>
          <cell r="H836" t="str">
            <v>bar</v>
          </cell>
          <cell r="I836" t="str">
            <v>819</v>
          </cell>
          <cell r="J836" t="str">
            <v>4095</v>
          </cell>
          <cell r="K836" t="str">
            <v>0</v>
          </cell>
          <cell r="L836" t="str">
            <v>25</v>
          </cell>
          <cell r="M836" t="str">
            <v>1</v>
          </cell>
          <cell r="N836" t="str">
            <v>0</v>
          </cell>
          <cell r="O836" t="str">
            <v>32</v>
          </cell>
          <cell r="P836" t="str">
            <v>0</v>
          </cell>
          <cell r="Q836" t="str">
            <v>15</v>
          </cell>
          <cell r="R836" t="str">
            <v>LINEARE</v>
          </cell>
          <cell r="S836" t="str">
            <v>999999</v>
          </cell>
          <cell r="T836" t="str">
            <v>888888</v>
          </cell>
          <cell r="U836" t="str">
            <v>888888</v>
          </cell>
          <cell r="V836" t="str">
            <v>-888888</v>
          </cell>
          <cell r="W836" t="str">
            <v>-888888</v>
          </cell>
          <cell r="X836" t="str">
            <v>-999999</v>
          </cell>
          <cell r="Y836" t="str">
            <v>0</v>
          </cell>
          <cell r="Z836" t="str">
            <v>MEDIA</v>
          </cell>
          <cell r="AA836" t="str">
            <v>10</v>
          </cell>
          <cell r="AB836" t="str">
            <v>0</v>
          </cell>
          <cell r="AC836" t="str">
            <v>NO</v>
          </cell>
          <cell r="AD836" t="str">
            <v>SI_HighLow</v>
          </cell>
          <cell r="AE836" t="str">
            <v>not used</v>
          </cell>
          <cell r="AF836" t="str">
            <v>A200106</v>
          </cell>
        </row>
        <row r="837">
          <cell r="A837" t="str">
            <v>SHARED</v>
          </cell>
          <cell r="B837" t="str">
            <v>4</v>
          </cell>
          <cell r="C837" t="str">
            <v>A_200107</v>
          </cell>
          <cell r="D837" t="str">
            <v>0000010000</v>
          </cell>
          <cell r="E837" t="str">
            <v>0</v>
          </cell>
          <cell r="F837" t="str">
            <v>A_200107_000</v>
          </cell>
          <cell r="G837" t="str">
            <v>(Dis.FORLI) (CAMINATE SOLL.) LIVELLO VASCA</v>
          </cell>
          <cell r="H837" t="str">
            <v>m</v>
          </cell>
          <cell r="I837" t="str">
            <v>819</v>
          </cell>
          <cell r="J837" t="str">
            <v>4095</v>
          </cell>
          <cell r="K837" t="str">
            <v>0</v>
          </cell>
          <cell r="L837" t="str">
            <v>10</v>
          </cell>
          <cell r="M837" t="str">
            <v>1</v>
          </cell>
          <cell r="N837" t="str">
            <v>0</v>
          </cell>
          <cell r="O837" t="str">
            <v>32</v>
          </cell>
          <cell r="P837" t="str">
            <v>0</v>
          </cell>
          <cell r="Q837" t="str">
            <v>15</v>
          </cell>
          <cell r="R837" t="str">
            <v>LINEARE</v>
          </cell>
          <cell r="S837" t="str">
            <v>999999</v>
          </cell>
          <cell r="T837" t="str">
            <v>888888</v>
          </cell>
          <cell r="U837" t="str">
            <v>888888</v>
          </cell>
          <cell r="V837" t="str">
            <v>-888888</v>
          </cell>
          <cell r="W837" t="str">
            <v>-888888</v>
          </cell>
          <cell r="X837" t="str">
            <v>-999999</v>
          </cell>
          <cell r="Y837" t="str">
            <v>0</v>
          </cell>
          <cell r="Z837" t="str">
            <v>MEDIA</v>
          </cell>
          <cell r="AA837" t="str">
            <v>10</v>
          </cell>
          <cell r="AB837" t="str">
            <v>0</v>
          </cell>
          <cell r="AC837" t="str">
            <v>NO</v>
          </cell>
          <cell r="AD837" t="str">
            <v>SI_HighLow</v>
          </cell>
          <cell r="AE837" t="str">
            <v>not used</v>
          </cell>
          <cell r="AF837" t="str">
            <v>A200107</v>
          </cell>
        </row>
        <row r="838">
          <cell r="A838" t="str">
            <v>SHARED</v>
          </cell>
          <cell r="B838" t="str">
            <v>4</v>
          </cell>
          <cell r="C838" t="str">
            <v>A_200107</v>
          </cell>
          <cell r="D838" t="str">
            <v>0000020000</v>
          </cell>
          <cell r="E838" t="str">
            <v>1</v>
          </cell>
          <cell r="F838" t="str">
            <v>A_200107_001</v>
          </cell>
          <cell r="G838" t="str">
            <v>(Dis.FORLI) (CAMINATE SOLL.) PORTATA ENTRATA</v>
          </cell>
          <cell r="H838" t="str">
            <v>m3/h</v>
          </cell>
          <cell r="I838" t="str">
            <v>819</v>
          </cell>
          <cell r="J838" t="str">
            <v>4095</v>
          </cell>
          <cell r="K838" t="str">
            <v>0</v>
          </cell>
          <cell r="L838" t="str">
            <v>45</v>
          </cell>
          <cell r="M838" t="str">
            <v>1</v>
          </cell>
          <cell r="N838" t="str">
            <v>0</v>
          </cell>
          <cell r="O838" t="str">
            <v>32</v>
          </cell>
          <cell r="P838" t="str">
            <v>0</v>
          </cell>
          <cell r="Q838" t="str">
            <v>15</v>
          </cell>
          <cell r="R838" t="str">
            <v>LINEARE</v>
          </cell>
          <cell r="S838" t="str">
            <v>999999</v>
          </cell>
          <cell r="T838" t="str">
            <v>888888</v>
          </cell>
          <cell r="U838" t="str">
            <v>888888</v>
          </cell>
          <cell r="V838" t="str">
            <v>-888888</v>
          </cell>
          <cell r="W838" t="str">
            <v>-888888</v>
          </cell>
          <cell r="X838" t="str">
            <v>-999999</v>
          </cell>
          <cell r="Y838" t="str">
            <v>0</v>
          </cell>
          <cell r="Z838" t="str">
            <v>MEDIA</v>
          </cell>
          <cell r="AA838" t="str">
            <v>10</v>
          </cell>
          <cell r="AB838" t="str">
            <v>0</v>
          </cell>
          <cell r="AC838" t="str">
            <v>NO</v>
          </cell>
          <cell r="AD838" t="str">
            <v>SI_HighLow</v>
          </cell>
          <cell r="AE838" t="str">
            <v>not used</v>
          </cell>
          <cell r="AF838" t="str">
            <v>A200107</v>
          </cell>
        </row>
        <row r="839">
          <cell r="A839" t="str">
            <v>SHARED</v>
          </cell>
          <cell r="B839" t="str">
            <v>4</v>
          </cell>
          <cell r="C839" t="str">
            <v>A_200107</v>
          </cell>
          <cell r="D839" t="str">
            <v>0000030000</v>
          </cell>
          <cell r="E839" t="str">
            <v>2</v>
          </cell>
          <cell r="F839" t="str">
            <v>A_200107_002</v>
          </cell>
          <cell r="G839" t="str">
            <v>(Dis.FORLI) (CAMINATE SOLL.) PORTATA USCITA</v>
          </cell>
          <cell r="H839" t="str">
            <v>m3/h</v>
          </cell>
          <cell r="I839" t="str">
            <v>819</v>
          </cell>
          <cell r="J839" t="str">
            <v>4095</v>
          </cell>
          <cell r="K839" t="str">
            <v>0</v>
          </cell>
          <cell r="L839" t="str">
            <v>30</v>
          </cell>
          <cell r="M839" t="str">
            <v>1</v>
          </cell>
          <cell r="N839" t="str">
            <v>0</v>
          </cell>
          <cell r="O839" t="str">
            <v>32</v>
          </cell>
          <cell r="P839" t="str">
            <v>0</v>
          </cell>
          <cell r="Q839" t="str">
            <v>15</v>
          </cell>
          <cell r="R839" t="str">
            <v>LINEARE</v>
          </cell>
          <cell r="S839" t="str">
            <v>999999</v>
          </cell>
          <cell r="T839" t="str">
            <v>888888</v>
          </cell>
          <cell r="U839" t="str">
            <v>888888</v>
          </cell>
          <cell r="V839" t="str">
            <v>-888888</v>
          </cell>
          <cell r="W839" t="str">
            <v>-888888</v>
          </cell>
          <cell r="X839" t="str">
            <v>-999999</v>
          </cell>
          <cell r="Y839" t="str">
            <v>0</v>
          </cell>
          <cell r="Z839" t="str">
            <v>MEDIA</v>
          </cell>
          <cell r="AA839" t="str">
            <v>10</v>
          </cell>
          <cell r="AB839" t="str">
            <v>0</v>
          </cell>
          <cell r="AC839" t="str">
            <v>NO</v>
          </cell>
          <cell r="AD839" t="str">
            <v>SI_HighLow</v>
          </cell>
          <cell r="AE839" t="str">
            <v>not used</v>
          </cell>
          <cell r="AF839" t="str">
            <v>A200107</v>
          </cell>
        </row>
        <row r="840">
          <cell r="A840" t="str">
            <v>SHARED</v>
          </cell>
          <cell r="B840" t="str">
            <v>4</v>
          </cell>
          <cell r="C840" t="str">
            <v>A_200107</v>
          </cell>
          <cell r="D840" t="str">
            <v>0000040000</v>
          </cell>
          <cell r="E840" t="str">
            <v>3</v>
          </cell>
          <cell r="F840" t="str">
            <v>A_200107_003</v>
          </cell>
          <cell r="G840" t="str">
            <v>(Dis.FORLI) (CAMINATE SOLL.) PRESSIONE ENTRATA</v>
          </cell>
          <cell r="H840" t="str">
            <v>bar</v>
          </cell>
          <cell r="I840" t="str">
            <v>819</v>
          </cell>
          <cell r="J840" t="str">
            <v>4095</v>
          </cell>
          <cell r="K840" t="str">
            <v>0</v>
          </cell>
          <cell r="L840" t="str">
            <v>16</v>
          </cell>
          <cell r="M840" t="str">
            <v>1</v>
          </cell>
          <cell r="N840" t="str">
            <v>0</v>
          </cell>
          <cell r="O840" t="str">
            <v>32</v>
          </cell>
          <cell r="P840" t="str">
            <v>0</v>
          </cell>
          <cell r="Q840" t="str">
            <v>15</v>
          </cell>
          <cell r="R840" t="str">
            <v>LINEARE</v>
          </cell>
          <cell r="S840" t="str">
            <v>999999</v>
          </cell>
          <cell r="T840" t="str">
            <v>888888</v>
          </cell>
          <cell r="U840" t="str">
            <v>888888</v>
          </cell>
          <cell r="V840" t="str">
            <v>-888888</v>
          </cell>
          <cell r="W840" t="str">
            <v>-888888</v>
          </cell>
          <cell r="X840" t="str">
            <v>-999999</v>
          </cell>
          <cell r="Y840" t="str">
            <v>0</v>
          </cell>
          <cell r="Z840" t="str">
            <v>MEDIA</v>
          </cell>
          <cell r="AA840" t="str">
            <v>10</v>
          </cell>
          <cell r="AB840" t="str">
            <v>0</v>
          </cell>
          <cell r="AC840" t="str">
            <v>NO</v>
          </cell>
          <cell r="AD840" t="str">
            <v>SI_HighLow</v>
          </cell>
          <cell r="AE840" t="str">
            <v>not used</v>
          </cell>
          <cell r="AF840" t="str">
            <v>A200107</v>
          </cell>
        </row>
        <row r="841">
          <cell r="A841" t="str">
            <v>SHARED</v>
          </cell>
          <cell r="B841" t="str">
            <v>4</v>
          </cell>
          <cell r="C841" t="str">
            <v>A_200108</v>
          </cell>
          <cell r="D841" t="str">
            <v>0000010000</v>
          </cell>
          <cell r="E841" t="str">
            <v>0</v>
          </cell>
          <cell r="F841" t="str">
            <v>A_200108_000</v>
          </cell>
          <cell r="G841" t="str">
            <v>(Dis.FORLI) (CAMINATE SERBATOIO) LIVELLO VASCA</v>
          </cell>
          <cell r="H841" t="str">
            <v>m</v>
          </cell>
          <cell r="I841" t="str">
            <v>819</v>
          </cell>
          <cell r="J841" t="str">
            <v>4095</v>
          </cell>
          <cell r="K841" t="str">
            <v>0</v>
          </cell>
          <cell r="L841" t="str">
            <v>10</v>
          </cell>
          <cell r="M841" t="str">
            <v>1</v>
          </cell>
          <cell r="N841" t="str">
            <v>0</v>
          </cell>
          <cell r="O841" t="str">
            <v>32</v>
          </cell>
          <cell r="P841" t="str">
            <v>0</v>
          </cell>
          <cell r="Q841" t="str">
            <v>15</v>
          </cell>
          <cell r="R841" t="str">
            <v>LINEARE</v>
          </cell>
          <cell r="S841" t="str">
            <v>999999</v>
          </cell>
          <cell r="T841" t="str">
            <v>888888</v>
          </cell>
          <cell r="U841" t="str">
            <v>888888</v>
          </cell>
          <cell r="V841" t="str">
            <v>-888888</v>
          </cell>
          <cell r="W841" t="str">
            <v>-888888</v>
          </cell>
          <cell r="X841" t="str">
            <v>-999999</v>
          </cell>
          <cell r="Y841" t="str">
            <v>0</v>
          </cell>
          <cell r="Z841" t="str">
            <v>MEDIA</v>
          </cell>
          <cell r="AA841" t="str">
            <v>10</v>
          </cell>
          <cell r="AB841" t="str">
            <v>0</v>
          </cell>
          <cell r="AC841" t="str">
            <v>NO</v>
          </cell>
          <cell r="AD841" t="str">
            <v>SI_HighLow</v>
          </cell>
          <cell r="AE841" t="str">
            <v>not used</v>
          </cell>
          <cell r="AF841" t="str">
            <v>A200108</v>
          </cell>
        </row>
        <row r="842">
          <cell r="A842" t="str">
            <v>SHARED</v>
          </cell>
          <cell r="B842" t="str">
            <v>4</v>
          </cell>
          <cell r="C842" t="str">
            <v>A_200108</v>
          </cell>
          <cell r="D842" t="str">
            <v>0000020000</v>
          </cell>
          <cell r="E842" t="str">
            <v>1</v>
          </cell>
          <cell r="F842" t="str">
            <v>A_200108_001</v>
          </cell>
          <cell r="G842" t="str">
            <v>(Dis.FORLI) (CAMINATE SERBATOIO) PORTATA ENTRATA</v>
          </cell>
          <cell r="H842" t="str">
            <v>m3/h</v>
          </cell>
          <cell r="I842" t="str">
            <v>819</v>
          </cell>
          <cell r="J842" t="str">
            <v>4095</v>
          </cell>
          <cell r="K842" t="str">
            <v>0</v>
          </cell>
          <cell r="L842" t="str">
            <v>30</v>
          </cell>
          <cell r="M842" t="str">
            <v>1</v>
          </cell>
          <cell r="N842" t="str">
            <v>0</v>
          </cell>
          <cell r="O842" t="str">
            <v>32</v>
          </cell>
          <cell r="P842" t="str">
            <v>0</v>
          </cell>
          <cell r="Q842" t="str">
            <v>15</v>
          </cell>
          <cell r="R842" t="str">
            <v>LINEARE</v>
          </cell>
          <cell r="S842" t="str">
            <v>999999</v>
          </cell>
          <cell r="T842" t="str">
            <v>888888</v>
          </cell>
          <cell r="U842" t="str">
            <v>888888</v>
          </cell>
          <cell r="V842" t="str">
            <v>-888888</v>
          </cell>
          <cell r="W842" t="str">
            <v>-888888</v>
          </cell>
          <cell r="X842" t="str">
            <v>-999999</v>
          </cell>
          <cell r="Y842" t="str">
            <v>0</v>
          </cell>
          <cell r="Z842" t="str">
            <v>MEDIA</v>
          </cell>
          <cell r="AA842" t="str">
            <v>10</v>
          </cell>
          <cell r="AB842" t="str">
            <v>0</v>
          </cell>
          <cell r="AC842" t="str">
            <v>NO</v>
          </cell>
          <cell r="AD842" t="str">
            <v>SI_HighLow</v>
          </cell>
          <cell r="AE842" t="str">
            <v>not used</v>
          </cell>
          <cell r="AF842" t="str">
            <v>A200108</v>
          </cell>
        </row>
        <row r="843">
          <cell r="A843" t="str">
            <v>SHARED</v>
          </cell>
          <cell r="B843" t="str">
            <v>4</v>
          </cell>
          <cell r="C843" t="str">
            <v>A_200108</v>
          </cell>
          <cell r="D843" t="str">
            <v>0000030000</v>
          </cell>
          <cell r="E843" t="str">
            <v>2</v>
          </cell>
          <cell r="F843" t="str">
            <v>A_200108_002</v>
          </cell>
          <cell r="G843" t="str">
            <v>(Dis.FORLI) (CAMINATE SERBATOIO) PORTATA USCITA ROCCA</v>
          </cell>
          <cell r="H843" t="str">
            <v>m3/h</v>
          </cell>
          <cell r="I843" t="str">
            <v>819</v>
          </cell>
          <cell r="J843" t="str">
            <v>4095</v>
          </cell>
          <cell r="K843" t="str">
            <v>0</v>
          </cell>
          <cell r="L843" t="str">
            <v>18</v>
          </cell>
          <cell r="M843" t="str">
            <v>1</v>
          </cell>
          <cell r="N843" t="str">
            <v>0</v>
          </cell>
          <cell r="O843" t="str">
            <v>32</v>
          </cell>
          <cell r="P843" t="str">
            <v>0</v>
          </cell>
          <cell r="Q843" t="str">
            <v>15</v>
          </cell>
          <cell r="R843" t="str">
            <v>LINEARE</v>
          </cell>
          <cell r="S843" t="str">
            <v>999999</v>
          </cell>
          <cell r="T843" t="str">
            <v>888888</v>
          </cell>
          <cell r="U843" t="str">
            <v>888888</v>
          </cell>
          <cell r="V843" t="str">
            <v>-888888</v>
          </cell>
          <cell r="W843" t="str">
            <v>-888888</v>
          </cell>
          <cell r="X843" t="str">
            <v>-999999</v>
          </cell>
          <cell r="Y843" t="str">
            <v>0</v>
          </cell>
          <cell r="Z843" t="str">
            <v>MEDIA</v>
          </cell>
          <cell r="AA843" t="str">
            <v>10</v>
          </cell>
          <cell r="AB843" t="str">
            <v>0</v>
          </cell>
          <cell r="AC843" t="str">
            <v>NO</v>
          </cell>
          <cell r="AD843" t="str">
            <v>SI_HighLow</v>
          </cell>
          <cell r="AE843" t="str">
            <v>not used</v>
          </cell>
          <cell r="AF843" t="str">
            <v>A200108</v>
          </cell>
        </row>
        <row r="844">
          <cell r="A844" t="str">
            <v>SHARED</v>
          </cell>
          <cell r="B844" t="str">
            <v>4</v>
          </cell>
          <cell r="C844" t="str">
            <v>A_200108</v>
          </cell>
          <cell r="D844" t="str">
            <v>0000040000</v>
          </cell>
          <cell r="E844" t="str">
            <v>3</v>
          </cell>
          <cell r="F844" t="str">
            <v>A_200108_003</v>
          </cell>
          <cell r="G844" t="str">
            <v>(Dis.FORLI) (CAMINATE SERBATOIO) PORTATA USCITA BALBATA</v>
          </cell>
          <cell r="H844" t="str">
            <v>m3/h</v>
          </cell>
          <cell r="I844" t="str">
            <v>819</v>
          </cell>
          <cell r="J844" t="str">
            <v>4095</v>
          </cell>
          <cell r="K844" t="str">
            <v>0</v>
          </cell>
          <cell r="L844" t="str">
            <v>10</v>
          </cell>
          <cell r="M844" t="str">
            <v>1</v>
          </cell>
          <cell r="N844" t="str">
            <v>0</v>
          </cell>
          <cell r="O844" t="str">
            <v>32</v>
          </cell>
          <cell r="P844" t="str">
            <v>0</v>
          </cell>
          <cell r="Q844" t="str">
            <v>15</v>
          </cell>
          <cell r="R844" t="str">
            <v>LINEARE</v>
          </cell>
          <cell r="S844" t="str">
            <v>999999</v>
          </cell>
          <cell r="T844" t="str">
            <v>888888</v>
          </cell>
          <cell r="U844" t="str">
            <v>888888</v>
          </cell>
          <cell r="V844" t="str">
            <v>-888888</v>
          </cell>
          <cell r="W844" t="str">
            <v>-888888</v>
          </cell>
          <cell r="X844" t="str">
            <v>-999999</v>
          </cell>
          <cell r="Y844" t="str">
            <v>0</v>
          </cell>
          <cell r="Z844" t="str">
            <v>MEDIA</v>
          </cell>
          <cell r="AA844" t="str">
            <v>10</v>
          </cell>
          <cell r="AB844" t="str">
            <v>0</v>
          </cell>
          <cell r="AC844" t="str">
            <v>NO</v>
          </cell>
          <cell r="AD844" t="str">
            <v>SI_HighLow</v>
          </cell>
          <cell r="AE844" t="str">
            <v>not used</v>
          </cell>
          <cell r="AF844" t="str">
            <v>A200108</v>
          </cell>
        </row>
        <row r="845">
          <cell r="A845" t="str">
            <v>SHARED</v>
          </cell>
          <cell r="B845" t="str">
            <v>4</v>
          </cell>
          <cell r="C845" t="str">
            <v>A_200112</v>
          </cell>
          <cell r="D845" t="str">
            <v>0000010000</v>
          </cell>
          <cell r="E845" t="str">
            <v>0</v>
          </cell>
          <cell r="F845" t="str">
            <v>A_200112_000</v>
          </cell>
          <cell r="G845" t="str">
            <v>(Dis.FORLI) (S.COLOMBANO) LIVELLO VASCA</v>
          </cell>
          <cell r="H845" t="str">
            <v>m</v>
          </cell>
          <cell r="I845" t="str">
            <v>819</v>
          </cell>
          <cell r="J845" t="str">
            <v>4095</v>
          </cell>
          <cell r="K845" t="str">
            <v>0</v>
          </cell>
          <cell r="L845" t="str">
            <v>10</v>
          </cell>
          <cell r="M845" t="str">
            <v>1</v>
          </cell>
          <cell r="N845" t="str">
            <v>0</v>
          </cell>
          <cell r="O845" t="str">
            <v>32</v>
          </cell>
          <cell r="P845" t="str">
            <v>0</v>
          </cell>
          <cell r="Q845" t="str">
            <v>15</v>
          </cell>
          <cell r="R845" t="str">
            <v>LINEARE</v>
          </cell>
          <cell r="S845" t="str">
            <v>999999</v>
          </cell>
          <cell r="T845" t="str">
            <v>888888</v>
          </cell>
          <cell r="U845" t="str">
            <v>888888</v>
          </cell>
          <cell r="V845" t="str">
            <v>-888888</v>
          </cell>
          <cell r="W845" t="str">
            <v>-888888</v>
          </cell>
          <cell r="X845" t="str">
            <v>-999999</v>
          </cell>
          <cell r="Y845" t="str">
            <v>0</v>
          </cell>
          <cell r="Z845" t="str">
            <v>MEDIA</v>
          </cell>
          <cell r="AA845" t="str">
            <v>10</v>
          </cell>
          <cell r="AB845" t="str">
            <v>0</v>
          </cell>
          <cell r="AC845" t="str">
            <v>NO</v>
          </cell>
          <cell r="AD845" t="str">
            <v>SI_HighLow</v>
          </cell>
          <cell r="AE845" t="str">
            <v>not used</v>
          </cell>
          <cell r="AF845" t="str">
            <v>A200112</v>
          </cell>
        </row>
        <row r="846">
          <cell r="A846" t="str">
            <v>SHARED</v>
          </cell>
          <cell r="B846" t="str">
            <v>4</v>
          </cell>
          <cell r="C846" t="str">
            <v>A_200112</v>
          </cell>
          <cell r="D846" t="str">
            <v>0000020000</v>
          </cell>
          <cell r="E846" t="str">
            <v>1</v>
          </cell>
          <cell r="F846" t="str">
            <v>A_200112_001</v>
          </cell>
          <cell r="G846" t="str">
            <v>(Dis.FORLI) (S.COLOMBANO) PORTATA ENTRATA</v>
          </cell>
          <cell r="H846" t="str">
            <v>m3/h</v>
          </cell>
          <cell r="I846" t="str">
            <v>819</v>
          </cell>
          <cell r="J846" t="str">
            <v>4095</v>
          </cell>
          <cell r="K846" t="str">
            <v>0</v>
          </cell>
          <cell r="L846" t="str">
            <v>18</v>
          </cell>
          <cell r="M846" t="str">
            <v>1</v>
          </cell>
          <cell r="N846" t="str">
            <v>0</v>
          </cell>
          <cell r="O846" t="str">
            <v>32</v>
          </cell>
          <cell r="P846" t="str">
            <v>0</v>
          </cell>
          <cell r="Q846" t="str">
            <v>15</v>
          </cell>
          <cell r="R846" t="str">
            <v>LINEARE</v>
          </cell>
          <cell r="S846" t="str">
            <v>999999</v>
          </cell>
          <cell r="T846" t="str">
            <v>888888</v>
          </cell>
          <cell r="U846" t="str">
            <v>888888</v>
          </cell>
          <cell r="V846" t="str">
            <v>-888888</v>
          </cell>
          <cell r="W846" t="str">
            <v>-888888</v>
          </cell>
          <cell r="X846" t="str">
            <v>-999999</v>
          </cell>
          <cell r="Y846" t="str">
            <v>0</v>
          </cell>
          <cell r="Z846" t="str">
            <v>MEDIA</v>
          </cell>
          <cell r="AA846" t="str">
            <v>10</v>
          </cell>
          <cell r="AB846" t="str">
            <v>0</v>
          </cell>
          <cell r="AC846" t="str">
            <v>NO</v>
          </cell>
          <cell r="AD846" t="str">
            <v>SI_HighLow</v>
          </cell>
          <cell r="AE846" t="str">
            <v>not used</v>
          </cell>
          <cell r="AF846" t="str">
            <v>A200112</v>
          </cell>
        </row>
        <row r="847">
          <cell r="A847" t="str">
            <v>SHARED</v>
          </cell>
          <cell r="B847" t="str">
            <v>4</v>
          </cell>
          <cell r="C847" t="str">
            <v>A_200112</v>
          </cell>
          <cell r="D847" t="str">
            <v>0000030000</v>
          </cell>
          <cell r="E847" t="str">
            <v>2</v>
          </cell>
          <cell r="F847" t="str">
            <v>A_200112_002</v>
          </cell>
          <cell r="G847" t="str">
            <v>(Dis.FORLI) (S.COLOMBANO) PRESSIONE ENTRATA</v>
          </cell>
          <cell r="H847" t="str">
            <v>bar</v>
          </cell>
          <cell r="I847" t="str">
            <v>819</v>
          </cell>
          <cell r="J847" t="str">
            <v>4095</v>
          </cell>
          <cell r="K847" t="str">
            <v>0</v>
          </cell>
          <cell r="L847" t="str">
            <v>4</v>
          </cell>
          <cell r="M847" t="str">
            <v>1</v>
          </cell>
          <cell r="N847" t="str">
            <v>0</v>
          </cell>
          <cell r="O847" t="str">
            <v>32</v>
          </cell>
          <cell r="P847" t="str">
            <v>0</v>
          </cell>
          <cell r="Q847" t="str">
            <v>15</v>
          </cell>
          <cell r="R847" t="str">
            <v>LINEARE</v>
          </cell>
          <cell r="S847" t="str">
            <v>999999</v>
          </cell>
          <cell r="T847" t="str">
            <v>888888</v>
          </cell>
          <cell r="U847" t="str">
            <v>888888</v>
          </cell>
          <cell r="V847" t="str">
            <v>-888888</v>
          </cell>
          <cell r="W847" t="str">
            <v>-888888</v>
          </cell>
          <cell r="X847" t="str">
            <v>-999999</v>
          </cell>
          <cell r="Y847" t="str">
            <v>0</v>
          </cell>
          <cell r="Z847" t="str">
            <v>MEDIA</v>
          </cell>
          <cell r="AA847" t="str">
            <v>10</v>
          </cell>
          <cell r="AB847" t="str">
            <v>0</v>
          </cell>
          <cell r="AC847" t="str">
            <v>NO</v>
          </cell>
          <cell r="AD847" t="str">
            <v>SI_HighLow</v>
          </cell>
          <cell r="AE847" t="str">
            <v>not used</v>
          </cell>
          <cell r="AF847" t="str">
            <v>A200112</v>
          </cell>
        </row>
        <row r="848">
          <cell r="A848" t="str">
            <v>SHARED</v>
          </cell>
          <cell r="B848" t="str">
            <v>4</v>
          </cell>
          <cell r="C848" t="str">
            <v>A_200112</v>
          </cell>
          <cell r="D848" t="str">
            <v>0000040000</v>
          </cell>
          <cell r="E848" t="str">
            <v>3</v>
          </cell>
          <cell r="F848" t="str">
            <v>A_200112_003</v>
          </cell>
          <cell r="G848" t="str">
            <v>(Dis.FORLI) (S.COLOMBANO) PORTATA USCITA</v>
          </cell>
          <cell r="H848" t="str">
            <v>m3/h</v>
          </cell>
          <cell r="I848" t="str">
            <v>819</v>
          </cell>
          <cell r="J848" t="str">
            <v>4095</v>
          </cell>
          <cell r="K848" t="str">
            <v>0</v>
          </cell>
          <cell r="L848" t="str">
            <v>36</v>
          </cell>
          <cell r="M848" t="str">
            <v>0</v>
          </cell>
          <cell r="N848" t="str">
            <v>0</v>
          </cell>
          <cell r="O848" t="str">
            <v>32</v>
          </cell>
          <cell r="P848" t="str">
            <v>0</v>
          </cell>
          <cell r="Q848" t="str">
            <v>15</v>
          </cell>
          <cell r="R848" t="str">
            <v>LINEARE</v>
          </cell>
          <cell r="S848" t="str">
            <v>999999</v>
          </cell>
          <cell r="T848" t="str">
            <v>888888</v>
          </cell>
          <cell r="U848" t="str">
            <v>888888</v>
          </cell>
          <cell r="V848" t="str">
            <v>-888888</v>
          </cell>
          <cell r="W848" t="str">
            <v>-888888</v>
          </cell>
          <cell r="X848" t="str">
            <v>-999999</v>
          </cell>
          <cell r="Y848" t="str">
            <v>0</v>
          </cell>
          <cell r="Z848" t="str">
            <v>MEDIA</v>
          </cell>
          <cell r="AA848" t="str">
            <v>10</v>
          </cell>
          <cell r="AB848" t="str">
            <v>0</v>
          </cell>
          <cell r="AC848" t="str">
            <v>NO</v>
          </cell>
          <cell r="AD848" t="str">
            <v>NO</v>
          </cell>
          <cell r="AE848" t="str">
            <v>not used</v>
          </cell>
          <cell r="AF848" t="str">
            <v>A200112</v>
          </cell>
          <cell r="AP848" t="str">
            <v>0</v>
          </cell>
        </row>
        <row r="849">
          <cell r="A849" t="str">
            <v>SHARED</v>
          </cell>
          <cell r="B849" t="str">
            <v>4</v>
          </cell>
          <cell r="C849" t="str">
            <v>A_200113</v>
          </cell>
          <cell r="D849" t="str">
            <v>0000010000</v>
          </cell>
          <cell r="E849" t="str">
            <v>0</v>
          </cell>
          <cell r="F849" t="str">
            <v>A_200113_000</v>
          </cell>
          <cell r="G849" t="str">
            <v>(Dis.FORLI) (GUALDO) PORTATA ENTRATA</v>
          </cell>
          <cell r="H849" t="str">
            <v>m3/h</v>
          </cell>
          <cell r="I849" t="str">
            <v>819</v>
          </cell>
          <cell r="J849" t="str">
            <v>4095</v>
          </cell>
          <cell r="K849" t="str">
            <v>0</v>
          </cell>
          <cell r="L849" t="str">
            <v>30</v>
          </cell>
          <cell r="M849" t="str">
            <v>1</v>
          </cell>
          <cell r="N849" t="str">
            <v>0</v>
          </cell>
          <cell r="O849" t="str">
            <v>32</v>
          </cell>
          <cell r="P849" t="str">
            <v>0</v>
          </cell>
          <cell r="Q849" t="str">
            <v>15</v>
          </cell>
          <cell r="R849" t="str">
            <v>LINEARE</v>
          </cell>
          <cell r="S849" t="str">
            <v>999999</v>
          </cell>
          <cell r="T849" t="str">
            <v>888888</v>
          </cell>
          <cell r="U849" t="str">
            <v>888888</v>
          </cell>
          <cell r="V849" t="str">
            <v>-888888</v>
          </cell>
          <cell r="W849" t="str">
            <v>-888888</v>
          </cell>
          <cell r="X849" t="str">
            <v>-999999</v>
          </cell>
          <cell r="Y849" t="str">
            <v>0</v>
          </cell>
          <cell r="Z849" t="str">
            <v>MEDIA</v>
          </cell>
          <cell r="AA849" t="str">
            <v>10</v>
          </cell>
          <cell r="AB849" t="str">
            <v>0</v>
          </cell>
          <cell r="AC849" t="str">
            <v>NO</v>
          </cell>
          <cell r="AD849" t="str">
            <v>SI_HighLow</v>
          </cell>
          <cell r="AE849" t="str">
            <v>not used</v>
          </cell>
          <cell r="AF849" t="str">
            <v>A200113</v>
          </cell>
        </row>
        <row r="850">
          <cell r="A850" t="str">
            <v>SHARED</v>
          </cell>
          <cell r="B850" t="str">
            <v>4</v>
          </cell>
          <cell r="C850" t="str">
            <v>A_200113</v>
          </cell>
          <cell r="D850" t="str">
            <v>0000020000</v>
          </cell>
          <cell r="E850" t="str">
            <v>1</v>
          </cell>
          <cell r="F850" t="str">
            <v>A_200113_001</v>
          </cell>
          <cell r="G850" t="str">
            <v>(Dis.FORLI) (GUALDO) PORTATA USCITA</v>
          </cell>
          <cell r="H850" t="str">
            <v>m3/h</v>
          </cell>
          <cell r="I850" t="str">
            <v>819</v>
          </cell>
          <cell r="J850" t="str">
            <v>4095</v>
          </cell>
          <cell r="K850" t="str">
            <v>0</v>
          </cell>
          <cell r="L850" t="str">
            <v>5</v>
          </cell>
          <cell r="M850" t="str">
            <v>1</v>
          </cell>
          <cell r="N850" t="str">
            <v>0</v>
          </cell>
          <cell r="O850" t="str">
            <v>32</v>
          </cell>
          <cell r="P850" t="str">
            <v>0</v>
          </cell>
          <cell r="Q850" t="str">
            <v>15</v>
          </cell>
          <cell r="R850" t="str">
            <v>LINEARE</v>
          </cell>
          <cell r="S850" t="str">
            <v>999999</v>
          </cell>
          <cell r="T850" t="str">
            <v>888888</v>
          </cell>
          <cell r="U850" t="str">
            <v>888888</v>
          </cell>
          <cell r="V850" t="str">
            <v>-888888</v>
          </cell>
          <cell r="W850" t="str">
            <v>-888888</v>
          </cell>
          <cell r="X850" t="str">
            <v>-999999</v>
          </cell>
          <cell r="Y850" t="str">
            <v>0</v>
          </cell>
          <cell r="Z850" t="str">
            <v>MEDIA</v>
          </cell>
          <cell r="AA850" t="str">
            <v>10</v>
          </cell>
          <cell r="AB850" t="str">
            <v>0</v>
          </cell>
          <cell r="AC850" t="str">
            <v>NO</v>
          </cell>
          <cell r="AD850" t="str">
            <v>SI_HighLow</v>
          </cell>
          <cell r="AE850" t="str">
            <v>not used</v>
          </cell>
          <cell r="AF850" t="str">
            <v>A200113</v>
          </cell>
        </row>
        <row r="851">
          <cell r="A851" t="str">
            <v>SHARED</v>
          </cell>
          <cell r="B851" t="str">
            <v>4</v>
          </cell>
          <cell r="C851" t="str">
            <v>A_200113</v>
          </cell>
          <cell r="D851" t="str">
            <v>0000030000</v>
          </cell>
          <cell r="E851" t="str">
            <v>2</v>
          </cell>
          <cell r="F851" t="str">
            <v>A_200113_002</v>
          </cell>
          <cell r="G851" t="str">
            <v>(Dis.FORLI) (GUALDO) PORTATA SOLLEVAMENTO</v>
          </cell>
          <cell r="H851" t="str">
            <v>m3/h</v>
          </cell>
          <cell r="I851" t="str">
            <v>819</v>
          </cell>
          <cell r="J851" t="str">
            <v>4095</v>
          </cell>
          <cell r="K851" t="str">
            <v>0</v>
          </cell>
          <cell r="L851" t="str">
            <v>30</v>
          </cell>
          <cell r="M851" t="str">
            <v>1</v>
          </cell>
          <cell r="N851" t="str">
            <v>0</v>
          </cell>
          <cell r="O851" t="str">
            <v>32</v>
          </cell>
          <cell r="P851" t="str">
            <v>0</v>
          </cell>
          <cell r="Q851" t="str">
            <v>15</v>
          </cell>
          <cell r="R851" t="str">
            <v>LINEARE</v>
          </cell>
          <cell r="S851" t="str">
            <v>999999</v>
          </cell>
          <cell r="T851" t="str">
            <v>888888</v>
          </cell>
          <cell r="U851" t="str">
            <v>888888</v>
          </cell>
          <cell r="V851" t="str">
            <v>-888888</v>
          </cell>
          <cell r="W851" t="str">
            <v>-888888</v>
          </cell>
          <cell r="X851" t="str">
            <v>-999999</v>
          </cell>
          <cell r="Y851" t="str">
            <v>0</v>
          </cell>
          <cell r="Z851" t="str">
            <v>MEDIA</v>
          </cell>
          <cell r="AA851" t="str">
            <v>10</v>
          </cell>
          <cell r="AB851" t="str">
            <v>0</v>
          </cell>
          <cell r="AC851" t="str">
            <v>NO</v>
          </cell>
          <cell r="AD851" t="str">
            <v>SI_HighLow</v>
          </cell>
          <cell r="AE851" t="str">
            <v>not used</v>
          </cell>
          <cell r="AF851" t="str">
            <v>A200113</v>
          </cell>
        </row>
        <row r="852">
          <cell r="A852" t="str">
            <v>SHARED</v>
          </cell>
          <cell r="B852" t="str">
            <v>4</v>
          </cell>
          <cell r="C852" t="str">
            <v>A_200113</v>
          </cell>
          <cell r="D852" t="str">
            <v>0000040000</v>
          </cell>
          <cell r="E852" t="str">
            <v>3</v>
          </cell>
          <cell r="F852" t="str">
            <v>A_200113_003</v>
          </cell>
          <cell r="G852" t="str">
            <v>(Dis.FORLI) (GUALDO) LIVELLO SERBATOIO</v>
          </cell>
          <cell r="H852" t="str">
            <v>m</v>
          </cell>
          <cell r="I852" t="str">
            <v>819</v>
          </cell>
          <cell r="J852" t="str">
            <v>4095</v>
          </cell>
          <cell r="K852" t="str">
            <v>0</v>
          </cell>
          <cell r="L852" t="str">
            <v>10</v>
          </cell>
          <cell r="M852" t="str">
            <v>1</v>
          </cell>
          <cell r="N852" t="str">
            <v>0</v>
          </cell>
          <cell r="O852" t="str">
            <v>32</v>
          </cell>
          <cell r="P852" t="str">
            <v>0</v>
          </cell>
          <cell r="Q852" t="str">
            <v>15</v>
          </cell>
          <cell r="R852" t="str">
            <v>LINEARE</v>
          </cell>
          <cell r="S852" t="str">
            <v>999999</v>
          </cell>
          <cell r="T852" t="str">
            <v>888888</v>
          </cell>
          <cell r="U852" t="str">
            <v>888888</v>
          </cell>
          <cell r="V852" t="str">
            <v>-888888</v>
          </cell>
          <cell r="W852" t="str">
            <v>-888888</v>
          </cell>
          <cell r="X852" t="str">
            <v>-999999</v>
          </cell>
          <cell r="Y852" t="str">
            <v>0</v>
          </cell>
          <cell r="Z852" t="str">
            <v>MEDIA</v>
          </cell>
          <cell r="AA852" t="str">
            <v>10</v>
          </cell>
          <cell r="AB852" t="str">
            <v>0</v>
          </cell>
          <cell r="AC852" t="str">
            <v>NO</v>
          </cell>
          <cell r="AD852" t="str">
            <v>SI_HighLow</v>
          </cell>
          <cell r="AE852" t="str">
            <v>not used</v>
          </cell>
          <cell r="AF852" t="str">
            <v>A200113</v>
          </cell>
        </row>
        <row r="853">
          <cell r="A853" t="str">
            <v>SHARED</v>
          </cell>
          <cell r="B853" t="str">
            <v>8</v>
          </cell>
          <cell r="C853" t="str">
            <v>A_200113</v>
          </cell>
          <cell r="D853" t="str">
            <v>0000010000</v>
          </cell>
          <cell r="E853" t="str">
            <v>1</v>
          </cell>
          <cell r="F853" t="str">
            <v>A_200113_005</v>
          </cell>
          <cell r="G853" t="str">
            <v>(Dis.FORLI) (GUALDO) PRESSIONE SOLLEVAMENTO</v>
          </cell>
          <cell r="H853" t="str">
            <v>bar</v>
          </cell>
          <cell r="I853" t="str">
            <v>819</v>
          </cell>
          <cell r="J853" t="str">
            <v>4095</v>
          </cell>
          <cell r="K853" t="str">
            <v>0</v>
          </cell>
          <cell r="L853" t="str">
            <v>40</v>
          </cell>
          <cell r="M853" t="str">
            <v>1</v>
          </cell>
          <cell r="N853" t="str">
            <v>0</v>
          </cell>
          <cell r="O853" t="str">
            <v>32</v>
          </cell>
          <cell r="P853" t="str">
            <v>0</v>
          </cell>
          <cell r="Q853" t="str">
            <v>15</v>
          </cell>
          <cell r="R853" t="str">
            <v>LINEARE</v>
          </cell>
          <cell r="S853" t="str">
            <v>999999</v>
          </cell>
          <cell r="T853" t="str">
            <v>888888</v>
          </cell>
          <cell r="U853" t="str">
            <v>888888</v>
          </cell>
          <cell r="V853" t="str">
            <v>-888888</v>
          </cell>
          <cell r="W853" t="str">
            <v>-888888</v>
          </cell>
          <cell r="X853" t="str">
            <v>-999999</v>
          </cell>
          <cell r="Y853" t="str">
            <v>0</v>
          </cell>
          <cell r="Z853" t="str">
            <v>MEDIA</v>
          </cell>
          <cell r="AA853" t="str">
            <v>10</v>
          </cell>
          <cell r="AB853" t="str">
            <v>0</v>
          </cell>
          <cell r="AC853" t="str">
            <v>NO</v>
          </cell>
          <cell r="AD853" t="str">
            <v>SI_HighLow</v>
          </cell>
          <cell r="AE853" t="str">
            <v>not used</v>
          </cell>
          <cell r="AF853" t="str">
            <v>A200113</v>
          </cell>
        </row>
        <row r="854">
          <cell r="A854" t="str">
            <v>SHARED</v>
          </cell>
          <cell r="B854" t="str">
            <v>8</v>
          </cell>
          <cell r="C854" t="str">
            <v>A_200113</v>
          </cell>
          <cell r="D854" t="str">
            <v>0000020000</v>
          </cell>
          <cell r="E854" t="str">
            <v>2</v>
          </cell>
          <cell r="F854" t="str">
            <v>A_200113_006</v>
          </cell>
          <cell r="G854" t="str">
            <v>(Dis.FORLI) (GUALDO) PRESSIONE ENTRATA</v>
          </cell>
          <cell r="H854" t="str">
            <v>bar</v>
          </cell>
          <cell r="I854" t="str">
            <v>819</v>
          </cell>
          <cell r="J854" t="str">
            <v>4095</v>
          </cell>
          <cell r="K854" t="str">
            <v>0</v>
          </cell>
          <cell r="L854" t="str">
            <v>4</v>
          </cell>
          <cell r="M854" t="str">
            <v>1</v>
          </cell>
          <cell r="N854" t="str">
            <v>0</v>
          </cell>
          <cell r="O854" t="str">
            <v>32</v>
          </cell>
          <cell r="P854" t="str">
            <v>0</v>
          </cell>
          <cell r="Q854" t="str">
            <v>15</v>
          </cell>
          <cell r="R854" t="str">
            <v>LINEARE</v>
          </cell>
          <cell r="S854" t="str">
            <v>999999</v>
          </cell>
          <cell r="T854" t="str">
            <v>888888</v>
          </cell>
          <cell r="U854" t="str">
            <v>888888</v>
          </cell>
          <cell r="V854" t="str">
            <v>-888888</v>
          </cell>
          <cell r="W854" t="str">
            <v>-888888</v>
          </cell>
          <cell r="X854" t="str">
            <v>-999999</v>
          </cell>
          <cell r="Y854" t="str">
            <v>0</v>
          </cell>
          <cell r="Z854" t="str">
            <v>MEDIA</v>
          </cell>
          <cell r="AA854" t="str">
            <v>10</v>
          </cell>
          <cell r="AB854" t="str">
            <v>0</v>
          </cell>
          <cell r="AC854" t="str">
            <v>NO</v>
          </cell>
          <cell r="AD854" t="str">
            <v>SI_HighLow</v>
          </cell>
          <cell r="AE854" t="str">
            <v>not used</v>
          </cell>
          <cell r="AF854" t="str">
            <v>A200113</v>
          </cell>
        </row>
        <row r="855">
          <cell r="A855" t="str">
            <v>SHARED</v>
          </cell>
          <cell r="B855" t="str">
            <v>4</v>
          </cell>
          <cell r="C855" t="str">
            <v>A_200114</v>
          </cell>
          <cell r="D855" t="str">
            <v>0000010000</v>
          </cell>
          <cell r="E855" t="str">
            <v>0</v>
          </cell>
          <cell r="F855" t="str">
            <v>A_200114_000</v>
          </cell>
          <cell r="G855" t="str">
            <v>(Dis.FORLI) (BOFONDI) PORTATA USCITA RETE E CASACCIA</v>
          </cell>
          <cell r="H855" t="str">
            <v>m3/h</v>
          </cell>
          <cell r="I855" t="str">
            <v>819</v>
          </cell>
          <cell r="J855" t="str">
            <v>4095</v>
          </cell>
          <cell r="K855" t="str">
            <v>0</v>
          </cell>
          <cell r="L855" t="str">
            <v>12</v>
          </cell>
          <cell r="M855" t="str">
            <v>1</v>
          </cell>
          <cell r="N855" t="str">
            <v>0</v>
          </cell>
          <cell r="O855" t="str">
            <v>32</v>
          </cell>
          <cell r="P855" t="str">
            <v>0</v>
          </cell>
          <cell r="Q855" t="str">
            <v>15</v>
          </cell>
          <cell r="R855" t="str">
            <v>LINEARE</v>
          </cell>
          <cell r="S855" t="str">
            <v>999999</v>
          </cell>
          <cell r="T855" t="str">
            <v>888888</v>
          </cell>
          <cell r="U855" t="str">
            <v>888888</v>
          </cell>
          <cell r="V855" t="str">
            <v>-888888</v>
          </cell>
          <cell r="W855" t="str">
            <v>-888888</v>
          </cell>
          <cell r="X855" t="str">
            <v>-999999</v>
          </cell>
          <cell r="Y855" t="str">
            <v>0</v>
          </cell>
          <cell r="Z855" t="str">
            <v>MEDIA</v>
          </cell>
          <cell r="AA855" t="str">
            <v>10</v>
          </cell>
          <cell r="AB855" t="str">
            <v>0</v>
          </cell>
          <cell r="AC855" t="str">
            <v>NO</v>
          </cell>
          <cell r="AD855" t="str">
            <v>SI_HighLow</v>
          </cell>
          <cell r="AE855" t="str">
            <v>not used</v>
          </cell>
          <cell r="AF855" t="str">
            <v>A200114</v>
          </cell>
        </row>
        <row r="856">
          <cell r="A856" t="str">
            <v>SHARED</v>
          </cell>
          <cell r="B856" t="str">
            <v>4</v>
          </cell>
          <cell r="C856" t="str">
            <v>A_200114</v>
          </cell>
          <cell r="D856" t="str">
            <v>0000020000</v>
          </cell>
          <cell r="E856" t="str">
            <v>1</v>
          </cell>
          <cell r="F856" t="str">
            <v>A_200114_001</v>
          </cell>
          <cell r="G856" t="str">
            <v>(Dis.FORLI) (BOFONDI) PORTATA USCITA PIAN DI SPINO</v>
          </cell>
          <cell r="H856" t="str">
            <v>m3/h</v>
          </cell>
          <cell r="I856" t="str">
            <v>819</v>
          </cell>
          <cell r="J856" t="str">
            <v>4095</v>
          </cell>
          <cell r="K856" t="str">
            <v>0</v>
          </cell>
          <cell r="L856" t="str">
            <v>30</v>
          </cell>
          <cell r="M856" t="str">
            <v>1</v>
          </cell>
          <cell r="N856" t="str">
            <v>0</v>
          </cell>
          <cell r="O856" t="str">
            <v>32</v>
          </cell>
          <cell r="P856" t="str">
            <v>0</v>
          </cell>
          <cell r="Q856" t="str">
            <v>15</v>
          </cell>
          <cell r="R856" t="str">
            <v>LINEARE</v>
          </cell>
          <cell r="S856" t="str">
            <v>999999</v>
          </cell>
          <cell r="T856" t="str">
            <v>888888</v>
          </cell>
          <cell r="U856" t="str">
            <v>888888</v>
          </cell>
          <cell r="V856" t="str">
            <v>-888888</v>
          </cell>
          <cell r="W856" t="str">
            <v>-888888</v>
          </cell>
          <cell r="X856" t="str">
            <v>-999999</v>
          </cell>
          <cell r="Y856" t="str">
            <v>0</v>
          </cell>
          <cell r="Z856" t="str">
            <v>MEDIA</v>
          </cell>
          <cell r="AA856" t="str">
            <v>10</v>
          </cell>
          <cell r="AB856" t="str">
            <v>0</v>
          </cell>
          <cell r="AC856" t="str">
            <v>NO</v>
          </cell>
          <cell r="AD856" t="str">
            <v>SI_HighLow</v>
          </cell>
          <cell r="AE856" t="str">
            <v>not used</v>
          </cell>
          <cell r="AF856" t="str">
            <v>A200114</v>
          </cell>
        </row>
        <row r="857">
          <cell r="A857" t="str">
            <v>SHARED</v>
          </cell>
          <cell r="B857" t="str">
            <v>4</v>
          </cell>
          <cell r="C857" t="str">
            <v>A_200114</v>
          </cell>
          <cell r="D857" t="str">
            <v>0000030000</v>
          </cell>
          <cell r="E857" t="str">
            <v>2</v>
          </cell>
          <cell r="F857" t="str">
            <v>A_200114_002</v>
          </cell>
          <cell r="G857" t="str">
            <v>(Dis.FORLI) (BOFONDI) PORTATA SOLLEVAMENTO</v>
          </cell>
          <cell r="H857" t="str">
            <v>m3/h</v>
          </cell>
          <cell r="I857" t="str">
            <v>819</v>
          </cell>
          <cell r="J857" t="str">
            <v>4095</v>
          </cell>
          <cell r="K857" t="str">
            <v>0</v>
          </cell>
          <cell r="L857" t="str">
            <v>10</v>
          </cell>
          <cell r="M857" t="str">
            <v>1</v>
          </cell>
          <cell r="N857" t="str">
            <v>0</v>
          </cell>
          <cell r="O857" t="str">
            <v>32</v>
          </cell>
          <cell r="P857" t="str">
            <v>0</v>
          </cell>
          <cell r="Q857" t="str">
            <v>15</v>
          </cell>
          <cell r="R857" t="str">
            <v>LINEARE</v>
          </cell>
          <cell r="S857" t="str">
            <v>999999</v>
          </cell>
          <cell r="T857" t="str">
            <v>888888</v>
          </cell>
          <cell r="U857" t="str">
            <v>888888</v>
          </cell>
          <cell r="V857" t="str">
            <v>-888888</v>
          </cell>
          <cell r="W857" t="str">
            <v>-888888</v>
          </cell>
          <cell r="X857" t="str">
            <v>-999999</v>
          </cell>
          <cell r="Y857" t="str">
            <v>0</v>
          </cell>
          <cell r="Z857" t="str">
            <v>MEDIA</v>
          </cell>
          <cell r="AA857" t="str">
            <v>10</v>
          </cell>
          <cell r="AB857" t="str">
            <v>0</v>
          </cell>
          <cell r="AC857" t="str">
            <v>NO</v>
          </cell>
          <cell r="AD857" t="str">
            <v>SI_HighLow</v>
          </cell>
          <cell r="AE857" t="str">
            <v>not used</v>
          </cell>
          <cell r="AF857" t="str">
            <v>A200114</v>
          </cell>
        </row>
        <row r="858">
          <cell r="A858" t="str">
            <v>SHARED</v>
          </cell>
          <cell r="B858" t="str">
            <v>4</v>
          </cell>
          <cell r="C858" t="str">
            <v>A_200114</v>
          </cell>
          <cell r="D858" t="str">
            <v>0000040000</v>
          </cell>
          <cell r="E858" t="str">
            <v>3</v>
          </cell>
          <cell r="F858" t="str">
            <v>A_200114_003</v>
          </cell>
          <cell r="G858" t="str">
            <v>(Dis.FORLI) (BOFONDI) LIVELLO VASCA</v>
          </cell>
          <cell r="H858" t="str">
            <v>m</v>
          </cell>
          <cell r="I858" t="str">
            <v>819</v>
          </cell>
          <cell r="J858" t="str">
            <v>4095</v>
          </cell>
          <cell r="K858" t="str">
            <v>0</v>
          </cell>
          <cell r="L858" t="str">
            <v>10</v>
          </cell>
          <cell r="M858" t="str">
            <v>0</v>
          </cell>
          <cell r="N858" t="str">
            <v>0</v>
          </cell>
          <cell r="O858" t="str">
            <v>32</v>
          </cell>
          <cell r="P858" t="str">
            <v>0</v>
          </cell>
          <cell r="Q858" t="str">
            <v>15</v>
          </cell>
          <cell r="R858" t="str">
            <v>LINEARE</v>
          </cell>
          <cell r="S858" t="str">
            <v>999999</v>
          </cell>
          <cell r="T858" t="str">
            <v>888888</v>
          </cell>
          <cell r="U858" t="str">
            <v>888888</v>
          </cell>
          <cell r="V858" t="str">
            <v>1</v>
          </cell>
          <cell r="W858" t="str">
            <v>1</v>
          </cell>
          <cell r="X858" t="str">
            <v>.5</v>
          </cell>
          <cell r="Y858" t="str">
            <v>0</v>
          </cell>
          <cell r="Z858" t="str">
            <v>MEDIA</v>
          </cell>
          <cell r="AA858" t="str">
            <v>10</v>
          </cell>
          <cell r="AB858" t="str">
            <v>0</v>
          </cell>
          <cell r="AC858" t="str">
            <v>NO</v>
          </cell>
          <cell r="AD858" t="str">
            <v>NO</v>
          </cell>
          <cell r="AE858" t="str">
            <v>not used</v>
          </cell>
          <cell r="AF858" t="str">
            <v>A200114</v>
          </cell>
        </row>
        <row r="859">
          <cell r="A859" t="str">
            <v>SHARED</v>
          </cell>
          <cell r="B859" t="str">
            <v>8</v>
          </cell>
          <cell r="C859" t="str">
            <v>A_200114</v>
          </cell>
          <cell r="D859" t="str">
            <v>0000010000</v>
          </cell>
          <cell r="E859" t="str">
            <v>1</v>
          </cell>
          <cell r="F859" t="str">
            <v>A_200114_005</v>
          </cell>
          <cell r="G859" t="str">
            <v>(Dis.FORLI) (BOFONDI) PRESSIONE SOLLEVAMENTO</v>
          </cell>
          <cell r="H859" t="str">
            <v>bar</v>
          </cell>
          <cell r="I859" t="str">
            <v>819</v>
          </cell>
          <cell r="J859" t="str">
            <v>4095</v>
          </cell>
          <cell r="K859" t="str">
            <v>0</v>
          </cell>
          <cell r="L859" t="str">
            <v>16</v>
          </cell>
          <cell r="M859" t="str">
            <v>1</v>
          </cell>
          <cell r="N859" t="str">
            <v>0</v>
          </cell>
          <cell r="O859" t="str">
            <v>32</v>
          </cell>
          <cell r="P859" t="str">
            <v>0</v>
          </cell>
          <cell r="Q859" t="str">
            <v>15</v>
          </cell>
          <cell r="R859" t="str">
            <v>LINEARE</v>
          </cell>
          <cell r="S859" t="str">
            <v>999999</v>
          </cell>
          <cell r="T859" t="str">
            <v>888888</v>
          </cell>
          <cell r="U859" t="str">
            <v>888888</v>
          </cell>
          <cell r="V859" t="str">
            <v>-888888</v>
          </cell>
          <cell r="W859" t="str">
            <v>-888888</v>
          </cell>
          <cell r="X859" t="str">
            <v>-999999</v>
          </cell>
          <cell r="Y859" t="str">
            <v>0</v>
          </cell>
          <cell r="Z859" t="str">
            <v>MEDIA</v>
          </cell>
          <cell r="AA859" t="str">
            <v>10</v>
          </cell>
          <cell r="AB859" t="str">
            <v>0</v>
          </cell>
          <cell r="AC859" t="str">
            <v>NO</v>
          </cell>
          <cell r="AD859" t="str">
            <v>SI_HighLow</v>
          </cell>
          <cell r="AE859" t="str">
            <v>not used</v>
          </cell>
          <cell r="AF859" t="str">
            <v>A200114</v>
          </cell>
        </row>
        <row r="860">
          <cell r="A860" t="str">
            <v>SHARED</v>
          </cell>
          <cell r="B860" t="str">
            <v>8</v>
          </cell>
          <cell r="C860" t="str">
            <v>A_200113</v>
          </cell>
          <cell r="D860" t="str">
            <v>0000030000</v>
          </cell>
          <cell r="E860" t="str">
            <v>0</v>
          </cell>
          <cell r="F860" t="str">
            <v>A_200115_004</v>
          </cell>
          <cell r="G860" t="str">
            <v>(Dis.FORLI) (GUALDO) LIVELLO SERBATOIO CASACCIA</v>
          </cell>
          <cell r="H860" t="str">
            <v>m</v>
          </cell>
          <cell r="I860" t="str">
            <v>819</v>
          </cell>
          <cell r="J860" t="str">
            <v>4095</v>
          </cell>
          <cell r="K860" t="str">
            <v>0</v>
          </cell>
          <cell r="L860" t="str">
            <v>100</v>
          </cell>
          <cell r="M860" t="str">
            <v>1</v>
          </cell>
          <cell r="N860" t="str">
            <v>0</v>
          </cell>
          <cell r="O860" t="str">
            <v>32</v>
          </cell>
          <cell r="P860" t="str">
            <v>0</v>
          </cell>
          <cell r="Q860" t="str">
            <v>15</v>
          </cell>
          <cell r="R860" t="str">
            <v>LINEARE</v>
          </cell>
          <cell r="S860" t="str">
            <v>999999</v>
          </cell>
          <cell r="T860" t="str">
            <v>888888</v>
          </cell>
          <cell r="U860" t="str">
            <v>888888</v>
          </cell>
          <cell r="V860" t="str">
            <v>-888888</v>
          </cell>
          <cell r="W860" t="str">
            <v>-888888</v>
          </cell>
          <cell r="X860" t="str">
            <v>-999999</v>
          </cell>
          <cell r="Y860" t="str">
            <v>0</v>
          </cell>
          <cell r="Z860" t="str">
            <v>MEDIA</v>
          </cell>
          <cell r="AA860" t="str">
            <v>10</v>
          </cell>
          <cell r="AB860" t="str">
            <v>0</v>
          </cell>
          <cell r="AC860" t="str">
            <v>NO</v>
          </cell>
          <cell r="AD860" t="str">
            <v>SI_HighLow</v>
          </cell>
          <cell r="AE860" t="str">
            <v>not used</v>
          </cell>
          <cell r="AF860" t="str">
            <v>A200113</v>
          </cell>
        </row>
        <row r="861">
          <cell r="A861" t="str">
            <v>SHARED</v>
          </cell>
          <cell r="B861" t="str">
            <v>4</v>
          </cell>
          <cell r="C861" t="str">
            <v>A_200119</v>
          </cell>
          <cell r="D861" t="str">
            <v>0000010000</v>
          </cell>
          <cell r="E861" t="str">
            <v>0</v>
          </cell>
          <cell r="F861" t="str">
            <v>A_200119_000</v>
          </cell>
          <cell r="G861" t="str">
            <v>(Dis.FORLI) (PIAN DI SPINO) LIVELLO VASCA</v>
          </cell>
          <cell r="H861" t="str">
            <v>m</v>
          </cell>
          <cell r="I861" t="str">
            <v>819</v>
          </cell>
          <cell r="J861" t="str">
            <v>4095</v>
          </cell>
          <cell r="K861" t="str">
            <v>0</v>
          </cell>
          <cell r="L861" t="str">
            <v>10</v>
          </cell>
          <cell r="M861" t="str">
            <v>0</v>
          </cell>
          <cell r="N861" t="str">
            <v>0</v>
          </cell>
          <cell r="O861" t="str">
            <v>32</v>
          </cell>
          <cell r="P861" t="str">
            <v>0</v>
          </cell>
          <cell r="Q861" t="str">
            <v>15</v>
          </cell>
          <cell r="R861" t="str">
            <v>LINEARE</v>
          </cell>
          <cell r="S861" t="str">
            <v>999999</v>
          </cell>
          <cell r="T861" t="str">
            <v>888888</v>
          </cell>
          <cell r="U861" t="str">
            <v>888888</v>
          </cell>
          <cell r="V861" t="str">
            <v>-888888</v>
          </cell>
          <cell r="W861" t="str">
            <v>-888888</v>
          </cell>
          <cell r="X861" t="str">
            <v>-999999</v>
          </cell>
          <cell r="Y861" t="str">
            <v>0</v>
          </cell>
          <cell r="Z861" t="str">
            <v>MEDIA</v>
          </cell>
          <cell r="AA861" t="str">
            <v>10</v>
          </cell>
          <cell r="AB861" t="str">
            <v>0</v>
          </cell>
          <cell r="AC861" t="str">
            <v>NO</v>
          </cell>
          <cell r="AD861" t="str">
            <v>NO</v>
          </cell>
          <cell r="AE861" t="str">
            <v>not used</v>
          </cell>
          <cell r="AF861" t="str">
            <v>A200119</v>
          </cell>
        </row>
        <row r="862">
          <cell r="A862" t="str">
            <v>SHARED</v>
          </cell>
          <cell r="B862" t="str">
            <v>4</v>
          </cell>
          <cell r="C862" t="str">
            <v>A_200119</v>
          </cell>
          <cell r="D862" t="str">
            <v>0000020000</v>
          </cell>
          <cell r="E862" t="str">
            <v>1</v>
          </cell>
          <cell r="F862" t="str">
            <v>A_200119_001</v>
          </cell>
          <cell r="G862" t="str">
            <v>(Dis.FORLI) (PIAN DI SPINO) PORTATA SOLLEVAMENTO</v>
          </cell>
          <cell r="H862" t="str">
            <v>m3/h</v>
          </cell>
          <cell r="I862" t="str">
            <v>819</v>
          </cell>
          <cell r="J862" t="str">
            <v>4095</v>
          </cell>
          <cell r="K862" t="str">
            <v>0</v>
          </cell>
          <cell r="L862" t="str">
            <v>18</v>
          </cell>
          <cell r="M862" t="str">
            <v>0</v>
          </cell>
          <cell r="N862" t="str">
            <v>0</v>
          </cell>
          <cell r="O862" t="str">
            <v>32</v>
          </cell>
          <cell r="P862" t="str">
            <v>0</v>
          </cell>
          <cell r="Q862" t="str">
            <v>15</v>
          </cell>
          <cell r="R862" t="str">
            <v>LINEARE</v>
          </cell>
          <cell r="S862" t="str">
            <v>999999</v>
          </cell>
          <cell r="T862" t="str">
            <v>888888</v>
          </cell>
          <cell r="U862" t="str">
            <v>888888</v>
          </cell>
          <cell r="V862" t="str">
            <v>-888888</v>
          </cell>
          <cell r="W862" t="str">
            <v>-888888</v>
          </cell>
          <cell r="X862" t="str">
            <v>-999999</v>
          </cell>
          <cell r="Y862" t="str">
            <v>0</v>
          </cell>
          <cell r="Z862" t="str">
            <v>MEDIA</v>
          </cell>
          <cell r="AA862" t="str">
            <v>10</v>
          </cell>
          <cell r="AB862" t="str">
            <v>0</v>
          </cell>
          <cell r="AC862" t="str">
            <v>NO</v>
          </cell>
          <cell r="AD862" t="str">
            <v>NO</v>
          </cell>
          <cell r="AE862" t="str">
            <v>not used</v>
          </cell>
          <cell r="AF862" t="str">
            <v>A200119</v>
          </cell>
        </row>
        <row r="863">
          <cell r="A863" t="str">
            <v>SHARED</v>
          </cell>
          <cell r="B863" t="str">
            <v>4</v>
          </cell>
          <cell r="C863" t="str">
            <v>A_200119</v>
          </cell>
          <cell r="D863" t="str">
            <v>0000030000</v>
          </cell>
          <cell r="E863" t="str">
            <v>3</v>
          </cell>
          <cell r="F863" t="str">
            <v>A_200119_002</v>
          </cell>
          <cell r="G863" t="str">
            <v>(Dis.FORLI) (PIAN DI SPINO) PORTATA ENTRATA</v>
          </cell>
          <cell r="H863" t="str">
            <v>m3/h</v>
          </cell>
          <cell r="I863" t="str">
            <v>819</v>
          </cell>
          <cell r="J863" t="str">
            <v>4095</v>
          </cell>
          <cell r="K863" t="str">
            <v>0</v>
          </cell>
          <cell r="L863" t="str">
            <v>30</v>
          </cell>
          <cell r="M863" t="str">
            <v>0</v>
          </cell>
          <cell r="N863" t="str">
            <v>0</v>
          </cell>
          <cell r="O863" t="str">
            <v>32</v>
          </cell>
          <cell r="P863" t="str">
            <v>0</v>
          </cell>
          <cell r="Q863" t="str">
            <v>15</v>
          </cell>
          <cell r="R863" t="str">
            <v>LINEARE</v>
          </cell>
          <cell r="S863" t="str">
            <v>999999</v>
          </cell>
          <cell r="T863" t="str">
            <v>888888</v>
          </cell>
          <cell r="U863" t="str">
            <v>888888</v>
          </cell>
          <cell r="V863" t="str">
            <v>-888888</v>
          </cell>
          <cell r="W863" t="str">
            <v>-888888</v>
          </cell>
          <cell r="X863" t="str">
            <v>-999999</v>
          </cell>
          <cell r="Y863" t="str">
            <v>0</v>
          </cell>
          <cell r="Z863" t="str">
            <v>MEDIA</v>
          </cell>
          <cell r="AA863" t="str">
            <v>10</v>
          </cell>
          <cell r="AB863" t="str">
            <v>0</v>
          </cell>
          <cell r="AC863" t="str">
            <v>NO</v>
          </cell>
          <cell r="AD863" t="str">
            <v>NO</v>
          </cell>
          <cell r="AE863" t="str">
            <v>not used</v>
          </cell>
          <cell r="AF863" t="str">
            <v>A200119</v>
          </cell>
          <cell r="AP863" t="str">
            <v>0</v>
          </cell>
        </row>
        <row r="864">
          <cell r="A864" t="str">
            <v>SHARED</v>
          </cell>
          <cell r="B864" t="str">
            <v>4</v>
          </cell>
          <cell r="C864" t="str">
            <v>A_200119</v>
          </cell>
          <cell r="D864" t="str">
            <v>0000040000</v>
          </cell>
          <cell r="E864" t="str">
            <v>2</v>
          </cell>
          <cell r="F864" t="str">
            <v>A_200119_003</v>
          </cell>
          <cell r="G864" t="str">
            <v>(Dis.FORLI) (PIAN DI SPINO) PORTATA USCITA</v>
          </cell>
          <cell r="H864" t="str">
            <v>m3/h</v>
          </cell>
          <cell r="I864" t="str">
            <v>819</v>
          </cell>
          <cell r="J864" t="str">
            <v>4095</v>
          </cell>
          <cell r="K864" t="str">
            <v>0</v>
          </cell>
          <cell r="L864" t="str">
            <v>30</v>
          </cell>
          <cell r="M864" t="str">
            <v>1</v>
          </cell>
          <cell r="N864" t="str">
            <v>0</v>
          </cell>
          <cell r="O864" t="str">
            <v>32</v>
          </cell>
          <cell r="P864" t="str">
            <v>0</v>
          </cell>
          <cell r="Q864" t="str">
            <v>15</v>
          </cell>
          <cell r="R864" t="str">
            <v>LINEARE</v>
          </cell>
          <cell r="S864" t="str">
            <v>999999</v>
          </cell>
          <cell r="T864" t="str">
            <v>888888</v>
          </cell>
          <cell r="U864" t="str">
            <v>888888</v>
          </cell>
          <cell r="V864" t="str">
            <v>-888888</v>
          </cell>
          <cell r="W864" t="str">
            <v>-888888</v>
          </cell>
          <cell r="X864" t="str">
            <v>-999999</v>
          </cell>
          <cell r="Y864" t="str">
            <v>0</v>
          </cell>
          <cell r="Z864" t="str">
            <v>MEDIA</v>
          </cell>
          <cell r="AA864" t="str">
            <v>10</v>
          </cell>
          <cell r="AB864" t="str">
            <v>0</v>
          </cell>
          <cell r="AC864" t="str">
            <v>NO</v>
          </cell>
          <cell r="AD864" t="str">
            <v>NO</v>
          </cell>
          <cell r="AE864" t="str">
            <v>not used</v>
          </cell>
          <cell r="AF864" t="str">
            <v>A200119</v>
          </cell>
          <cell r="AP864" t="str">
            <v>0</v>
          </cell>
        </row>
        <row r="865">
          <cell r="A865" t="str">
            <v>SHARED</v>
          </cell>
          <cell r="B865" t="str">
            <v>4</v>
          </cell>
          <cell r="C865" t="str">
            <v>A_200121</v>
          </cell>
          <cell r="D865" t="str">
            <v>0000010000</v>
          </cell>
          <cell r="E865" t="str">
            <v>0</v>
          </cell>
          <cell r="F865" t="str">
            <v>A_200121_000</v>
          </cell>
          <cell r="G865" t="str">
            <v>(Dis.FORLI) (DOGHERIA) LIVELLO VASCA</v>
          </cell>
          <cell r="H865" t="str">
            <v>m</v>
          </cell>
          <cell r="I865" t="str">
            <v>819</v>
          </cell>
          <cell r="J865" t="str">
            <v>4095</v>
          </cell>
          <cell r="K865" t="str">
            <v>0</v>
          </cell>
          <cell r="L865" t="str">
            <v>10</v>
          </cell>
          <cell r="M865" t="str">
            <v>0</v>
          </cell>
          <cell r="N865" t="str">
            <v>0</v>
          </cell>
          <cell r="O865" t="str">
            <v>32</v>
          </cell>
          <cell r="P865" t="str">
            <v>0</v>
          </cell>
          <cell r="Q865" t="str">
            <v>15</v>
          </cell>
          <cell r="R865" t="str">
            <v>LINEARE</v>
          </cell>
          <cell r="S865" t="str">
            <v>999999</v>
          </cell>
          <cell r="T865" t="str">
            <v>888888</v>
          </cell>
          <cell r="U865" t="str">
            <v>888888</v>
          </cell>
          <cell r="V865" t="str">
            <v>-888888</v>
          </cell>
          <cell r="W865" t="str">
            <v>-888888</v>
          </cell>
          <cell r="X865" t="str">
            <v>-999999</v>
          </cell>
          <cell r="Y865" t="str">
            <v>0</v>
          </cell>
          <cell r="Z865" t="str">
            <v>MEDIA</v>
          </cell>
          <cell r="AA865" t="str">
            <v>10</v>
          </cell>
          <cell r="AB865" t="str">
            <v>0</v>
          </cell>
          <cell r="AC865" t="str">
            <v>NO</v>
          </cell>
          <cell r="AD865" t="str">
            <v>NO</v>
          </cell>
          <cell r="AE865" t="str">
            <v>not used</v>
          </cell>
          <cell r="AF865" t="str">
            <v>A200121</v>
          </cell>
        </row>
        <row r="866">
          <cell r="A866" t="str">
            <v>SHARED</v>
          </cell>
          <cell r="B866" t="str">
            <v>4</v>
          </cell>
          <cell r="C866" t="str">
            <v>A_200121</v>
          </cell>
          <cell r="D866" t="str">
            <v>0000020000</v>
          </cell>
          <cell r="E866" t="str">
            <v>2</v>
          </cell>
          <cell r="F866" t="str">
            <v>A_200121_002</v>
          </cell>
          <cell r="G866" t="str">
            <v>(Dis.FORLI) (DOGHERIA) PORTATA SOLLEVAMENTO</v>
          </cell>
          <cell r="H866" t="str">
            <v>m3/h</v>
          </cell>
          <cell r="I866" t="str">
            <v>819</v>
          </cell>
          <cell r="J866" t="str">
            <v>4095</v>
          </cell>
          <cell r="K866" t="str">
            <v>0</v>
          </cell>
          <cell r="L866" t="str">
            <v>20</v>
          </cell>
          <cell r="M866" t="str">
            <v>0</v>
          </cell>
          <cell r="N866" t="str">
            <v>0</v>
          </cell>
          <cell r="O866" t="str">
            <v>32</v>
          </cell>
          <cell r="P866" t="str">
            <v>0</v>
          </cell>
          <cell r="Q866" t="str">
            <v>15</v>
          </cell>
          <cell r="R866" t="str">
            <v>LINEARE</v>
          </cell>
          <cell r="S866" t="str">
            <v>999999</v>
          </cell>
          <cell r="T866" t="str">
            <v>888888</v>
          </cell>
          <cell r="U866" t="str">
            <v>888888</v>
          </cell>
          <cell r="V866" t="str">
            <v>-888888</v>
          </cell>
          <cell r="W866" t="str">
            <v>-888888</v>
          </cell>
          <cell r="X866" t="str">
            <v>-999999</v>
          </cell>
          <cell r="Y866" t="str">
            <v>0</v>
          </cell>
          <cell r="Z866" t="str">
            <v>MEDIA</v>
          </cell>
          <cell r="AA866" t="str">
            <v>10</v>
          </cell>
          <cell r="AB866" t="str">
            <v>0</v>
          </cell>
          <cell r="AC866" t="str">
            <v>NO</v>
          </cell>
          <cell r="AD866" t="str">
            <v>NO</v>
          </cell>
          <cell r="AE866" t="str">
            <v>not used</v>
          </cell>
          <cell r="AF866" t="str">
            <v>A200121</v>
          </cell>
        </row>
        <row r="867">
          <cell r="A867" t="str">
            <v>SHARED</v>
          </cell>
          <cell r="B867" t="str">
            <v>4</v>
          </cell>
          <cell r="C867" t="str">
            <v>A_200121</v>
          </cell>
          <cell r="D867" t="str">
            <v>0000030000</v>
          </cell>
          <cell r="E867" t="str">
            <v>1</v>
          </cell>
          <cell r="F867" t="str">
            <v>A_200122_001</v>
          </cell>
          <cell r="G867" t="str">
            <v>(Dis.FORLI) (DOGHERIA) LIVELLO SERBATOIO</v>
          </cell>
          <cell r="H867" t="str">
            <v>m</v>
          </cell>
          <cell r="I867" t="str">
            <v>819</v>
          </cell>
          <cell r="J867" t="str">
            <v>4095</v>
          </cell>
          <cell r="K867" t="str">
            <v>0</v>
          </cell>
          <cell r="L867" t="str">
            <v>10</v>
          </cell>
          <cell r="M867" t="str">
            <v>0</v>
          </cell>
          <cell r="N867" t="str">
            <v>0</v>
          </cell>
          <cell r="O867" t="str">
            <v>32</v>
          </cell>
          <cell r="P867" t="str">
            <v>0</v>
          </cell>
          <cell r="Q867" t="str">
            <v>15</v>
          </cell>
          <cell r="R867" t="str">
            <v>LINEARE</v>
          </cell>
          <cell r="S867" t="str">
            <v>999999</v>
          </cell>
          <cell r="T867" t="str">
            <v>888888</v>
          </cell>
          <cell r="U867" t="str">
            <v>888888</v>
          </cell>
          <cell r="V867" t="str">
            <v>-888888</v>
          </cell>
          <cell r="W867" t="str">
            <v>-888888</v>
          </cell>
          <cell r="X867" t="str">
            <v>-999999</v>
          </cell>
          <cell r="Y867" t="str">
            <v>0</v>
          </cell>
          <cell r="Z867" t="str">
            <v>MEDIA</v>
          </cell>
          <cell r="AA867" t="str">
            <v>10</v>
          </cell>
          <cell r="AB867" t="str">
            <v>0</v>
          </cell>
          <cell r="AC867" t="str">
            <v>NO</v>
          </cell>
          <cell r="AD867" t="str">
            <v>NO</v>
          </cell>
          <cell r="AE867" t="str">
            <v>not used</v>
          </cell>
          <cell r="AF867" t="str">
            <v>A200121</v>
          </cell>
        </row>
        <row r="868">
          <cell r="A868" t="str">
            <v>SHARED</v>
          </cell>
          <cell r="B868" t="str">
            <v>4</v>
          </cell>
          <cell r="C868" t="str">
            <v>A_200123</v>
          </cell>
          <cell r="D868" t="str">
            <v>0000010000</v>
          </cell>
          <cell r="E868" t="str">
            <v>0</v>
          </cell>
          <cell r="F868" t="str">
            <v>A_200123_000</v>
          </cell>
          <cell r="G868" t="str">
            <v>(Dis.FORLI) (S.FILIPPO) LIVELLO SERBATOIO</v>
          </cell>
          <cell r="H868" t="str">
            <v>m</v>
          </cell>
          <cell r="I868" t="str">
            <v>819</v>
          </cell>
          <cell r="J868" t="str">
            <v>4095</v>
          </cell>
          <cell r="K868" t="str">
            <v>0</v>
          </cell>
          <cell r="L868" t="str">
            <v>10</v>
          </cell>
          <cell r="M868" t="str">
            <v>0</v>
          </cell>
          <cell r="N868" t="str">
            <v>0</v>
          </cell>
          <cell r="O868" t="str">
            <v>32</v>
          </cell>
          <cell r="P868" t="str">
            <v>0</v>
          </cell>
          <cell r="Q868" t="str">
            <v>15</v>
          </cell>
          <cell r="R868" t="str">
            <v>LINEARE</v>
          </cell>
          <cell r="S868" t="str">
            <v>999999</v>
          </cell>
          <cell r="T868" t="str">
            <v>888888</v>
          </cell>
          <cell r="U868" t="str">
            <v>888888</v>
          </cell>
          <cell r="V868" t="str">
            <v>1.7</v>
          </cell>
          <cell r="W868" t="str">
            <v>1.7</v>
          </cell>
          <cell r="X868" t="str">
            <v>1.6</v>
          </cell>
          <cell r="Y868" t="str">
            <v>0</v>
          </cell>
          <cell r="Z868" t="str">
            <v>MEDIA</v>
          </cell>
          <cell r="AA868" t="str">
            <v>10</v>
          </cell>
          <cell r="AB868" t="str">
            <v>0</v>
          </cell>
          <cell r="AC868" t="str">
            <v>NO</v>
          </cell>
          <cell r="AE868" t="str">
            <v>not used</v>
          </cell>
          <cell r="AF868" t="str">
            <v>A200123</v>
          </cell>
        </row>
        <row r="869">
          <cell r="A869" t="str">
            <v>SHARED</v>
          </cell>
          <cell r="B869" t="str">
            <v>4</v>
          </cell>
          <cell r="C869" t="str">
            <v>A_200123</v>
          </cell>
          <cell r="D869" t="str">
            <v>0000020000</v>
          </cell>
          <cell r="E869" t="str">
            <v>1</v>
          </cell>
          <cell r="F869" t="str">
            <v>A_200123_001</v>
          </cell>
          <cell r="G869" t="str">
            <v>(Dis.FORLI) (S.FILIPPO) PORTATA ENTRATA</v>
          </cell>
          <cell r="H869" t="str">
            <v>m3/h</v>
          </cell>
          <cell r="I869" t="str">
            <v>819</v>
          </cell>
          <cell r="J869" t="str">
            <v>4095</v>
          </cell>
          <cell r="K869" t="str">
            <v>0</v>
          </cell>
          <cell r="L869" t="str">
            <v>36</v>
          </cell>
          <cell r="M869" t="str">
            <v>0</v>
          </cell>
          <cell r="N869" t="str">
            <v>0</v>
          </cell>
          <cell r="O869" t="str">
            <v>32</v>
          </cell>
          <cell r="P869" t="str">
            <v>0</v>
          </cell>
          <cell r="Q869" t="str">
            <v>15</v>
          </cell>
          <cell r="R869" t="str">
            <v>LINEARE</v>
          </cell>
          <cell r="S869" t="str">
            <v>999999</v>
          </cell>
          <cell r="T869" t="str">
            <v>888888</v>
          </cell>
          <cell r="U869" t="str">
            <v>888888</v>
          </cell>
          <cell r="V869" t="str">
            <v>-888888</v>
          </cell>
          <cell r="W869" t="str">
            <v>-888888</v>
          </cell>
          <cell r="X869" t="str">
            <v>-999999</v>
          </cell>
          <cell r="Y869" t="str">
            <v>0</v>
          </cell>
          <cell r="Z869" t="str">
            <v>MEDIA</v>
          </cell>
          <cell r="AA869" t="str">
            <v>10</v>
          </cell>
          <cell r="AB869" t="str">
            <v>0</v>
          </cell>
          <cell r="AC869" t="str">
            <v>NO</v>
          </cell>
          <cell r="AE869" t="str">
            <v>not used</v>
          </cell>
          <cell r="AF869" t="str">
            <v>A200123</v>
          </cell>
        </row>
        <row r="870">
          <cell r="A870" t="str">
            <v>SHARED</v>
          </cell>
          <cell r="B870" t="str">
            <v>4</v>
          </cell>
          <cell r="C870" t="str">
            <v>A_200123</v>
          </cell>
          <cell r="D870" t="str">
            <v>0000030000</v>
          </cell>
          <cell r="E870" t="str">
            <v>2</v>
          </cell>
          <cell r="F870" t="str">
            <v>A_200123_002</v>
          </cell>
          <cell r="G870" t="str">
            <v>(Dis.FORLI) (S.FILIPPO) PORTATA USCITA</v>
          </cell>
          <cell r="H870" t="str">
            <v>m3/h</v>
          </cell>
          <cell r="I870" t="str">
            <v>819</v>
          </cell>
          <cell r="J870" t="str">
            <v>4095</v>
          </cell>
          <cell r="K870" t="str">
            <v>0</v>
          </cell>
          <cell r="L870" t="str">
            <v>50</v>
          </cell>
          <cell r="M870" t="str">
            <v>0</v>
          </cell>
          <cell r="N870" t="str">
            <v>0</v>
          </cell>
          <cell r="O870" t="str">
            <v>32</v>
          </cell>
          <cell r="P870" t="str">
            <v>0</v>
          </cell>
          <cell r="Q870" t="str">
            <v>15</v>
          </cell>
          <cell r="R870" t="str">
            <v>LINEARE</v>
          </cell>
          <cell r="S870" t="str">
            <v>999999</v>
          </cell>
          <cell r="T870" t="str">
            <v>888888</v>
          </cell>
          <cell r="U870" t="str">
            <v>888888</v>
          </cell>
          <cell r="V870" t="str">
            <v>-888888</v>
          </cell>
          <cell r="W870" t="str">
            <v>-888888</v>
          </cell>
          <cell r="X870" t="str">
            <v>-999999</v>
          </cell>
          <cell r="Y870" t="str">
            <v>0</v>
          </cell>
          <cell r="Z870" t="str">
            <v>MEDIA</v>
          </cell>
          <cell r="AA870" t="str">
            <v>10</v>
          </cell>
          <cell r="AB870" t="str">
            <v>0</v>
          </cell>
          <cell r="AC870" t="str">
            <v>NO</v>
          </cell>
          <cell r="AE870" t="str">
            <v>not used</v>
          </cell>
          <cell r="AF870" t="str">
            <v>A200123</v>
          </cell>
        </row>
        <row r="871">
          <cell r="A871" t="str">
            <v>SHARED</v>
          </cell>
          <cell r="B871" t="str">
            <v>4</v>
          </cell>
          <cell r="C871" t="str">
            <v>A_200123</v>
          </cell>
          <cell r="D871" t="str">
            <v>0000040000</v>
          </cell>
          <cell r="E871" t="str">
            <v>3</v>
          </cell>
          <cell r="F871" t="str">
            <v>A_200123_003</v>
          </cell>
          <cell r="G871" t="str">
            <v>(Dis.FORLI) (S.FILIPPO) PRESSIONE INGRESSO</v>
          </cell>
          <cell r="H871" t="str">
            <v>bar</v>
          </cell>
          <cell r="I871" t="str">
            <v>819</v>
          </cell>
          <cell r="J871" t="str">
            <v>4095</v>
          </cell>
          <cell r="K871" t="str">
            <v>0</v>
          </cell>
          <cell r="L871" t="str">
            <v>10</v>
          </cell>
          <cell r="M871" t="str">
            <v>1</v>
          </cell>
          <cell r="N871" t="str">
            <v>0</v>
          </cell>
          <cell r="O871" t="str">
            <v>32</v>
          </cell>
          <cell r="P871" t="str">
            <v>0</v>
          </cell>
          <cell r="Q871" t="str">
            <v>15</v>
          </cell>
          <cell r="R871" t="str">
            <v>LINEARE</v>
          </cell>
          <cell r="S871" t="str">
            <v>999999</v>
          </cell>
          <cell r="T871" t="str">
            <v>888888</v>
          </cell>
          <cell r="U871" t="str">
            <v>888888</v>
          </cell>
          <cell r="V871" t="str">
            <v>-888888</v>
          </cell>
          <cell r="W871" t="str">
            <v>-888888</v>
          </cell>
          <cell r="X871" t="str">
            <v>-999999</v>
          </cell>
          <cell r="Y871" t="str">
            <v>0</v>
          </cell>
          <cell r="Z871" t="str">
            <v>MEDIA</v>
          </cell>
          <cell r="AA871" t="str">
            <v>10</v>
          </cell>
          <cell r="AB871" t="str">
            <v>0</v>
          </cell>
          <cell r="AC871" t="str">
            <v>NO</v>
          </cell>
          <cell r="AD871" t="str">
            <v>SI_HighLow</v>
          </cell>
          <cell r="AE871" t="str">
            <v>not used</v>
          </cell>
          <cell r="AF871" t="str">
            <v>A200123</v>
          </cell>
        </row>
        <row r="872">
          <cell r="A872" t="str">
            <v>SHARED</v>
          </cell>
          <cell r="B872" t="str">
            <v>4</v>
          </cell>
          <cell r="C872" t="str">
            <v>A_200126</v>
          </cell>
          <cell r="D872" t="str">
            <v>0000010000</v>
          </cell>
          <cell r="E872" t="str">
            <v>0</v>
          </cell>
          <cell r="F872" t="str">
            <v>A_200126_000</v>
          </cell>
          <cell r="G872" t="str">
            <v>(Dis.FORLI) (CUSERCOLI) PORTATA ENTRATA R.A.</v>
          </cell>
          <cell r="H872" t="str">
            <v>m3/h</v>
          </cell>
          <cell r="I872" t="str">
            <v>819</v>
          </cell>
          <cell r="J872" t="str">
            <v>4095</v>
          </cell>
          <cell r="K872" t="str">
            <v>0</v>
          </cell>
          <cell r="L872" t="str">
            <v>60</v>
          </cell>
          <cell r="M872" t="str">
            <v>1</v>
          </cell>
          <cell r="N872" t="str">
            <v>0</v>
          </cell>
          <cell r="O872" t="str">
            <v>32</v>
          </cell>
          <cell r="P872" t="str">
            <v>0</v>
          </cell>
          <cell r="Q872" t="str">
            <v>15</v>
          </cell>
          <cell r="R872" t="str">
            <v>LINEARE</v>
          </cell>
          <cell r="S872" t="str">
            <v>999999</v>
          </cell>
          <cell r="T872" t="str">
            <v>888888</v>
          </cell>
          <cell r="U872" t="str">
            <v>888888</v>
          </cell>
          <cell r="V872" t="str">
            <v>-888888</v>
          </cell>
          <cell r="W872" t="str">
            <v>-888888</v>
          </cell>
          <cell r="X872" t="str">
            <v>-999999</v>
          </cell>
          <cell r="Y872" t="str">
            <v>0</v>
          </cell>
          <cell r="Z872" t="str">
            <v>MEDIA</v>
          </cell>
          <cell r="AA872" t="str">
            <v>10</v>
          </cell>
          <cell r="AB872" t="str">
            <v>0</v>
          </cell>
          <cell r="AC872" t="str">
            <v>NO</v>
          </cell>
          <cell r="AD872" t="str">
            <v>SI_HighLow</v>
          </cell>
          <cell r="AE872" t="str">
            <v>not used</v>
          </cell>
          <cell r="AF872" t="str">
            <v>A200126</v>
          </cell>
        </row>
        <row r="873">
          <cell r="A873" t="str">
            <v>SHARED</v>
          </cell>
          <cell r="B873" t="str">
            <v>4</v>
          </cell>
          <cell r="C873" t="str">
            <v>A_200126</v>
          </cell>
          <cell r="D873" t="str">
            <v>0000020000</v>
          </cell>
          <cell r="E873" t="str">
            <v>1</v>
          </cell>
          <cell r="F873" t="str">
            <v>A_200126_001</v>
          </cell>
          <cell r="G873" t="str">
            <v>(Dis.FORLI) (CUSERCOLI) PORTATA USCITA B.BIDENTE</v>
          </cell>
          <cell r="H873" t="str">
            <v>m3/h</v>
          </cell>
          <cell r="I873" t="str">
            <v>819</v>
          </cell>
          <cell r="J873" t="str">
            <v>4095</v>
          </cell>
          <cell r="K873" t="str">
            <v>0</v>
          </cell>
          <cell r="L873" t="str">
            <v>30</v>
          </cell>
          <cell r="M873" t="str">
            <v>1</v>
          </cell>
          <cell r="N873" t="str">
            <v>0</v>
          </cell>
          <cell r="O873" t="str">
            <v>32</v>
          </cell>
          <cell r="P873" t="str">
            <v>0</v>
          </cell>
          <cell r="Q873" t="str">
            <v>15</v>
          </cell>
          <cell r="R873" t="str">
            <v>LINEARE</v>
          </cell>
          <cell r="S873" t="str">
            <v>999999</v>
          </cell>
          <cell r="T873" t="str">
            <v>888888</v>
          </cell>
          <cell r="U873" t="str">
            <v>888888</v>
          </cell>
          <cell r="V873" t="str">
            <v>-888888</v>
          </cell>
          <cell r="W873" t="str">
            <v>-888888</v>
          </cell>
          <cell r="X873" t="str">
            <v>-999999</v>
          </cell>
          <cell r="Y873" t="str">
            <v>0</v>
          </cell>
          <cell r="Z873" t="str">
            <v>MEDIA</v>
          </cell>
          <cell r="AA873" t="str">
            <v>10</v>
          </cell>
          <cell r="AB873" t="str">
            <v>0</v>
          </cell>
          <cell r="AC873" t="str">
            <v>NO</v>
          </cell>
          <cell r="AD873" t="str">
            <v>SI_HighLow</v>
          </cell>
          <cell r="AE873" t="str">
            <v>not used</v>
          </cell>
          <cell r="AF873" t="str">
            <v>A200126</v>
          </cell>
        </row>
        <row r="874">
          <cell r="A874" t="str">
            <v>SHARED</v>
          </cell>
          <cell r="B874" t="str">
            <v>4</v>
          </cell>
          <cell r="C874" t="str">
            <v>A_200126</v>
          </cell>
          <cell r="D874" t="str">
            <v>0000030000</v>
          </cell>
          <cell r="E874" t="str">
            <v>2</v>
          </cell>
          <cell r="F874" t="str">
            <v>A_200126_002</v>
          </cell>
          <cell r="G874" t="str">
            <v>(Dis.FORLI) (CUSERCOLI) PORTATA USCITA CUSERCOLI</v>
          </cell>
          <cell r="H874" t="str">
            <v>m3/h</v>
          </cell>
          <cell r="I874" t="str">
            <v>819</v>
          </cell>
          <cell r="J874" t="str">
            <v>4095</v>
          </cell>
          <cell r="K874" t="str">
            <v>0</v>
          </cell>
          <cell r="L874" t="str">
            <v>30</v>
          </cell>
          <cell r="M874" t="str">
            <v>1</v>
          </cell>
          <cell r="N874" t="str">
            <v>0</v>
          </cell>
          <cell r="O874" t="str">
            <v>32</v>
          </cell>
          <cell r="P874" t="str">
            <v>0</v>
          </cell>
          <cell r="Q874" t="str">
            <v>15</v>
          </cell>
          <cell r="R874" t="str">
            <v>LINEARE</v>
          </cell>
          <cell r="S874" t="str">
            <v>999999</v>
          </cell>
          <cell r="T874" t="str">
            <v>888888</v>
          </cell>
          <cell r="U874" t="str">
            <v>888888</v>
          </cell>
          <cell r="V874" t="str">
            <v>-888888</v>
          </cell>
          <cell r="W874" t="str">
            <v>-888888</v>
          </cell>
          <cell r="X874" t="str">
            <v>-999999</v>
          </cell>
          <cell r="Y874" t="str">
            <v>0</v>
          </cell>
          <cell r="Z874" t="str">
            <v>MEDIA</v>
          </cell>
          <cell r="AA874" t="str">
            <v>10</v>
          </cell>
          <cell r="AB874" t="str">
            <v>0</v>
          </cell>
          <cell r="AC874" t="str">
            <v>NO</v>
          </cell>
          <cell r="AD874" t="str">
            <v>SI_HighLow</v>
          </cell>
          <cell r="AE874" t="str">
            <v>not used</v>
          </cell>
          <cell r="AF874" t="str">
            <v>A200126</v>
          </cell>
        </row>
        <row r="875">
          <cell r="A875" t="str">
            <v>SHARED</v>
          </cell>
          <cell r="B875" t="str">
            <v>4</v>
          </cell>
          <cell r="C875" t="str">
            <v>A_200126</v>
          </cell>
          <cell r="D875" t="str">
            <v>0000040000</v>
          </cell>
          <cell r="E875" t="str">
            <v>3</v>
          </cell>
          <cell r="F875" t="str">
            <v>A_200126_003</v>
          </cell>
          <cell r="G875" t="str">
            <v>(Dis.FORLI) (CUSERCOLI) PORTATA USCITA VIA CARINI</v>
          </cell>
          <cell r="H875" t="str">
            <v>m3/h</v>
          </cell>
          <cell r="I875" t="str">
            <v>819</v>
          </cell>
          <cell r="J875" t="str">
            <v>4095</v>
          </cell>
          <cell r="K875" t="str">
            <v>0</v>
          </cell>
          <cell r="L875" t="str">
            <v>16</v>
          </cell>
          <cell r="M875" t="str">
            <v>1</v>
          </cell>
          <cell r="N875" t="str">
            <v>0</v>
          </cell>
          <cell r="O875" t="str">
            <v>32</v>
          </cell>
          <cell r="P875" t="str">
            <v>0</v>
          </cell>
          <cell r="Q875" t="str">
            <v>15</v>
          </cell>
          <cell r="R875" t="str">
            <v>LINEARE</v>
          </cell>
          <cell r="S875" t="str">
            <v>999999</v>
          </cell>
          <cell r="T875" t="str">
            <v>888888</v>
          </cell>
          <cell r="U875" t="str">
            <v>888888</v>
          </cell>
          <cell r="V875" t="str">
            <v>-888888</v>
          </cell>
          <cell r="W875" t="str">
            <v>-888888</v>
          </cell>
          <cell r="X875" t="str">
            <v>-999999</v>
          </cell>
          <cell r="Y875" t="str">
            <v>0</v>
          </cell>
          <cell r="Z875" t="str">
            <v>MEDIA</v>
          </cell>
          <cell r="AA875" t="str">
            <v>10</v>
          </cell>
          <cell r="AB875" t="str">
            <v>0</v>
          </cell>
          <cell r="AC875" t="str">
            <v>NO</v>
          </cell>
          <cell r="AD875" t="str">
            <v>SI_HighLow</v>
          </cell>
          <cell r="AE875" t="str">
            <v>not used</v>
          </cell>
          <cell r="AF875" t="str">
            <v>A200126</v>
          </cell>
        </row>
        <row r="876">
          <cell r="A876" t="str">
            <v>SHARED</v>
          </cell>
          <cell r="B876" t="str">
            <v>8</v>
          </cell>
          <cell r="C876" t="str">
            <v>A_200126</v>
          </cell>
          <cell r="D876" t="str">
            <v>0000010000</v>
          </cell>
          <cell r="E876" t="str">
            <v>0</v>
          </cell>
          <cell r="F876" t="str">
            <v>A_200126_004</v>
          </cell>
          <cell r="G876" t="str">
            <v>(Dis.FORLI) (CUSERCOLI) LIVELLO SERBATOIO</v>
          </cell>
          <cell r="H876" t="str">
            <v>m</v>
          </cell>
          <cell r="I876" t="str">
            <v>819</v>
          </cell>
          <cell r="J876" t="str">
            <v>4095</v>
          </cell>
          <cell r="K876" t="str">
            <v>0</v>
          </cell>
          <cell r="L876" t="str">
            <v>10</v>
          </cell>
          <cell r="M876" t="str">
            <v>1</v>
          </cell>
          <cell r="N876" t="str">
            <v>0</v>
          </cell>
          <cell r="O876" t="str">
            <v>32</v>
          </cell>
          <cell r="P876" t="str">
            <v>0</v>
          </cell>
          <cell r="Q876" t="str">
            <v>15</v>
          </cell>
          <cell r="R876" t="str">
            <v>LINEARE</v>
          </cell>
          <cell r="S876" t="str">
            <v>999999</v>
          </cell>
          <cell r="T876" t="str">
            <v>888888</v>
          </cell>
          <cell r="U876" t="str">
            <v>888888</v>
          </cell>
          <cell r="V876" t="str">
            <v>-888888</v>
          </cell>
          <cell r="W876" t="str">
            <v>-888888</v>
          </cell>
          <cell r="X876" t="str">
            <v>-999999</v>
          </cell>
          <cell r="Y876" t="str">
            <v>0</v>
          </cell>
          <cell r="Z876" t="str">
            <v>MEDIA</v>
          </cell>
          <cell r="AA876" t="str">
            <v>10</v>
          </cell>
          <cell r="AB876" t="str">
            <v>0</v>
          </cell>
          <cell r="AC876" t="str">
            <v>NO</v>
          </cell>
          <cell r="AD876" t="str">
            <v>SI_HighLow</v>
          </cell>
          <cell r="AE876" t="str">
            <v>not used</v>
          </cell>
          <cell r="AF876" t="str">
            <v>A200126</v>
          </cell>
        </row>
        <row r="877">
          <cell r="A877" t="str">
            <v>SHARED</v>
          </cell>
          <cell r="B877" t="str">
            <v>8</v>
          </cell>
          <cell r="C877" t="str">
            <v>A_200126</v>
          </cell>
          <cell r="D877" t="str">
            <v>0000020000</v>
          </cell>
          <cell r="E877" t="str">
            <v>1</v>
          </cell>
          <cell r="F877" t="str">
            <v>A_200126_005</v>
          </cell>
          <cell r="G877" t="str">
            <v>(Dis.FORLI) (CUSERCOLI) PRESSIONE ENTRATA R.A.</v>
          </cell>
          <cell r="H877" t="str">
            <v>bar</v>
          </cell>
          <cell r="I877" t="str">
            <v>819</v>
          </cell>
          <cell r="J877" t="str">
            <v>4095</v>
          </cell>
          <cell r="K877" t="str">
            <v>0</v>
          </cell>
          <cell r="L877" t="str">
            <v>25</v>
          </cell>
          <cell r="M877" t="str">
            <v>1</v>
          </cell>
          <cell r="N877" t="str">
            <v>0</v>
          </cell>
          <cell r="O877" t="str">
            <v>32</v>
          </cell>
          <cell r="P877" t="str">
            <v>0</v>
          </cell>
          <cell r="Q877" t="str">
            <v>15</v>
          </cell>
          <cell r="R877" t="str">
            <v>LINEARE</v>
          </cell>
          <cell r="S877" t="str">
            <v>999999</v>
          </cell>
          <cell r="T877" t="str">
            <v>888888</v>
          </cell>
          <cell r="U877" t="str">
            <v>888888</v>
          </cell>
          <cell r="V877" t="str">
            <v>-888888</v>
          </cell>
          <cell r="W877" t="str">
            <v>-888888</v>
          </cell>
          <cell r="X877" t="str">
            <v>-999999</v>
          </cell>
          <cell r="Y877" t="str">
            <v>0</v>
          </cell>
          <cell r="Z877" t="str">
            <v>MEDIA</v>
          </cell>
          <cell r="AA877" t="str">
            <v>10</v>
          </cell>
          <cell r="AB877" t="str">
            <v>0</v>
          </cell>
          <cell r="AC877" t="str">
            <v>NO</v>
          </cell>
          <cell r="AD877" t="str">
            <v>SI_HighLow</v>
          </cell>
          <cell r="AE877" t="str">
            <v>not used</v>
          </cell>
          <cell r="AF877" t="str">
            <v>A200126</v>
          </cell>
        </row>
        <row r="878">
          <cell r="A878" t="str">
            <v>SHARED</v>
          </cell>
          <cell r="B878" t="str">
            <v>1</v>
          </cell>
          <cell r="C878" t="str">
            <v>A_200128</v>
          </cell>
          <cell r="D878" t="str">
            <v>0000010000</v>
          </cell>
          <cell r="E878" t="str">
            <v>00</v>
          </cell>
          <cell r="F878" t="str">
            <v>A_200128_000</v>
          </cell>
          <cell r="G878" t="str">
            <v>(Dis.FORLI) (CIVITELLA FAVALE ) LIVELLO VASCA</v>
          </cell>
          <cell r="H878" t="str">
            <v>m</v>
          </cell>
          <cell r="I878" t="str">
            <v>820</v>
          </cell>
          <cell r="J878" t="str">
            <v>4095</v>
          </cell>
          <cell r="K878" t="str">
            <v>0</v>
          </cell>
          <cell r="L878" t="str">
            <v>10</v>
          </cell>
          <cell r="M878" t="str">
            <v>0</v>
          </cell>
          <cell r="N878" t="str">
            <v>0</v>
          </cell>
          <cell r="O878" t="str">
            <v>32</v>
          </cell>
          <cell r="P878" t="str">
            <v>0</v>
          </cell>
          <cell r="Q878" t="str">
            <v>15</v>
          </cell>
          <cell r="R878" t="str">
            <v>LINEARE</v>
          </cell>
          <cell r="S878" t="str">
            <v>999999</v>
          </cell>
          <cell r="T878" t="str">
            <v>888888</v>
          </cell>
          <cell r="U878" t="str">
            <v>888888</v>
          </cell>
          <cell r="V878" t="str">
            <v>-888888</v>
          </cell>
          <cell r="W878" t="str">
            <v>-888888</v>
          </cell>
          <cell r="X878" t="str">
            <v>-999999</v>
          </cell>
          <cell r="Y878" t="str">
            <v>0</v>
          </cell>
          <cell r="Z878" t="str">
            <v>MEDIA</v>
          </cell>
          <cell r="AA878" t="str">
            <v>10</v>
          </cell>
          <cell r="AB878" t="str">
            <v>0</v>
          </cell>
          <cell r="AC878" t="str">
            <v>NO</v>
          </cell>
          <cell r="AD878" t="str">
            <v>NO</v>
          </cell>
          <cell r="AE878" t="str">
            <v>not used</v>
          </cell>
          <cell r="AF878" t="str">
            <v>A200128</v>
          </cell>
        </row>
        <row r="879">
          <cell r="A879" t="str">
            <v>SHARED</v>
          </cell>
          <cell r="B879" t="str">
            <v>1</v>
          </cell>
          <cell r="C879" t="str">
            <v>A_200128</v>
          </cell>
          <cell r="D879" t="str">
            <v>0000020000</v>
          </cell>
          <cell r="E879" t="str">
            <v>01</v>
          </cell>
          <cell r="F879" t="str">
            <v>A_200128_001</v>
          </cell>
          <cell r="G879" t="str">
            <v>(Dis.FORLI) (CIVITELLA FAVALE ) PORTATA ENTRATA</v>
          </cell>
          <cell r="H879" t="str">
            <v>m3/h</v>
          </cell>
          <cell r="I879" t="str">
            <v>820</v>
          </cell>
          <cell r="J879" t="str">
            <v>4095</v>
          </cell>
          <cell r="K879" t="str">
            <v>0</v>
          </cell>
          <cell r="L879" t="str">
            <v>20</v>
          </cell>
          <cell r="M879" t="str">
            <v>0</v>
          </cell>
          <cell r="N879" t="str">
            <v>0</v>
          </cell>
          <cell r="O879" t="str">
            <v>32</v>
          </cell>
          <cell r="P879" t="str">
            <v>0</v>
          </cell>
          <cell r="Q879" t="str">
            <v>15</v>
          </cell>
          <cell r="R879" t="str">
            <v>LINEARE</v>
          </cell>
          <cell r="S879" t="str">
            <v>999999</v>
          </cell>
          <cell r="T879" t="str">
            <v>888888</v>
          </cell>
          <cell r="U879" t="str">
            <v>888888</v>
          </cell>
          <cell r="V879" t="str">
            <v>-888888</v>
          </cell>
          <cell r="W879" t="str">
            <v>-888888</v>
          </cell>
          <cell r="X879" t="str">
            <v>-999999</v>
          </cell>
          <cell r="Y879" t="str">
            <v>0</v>
          </cell>
          <cell r="Z879" t="str">
            <v>MEDIA</v>
          </cell>
          <cell r="AA879" t="str">
            <v>10</v>
          </cell>
          <cell r="AB879" t="str">
            <v>0</v>
          </cell>
          <cell r="AC879" t="str">
            <v>NO</v>
          </cell>
          <cell r="AD879" t="str">
            <v>NO</v>
          </cell>
          <cell r="AE879" t="str">
            <v>not used</v>
          </cell>
          <cell r="AF879" t="str">
            <v>A200128</v>
          </cell>
        </row>
        <row r="880">
          <cell r="A880" t="str">
            <v>SHARED</v>
          </cell>
          <cell r="B880" t="str">
            <v>1</v>
          </cell>
          <cell r="C880" t="str">
            <v>A_200128</v>
          </cell>
          <cell r="D880" t="str">
            <v>0000030000</v>
          </cell>
          <cell r="E880" t="str">
            <v>02</v>
          </cell>
          <cell r="F880" t="str">
            <v>A_200128_002</v>
          </cell>
          <cell r="G880" t="str">
            <v>(Dis.FORLI) (CIVITELLA FAVALE ) PORTATA SOLLEVAMENTO</v>
          </cell>
          <cell r="H880" t="str">
            <v>m3/h</v>
          </cell>
          <cell r="I880" t="str">
            <v>820</v>
          </cell>
          <cell r="J880" t="str">
            <v>4095</v>
          </cell>
          <cell r="K880" t="str">
            <v>0</v>
          </cell>
          <cell r="L880" t="str">
            <v>20</v>
          </cell>
          <cell r="M880" t="str">
            <v>0</v>
          </cell>
          <cell r="N880" t="str">
            <v>0</v>
          </cell>
          <cell r="O880" t="str">
            <v>32</v>
          </cell>
          <cell r="P880" t="str">
            <v>0</v>
          </cell>
          <cell r="Q880" t="str">
            <v>15</v>
          </cell>
          <cell r="R880" t="str">
            <v>LINEARE</v>
          </cell>
          <cell r="S880" t="str">
            <v>999999</v>
          </cell>
          <cell r="T880" t="str">
            <v>888888</v>
          </cell>
          <cell r="U880" t="str">
            <v>888888</v>
          </cell>
          <cell r="V880" t="str">
            <v>-888888</v>
          </cell>
          <cell r="W880" t="str">
            <v>-888888</v>
          </cell>
          <cell r="X880" t="str">
            <v>-999999</v>
          </cell>
          <cell r="Y880" t="str">
            <v>0</v>
          </cell>
          <cell r="Z880" t="str">
            <v>MEDIA</v>
          </cell>
          <cell r="AA880" t="str">
            <v>10</v>
          </cell>
          <cell r="AB880" t="str">
            <v>0</v>
          </cell>
          <cell r="AC880" t="str">
            <v>NO</v>
          </cell>
          <cell r="AD880" t="str">
            <v>NO</v>
          </cell>
          <cell r="AE880" t="str">
            <v>not used</v>
          </cell>
          <cell r="AF880" t="str">
            <v>A200128</v>
          </cell>
        </row>
        <row r="881">
          <cell r="A881" t="str">
            <v>SHARED</v>
          </cell>
          <cell r="B881" t="str">
            <v>1</v>
          </cell>
          <cell r="C881" t="str">
            <v>A_200128</v>
          </cell>
          <cell r="D881" t="str">
            <v>0000040000</v>
          </cell>
          <cell r="E881" t="str">
            <v>03</v>
          </cell>
          <cell r="F881" t="str">
            <v>A_200128_003</v>
          </cell>
          <cell r="G881" t="str">
            <v>(Dis.FORLI) (CIVITELLA FAVALE ) PRESSIONE SOLLEVAMENTO</v>
          </cell>
          <cell r="H881" t="str">
            <v>bar</v>
          </cell>
          <cell r="I881" t="str">
            <v>820</v>
          </cell>
          <cell r="J881" t="str">
            <v>4095</v>
          </cell>
          <cell r="K881" t="str">
            <v>0</v>
          </cell>
          <cell r="L881" t="str">
            <v>40</v>
          </cell>
          <cell r="M881" t="str">
            <v>0</v>
          </cell>
          <cell r="N881" t="str">
            <v>0</v>
          </cell>
          <cell r="O881" t="str">
            <v>32</v>
          </cell>
          <cell r="P881" t="str">
            <v>0</v>
          </cell>
          <cell r="Q881" t="str">
            <v>15</v>
          </cell>
          <cell r="R881" t="str">
            <v>LINEARE</v>
          </cell>
          <cell r="S881" t="str">
            <v>999999</v>
          </cell>
          <cell r="T881" t="str">
            <v>888888</v>
          </cell>
          <cell r="U881" t="str">
            <v>888888</v>
          </cell>
          <cell r="V881" t="str">
            <v>-888888</v>
          </cell>
          <cell r="W881" t="str">
            <v>-888888</v>
          </cell>
          <cell r="X881" t="str">
            <v>-999999</v>
          </cell>
          <cell r="Y881" t="str">
            <v>0</v>
          </cell>
          <cell r="Z881" t="str">
            <v>MEDIA</v>
          </cell>
          <cell r="AA881" t="str">
            <v>10</v>
          </cell>
          <cell r="AB881" t="str">
            <v>0</v>
          </cell>
          <cell r="AC881" t="str">
            <v>NO</v>
          </cell>
          <cell r="AD881" t="str">
            <v>NO</v>
          </cell>
          <cell r="AE881" t="str">
            <v>not used</v>
          </cell>
          <cell r="AF881" t="str">
            <v>A200128</v>
          </cell>
        </row>
        <row r="882">
          <cell r="A882" t="str">
            <v>SHARED</v>
          </cell>
          <cell r="B882" t="str">
            <v>4</v>
          </cell>
          <cell r="C882" t="str">
            <v>A_200132</v>
          </cell>
          <cell r="D882" t="str">
            <v>0000010000</v>
          </cell>
          <cell r="E882" t="str">
            <v>3</v>
          </cell>
          <cell r="F882" t="str">
            <v>A_200129_003</v>
          </cell>
          <cell r="G882" t="str">
            <v>(Dis.FORLI) (VOLTRE SOLL.) LIVELLO SOMMITA</v>
          </cell>
          <cell r="H882" t="str">
            <v>m</v>
          </cell>
          <cell r="I882" t="str">
            <v>819</v>
          </cell>
          <cell r="J882" t="str">
            <v>4095</v>
          </cell>
          <cell r="K882" t="str">
            <v>0</v>
          </cell>
          <cell r="L882" t="str">
            <v>10</v>
          </cell>
          <cell r="M882" t="str">
            <v>1</v>
          </cell>
          <cell r="N882" t="str">
            <v>0</v>
          </cell>
          <cell r="O882" t="str">
            <v>32</v>
          </cell>
          <cell r="P882" t="str">
            <v>0</v>
          </cell>
          <cell r="Q882" t="str">
            <v>15</v>
          </cell>
          <cell r="R882" t="str">
            <v>LINEARE</v>
          </cell>
          <cell r="S882" t="str">
            <v>999999</v>
          </cell>
          <cell r="T882" t="str">
            <v>888888</v>
          </cell>
          <cell r="U882" t="str">
            <v>888888</v>
          </cell>
          <cell r="V882" t="str">
            <v>-888888</v>
          </cell>
          <cell r="W882" t="str">
            <v>-888888</v>
          </cell>
          <cell r="X882" t="str">
            <v>-999999</v>
          </cell>
          <cell r="Y882" t="str">
            <v>0</v>
          </cell>
          <cell r="Z882" t="str">
            <v>MEDIA</v>
          </cell>
          <cell r="AA882" t="str">
            <v>10</v>
          </cell>
          <cell r="AB882" t="str">
            <v>0</v>
          </cell>
          <cell r="AC882" t="str">
            <v>NO</v>
          </cell>
          <cell r="AD882" t="str">
            <v>SI_HighLow</v>
          </cell>
          <cell r="AE882" t="str">
            <v>not used</v>
          </cell>
          <cell r="AF882" t="str">
            <v>A200132</v>
          </cell>
        </row>
        <row r="883">
          <cell r="A883" t="str">
            <v>SHARED</v>
          </cell>
          <cell r="B883" t="str">
            <v>4</v>
          </cell>
          <cell r="C883" t="str">
            <v>A_200130</v>
          </cell>
          <cell r="D883" t="str">
            <v>0000010000</v>
          </cell>
          <cell r="E883" t="str">
            <v>0</v>
          </cell>
          <cell r="F883" t="str">
            <v>A_200130_000</v>
          </cell>
          <cell r="G883" t="str">
            <v>(Dis.FORLI) (VOLTRE PAESE) LIVELLO SERBATOIO</v>
          </cell>
          <cell r="H883" t="str">
            <v>m</v>
          </cell>
          <cell r="I883" t="str">
            <v>819</v>
          </cell>
          <cell r="J883" t="str">
            <v>4095</v>
          </cell>
          <cell r="K883" t="str">
            <v>0</v>
          </cell>
          <cell r="L883" t="str">
            <v>10</v>
          </cell>
          <cell r="M883" t="str">
            <v>1</v>
          </cell>
          <cell r="N883" t="str">
            <v>0</v>
          </cell>
          <cell r="O883" t="str">
            <v>32</v>
          </cell>
          <cell r="P883" t="str">
            <v>0</v>
          </cell>
          <cell r="Q883" t="str">
            <v>15</v>
          </cell>
          <cell r="R883" t="str">
            <v>LINEARE</v>
          </cell>
          <cell r="S883" t="str">
            <v>999999</v>
          </cell>
          <cell r="T883" t="str">
            <v>888888</v>
          </cell>
          <cell r="U883" t="str">
            <v>888888</v>
          </cell>
          <cell r="V883" t="str">
            <v>-888888</v>
          </cell>
          <cell r="W883" t="str">
            <v>-888888</v>
          </cell>
          <cell r="X883" t="str">
            <v>-999999</v>
          </cell>
          <cell r="Y883" t="str">
            <v>0</v>
          </cell>
          <cell r="Z883" t="str">
            <v>MEDIA</v>
          </cell>
          <cell r="AA883" t="str">
            <v>10</v>
          </cell>
          <cell r="AB883" t="str">
            <v>0</v>
          </cell>
          <cell r="AC883" t="str">
            <v>NO</v>
          </cell>
          <cell r="AD883" t="str">
            <v>SI_HighLow</v>
          </cell>
          <cell r="AE883" t="str">
            <v>not used</v>
          </cell>
          <cell r="AF883" t="str">
            <v>A200130</v>
          </cell>
        </row>
        <row r="884">
          <cell r="A884" t="str">
            <v>SHARED</v>
          </cell>
          <cell r="B884" t="str">
            <v>4</v>
          </cell>
          <cell r="C884" t="str">
            <v>A_200130</v>
          </cell>
          <cell r="D884" t="str">
            <v>0000020000</v>
          </cell>
          <cell r="E884" t="str">
            <v>1</v>
          </cell>
          <cell r="F884" t="str">
            <v>A_200130_001</v>
          </cell>
          <cell r="G884" t="str">
            <v>(Dis.FORLI) (VOLTRE PAESE) PORTATA ENTRATA</v>
          </cell>
          <cell r="H884" t="str">
            <v>m3/h</v>
          </cell>
          <cell r="I884" t="str">
            <v>819</v>
          </cell>
          <cell r="J884" t="str">
            <v>4095</v>
          </cell>
          <cell r="K884" t="str">
            <v>0</v>
          </cell>
          <cell r="L884" t="str">
            <v>10</v>
          </cell>
          <cell r="M884" t="str">
            <v>1</v>
          </cell>
          <cell r="N884" t="str">
            <v>0</v>
          </cell>
          <cell r="O884" t="str">
            <v>32</v>
          </cell>
          <cell r="P884" t="str">
            <v>0</v>
          </cell>
          <cell r="Q884" t="str">
            <v>15</v>
          </cell>
          <cell r="R884" t="str">
            <v>LINEARE</v>
          </cell>
          <cell r="S884" t="str">
            <v>999999</v>
          </cell>
          <cell r="T884" t="str">
            <v>888888</v>
          </cell>
          <cell r="U884" t="str">
            <v>888888</v>
          </cell>
          <cell r="V884" t="str">
            <v>-888888</v>
          </cell>
          <cell r="W884" t="str">
            <v>-888888</v>
          </cell>
          <cell r="X884" t="str">
            <v>-999999</v>
          </cell>
          <cell r="Y884" t="str">
            <v>0</v>
          </cell>
          <cell r="Z884" t="str">
            <v>MEDIA</v>
          </cell>
          <cell r="AA884" t="str">
            <v>10</v>
          </cell>
          <cell r="AB884" t="str">
            <v>0</v>
          </cell>
          <cell r="AC884" t="str">
            <v>NO</v>
          </cell>
          <cell r="AD884" t="str">
            <v>SI_HighLow</v>
          </cell>
          <cell r="AE884" t="str">
            <v>not used</v>
          </cell>
          <cell r="AF884" t="str">
            <v>A200130</v>
          </cell>
        </row>
        <row r="885">
          <cell r="A885" t="str">
            <v>SHARED</v>
          </cell>
          <cell r="B885" t="str">
            <v>4</v>
          </cell>
          <cell r="C885" t="str">
            <v>A_200130</v>
          </cell>
          <cell r="D885" t="str">
            <v>0000030000</v>
          </cell>
          <cell r="E885" t="str">
            <v>2</v>
          </cell>
          <cell r="F885" t="str">
            <v>A_200130_002</v>
          </cell>
          <cell r="G885" t="str">
            <v>(Dis.FORLI) (VOLTRE PAESE) PORTATA SOLLEVAMENTO</v>
          </cell>
          <cell r="H885" t="str">
            <v>m3/h</v>
          </cell>
          <cell r="I885" t="str">
            <v>819</v>
          </cell>
          <cell r="J885" t="str">
            <v>4095</v>
          </cell>
          <cell r="K885" t="str">
            <v>0</v>
          </cell>
          <cell r="L885" t="str">
            <v>18</v>
          </cell>
          <cell r="M885" t="str">
            <v>1</v>
          </cell>
          <cell r="N885" t="str">
            <v>0</v>
          </cell>
          <cell r="O885" t="str">
            <v>32</v>
          </cell>
          <cell r="P885" t="str">
            <v>0</v>
          </cell>
          <cell r="Q885" t="str">
            <v>15</v>
          </cell>
          <cell r="R885" t="str">
            <v>LINEARE</v>
          </cell>
          <cell r="S885" t="str">
            <v>999999</v>
          </cell>
          <cell r="T885" t="str">
            <v>888888</v>
          </cell>
          <cell r="U885" t="str">
            <v>888888</v>
          </cell>
          <cell r="V885" t="str">
            <v>-888888</v>
          </cell>
          <cell r="W885" t="str">
            <v>-888888</v>
          </cell>
          <cell r="X885" t="str">
            <v>-999999</v>
          </cell>
          <cell r="Y885" t="str">
            <v>0</v>
          </cell>
          <cell r="Z885" t="str">
            <v>MEDIA</v>
          </cell>
          <cell r="AA885" t="str">
            <v>10</v>
          </cell>
          <cell r="AB885" t="str">
            <v>0</v>
          </cell>
          <cell r="AC885" t="str">
            <v>NO</v>
          </cell>
          <cell r="AD885" t="str">
            <v>SI_HighLow</v>
          </cell>
          <cell r="AE885" t="str">
            <v>not used</v>
          </cell>
          <cell r="AF885" t="str">
            <v>A200130</v>
          </cell>
        </row>
        <row r="886">
          <cell r="A886" t="str">
            <v>SHARED</v>
          </cell>
          <cell r="B886" t="str">
            <v>4</v>
          </cell>
          <cell r="C886" t="str">
            <v>A_200130</v>
          </cell>
          <cell r="D886" t="str">
            <v>0000040000</v>
          </cell>
          <cell r="E886" t="str">
            <v>3</v>
          </cell>
          <cell r="F886" t="str">
            <v>A_200130_003</v>
          </cell>
          <cell r="G886" t="str">
            <v>(Dis.FORLI) (VOLTRE PAESE) PORTATA USCITA</v>
          </cell>
          <cell r="H886" t="str">
            <v>m3/h</v>
          </cell>
          <cell r="I886" t="str">
            <v>819</v>
          </cell>
          <cell r="J886" t="str">
            <v>4095</v>
          </cell>
          <cell r="K886" t="str">
            <v>0</v>
          </cell>
          <cell r="L886" t="str">
            <v>30</v>
          </cell>
          <cell r="M886" t="str">
            <v>1</v>
          </cell>
          <cell r="N886" t="str">
            <v>0</v>
          </cell>
          <cell r="O886" t="str">
            <v>32</v>
          </cell>
          <cell r="P886" t="str">
            <v>0</v>
          </cell>
          <cell r="Q886" t="str">
            <v>15</v>
          </cell>
          <cell r="R886" t="str">
            <v>LINEARE</v>
          </cell>
          <cell r="S886" t="str">
            <v>999999</v>
          </cell>
          <cell r="T886" t="str">
            <v>888888</v>
          </cell>
          <cell r="U886" t="str">
            <v>888888</v>
          </cell>
          <cell r="V886" t="str">
            <v>-888888</v>
          </cell>
          <cell r="W886" t="str">
            <v>-888888</v>
          </cell>
          <cell r="X886" t="str">
            <v>-999999</v>
          </cell>
          <cell r="Y886" t="str">
            <v>0</v>
          </cell>
          <cell r="Z886" t="str">
            <v>MEDIA</v>
          </cell>
          <cell r="AA886" t="str">
            <v>10</v>
          </cell>
          <cell r="AB886" t="str">
            <v>0</v>
          </cell>
          <cell r="AC886" t="str">
            <v>NO</v>
          </cell>
          <cell r="AD886" t="str">
            <v>SI_HighLow</v>
          </cell>
          <cell r="AE886" t="str">
            <v>not used</v>
          </cell>
          <cell r="AF886" t="str">
            <v>A200130</v>
          </cell>
        </row>
        <row r="887">
          <cell r="A887" t="str">
            <v>SHARED</v>
          </cell>
          <cell r="B887" t="str">
            <v>4</v>
          </cell>
          <cell r="C887" t="str">
            <v>A_200132</v>
          </cell>
          <cell r="D887" t="str">
            <v>0000020000</v>
          </cell>
          <cell r="E887" t="str">
            <v>0</v>
          </cell>
          <cell r="F887" t="str">
            <v>A_200132_000</v>
          </cell>
          <cell r="G887" t="str">
            <v>(Dis.FORLI) (VOLTRE SOLL.) LIVELLO SERBATOIO</v>
          </cell>
          <cell r="H887" t="str">
            <v>m</v>
          </cell>
          <cell r="I887" t="str">
            <v>819</v>
          </cell>
          <cell r="J887" t="str">
            <v>4095</v>
          </cell>
          <cell r="K887" t="str">
            <v>0</v>
          </cell>
          <cell r="L887" t="str">
            <v>10</v>
          </cell>
          <cell r="M887" t="str">
            <v>1</v>
          </cell>
          <cell r="N887" t="str">
            <v>0</v>
          </cell>
          <cell r="O887" t="str">
            <v>32</v>
          </cell>
          <cell r="P887" t="str">
            <v>0</v>
          </cell>
          <cell r="Q887" t="str">
            <v>15</v>
          </cell>
          <cell r="R887" t="str">
            <v>LINEARE</v>
          </cell>
          <cell r="S887" t="str">
            <v>999999</v>
          </cell>
          <cell r="T887" t="str">
            <v>888888</v>
          </cell>
          <cell r="U887" t="str">
            <v>888888</v>
          </cell>
          <cell r="V887" t="str">
            <v>-888888</v>
          </cell>
          <cell r="W887" t="str">
            <v>-888888</v>
          </cell>
          <cell r="X887" t="str">
            <v>-999999</v>
          </cell>
          <cell r="Y887" t="str">
            <v>0</v>
          </cell>
          <cell r="Z887" t="str">
            <v>MEDIA</v>
          </cell>
          <cell r="AA887" t="str">
            <v>10</v>
          </cell>
          <cell r="AB887" t="str">
            <v>0</v>
          </cell>
          <cell r="AC887" t="str">
            <v>NO</v>
          </cell>
          <cell r="AD887" t="str">
            <v>SI_HighLow</v>
          </cell>
          <cell r="AE887" t="str">
            <v>not used</v>
          </cell>
          <cell r="AF887" t="str">
            <v>A200132</v>
          </cell>
        </row>
        <row r="888">
          <cell r="A888" t="str">
            <v>SHARED</v>
          </cell>
          <cell r="B888" t="str">
            <v>4</v>
          </cell>
          <cell r="C888" t="str">
            <v>A_200132</v>
          </cell>
          <cell r="D888" t="str">
            <v>0000030000</v>
          </cell>
          <cell r="E888" t="str">
            <v>1</v>
          </cell>
          <cell r="F888" t="str">
            <v>A_200132_001</v>
          </cell>
          <cell r="G888" t="str">
            <v>(Dis.FORLI) (VOLTRE SOLL.) PORTATA ENTRATA</v>
          </cell>
          <cell r="H888" t="str">
            <v>m3/h</v>
          </cell>
          <cell r="I888" t="str">
            <v>819</v>
          </cell>
          <cell r="J888" t="str">
            <v>4095</v>
          </cell>
          <cell r="K888" t="str">
            <v>0</v>
          </cell>
          <cell r="L888" t="str">
            <v>10</v>
          </cell>
          <cell r="M888" t="str">
            <v>1</v>
          </cell>
          <cell r="N888" t="str">
            <v>0</v>
          </cell>
          <cell r="O888" t="str">
            <v>32</v>
          </cell>
          <cell r="P888" t="str">
            <v>0</v>
          </cell>
          <cell r="Q888" t="str">
            <v>15</v>
          </cell>
          <cell r="R888" t="str">
            <v>LINEARE</v>
          </cell>
          <cell r="S888" t="str">
            <v>999999</v>
          </cell>
          <cell r="T888" t="str">
            <v>888888</v>
          </cell>
          <cell r="U888" t="str">
            <v>888888</v>
          </cell>
          <cell r="V888" t="str">
            <v>-888888</v>
          </cell>
          <cell r="W888" t="str">
            <v>-888888</v>
          </cell>
          <cell r="X888" t="str">
            <v>-999999</v>
          </cell>
          <cell r="Y888" t="str">
            <v>0</v>
          </cell>
          <cell r="Z888" t="str">
            <v>MEDIA</v>
          </cell>
          <cell r="AA888" t="str">
            <v>10</v>
          </cell>
          <cell r="AB888" t="str">
            <v>0</v>
          </cell>
          <cell r="AC888" t="str">
            <v>NO</v>
          </cell>
          <cell r="AD888" t="str">
            <v>SI_HighLow</v>
          </cell>
          <cell r="AE888" t="str">
            <v>not used</v>
          </cell>
          <cell r="AF888" t="str">
            <v>A200132</v>
          </cell>
        </row>
        <row r="889">
          <cell r="A889" t="str">
            <v>SHARED</v>
          </cell>
          <cell r="B889" t="str">
            <v>4</v>
          </cell>
          <cell r="C889" t="str">
            <v>A_200132</v>
          </cell>
          <cell r="D889" t="str">
            <v>0000040000</v>
          </cell>
          <cell r="E889" t="str">
            <v>2</v>
          </cell>
          <cell r="F889" t="str">
            <v>A_200132_002</v>
          </cell>
          <cell r="G889" t="str">
            <v>(Dis.FORLI) (VOLTRE SOLL.) PORTATA SOLLEVAMENTO</v>
          </cell>
          <cell r="H889" t="str">
            <v>m3/h</v>
          </cell>
          <cell r="I889" t="str">
            <v>819</v>
          </cell>
          <cell r="J889" t="str">
            <v>4095</v>
          </cell>
          <cell r="K889" t="str">
            <v>0</v>
          </cell>
          <cell r="L889" t="str">
            <v>18</v>
          </cell>
          <cell r="M889" t="str">
            <v>1</v>
          </cell>
          <cell r="N889" t="str">
            <v>0</v>
          </cell>
          <cell r="O889" t="str">
            <v>32</v>
          </cell>
          <cell r="P889" t="str">
            <v>0</v>
          </cell>
          <cell r="Q889" t="str">
            <v>15</v>
          </cell>
          <cell r="R889" t="str">
            <v>LINEARE</v>
          </cell>
          <cell r="S889" t="str">
            <v>999999</v>
          </cell>
          <cell r="T889" t="str">
            <v>888888</v>
          </cell>
          <cell r="U889" t="str">
            <v>888888</v>
          </cell>
          <cell r="V889" t="str">
            <v>-888888</v>
          </cell>
          <cell r="W889" t="str">
            <v>-888888</v>
          </cell>
          <cell r="X889" t="str">
            <v>-999999</v>
          </cell>
          <cell r="Y889" t="str">
            <v>0</v>
          </cell>
          <cell r="Z889" t="str">
            <v>MEDIA</v>
          </cell>
          <cell r="AA889" t="str">
            <v>10</v>
          </cell>
          <cell r="AB889" t="str">
            <v>0</v>
          </cell>
          <cell r="AC889" t="str">
            <v>NO</v>
          </cell>
          <cell r="AD889" t="str">
            <v>SI_HighLow</v>
          </cell>
          <cell r="AE889" t="str">
            <v>not used</v>
          </cell>
          <cell r="AF889" t="str">
            <v>A200132</v>
          </cell>
        </row>
        <row r="890">
          <cell r="A890" t="str">
            <v>SHARED</v>
          </cell>
          <cell r="B890" t="str">
            <v>4</v>
          </cell>
          <cell r="C890" t="str">
            <v>A_200135</v>
          </cell>
          <cell r="D890" t="str">
            <v>0000010000</v>
          </cell>
          <cell r="E890" t="str">
            <v>0</v>
          </cell>
          <cell r="F890" t="str">
            <v>A_200135_000</v>
          </cell>
          <cell r="G890" t="str">
            <v>(Dis.FORLI) (GALEATA) PORTATA ENTRATA</v>
          </cell>
          <cell r="H890" t="str">
            <v>m3/h</v>
          </cell>
          <cell r="I890" t="str">
            <v>819</v>
          </cell>
          <cell r="J890" t="str">
            <v>4095</v>
          </cell>
          <cell r="K890" t="str">
            <v>0</v>
          </cell>
          <cell r="L890" t="str">
            <v>100</v>
          </cell>
          <cell r="M890" t="str">
            <v>1</v>
          </cell>
          <cell r="N890" t="str">
            <v>0</v>
          </cell>
          <cell r="O890" t="str">
            <v>32</v>
          </cell>
          <cell r="P890" t="str">
            <v>0</v>
          </cell>
          <cell r="Q890" t="str">
            <v>15</v>
          </cell>
          <cell r="R890" t="str">
            <v>LINEARE</v>
          </cell>
          <cell r="S890" t="str">
            <v>999999</v>
          </cell>
          <cell r="T890" t="str">
            <v>888888</v>
          </cell>
          <cell r="U890" t="str">
            <v>888888</v>
          </cell>
          <cell r="V890" t="str">
            <v>-888888</v>
          </cell>
          <cell r="W890" t="str">
            <v>-888888</v>
          </cell>
          <cell r="X890" t="str">
            <v>-999999</v>
          </cell>
          <cell r="Y890" t="str">
            <v>0</v>
          </cell>
          <cell r="Z890" t="str">
            <v>MEDIA</v>
          </cell>
          <cell r="AA890" t="str">
            <v>10</v>
          </cell>
          <cell r="AB890" t="str">
            <v>0</v>
          </cell>
          <cell r="AC890" t="str">
            <v>NO</v>
          </cell>
          <cell r="AD890" t="str">
            <v>SI_HighLow</v>
          </cell>
          <cell r="AE890" t="str">
            <v>not used</v>
          </cell>
          <cell r="AF890" t="str">
            <v>A200135</v>
          </cell>
        </row>
        <row r="891">
          <cell r="A891" t="str">
            <v>SHARED</v>
          </cell>
          <cell r="B891" t="str">
            <v>4</v>
          </cell>
          <cell r="C891" t="str">
            <v>A_200135</v>
          </cell>
          <cell r="D891" t="str">
            <v>0000020000</v>
          </cell>
          <cell r="E891" t="str">
            <v>1</v>
          </cell>
          <cell r="F891" t="str">
            <v>A_200135_001</v>
          </cell>
          <cell r="G891" t="str">
            <v>(Dis.FORLI) (GALEATA) PRESSIONE ENTRATA</v>
          </cell>
          <cell r="H891" t="str">
            <v>bar</v>
          </cell>
          <cell r="I891" t="str">
            <v>819</v>
          </cell>
          <cell r="J891" t="str">
            <v>4095</v>
          </cell>
          <cell r="K891" t="str">
            <v>0</v>
          </cell>
          <cell r="L891" t="str">
            <v>16</v>
          </cell>
          <cell r="M891" t="str">
            <v>1</v>
          </cell>
          <cell r="N891" t="str">
            <v>0</v>
          </cell>
          <cell r="O891" t="str">
            <v>32</v>
          </cell>
          <cell r="P891" t="str">
            <v>0</v>
          </cell>
          <cell r="Q891" t="str">
            <v>15</v>
          </cell>
          <cell r="R891" t="str">
            <v>LINEARE</v>
          </cell>
          <cell r="S891" t="str">
            <v>999999</v>
          </cell>
          <cell r="T891" t="str">
            <v>888888</v>
          </cell>
          <cell r="U891" t="str">
            <v>888888</v>
          </cell>
          <cell r="V891" t="str">
            <v>-888888</v>
          </cell>
          <cell r="W891" t="str">
            <v>-888888</v>
          </cell>
          <cell r="X891" t="str">
            <v>-999999</v>
          </cell>
          <cell r="Y891" t="str">
            <v>0</v>
          </cell>
          <cell r="Z891" t="str">
            <v>MEDIA</v>
          </cell>
          <cell r="AA891" t="str">
            <v>10</v>
          </cell>
          <cell r="AB891" t="str">
            <v>0</v>
          </cell>
          <cell r="AC891" t="str">
            <v>NO</v>
          </cell>
          <cell r="AD891" t="str">
            <v>SI_HighLow</v>
          </cell>
          <cell r="AE891" t="str">
            <v>not used</v>
          </cell>
          <cell r="AF891" t="str">
            <v>A200135</v>
          </cell>
        </row>
        <row r="892">
          <cell r="A892" t="str">
            <v>SHARED</v>
          </cell>
          <cell r="B892" t="str">
            <v>4</v>
          </cell>
          <cell r="C892" t="str">
            <v>A_200135</v>
          </cell>
          <cell r="D892" t="str">
            <v>0000030000</v>
          </cell>
          <cell r="E892" t="str">
            <v>2</v>
          </cell>
          <cell r="F892" t="str">
            <v>A_200135_002</v>
          </cell>
          <cell r="G892" t="str">
            <v>(Dis.FORLI) (GALEATA) LIVELLO SERBATOIO</v>
          </cell>
          <cell r="H892" t="str">
            <v>m</v>
          </cell>
          <cell r="I892" t="str">
            <v>819</v>
          </cell>
          <cell r="J892" t="str">
            <v>4095</v>
          </cell>
          <cell r="K892" t="str">
            <v>0</v>
          </cell>
          <cell r="L892" t="str">
            <v>10</v>
          </cell>
          <cell r="M892" t="str">
            <v>0</v>
          </cell>
          <cell r="N892" t="str">
            <v>0</v>
          </cell>
          <cell r="O892" t="str">
            <v>32</v>
          </cell>
          <cell r="P892" t="str">
            <v>0</v>
          </cell>
          <cell r="Q892" t="str">
            <v>15</v>
          </cell>
          <cell r="R892" t="str">
            <v>LINEARE</v>
          </cell>
          <cell r="S892" t="str">
            <v>999999</v>
          </cell>
          <cell r="T892" t="str">
            <v>2.8</v>
          </cell>
          <cell r="U892" t="str">
            <v>2.8</v>
          </cell>
          <cell r="V892" t="str">
            <v>1.5</v>
          </cell>
          <cell r="W892" t="str">
            <v>1.5</v>
          </cell>
          <cell r="X892" t="str">
            <v>1</v>
          </cell>
          <cell r="Y892" t="str">
            <v>0</v>
          </cell>
          <cell r="Z892" t="str">
            <v>MEDIA</v>
          </cell>
          <cell r="AA892" t="str">
            <v>10</v>
          </cell>
          <cell r="AB892" t="str">
            <v>0</v>
          </cell>
          <cell r="AC892" t="str">
            <v>NO</v>
          </cell>
          <cell r="AD892" t="str">
            <v>NO</v>
          </cell>
          <cell r="AE892" t="str">
            <v>not used</v>
          </cell>
          <cell r="AF892" t="str">
            <v>A200135</v>
          </cell>
        </row>
        <row r="893">
          <cell r="A893" t="str">
            <v>SHARED</v>
          </cell>
          <cell r="B893" t="str">
            <v>4</v>
          </cell>
          <cell r="C893" t="str">
            <v>A_200135</v>
          </cell>
          <cell r="D893" t="str">
            <v>0000040000</v>
          </cell>
          <cell r="E893" t="str">
            <v>3</v>
          </cell>
          <cell r="F893" t="str">
            <v>A_200135_003</v>
          </cell>
          <cell r="G893" t="str">
            <v>(Dis.FORLI) (GALEATA) PORTATA SOLLEVAMENTO S.ELLERO</v>
          </cell>
          <cell r="H893" t="str">
            <v>m3/h</v>
          </cell>
          <cell r="I893" t="str">
            <v>819</v>
          </cell>
          <cell r="J893" t="str">
            <v>4095</v>
          </cell>
          <cell r="K893" t="str">
            <v>0</v>
          </cell>
          <cell r="L893" t="str">
            <v>10</v>
          </cell>
          <cell r="M893" t="str">
            <v>1</v>
          </cell>
          <cell r="N893" t="str">
            <v>0</v>
          </cell>
          <cell r="O893" t="str">
            <v>32</v>
          </cell>
          <cell r="P893" t="str">
            <v>0</v>
          </cell>
          <cell r="Q893" t="str">
            <v>15</v>
          </cell>
          <cell r="R893" t="str">
            <v>LINEARE</v>
          </cell>
          <cell r="S893" t="str">
            <v>999999</v>
          </cell>
          <cell r="T893" t="str">
            <v>888888</v>
          </cell>
          <cell r="U893" t="str">
            <v>888888</v>
          </cell>
          <cell r="V893" t="str">
            <v>-888888</v>
          </cell>
          <cell r="W893" t="str">
            <v>-888888</v>
          </cell>
          <cell r="X893" t="str">
            <v>-999999</v>
          </cell>
          <cell r="Y893" t="str">
            <v>0</v>
          </cell>
          <cell r="Z893" t="str">
            <v>MEDIA</v>
          </cell>
          <cell r="AA893" t="str">
            <v>10</v>
          </cell>
          <cell r="AB893" t="str">
            <v>0</v>
          </cell>
          <cell r="AC893" t="str">
            <v>NO</v>
          </cell>
          <cell r="AD893" t="str">
            <v>SI_HighLow</v>
          </cell>
          <cell r="AE893" t="str">
            <v>not used</v>
          </cell>
          <cell r="AF893" t="str">
            <v>A200135</v>
          </cell>
        </row>
        <row r="894">
          <cell r="A894" t="str">
            <v>SHARED</v>
          </cell>
          <cell r="B894" t="str">
            <v>8</v>
          </cell>
          <cell r="C894" t="str">
            <v>A_200135</v>
          </cell>
          <cell r="D894" t="str">
            <v>0000010000</v>
          </cell>
          <cell r="E894" t="str">
            <v>0</v>
          </cell>
          <cell r="F894" t="str">
            <v>A_200135_004</v>
          </cell>
          <cell r="G894" t="str">
            <v>(Dis.FORLI) (GALEATA) PRESSIONE S.ELLERO</v>
          </cell>
          <cell r="H894" t="str">
            <v>bar</v>
          </cell>
          <cell r="I894" t="str">
            <v>819</v>
          </cell>
          <cell r="J894" t="str">
            <v>4095</v>
          </cell>
          <cell r="K894" t="str">
            <v>0</v>
          </cell>
          <cell r="L894" t="str">
            <v>40</v>
          </cell>
          <cell r="M894" t="str">
            <v>1</v>
          </cell>
          <cell r="N894" t="str">
            <v>0</v>
          </cell>
          <cell r="O894" t="str">
            <v>32</v>
          </cell>
          <cell r="P894" t="str">
            <v>0</v>
          </cell>
          <cell r="Q894" t="str">
            <v>15</v>
          </cell>
          <cell r="R894" t="str">
            <v>LINEARE</v>
          </cell>
          <cell r="S894" t="str">
            <v>999999</v>
          </cell>
          <cell r="T894" t="str">
            <v>888888</v>
          </cell>
          <cell r="U894" t="str">
            <v>888888</v>
          </cell>
          <cell r="V894" t="str">
            <v>-888888</v>
          </cell>
          <cell r="W894" t="str">
            <v>-888888</v>
          </cell>
          <cell r="X894" t="str">
            <v>-999999</v>
          </cell>
          <cell r="Y894" t="str">
            <v>0</v>
          </cell>
          <cell r="Z894" t="str">
            <v>MEDIA</v>
          </cell>
          <cell r="AA894" t="str">
            <v>10</v>
          </cell>
          <cell r="AB894" t="str">
            <v>0</v>
          </cell>
          <cell r="AC894" t="str">
            <v>NO</v>
          </cell>
          <cell r="AD894" t="str">
            <v>SI_HighLow</v>
          </cell>
          <cell r="AE894" t="str">
            <v>not used</v>
          </cell>
          <cell r="AF894" t="str">
            <v>A200135</v>
          </cell>
        </row>
        <row r="895">
          <cell r="A895" t="str">
            <v>SHARED</v>
          </cell>
          <cell r="B895" t="str">
            <v>8</v>
          </cell>
          <cell r="C895" t="str">
            <v>A_200135</v>
          </cell>
          <cell r="D895" t="str">
            <v>0000020000</v>
          </cell>
          <cell r="E895" t="str">
            <v>1</v>
          </cell>
          <cell r="F895" t="str">
            <v>A_200135_005</v>
          </cell>
          <cell r="G895" t="str">
            <v>(Dis.FORLI) (GALEATA) PORTATA USCITA B</v>
          </cell>
          <cell r="H895" t="str">
            <v>m3/h</v>
          </cell>
          <cell r="I895" t="str">
            <v>819</v>
          </cell>
          <cell r="J895" t="str">
            <v>4095</v>
          </cell>
          <cell r="K895" t="str">
            <v>0</v>
          </cell>
          <cell r="L895" t="str">
            <v>50</v>
          </cell>
          <cell r="M895" t="str">
            <v>1</v>
          </cell>
          <cell r="N895" t="str">
            <v>0</v>
          </cell>
          <cell r="O895" t="str">
            <v>32</v>
          </cell>
          <cell r="P895" t="str">
            <v>0</v>
          </cell>
          <cell r="Q895" t="str">
            <v>15</v>
          </cell>
          <cell r="R895" t="str">
            <v>LINEARE</v>
          </cell>
          <cell r="S895" t="str">
            <v>999999</v>
          </cell>
          <cell r="T895" t="str">
            <v>888888</v>
          </cell>
          <cell r="U895" t="str">
            <v>888888</v>
          </cell>
          <cell r="V895" t="str">
            <v>-888888</v>
          </cell>
          <cell r="W895" t="str">
            <v>-888888</v>
          </cell>
          <cell r="X895" t="str">
            <v>-999999</v>
          </cell>
          <cell r="Y895" t="str">
            <v>0</v>
          </cell>
          <cell r="Z895" t="str">
            <v>MEDIA</v>
          </cell>
          <cell r="AA895" t="str">
            <v>10</v>
          </cell>
          <cell r="AB895" t="str">
            <v>0</v>
          </cell>
          <cell r="AC895" t="str">
            <v>NO</v>
          </cell>
          <cell r="AD895" t="str">
            <v>SI_HighLow</v>
          </cell>
          <cell r="AE895" t="str">
            <v>not used</v>
          </cell>
          <cell r="AF895" t="str">
            <v>A200135</v>
          </cell>
        </row>
        <row r="896">
          <cell r="A896" t="str">
            <v>SHARED</v>
          </cell>
          <cell r="B896" t="str">
            <v>8</v>
          </cell>
          <cell r="C896" t="str">
            <v>A_200135</v>
          </cell>
          <cell r="D896" t="str">
            <v>0000030000</v>
          </cell>
          <cell r="E896" t="str">
            <v>2</v>
          </cell>
          <cell r="F896" t="str">
            <v>A_200135_006</v>
          </cell>
          <cell r="G896" t="str">
            <v>(Dis.FORLI) (GALEATA) PORTATA USCITA A</v>
          </cell>
          <cell r="H896" t="str">
            <v>m3/h</v>
          </cell>
          <cell r="I896" t="str">
            <v>819</v>
          </cell>
          <cell r="J896" t="str">
            <v>4095</v>
          </cell>
          <cell r="K896" t="str">
            <v>0</v>
          </cell>
          <cell r="L896" t="str">
            <v>50</v>
          </cell>
          <cell r="M896" t="str">
            <v>1</v>
          </cell>
          <cell r="N896" t="str">
            <v>0</v>
          </cell>
          <cell r="O896" t="str">
            <v>32</v>
          </cell>
          <cell r="P896" t="str">
            <v>0</v>
          </cell>
          <cell r="Q896" t="str">
            <v>15</v>
          </cell>
          <cell r="R896" t="str">
            <v>LINEARE</v>
          </cell>
          <cell r="S896" t="str">
            <v>999999</v>
          </cell>
          <cell r="T896" t="str">
            <v>888888</v>
          </cell>
          <cell r="U896" t="str">
            <v>888888</v>
          </cell>
          <cell r="V896" t="str">
            <v>-888888</v>
          </cell>
          <cell r="W896" t="str">
            <v>-888888</v>
          </cell>
          <cell r="X896" t="str">
            <v>-999999</v>
          </cell>
          <cell r="Y896" t="str">
            <v>0</v>
          </cell>
          <cell r="Z896" t="str">
            <v>MEDIA</v>
          </cell>
          <cell r="AA896" t="str">
            <v>10</v>
          </cell>
          <cell r="AB896" t="str">
            <v>0</v>
          </cell>
          <cell r="AC896" t="str">
            <v>NO</v>
          </cell>
          <cell r="AD896" t="str">
            <v>SI_HighLow</v>
          </cell>
          <cell r="AE896" t="str">
            <v>not used</v>
          </cell>
          <cell r="AF896" t="str">
            <v>A200135</v>
          </cell>
        </row>
        <row r="897">
          <cell r="A897" t="str">
            <v>SHARED</v>
          </cell>
          <cell r="B897" t="str">
            <v>8</v>
          </cell>
          <cell r="C897" t="str">
            <v>A_200135</v>
          </cell>
          <cell r="D897" t="str">
            <v>0000040000</v>
          </cell>
          <cell r="E897" t="str">
            <v>3</v>
          </cell>
          <cell r="F897" t="str">
            <v>A_200135_007</v>
          </cell>
          <cell r="G897" t="str">
            <v>(Dis.FORLI) (GALEATA) PORTATA USCITA CIVITELLA</v>
          </cell>
          <cell r="H897" t="str">
            <v>m3/h</v>
          </cell>
          <cell r="I897" t="str">
            <v>819</v>
          </cell>
          <cell r="J897" t="str">
            <v>4095</v>
          </cell>
          <cell r="K897" t="str">
            <v>0</v>
          </cell>
          <cell r="L897" t="str">
            <v>50</v>
          </cell>
          <cell r="M897" t="str">
            <v>1</v>
          </cell>
          <cell r="N897" t="str">
            <v>0</v>
          </cell>
          <cell r="O897" t="str">
            <v>32</v>
          </cell>
          <cell r="P897" t="str">
            <v>0</v>
          </cell>
          <cell r="Q897" t="str">
            <v>15</v>
          </cell>
          <cell r="R897" t="str">
            <v>LINEARE</v>
          </cell>
          <cell r="S897" t="str">
            <v>999999</v>
          </cell>
          <cell r="T897" t="str">
            <v>888888</v>
          </cell>
          <cell r="U897" t="str">
            <v>888888</v>
          </cell>
          <cell r="V897" t="str">
            <v>-888888</v>
          </cell>
          <cell r="W897" t="str">
            <v>-888888</v>
          </cell>
          <cell r="X897" t="str">
            <v>-999999</v>
          </cell>
          <cell r="Y897" t="str">
            <v>0</v>
          </cell>
          <cell r="Z897" t="str">
            <v>MEDIA</v>
          </cell>
          <cell r="AA897" t="str">
            <v>10</v>
          </cell>
          <cell r="AB897" t="str">
            <v>0</v>
          </cell>
          <cell r="AC897" t="str">
            <v>NO</v>
          </cell>
          <cell r="AD897" t="str">
            <v>SI_HighLow</v>
          </cell>
          <cell r="AE897" t="str">
            <v>not used</v>
          </cell>
          <cell r="AF897" t="str">
            <v>A200135</v>
          </cell>
        </row>
        <row r="898">
          <cell r="A898" t="str">
            <v>SHARED</v>
          </cell>
          <cell r="B898" t="str">
            <v>1</v>
          </cell>
          <cell r="C898" t="str">
            <v>A_200137</v>
          </cell>
          <cell r="D898" t="str">
            <v>0000010000</v>
          </cell>
          <cell r="E898" t="str">
            <v>00</v>
          </cell>
          <cell r="F898" t="str">
            <v>A_200137_000</v>
          </cell>
          <cell r="G898" t="str">
            <v>(Dis.FORLI) (GALEATA SAN ZENO ) LIVELLO VASCA</v>
          </cell>
          <cell r="H898" t="str">
            <v>m</v>
          </cell>
          <cell r="I898" t="str">
            <v>820</v>
          </cell>
          <cell r="J898" t="str">
            <v>4095</v>
          </cell>
          <cell r="K898" t="str">
            <v>0</v>
          </cell>
          <cell r="L898" t="str">
            <v>10</v>
          </cell>
          <cell r="M898" t="str">
            <v>0</v>
          </cell>
          <cell r="N898" t="str">
            <v>0</v>
          </cell>
          <cell r="O898" t="str">
            <v>32</v>
          </cell>
          <cell r="P898" t="str">
            <v>0</v>
          </cell>
          <cell r="Q898" t="str">
            <v>15</v>
          </cell>
          <cell r="R898" t="str">
            <v>LINEARE</v>
          </cell>
          <cell r="S898" t="str">
            <v>999999</v>
          </cell>
          <cell r="T898" t="str">
            <v>888888</v>
          </cell>
          <cell r="U898" t="str">
            <v>888888</v>
          </cell>
          <cell r="V898" t="str">
            <v>-888888</v>
          </cell>
          <cell r="W898" t="str">
            <v>-888888</v>
          </cell>
          <cell r="X898" t="str">
            <v>-999999</v>
          </cell>
          <cell r="Y898" t="str">
            <v>0</v>
          </cell>
          <cell r="Z898" t="str">
            <v>MEDIA</v>
          </cell>
          <cell r="AA898" t="str">
            <v>10</v>
          </cell>
          <cell r="AB898" t="str">
            <v>0</v>
          </cell>
          <cell r="AC898" t="str">
            <v>NO</v>
          </cell>
          <cell r="AD898" t="str">
            <v>NO</v>
          </cell>
          <cell r="AE898" t="str">
            <v>not used</v>
          </cell>
          <cell r="AF898" t="str">
            <v>A200137</v>
          </cell>
        </row>
        <row r="899">
          <cell r="A899" t="str">
            <v>SHARED</v>
          </cell>
          <cell r="B899" t="str">
            <v>1</v>
          </cell>
          <cell r="C899" t="str">
            <v>A_200137</v>
          </cell>
          <cell r="D899" t="str">
            <v>0000020000</v>
          </cell>
          <cell r="E899" t="str">
            <v>01</v>
          </cell>
          <cell r="F899" t="str">
            <v>A_200137_001</v>
          </cell>
          <cell r="G899" t="str">
            <v>(Dis.FORLI) (GALEATA SAN ZENO ) PORTATA ENTRATA</v>
          </cell>
          <cell r="H899" t="str">
            <v>m3/h</v>
          </cell>
          <cell r="I899" t="str">
            <v>820</v>
          </cell>
          <cell r="J899" t="str">
            <v>4095</v>
          </cell>
          <cell r="K899" t="str">
            <v>0</v>
          </cell>
          <cell r="L899" t="str">
            <v>30</v>
          </cell>
          <cell r="M899" t="str">
            <v>0</v>
          </cell>
          <cell r="N899" t="str">
            <v>0</v>
          </cell>
          <cell r="O899" t="str">
            <v>32</v>
          </cell>
          <cell r="P899" t="str">
            <v>0</v>
          </cell>
          <cell r="Q899" t="str">
            <v>15</v>
          </cell>
          <cell r="R899" t="str">
            <v>LINEARE</v>
          </cell>
          <cell r="S899" t="str">
            <v>999999</v>
          </cell>
          <cell r="T899" t="str">
            <v>888888</v>
          </cell>
          <cell r="U899" t="str">
            <v>888888</v>
          </cell>
          <cell r="V899" t="str">
            <v>-888888</v>
          </cell>
          <cell r="W899" t="str">
            <v>-888888</v>
          </cell>
          <cell r="X899" t="str">
            <v>-999999</v>
          </cell>
          <cell r="Y899" t="str">
            <v>0</v>
          </cell>
          <cell r="Z899" t="str">
            <v>MEDIA</v>
          </cell>
          <cell r="AA899" t="str">
            <v>10</v>
          </cell>
          <cell r="AB899" t="str">
            <v>0</v>
          </cell>
          <cell r="AC899" t="str">
            <v>NO</v>
          </cell>
          <cell r="AD899" t="str">
            <v>NO</v>
          </cell>
          <cell r="AE899" t="str">
            <v>not used</v>
          </cell>
          <cell r="AF899" t="str">
            <v>A200137</v>
          </cell>
        </row>
        <row r="900">
          <cell r="A900" t="str">
            <v>SHARED</v>
          </cell>
          <cell r="B900" t="str">
            <v>1</v>
          </cell>
          <cell r="C900" t="str">
            <v>A_200137</v>
          </cell>
          <cell r="D900" t="str">
            <v>0000030000</v>
          </cell>
          <cell r="E900" t="str">
            <v>02</v>
          </cell>
          <cell r="F900" t="str">
            <v>A_200137_002</v>
          </cell>
          <cell r="G900" t="str">
            <v>(Dis.FORLI) (GALEATA SAN ZENO ) PRESSIONE ENTRATA</v>
          </cell>
          <cell r="H900" t="str">
            <v>bar</v>
          </cell>
          <cell r="I900" t="str">
            <v>820</v>
          </cell>
          <cell r="J900" t="str">
            <v>4095</v>
          </cell>
          <cell r="K900" t="str">
            <v>0</v>
          </cell>
          <cell r="L900" t="str">
            <v>10</v>
          </cell>
          <cell r="M900" t="str">
            <v>0</v>
          </cell>
          <cell r="N900" t="str">
            <v>0</v>
          </cell>
          <cell r="O900" t="str">
            <v>32</v>
          </cell>
          <cell r="P900" t="str">
            <v>0</v>
          </cell>
          <cell r="Q900" t="str">
            <v>15</v>
          </cell>
          <cell r="R900" t="str">
            <v>LINEARE</v>
          </cell>
          <cell r="S900" t="str">
            <v>999999</v>
          </cell>
          <cell r="T900" t="str">
            <v>888888</v>
          </cell>
          <cell r="U900" t="str">
            <v>888888</v>
          </cell>
          <cell r="V900" t="str">
            <v>-888888</v>
          </cell>
          <cell r="W900" t="str">
            <v>-888888</v>
          </cell>
          <cell r="X900" t="str">
            <v>-999999</v>
          </cell>
          <cell r="Y900" t="str">
            <v>0</v>
          </cell>
          <cell r="Z900" t="str">
            <v>MEDIA</v>
          </cell>
          <cell r="AA900" t="str">
            <v>10</v>
          </cell>
          <cell r="AB900" t="str">
            <v>0</v>
          </cell>
          <cell r="AC900" t="str">
            <v>NO</v>
          </cell>
          <cell r="AD900" t="str">
            <v>NO</v>
          </cell>
          <cell r="AE900" t="str">
            <v>not used</v>
          </cell>
          <cell r="AF900" t="str">
            <v>A200137</v>
          </cell>
        </row>
        <row r="901">
          <cell r="A901" t="str">
            <v>SHARED</v>
          </cell>
          <cell r="B901" t="str">
            <v>1</v>
          </cell>
          <cell r="C901" t="str">
            <v>A_200137</v>
          </cell>
          <cell r="D901" t="str">
            <v>0000040000</v>
          </cell>
          <cell r="E901" t="str">
            <v>03</v>
          </cell>
          <cell r="F901" t="str">
            <v>A_200137_003</v>
          </cell>
          <cell r="G901" t="str">
            <v>(Dis.FORLI) (GALEATA SAN ZENO ) PRESSIONE FEEDER GAS</v>
          </cell>
          <cell r="H901" t="str">
            <v>bar</v>
          </cell>
          <cell r="I901" t="str">
            <v>820</v>
          </cell>
          <cell r="J901" t="str">
            <v>4095</v>
          </cell>
          <cell r="K901" t="str">
            <v>0</v>
          </cell>
          <cell r="L901" t="str">
            <v>16</v>
          </cell>
          <cell r="M901" t="str">
            <v>1</v>
          </cell>
          <cell r="N901" t="str">
            <v>0</v>
          </cell>
          <cell r="O901" t="str">
            <v>32</v>
          </cell>
          <cell r="P901" t="str">
            <v>0</v>
          </cell>
          <cell r="Q901" t="str">
            <v>15</v>
          </cell>
          <cell r="R901" t="str">
            <v>LINEARE</v>
          </cell>
          <cell r="S901" t="str">
            <v>999999</v>
          </cell>
          <cell r="T901" t="str">
            <v>888888</v>
          </cell>
          <cell r="U901" t="str">
            <v>888888</v>
          </cell>
          <cell r="V901" t="str">
            <v>-888888</v>
          </cell>
          <cell r="W901" t="str">
            <v>-888888</v>
          </cell>
          <cell r="X901" t="str">
            <v>-999999</v>
          </cell>
          <cell r="Y901" t="str">
            <v>0</v>
          </cell>
          <cell r="Z901" t="str">
            <v>MEDIA</v>
          </cell>
          <cell r="AA901" t="str">
            <v>10</v>
          </cell>
          <cell r="AB901" t="str">
            <v>0</v>
          </cell>
          <cell r="AC901" t="str">
            <v>NO</v>
          </cell>
          <cell r="AD901" t="str">
            <v>SI_HighLow</v>
          </cell>
          <cell r="AE901" t="str">
            <v>not used</v>
          </cell>
          <cell r="AF901" t="str">
            <v>A200137</v>
          </cell>
        </row>
        <row r="902">
          <cell r="A902" t="str">
            <v>SHARED</v>
          </cell>
          <cell r="B902" t="str">
            <v>8</v>
          </cell>
          <cell r="C902" t="str">
            <v>A_200141</v>
          </cell>
          <cell r="D902" t="str">
            <v>0000010000</v>
          </cell>
          <cell r="E902" t="str">
            <v>0</v>
          </cell>
          <cell r="F902" t="str">
            <v>A_200141_017</v>
          </cell>
          <cell r="G902" t="str">
            <v>(Dis.FORLI) (S.SOFIA) LIVELLO VASCA</v>
          </cell>
          <cell r="H902" t="str">
            <v>m</v>
          </cell>
          <cell r="I902" t="str">
            <v>38725</v>
          </cell>
          <cell r="J902" t="str">
            <v>62556</v>
          </cell>
          <cell r="K902" t="str">
            <v>0</v>
          </cell>
          <cell r="L902" t="str">
            <v>10</v>
          </cell>
          <cell r="M902" t="str">
            <v>1</v>
          </cell>
          <cell r="N902" t="str">
            <v>0</v>
          </cell>
          <cell r="O902" t="str">
            <v>238</v>
          </cell>
          <cell r="P902" t="str">
            <v>0</v>
          </cell>
          <cell r="Q902" t="str">
            <v>15</v>
          </cell>
          <cell r="R902" t="str">
            <v>LINEARE</v>
          </cell>
          <cell r="S902" t="str">
            <v>999999</v>
          </cell>
          <cell r="T902" t="str">
            <v>888888</v>
          </cell>
          <cell r="U902" t="str">
            <v>888888</v>
          </cell>
          <cell r="V902" t="str">
            <v>-888888</v>
          </cell>
          <cell r="W902" t="str">
            <v>-888888</v>
          </cell>
          <cell r="X902" t="str">
            <v>-999999</v>
          </cell>
          <cell r="Y902" t="str">
            <v>0</v>
          </cell>
          <cell r="Z902" t="str">
            <v>MEDIA</v>
          </cell>
          <cell r="AA902" t="str">
            <v>10</v>
          </cell>
          <cell r="AB902" t="str">
            <v>0</v>
          </cell>
          <cell r="AC902" t="str">
            <v>NO</v>
          </cell>
          <cell r="AD902" t="str">
            <v>SI_HighLow</v>
          </cell>
          <cell r="AE902" t="str">
            <v>not used</v>
          </cell>
          <cell r="AF902" t="str">
            <v>A200141</v>
          </cell>
        </row>
        <row r="903">
          <cell r="A903" t="str">
            <v>SHARED</v>
          </cell>
          <cell r="B903" t="str">
            <v>8</v>
          </cell>
          <cell r="C903" t="str">
            <v>A_200141</v>
          </cell>
          <cell r="D903" t="str">
            <v>0000020000</v>
          </cell>
          <cell r="E903" t="str">
            <v>1</v>
          </cell>
          <cell r="F903" t="str">
            <v>A_200141_018</v>
          </cell>
          <cell r="G903" t="str">
            <v>(Dis.FORLI) (S.SOFIA) PORTATA INGRESSO R.A.</v>
          </cell>
          <cell r="H903" t="str">
            <v>m3/h</v>
          </cell>
          <cell r="I903" t="str">
            <v>38725</v>
          </cell>
          <cell r="J903" t="str">
            <v>62556</v>
          </cell>
          <cell r="K903" t="str">
            <v>0</v>
          </cell>
          <cell r="L903" t="str">
            <v>180</v>
          </cell>
          <cell r="M903" t="str">
            <v>1</v>
          </cell>
          <cell r="N903" t="str">
            <v>0</v>
          </cell>
          <cell r="O903" t="str">
            <v>238</v>
          </cell>
          <cell r="P903" t="str">
            <v>0</v>
          </cell>
          <cell r="Q903" t="str">
            <v>15</v>
          </cell>
          <cell r="R903" t="str">
            <v>LINEARE</v>
          </cell>
          <cell r="S903" t="str">
            <v>999999</v>
          </cell>
          <cell r="T903" t="str">
            <v>888888</v>
          </cell>
          <cell r="U903" t="str">
            <v>888888</v>
          </cell>
          <cell r="V903" t="str">
            <v>-888888</v>
          </cell>
          <cell r="W903" t="str">
            <v>-888888</v>
          </cell>
          <cell r="X903" t="str">
            <v>-999999</v>
          </cell>
          <cell r="Y903" t="str">
            <v>0</v>
          </cell>
          <cell r="Z903" t="str">
            <v>MEDIA</v>
          </cell>
          <cell r="AA903" t="str">
            <v>10</v>
          </cell>
          <cell r="AB903" t="str">
            <v>0</v>
          </cell>
          <cell r="AC903" t="str">
            <v>NO</v>
          </cell>
          <cell r="AD903" t="str">
            <v>SI_HighLow</v>
          </cell>
          <cell r="AE903" t="str">
            <v>not used</v>
          </cell>
          <cell r="AF903" t="str">
            <v>A200141</v>
          </cell>
        </row>
        <row r="904">
          <cell r="A904" t="str">
            <v>SHARED</v>
          </cell>
          <cell r="B904" t="str">
            <v>8</v>
          </cell>
          <cell r="C904" t="str">
            <v>A_200141</v>
          </cell>
          <cell r="D904" t="str">
            <v>0000030000</v>
          </cell>
          <cell r="E904" t="str">
            <v>2</v>
          </cell>
          <cell r="F904" t="str">
            <v>A_200141_019</v>
          </cell>
          <cell r="G904" t="str">
            <v>(Dis.FORLI) (S.SOFIA) PORTATA SOLLEVAMENTO CAPRIOLI</v>
          </cell>
          <cell r="H904" t="str">
            <v>m3/h</v>
          </cell>
          <cell r="I904" t="str">
            <v>38725</v>
          </cell>
          <cell r="J904" t="str">
            <v>62556</v>
          </cell>
          <cell r="K904" t="str">
            <v>0</v>
          </cell>
          <cell r="L904" t="str">
            <v>240</v>
          </cell>
          <cell r="M904" t="str">
            <v>0</v>
          </cell>
          <cell r="N904" t="str">
            <v>0</v>
          </cell>
          <cell r="O904" t="str">
            <v>238</v>
          </cell>
          <cell r="P904" t="str">
            <v>0</v>
          </cell>
          <cell r="Q904" t="str">
            <v>15</v>
          </cell>
          <cell r="R904" t="str">
            <v>LINEARE</v>
          </cell>
          <cell r="S904" t="str">
            <v>999999</v>
          </cell>
          <cell r="T904" t="str">
            <v>888888</v>
          </cell>
          <cell r="U904" t="str">
            <v>888888</v>
          </cell>
          <cell r="V904" t="str">
            <v>-888888</v>
          </cell>
          <cell r="W904" t="str">
            <v>-888888</v>
          </cell>
          <cell r="X904" t="str">
            <v>-999999</v>
          </cell>
          <cell r="Y904" t="str">
            <v>0</v>
          </cell>
          <cell r="Z904" t="str">
            <v>MEDIA</v>
          </cell>
          <cell r="AA904" t="str">
            <v>10</v>
          </cell>
          <cell r="AB904" t="str">
            <v>0</v>
          </cell>
          <cell r="AC904" t="str">
            <v>NO</v>
          </cell>
          <cell r="AD904" t="str">
            <v>NO</v>
          </cell>
          <cell r="AE904" t="str">
            <v>not used</v>
          </cell>
          <cell r="AF904" t="str">
            <v>A200141</v>
          </cell>
        </row>
        <row r="905">
          <cell r="A905" t="str">
            <v>SHARED</v>
          </cell>
          <cell r="B905" t="str">
            <v>6</v>
          </cell>
          <cell r="C905" t="str">
            <v>A_200141</v>
          </cell>
          <cell r="D905" t="str">
            <v>0000010000</v>
          </cell>
          <cell r="E905" t="str">
            <v>4</v>
          </cell>
          <cell r="F905" t="str">
            <v>A_200143_005</v>
          </cell>
          <cell r="G905" t="str">
            <v>(Dis.FORLI) (SPINELLO) PORTATA POMPA 1 SOLLEVAMENTO</v>
          </cell>
          <cell r="H905" t="str">
            <v>m3/h</v>
          </cell>
          <cell r="I905" t="str">
            <v>38725</v>
          </cell>
          <cell r="J905" t="str">
            <v>62556</v>
          </cell>
          <cell r="K905" t="str">
            <v>0</v>
          </cell>
          <cell r="L905" t="str">
            <v>36</v>
          </cell>
          <cell r="M905" t="str">
            <v>1</v>
          </cell>
          <cell r="N905" t="str">
            <v>0</v>
          </cell>
          <cell r="O905" t="str">
            <v>238</v>
          </cell>
          <cell r="P905" t="str">
            <v>0</v>
          </cell>
          <cell r="Q905" t="str">
            <v>15</v>
          </cell>
          <cell r="R905" t="str">
            <v>LINEARE</v>
          </cell>
          <cell r="S905" t="str">
            <v>999999</v>
          </cell>
          <cell r="T905" t="str">
            <v>888888</v>
          </cell>
          <cell r="U905" t="str">
            <v>888888</v>
          </cell>
          <cell r="V905" t="str">
            <v>-888888</v>
          </cell>
          <cell r="W905" t="str">
            <v>-888888</v>
          </cell>
          <cell r="X905" t="str">
            <v>-999999</v>
          </cell>
          <cell r="Y905" t="str">
            <v>0</v>
          </cell>
          <cell r="Z905" t="str">
            <v>MEDIA</v>
          </cell>
          <cell r="AA905" t="str">
            <v>10</v>
          </cell>
          <cell r="AB905" t="str">
            <v>0</v>
          </cell>
          <cell r="AC905" t="str">
            <v>NO</v>
          </cell>
          <cell r="AD905" t="str">
            <v>SI_HighLow</v>
          </cell>
          <cell r="AE905" t="str">
            <v>not used</v>
          </cell>
          <cell r="AF905" t="str">
            <v>A200141</v>
          </cell>
        </row>
        <row r="906">
          <cell r="A906" t="str">
            <v>SHARED</v>
          </cell>
          <cell r="B906" t="str">
            <v>6</v>
          </cell>
          <cell r="C906" t="str">
            <v>A_200141</v>
          </cell>
          <cell r="D906" t="str">
            <v>0000020000</v>
          </cell>
          <cell r="E906" t="str">
            <v>5</v>
          </cell>
          <cell r="F906" t="str">
            <v>A_200143_006</v>
          </cell>
          <cell r="G906" t="str">
            <v>(Dis.FORLI) (SPINELLO) PORTATA COLLINA 1 SOLLEVAMENTO</v>
          </cell>
          <cell r="H906" t="str">
            <v>m3/h</v>
          </cell>
          <cell r="I906" t="str">
            <v>38725</v>
          </cell>
          <cell r="J906" t="str">
            <v>62556</v>
          </cell>
          <cell r="K906" t="str">
            <v>0</v>
          </cell>
          <cell r="L906" t="str">
            <v>36</v>
          </cell>
          <cell r="M906" t="str">
            <v>1</v>
          </cell>
          <cell r="N906" t="str">
            <v>0</v>
          </cell>
          <cell r="O906" t="str">
            <v>238</v>
          </cell>
          <cell r="P906" t="str">
            <v>0</v>
          </cell>
          <cell r="Q906" t="str">
            <v>15</v>
          </cell>
          <cell r="R906" t="str">
            <v>LINEARE</v>
          </cell>
          <cell r="S906" t="str">
            <v>999999</v>
          </cell>
          <cell r="T906" t="str">
            <v>888888</v>
          </cell>
          <cell r="U906" t="str">
            <v>888888</v>
          </cell>
          <cell r="V906" t="str">
            <v>-888888</v>
          </cell>
          <cell r="W906" t="str">
            <v>-888888</v>
          </cell>
          <cell r="X906" t="str">
            <v>-999999</v>
          </cell>
          <cell r="Y906" t="str">
            <v>0</v>
          </cell>
          <cell r="Z906" t="str">
            <v>MEDIA</v>
          </cell>
          <cell r="AA906" t="str">
            <v>10</v>
          </cell>
          <cell r="AB906" t="str">
            <v>0</v>
          </cell>
          <cell r="AC906" t="str">
            <v>NO</v>
          </cell>
          <cell r="AD906" t="str">
            <v>SI_HighLow</v>
          </cell>
          <cell r="AE906" t="str">
            <v>not used</v>
          </cell>
          <cell r="AF906" t="str">
            <v>A200141</v>
          </cell>
        </row>
        <row r="907">
          <cell r="A907" t="str">
            <v>SHARED</v>
          </cell>
          <cell r="B907" t="str">
            <v>6</v>
          </cell>
          <cell r="C907" t="str">
            <v>A_200141</v>
          </cell>
          <cell r="D907" t="str">
            <v>0000030000</v>
          </cell>
          <cell r="E907" t="str">
            <v>6</v>
          </cell>
          <cell r="F907" t="str">
            <v>A_200143_007</v>
          </cell>
          <cell r="G907" t="str">
            <v>(Dis.FORLI) (SPINELLO) LIVELLO VASCA 1 SOLLEVAMENTO</v>
          </cell>
          <cell r="H907" t="str">
            <v>m</v>
          </cell>
          <cell r="I907" t="str">
            <v>38725</v>
          </cell>
          <cell r="J907" t="str">
            <v>62556</v>
          </cell>
          <cell r="K907" t="str">
            <v>0</v>
          </cell>
          <cell r="L907" t="str">
            <v>10</v>
          </cell>
          <cell r="M907" t="str">
            <v>1</v>
          </cell>
          <cell r="N907" t="str">
            <v>0</v>
          </cell>
          <cell r="O907" t="str">
            <v>238</v>
          </cell>
          <cell r="P907" t="str">
            <v>0</v>
          </cell>
          <cell r="Q907" t="str">
            <v>15</v>
          </cell>
          <cell r="R907" t="str">
            <v>LINEARE</v>
          </cell>
          <cell r="S907" t="str">
            <v>999999</v>
          </cell>
          <cell r="T907" t="str">
            <v>888888</v>
          </cell>
          <cell r="U907" t="str">
            <v>888888</v>
          </cell>
          <cell r="V907" t="str">
            <v>-888888</v>
          </cell>
          <cell r="W907" t="str">
            <v>-888888</v>
          </cell>
          <cell r="X907" t="str">
            <v>-999999</v>
          </cell>
          <cell r="Y907" t="str">
            <v>0</v>
          </cell>
          <cell r="Z907" t="str">
            <v>MEDIA</v>
          </cell>
          <cell r="AA907" t="str">
            <v>10</v>
          </cell>
          <cell r="AB907" t="str">
            <v>0</v>
          </cell>
          <cell r="AC907" t="str">
            <v>NO</v>
          </cell>
          <cell r="AD907" t="str">
            <v>SI_HighLow</v>
          </cell>
          <cell r="AE907" t="str">
            <v>not used</v>
          </cell>
          <cell r="AF907" t="str">
            <v>A200141</v>
          </cell>
        </row>
        <row r="908">
          <cell r="A908" t="str">
            <v>SHARED</v>
          </cell>
          <cell r="B908" t="str">
            <v>7</v>
          </cell>
          <cell r="C908" t="str">
            <v>A_200141</v>
          </cell>
          <cell r="D908" t="str">
            <v>0000070000</v>
          </cell>
          <cell r="E908" t="str">
            <v>0</v>
          </cell>
          <cell r="F908" t="str">
            <v>A_200143_009</v>
          </cell>
          <cell r="G908" t="str">
            <v>(Dis.FORLI) (SPINELLO) DDP 1 SOLLEVAMENTO</v>
          </cell>
          <cell r="H908" t="str">
            <v>V</v>
          </cell>
          <cell r="I908" t="str">
            <v>38725</v>
          </cell>
          <cell r="J908" t="str">
            <v>62556</v>
          </cell>
          <cell r="K908" t="str">
            <v>0</v>
          </cell>
          <cell r="L908" t="str">
            <v>10</v>
          </cell>
          <cell r="M908" t="str">
            <v>1</v>
          </cell>
          <cell r="N908" t="str">
            <v>0</v>
          </cell>
          <cell r="O908" t="str">
            <v>238</v>
          </cell>
          <cell r="P908" t="str">
            <v>0</v>
          </cell>
          <cell r="Q908" t="str">
            <v>15</v>
          </cell>
          <cell r="R908" t="str">
            <v>LINEARE</v>
          </cell>
          <cell r="S908" t="str">
            <v>999999</v>
          </cell>
          <cell r="T908" t="str">
            <v>888888</v>
          </cell>
          <cell r="U908" t="str">
            <v>888888</v>
          </cell>
          <cell r="V908" t="str">
            <v>-888888</v>
          </cell>
          <cell r="W908" t="str">
            <v>-888888</v>
          </cell>
          <cell r="X908" t="str">
            <v>-999999</v>
          </cell>
          <cell r="Y908" t="str">
            <v>0</v>
          </cell>
          <cell r="Z908" t="str">
            <v>MEDIA</v>
          </cell>
          <cell r="AA908" t="str">
            <v>10</v>
          </cell>
          <cell r="AB908" t="str">
            <v>0</v>
          </cell>
          <cell r="AC908" t="str">
            <v>NO</v>
          </cell>
          <cell r="AD908" t="str">
            <v>SI_HighLow</v>
          </cell>
          <cell r="AE908" t="str">
            <v>not used</v>
          </cell>
          <cell r="AF908" t="str">
            <v>A200141</v>
          </cell>
        </row>
        <row r="909">
          <cell r="A909" t="str">
            <v>SHARED</v>
          </cell>
          <cell r="B909" t="str">
            <v>7</v>
          </cell>
          <cell r="C909" t="str">
            <v>A_200141</v>
          </cell>
          <cell r="D909" t="str">
            <v>0000080000</v>
          </cell>
          <cell r="E909" t="str">
            <v>1</v>
          </cell>
          <cell r="F909" t="str">
            <v>A_200143_010</v>
          </cell>
          <cell r="G909" t="str">
            <v>(Dis.FORLI) (SPINELLO) CORRENTE 1 SOLLEVAMENTO</v>
          </cell>
          <cell r="H909" t="str">
            <v>A</v>
          </cell>
          <cell r="I909" t="str">
            <v>38725</v>
          </cell>
          <cell r="J909" t="str">
            <v>62556</v>
          </cell>
          <cell r="K909" t="str">
            <v>0</v>
          </cell>
          <cell r="L909" t="str">
            <v>40</v>
          </cell>
          <cell r="M909" t="str">
            <v>1</v>
          </cell>
          <cell r="N909" t="str">
            <v>0</v>
          </cell>
          <cell r="O909" t="str">
            <v>238</v>
          </cell>
          <cell r="P909" t="str">
            <v>0</v>
          </cell>
          <cell r="Q909" t="str">
            <v>15</v>
          </cell>
          <cell r="R909" t="str">
            <v>LINEARE</v>
          </cell>
          <cell r="S909" t="str">
            <v>999999</v>
          </cell>
          <cell r="T909" t="str">
            <v>888888</v>
          </cell>
          <cell r="U909" t="str">
            <v>888888</v>
          </cell>
          <cell r="V909" t="str">
            <v>-888888</v>
          </cell>
          <cell r="W909" t="str">
            <v>-888888</v>
          </cell>
          <cell r="X909" t="str">
            <v>-999999</v>
          </cell>
          <cell r="Y909" t="str">
            <v>0</v>
          </cell>
          <cell r="Z909" t="str">
            <v>MEDIA</v>
          </cell>
          <cell r="AA909" t="str">
            <v>10</v>
          </cell>
          <cell r="AB909" t="str">
            <v>0</v>
          </cell>
          <cell r="AC909" t="str">
            <v>NO</v>
          </cell>
          <cell r="AD909" t="str">
            <v>SI_HighLow</v>
          </cell>
          <cell r="AE909" t="str">
            <v>not used</v>
          </cell>
          <cell r="AF909" t="str">
            <v>A200141</v>
          </cell>
        </row>
        <row r="910">
          <cell r="A910" t="str">
            <v>SHARED</v>
          </cell>
          <cell r="B910" t="str">
            <v>8</v>
          </cell>
          <cell r="C910" t="str">
            <v>A_200141</v>
          </cell>
          <cell r="D910" t="str">
            <v>0000040000</v>
          </cell>
          <cell r="E910" t="str">
            <v>3</v>
          </cell>
          <cell r="F910" t="str">
            <v>A_200143_020</v>
          </cell>
          <cell r="G910" t="str">
            <v>(Dis.FORLI) (S.SOFIA) PORTATA INGRESSO 1 SOLLEVAMENTO SPINELLO</v>
          </cell>
          <cell r="H910" t="str">
            <v>m3/h</v>
          </cell>
          <cell r="I910" t="str">
            <v>38725</v>
          </cell>
          <cell r="J910" t="str">
            <v>62556</v>
          </cell>
          <cell r="K910" t="str">
            <v>0</v>
          </cell>
          <cell r="L910" t="str">
            <v>36</v>
          </cell>
          <cell r="M910" t="str">
            <v>1</v>
          </cell>
          <cell r="N910" t="str">
            <v>0</v>
          </cell>
          <cell r="O910" t="str">
            <v>238</v>
          </cell>
          <cell r="P910" t="str">
            <v>0</v>
          </cell>
          <cell r="Q910" t="str">
            <v>15</v>
          </cell>
          <cell r="R910" t="str">
            <v>LINEARE</v>
          </cell>
          <cell r="S910" t="str">
            <v>999999</v>
          </cell>
          <cell r="T910" t="str">
            <v>888888</v>
          </cell>
          <cell r="U910" t="str">
            <v>888888</v>
          </cell>
          <cell r="V910" t="str">
            <v>-888888</v>
          </cell>
          <cell r="W910" t="str">
            <v>-888888</v>
          </cell>
          <cell r="X910" t="str">
            <v>-999999</v>
          </cell>
          <cell r="Y910" t="str">
            <v>0</v>
          </cell>
          <cell r="Z910" t="str">
            <v>MEDIA</v>
          </cell>
          <cell r="AA910" t="str">
            <v>10</v>
          </cell>
          <cell r="AB910" t="str">
            <v>0</v>
          </cell>
          <cell r="AC910" t="str">
            <v>NO</v>
          </cell>
          <cell r="AD910" t="str">
            <v>SI_HighLow</v>
          </cell>
          <cell r="AE910" t="str">
            <v>not used</v>
          </cell>
          <cell r="AF910" t="str">
            <v>A200141</v>
          </cell>
        </row>
        <row r="911">
          <cell r="A911" t="str">
            <v>SHARED</v>
          </cell>
          <cell r="B911" t="str">
            <v>6</v>
          </cell>
          <cell r="C911" t="str">
            <v>A_200141</v>
          </cell>
          <cell r="D911" t="str">
            <v>0000040000</v>
          </cell>
          <cell r="E911" t="str">
            <v>2</v>
          </cell>
          <cell r="F911" t="str">
            <v>A_200144_003</v>
          </cell>
          <cell r="G911" t="str">
            <v>(Dis.FORLI) (SPINELLO) PORTATA POMPA 2 SOLLEVAMENTO</v>
          </cell>
          <cell r="H911" t="str">
            <v>m3/h</v>
          </cell>
          <cell r="I911" t="str">
            <v>38725</v>
          </cell>
          <cell r="J911" t="str">
            <v>62556</v>
          </cell>
          <cell r="K911" t="str">
            <v>0</v>
          </cell>
          <cell r="L911" t="str">
            <v>36</v>
          </cell>
          <cell r="M911" t="str">
            <v>1</v>
          </cell>
          <cell r="N911" t="str">
            <v>0</v>
          </cell>
          <cell r="O911" t="str">
            <v>238</v>
          </cell>
          <cell r="P911" t="str">
            <v>0</v>
          </cell>
          <cell r="Q911" t="str">
            <v>15</v>
          </cell>
          <cell r="R911" t="str">
            <v>LINEARE</v>
          </cell>
          <cell r="S911" t="str">
            <v>999999</v>
          </cell>
          <cell r="T911" t="str">
            <v>888888</v>
          </cell>
          <cell r="U911" t="str">
            <v>888888</v>
          </cell>
          <cell r="V911" t="str">
            <v>-888888</v>
          </cell>
          <cell r="W911" t="str">
            <v>-888888</v>
          </cell>
          <cell r="X911" t="str">
            <v>-999999</v>
          </cell>
          <cell r="Y911" t="str">
            <v>0</v>
          </cell>
          <cell r="Z911" t="str">
            <v>MEDIA</v>
          </cell>
          <cell r="AA911" t="str">
            <v>10</v>
          </cell>
          <cell r="AB911" t="str">
            <v>0</v>
          </cell>
          <cell r="AC911" t="str">
            <v>NO</v>
          </cell>
          <cell r="AD911" t="str">
            <v>SI_HighLow</v>
          </cell>
          <cell r="AE911" t="str">
            <v>not used</v>
          </cell>
          <cell r="AF911" t="str">
            <v>A200141</v>
          </cell>
        </row>
        <row r="912">
          <cell r="A912" t="str">
            <v>SHARED</v>
          </cell>
          <cell r="B912" t="str">
            <v>6</v>
          </cell>
          <cell r="C912" t="str">
            <v>A_200141</v>
          </cell>
          <cell r="D912" t="str">
            <v>0000050000</v>
          </cell>
          <cell r="E912" t="str">
            <v>3</v>
          </cell>
          <cell r="F912" t="str">
            <v>A_200144_004</v>
          </cell>
          <cell r="G912" t="str">
            <v>(Dis.FORLI) (SPINELLO) LIVELLO VASCA 2 SOLLEVAMENTO</v>
          </cell>
          <cell r="H912" t="str">
            <v>m</v>
          </cell>
          <cell r="I912" t="str">
            <v>38725</v>
          </cell>
          <cell r="J912" t="str">
            <v>62556</v>
          </cell>
          <cell r="K912" t="str">
            <v>0</v>
          </cell>
          <cell r="L912" t="str">
            <v>10</v>
          </cell>
          <cell r="M912" t="str">
            <v>1</v>
          </cell>
          <cell r="N912" t="str">
            <v>0</v>
          </cell>
          <cell r="O912" t="str">
            <v>238</v>
          </cell>
          <cell r="P912" t="str">
            <v>0</v>
          </cell>
          <cell r="Q912" t="str">
            <v>15</v>
          </cell>
          <cell r="R912" t="str">
            <v>LINEARE</v>
          </cell>
          <cell r="S912" t="str">
            <v>999999</v>
          </cell>
          <cell r="T912" t="str">
            <v>888888</v>
          </cell>
          <cell r="U912" t="str">
            <v>888888</v>
          </cell>
          <cell r="V912" t="str">
            <v>-888888</v>
          </cell>
          <cell r="W912" t="str">
            <v>-888888</v>
          </cell>
          <cell r="X912" t="str">
            <v>-999999</v>
          </cell>
          <cell r="Y912" t="str">
            <v>0</v>
          </cell>
          <cell r="Z912" t="str">
            <v>MEDIA</v>
          </cell>
          <cell r="AA912" t="str">
            <v>10</v>
          </cell>
          <cell r="AB912" t="str">
            <v>0</v>
          </cell>
          <cell r="AC912" t="str">
            <v>NO</v>
          </cell>
          <cell r="AD912" t="str">
            <v>SI_HighLow</v>
          </cell>
          <cell r="AE912" t="str">
            <v>not used</v>
          </cell>
          <cell r="AF912" t="str">
            <v>A200141</v>
          </cell>
        </row>
        <row r="913">
          <cell r="A913" t="str">
            <v>SHARED</v>
          </cell>
          <cell r="B913" t="str">
            <v>6</v>
          </cell>
          <cell r="C913" t="str">
            <v>A_200141</v>
          </cell>
          <cell r="D913" t="str">
            <v>0000060000</v>
          </cell>
          <cell r="E913" t="str">
            <v>0</v>
          </cell>
          <cell r="F913" t="str">
            <v>A_200145_001</v>
          </cell>
          <cell r="G913" t="str">
            <v>(Dis.FORLI) (SPINELLO) LIVELLO VASCA ANTENNE</v>
          </cell>
          <cell r="H913" t="str">
            <v>m</v>
          </cell>
          <cell r="I913" t="str">
            <v>38725</v>
          </cell>
          <cell r="J913" t="str">
            <v>65556</v>
          </cell>
          <cell r="K913" t="str">
            <v>0</v>
          </cell>
          <cell r="L913" t="str">
            <v>10</v>
          </cell>
          <cell r="M913" t="str">
            <v>1</v>
          </cell>
          <cell r="N913" t="str">
            <v>0</v>
          </cell>
          <cell r="O913" t="str">
            <v>268</v>
          </cell>
          <cell r="P913" t="str">
            <v>0</v>
          </cell>
          <cell r="Q913" t="str">
            <v>15</v>
          </cell>
          <cell r="R913" t="str">
            <v>LINEARE</v>
          </cell>
          <cell r="S913" t="str">
            <v>999999</v>
          </cell>
          <cell r="T913" t="str">
            <v>888888</v>
          </cell>
          <cell r="U913" t="str">
            <v>888888</v>
          </cell>
          <cell r="V913" t="str">
            <v>-888888</v>
          </cell>
          <cell r="W913" t="str">
            <v>-888888</v>
          </cell>
          <cell r="X913" t="str">
            <v>-999999</v>
          </cell>
          <cell r="Y913" t="str">
            <v>0</v>
          </cell>
          <cell r="Z913" t="str">
            <v>MEDIA</v>
          </cell>
          <cell r="AA913" t="str">
            <v>10</v>
          </cell>
          <cell r="AB913" t="str">
            <v>0</v>
          </cell>
          <cell r="AC913" t="str">
            <v>NO</v>
          </cell>
          <cell r="AD913" t="str">
            <v>SI_HighLow</v>
          </cell>
          <cell r="AE913" t="str">
            <v>not used</v>
          </cell>
          <cell r="AF913" t="str">
            <v>A200141</v>
          </cell>
        </row>
        <row r="914">
          <cell r="A914" t="str">
            <v>SHARED</v>
          </cell>
          <cell r="B914" t="str">
            <v>6</v>
          </cell>
          <cell r="C914" t="str">
            <v>A_200141</v>
          </cell>
          <cell r="D914" t="str">
            <v>0000070000</v>
          </cell>
          <cell r="E914" t="str">
            <v>1</v>
          </cell>
          <cell r="F914" t="str">
            <v>A_200145_002</v>
          </cell>
          <cell r="G914" t="str">
            <v>(Dis.FORLI) (SPINELLO) PORTATA USCITA ANTENNE</v>
          </cell>
          <cell r="H914" t="str">
            <v>m3/h</v>
          </cell>
          <cell r="I914" t="str">
            <v>38725</v>
          </cell>
          <cell r="J914" t="str">
            <v>62556</v>
          </cell>
          <cell r="K914" t="str">
            <v>0</v>
          </cell>
          <cell r="L914" t="str">
            <v>54</v>
          </cell>
          <cell r="M914" t="str">
            <v>1</v>
          </cell>
          <cell r="N914" t="str">
            <v>0</v>
          </cell>
          <cell r="O914" t="str">
            <v>238</v>
          </cell>
          <cell r="P914" t="str">
            <v>0</v>
          </cell>
          <cell r="Q914" t="str">
            <v>15</v>
          </cell>
          <cell r="R914" t="str">
            <v>LINEARE</v>
          </cell>
          <cell r="S914" t="str">
            <v>999999</v>
          </cell>
          <cell r="T914" t="str">
            <v>888888</v>
          </cell>
          <cell r="U914" t="str">
            <v>888888</v>
          </cell>
          <cell r="V914" t="str">
            <v>-888888</v>
          </cell>
          <cell r="W914" t="str">
            <v>-888888</v>
          </cell>
          <cell r="X914" t="str">
            <v>-999999</v>
          </cell>
          <cell r="Y914" t="str">
            <v>0</v>
          </cell>
          <cell r="Z914" t="str">
            <v>MEDIA</v>
          </cell>
          <cell r="AA914" t="str">
            <v>10</v>
          </cell>
          <cell r="AB914" t="str">
            <v>0</v>
          </cell>
          <cell r="AC914" t="str">
            <v>NO</v>
          </cell>
          <cell r="AD914" t="str">
            <v>SI_HighLow</v>
          </cell>
          <cell r="AE914" t="str">
            <v>not used</v>
          </cell>
          <cell r="AF914" t="str">
            <v>A200141</v>
          </cell>
        </row>
        <row r="915">
          <cell r="A915" t="str">
            <v>SHARED</v>
          </cell>
          <cell r="B915" t="str">
            <v>6</v>
          </cell>
          <cell r="C915" t="str">
            <v>A_200141</v>
          </cell>
          <cell r="D915" t="str">
            <v>0000080000</v>
          </cell>
          <cell r="E915" t="str">
            <v>7</v>
          </cell>
          <cell r="F915" t="str">
            <v>A_200146_008</v>
          </cell>
          <cell r="G915" t="str">
            <v>(Dis.FORLI) (SPINELLO) LIVELLO VASCA COLLINA DI PONDO</v>
          </cell>
          <cell r="H915" t="str">
            <v>m</v>
          </cell>
          <cell r="I915" t="str">
            <v>38725</v>
          </cell>
          <cell r="J915" t="str">
            <v>62556</v>
          </cell>
          <cell r="K915" t="str">
            <v>0</v>
          </cell>
          <cell r="L915" t="str">
            <v>10</v>
          </cell>
          <cell r="M915" t="str">
            <v>1</v>
          </cell>
          <cell r="N915" t="str">
            <v>0</v>
          </cell>
          <cell r="O915" t="str">
            <v>238</v>
          </cell>
          <cell r="P915" t="str">
            <v>0</v>
          </cell>
          <cell r="Q915" t="str">
            <v>15</v>
          </cell>
          <cell r="R915" t="str">
            <v>LINEARE</v>
          </cell>
          <cell r="S915" t="str">
            <v>999999</v>
          </cell>
          <cell r="T915" t="str">
            <v>888888</v>
          </cell>
          <cell r="U915" t="str">
            <v>888888</v>
          </cell>
          <cell r="V915" t="str">
            <v>-888888</v>
          </cell>
          <cell r="W915" t="str">
            <v>-888888</v>
          </cell>
          <cell r="X915" t="str">
            <v>-999999</v>
          </cell>
          <cell r="Y915" t="str">
            <v>0</v>
          </cell>
          <cell r="Z915" t="str">
            <v>MEDIA</v>
          </cell>
          <cell r="AA915" t="str">
            <v>10</v>
          </cell>
          <cell r="AB915" t="str">
            <v>0</v>
          </cell>
          <cell r="AC915" t="str">
            <v>NO</v>
          </cell>
          <cell r="AD915" t="str">
            <v>SI_HighLow</v>
          </cell>
          <cell r="AE915" t="str">
            <v>not used</v>
          </cell>
          <cell r="AF915" t="str">
            <v>A200141</v>
          </cell>
        </row>
        <row r="916">
          <cell r="A916" t="str">
            <v>SHARED</v>
          </cell>
          <cell r="B916" t="str">
            <v>4</v>
          </cell>
          <cell r="C916" t="str">
            <v>A_200148</v>
          </cell>
          <cell r="D916" t="str">
            <v>0000010000</v>
          </cell>
          <cell r="E916" t="str">
            <v>0</v>
          </cell>
          <cell r="F916" t="str">
            <v>A_200148_000</v>
          </cell>
          <cell r="G916" t="str">
            <v>(Dis.FORLI) (S.SAVINO) LIVELLO VASCA</v>
          </cell>
          <cell r="H916" t="str">
            <v>m</v>
          </cell>
          <cell r="I916" t="str">
            <v>819</v>
          </cell>
          <cell r="J916" t="str">
            <v>4095</v>
          </cell>
          <cell r="K916" t="str">
            <v>0</v>
          </cell>
          <cell r="L916" t="str">
            <v>10</v>
          </cell>
          <cell r="M916" t="str">
            <v>0</v>
          </cell>
          <cell r="N916" t="str">
            <v>0</v>
          </cell>
          <cell r="O916" t="str">
            <v>32</v>
          </cell>
          <cell r="P916" t="str">
            <v>0</v>
          </cell>
          <cell r="Q916" t="str">
            <v>15</v>
          </cell>
          <cell r="R916" t="str">
            <v>LINEARE</v>
          </cell>
          <cell r="S916" t="str">
            <v>999999</v>
          </cell>
          <cell r="T916" t="str">
            <v>888888</v>
          </cell>
          <cell r="U916" t="str">
            <v>888888</v>
          </cell>
          <cell r="V916" t="str">
            <v>1.5</v>
          </cell>
          <cell r="W916" t="str">
            <v>1.5</v>
          </cell>
          <cell r="X916" t="str">
            <v>1</v>
          </cell>
          <cell r="Y916" t="str">
            <v>0</v>
          </cell>
          <cell r="Z916" t="str">
            <v>MEDIA</v>
          </cell>
          <cell r="AA916" t="str">
            <v>10</v>
          </cell>
          <cell r="AB916" t="str">
            <v>0</v>
          </cell>
          <cell r="AC916" t="str">
            <v>NO</v>
          </cell>
          <cell r="AE916" t="str">
            <v>not used</v>
          </cell>
          <cell r="AF916" t="str">
            <v>A200148</v>
          </cell>
        </row>
        <row r="917">
          <cell r="A917" t="str">
            <v>SHARED</v>
          </cell>
          <cell r="B917" t="str">
            <v>4</v>
          </cell>
          <cell r="C917" t="str">
            <v>A_200148</v>
          </cell>
          <cell r="D917" t="str">
            <v>0000020000</v>
          </cell>
          <cell r="E917" t="str">
            <v>1</v>
          </cell>
          <cell r="F917" t="str">
            <v>A_200148_001</v>
          </cell>
          <cell r="G917" t="str">
            <v>(Dis.FORLI) (S.SAVINO) PORTATA ENTRATA</v>
          </cell>
          <cell r="H917" t="str">
            <v>m3/h</v>
          </cell>
          <cell r="I917" t="str">
            <v>819</v>
          </cell>
          <cell r="J917" t="str">
            <v>4095</v>
          </cell>
          <cell r="K917" t="str">
            <v>0</v>
          </cell>
          <cell r="L917" t="str">
            <v>20</v>
          </cell>
          <cell r="M917" t="str">
            <v>1</v>
          </cell>
          <cell r="N917" t="str">
            <v>0</v>
          </cell>
          <cell r="O917" t="str">
            <v>32</v>
          </cell>
          <cell r="P917" t="str">
            <v>0</v>
          </cell>
          <cell r="Q917" t="str">
            <v>15</v>
          </cell>
          <cell r="R917" t="str">
            <v>LINEARE</v>
          </cell>
          <cell r="S917" t="str">
            <v>999999</v>
          </cell>
          <cell r="T917" t="str">
            <v>888888</v>
          </cell>
          <cell r="U917" t="str">
            <v>888888</v>
          </cell>
          <cell r="V917" t="str">
            <v>-888888</v>
          </cell>
          <cell r="W917" t="str">
            <v>-888888</v>
          </cell>
          <cell r="X917" t="str">
            <v>-999999</v>
          </cell>
          <cell r="Y917" t="str">
            <v>0</v>
          </cell>
          <cell r="Z917" t="str">
            <v>MEDIA</v>
          </cell>
          <cell r="AA917" t="str">
            <v>10</v>
          </cell>
          <cell r="AB917" t="str">
            <v>0</v>
          </cell>
          <cell r="AC917" t="str">
            <v>NO</v>
          </cell>
          <cell r="AD917" t="str">
            <v>SI_HighLow</v>
          </cell>
          <cell r="AE917" t="str">
            <v>not used</v>
          </cell>
          <cell r="AF917" t="str">
            <v>A200148</v>
          </cell>
        </row>
        <row r="918">
          <cell r="A918" t="str">
            <v>SHARED</v>
          </cell>
          <cell r="B918" t="str">
            <v>4</v>
          </cell>
          <cell r="C918" t="str">
            <v>A_200148</v>
          </cell>
          <cell r="D918" t="str">
            <v>0000030000</v>
          </cell>
          <cell r="E918" t="str">
            <v>2</v>
          </cell>
          <cell r="F918" t="str">
            <v>A_200148_002</v>
          </cell>
          <cell r="G918" t="str">
            <v>(Dis.FORLI) (S.SAVINO) PORTATA USCITA</v>
          </cell>
          <cell r="H918" t="str">
            <v>m3/h</v>
          </cell>
          <cell r="I918" t="str">
            <v>819</v>
          </cell>
          <cell r="J918" t="str">
            <v>4095</v>
          </cell>
          <cell r="K918" t="str">
            <v>0</v>
          </cell>
          <cell r="L918" t="str">
            <v>20</v>
          </cell>
          <cell r="M918" t="str">
            <v>1</v>
          </cell>
          <cell r="N918" t="str">
            <v>0</v>
          </cell>
          <cell r="O918" t="str">
            <v>32</v>
          </cell>
          <cell r="P918" t="str">
            <v>0</v>
          </cell>
          <cell r="Q918" t="str">
            <v>15</v>
          </cell>
          <cell r="R918" t="str">
            <v>LINEARE</v>
          </cell>
          <cell r="S918" t="str">
            <v>999999</v>
          </cell>
          <cell r="T918" t="str">
            <v>888888</v>
          </cell>
          <cell r="U918" t="str">
            <v>888888</v>
          </cell>
          <cell r="V918" t="str">
            <v>-888888</v>
          </cell>
          <cell r="W918" t="str">
            <v>-888888</v>
          </cell>
          <cell r="X918" t="str">
            <v>-999999</v>
          </cell>
          <cell r="Y918" t="str">
            <v>0</v>
          </cell>
          <cell r="Z918" t="str">
            <v>MEDIA</v>
          </cell>
          <cell r="AA918" t="str">
            <v>10</v>
          </cell>
          <cell r="AB918" t="str">
            <v>0</v>
          </cell>
          <cell r="AC918" t="str">
            <v>NO</v>
          </cell>
          <cell r="AD918" t="str">
            <v>SI_HighLow</v>
          </cell>
          <cell r="AE918" t="str">
            <v>not used</v>
          </cell>
          <cell r="AF918" t="str">
            <v>A200148</v>
          </cell>
        </row>
        <row r="919">
          <cell r="A919" t="str">
            <v>SHARED</v>
          </cell>
          <cell r="B919" t="str">
            <v>4</v>
          </cell>
          <cell r="C919" t="str">
            <v>A_200148</v>
          </cell>
          <cell r="D919" t="str">
            <v>0000040000</v>
          </cell>
          <cell r="E919" t="str">
            <v>3</v>
          </cell>
          <cell r="F919" t="str">
            <v>A_200148_003</v>
          </cell>
          <cell r="G919" t="str">
            <v>(Dis.FORLI) (S.SAVINO) PRESSIONE ENTRATA</v>
          </cell>
          <cell r="H919" t="str">
            <v>bar</v>
          </cell>
          <cell r="I919" t="str">
            <v>819</v>
          </cell>
          <cell r="J919" t="str">
            <v>4095</v>
          </cell>
          <cell r="K919" t="str">
            <v>0</v>
          </cell>
          <cell r="L919" t="str">
            <v>10</v>
          </cell>
          <cell r="M919" t="str">
            <v>0</v>
          </cell>
          <cell r="N919" t="str">
            <v>0</v>
          </cell>
          <cell r="O919" t="str">
            <v>32</v>
          </cell>
          <cell r="P919" t="str">
            <v>0</v>
          </cell>
          <cell r="Q919" t="str">
            <v>15</v>
          </cell>
          <cell r="R919" t="str">
            <v>LINEARE</v>
          </cell>
          <cell r="S919" t="str">
            <v>999999</v>
          </cell>
          <cell r="T919" t="str">
            <v>888888</v>
          </cell>
          <cell r="U919" t="str">
            <v>888888</v>
          </cell>
          <cell r="V919" t="str">
            <v>-888888</v>
          </cell>
          <cell r="W919" t="str">
            <v>-888888</v>
          </cell>
          <cell r="X919" t="str">
            <v>-999999</v>
          </cell>
          <cell r="Y919" t="str">
            <v>0</v>
          </cell>
          <cell r="Z919" t="str">
            <v>MEDIA</v>
          </cell>
          <cell r="AA919" t="str">
            <v>10</v>
          </cell>
          <cell r="AB919" t="str">
            <v>0</v>
          </cell>
          <cell r="AC919" t="str">
            <v>NO</v>
          </cell>
          <cell r="AE919" t="str">
            <v>not used</v>
          </cell>
          <cell r="AF919" t="str">
            <v>A200148</v>
          </cell>
        </row>
        <row r="920">
          <cell r="A920" t="str">
            <v>SHARED</v>
          </cell>
          <cell r="B920" t="str">
            <v>4</v>
          </cell>
          <cell r="C920" t="str">
            <v>A_200150</v>
          </cell>
          <cell r="D920" t="str">
            <v>0000010000</v>
          </cell>
          <cell r="E920" t="str">
            <v>0</v>
          </cell>
          <cell r="F920" t="str">
            <v>A_200150_000</v>
          </cell>
          <cell r="G920" t="str">
            <v>(Dis.FORLI) (PICCININI) PORTATA ENTRATA</v>
          </cell>
          <cell r="H920" t="str">
            <v>m3/h</v>
          </cell>
          <cell r="I920" t="str">
            <v>819</v>
          </cell>
          <cell r="J920" t="str">
            <v>4095</v>
          </cell>
          <cell r="K920" t="str">
            <v>0</v>
          </cell>
          <cell r="L920" t="str">
            <v>100</v>
          </cell>
          <cell r="M920" t="str">
            <v>1</v>
          </cell>
          <cell r="N920" t="str">
            <v>0</v>
          </cell>
          <cell r="O920" t="str">
            <v>32</v>
          </cell>
          <cell r="P920" t="str">
            <v>0</v>
          </cell>
          <cell r="Q920" t="str">
            <v>15</v>
          </cell>
          <cell r="R920" t="str">
            <v>LINEARE</v>
          </cell>
          <cell r="S920" t="str">
            <v>999999</v>
          </cell>
          <cell r="T920" t="str">
            <v>888888</v>
          </cell>
          <cell r="U920" t="str">
            <v>888888</v>
          </cell>
          <cell r="V920" t="str">
            <v>-888888</v>
          </cell>
          <cell r="W920" t="str">
            <v>-888888</v>
          </cell>
          <cell r="X920" t="str">
            <v>-999999</v>
          </cell>
          <cell r="Y920" t="str">
            <v>0</v>
          </cell>
          <cell r="Z920" t="str">
            <v>MEDIA</v>
          </cell>
          <cell r="AA920" t="str">
            <v>10</v>
          </cell>
          <cell r="AB920" t="str">
            <v>0</v>
          </cell>
          <cell r="AC920" t="str">
            <v>NO</v>
          </cell>
          <cell r="AD920" t="str">
            <v>SI_HighLow</v>
          </cell>
          <cell r="AE920" t="str">
            <v>not used</v>
          </cell>
          <cell r="AF920" t="str">
            <v>A200150</v>
          </cell>
        </row>
        <row r="921">
          <cell r="A921" t="str">
            <v>SHARED</v>
          </cell>
          <cell r="B921" t="str">
            <v>4</v>
          </cell>
          <cell r="C921" t="str">
            <v>A_200150</v>
          </cell>
          <cell r="D921" t="str">
            <v>0000020000</v>
          </cell>
          <cell r="E921" t="str">
            <v>1</v>
          </cell>
          <cell r="F921" t="str">
            <v>A_200150_001</v>
          </cell>
          <cell r="G921" t="str">
            <v>(Dis.FORLI) (PICCININI) PORTATA SOLLEVAMENTO</v>
          </cell>
          <cell r="H921" t="str">
            <v>m3/h</v>
          </cell>
          <cell r="I921" t="str">
            <v>819</v>
          </cell>
          <cell r="J921" t="str">
            <v>4095</v>
          </cell>
          <cell r="K921" t="str">
            <v>0</v>
          </cell>
          <cell r="L921" t="str">
            <v>20</v>
          </cell>
          <cell r="M921" t="str">
            <v>0</v>
          </cell>
          <cell r="N921" t="str">
            <v>0</v>
          </cell>
          <cell r="O921" t="str">
            <v>32</v>
          </cell>
          <cell r="P921" t="str">
            <v>0</v>
          </cell>
          <cell r="Q921" t="str">
            <v>15</v>
          </cell>
          <cell r="R921" t="str">
            <v>LINEARE</v>
          </cell>
          <cell r="S921" t="str">
            <v>999999</v>
          </cell>
          <cell r="T921" t="str">
            <v>888888</v>
          </cell>
          <cell r="U921" t="str">
            <v>888888</v>
          </cell>
          <cell r="V921" t="str">
            <v>-888888</v>
          </cell>
          <cell r="W921" t="str">
            <v>-888888</v>
          </cell>
          <cell r="X921" t="str">
            <v>-999999</v>
          </cell>
          <cell r="Y921" t="str">
            <v>0</v>
          </cell>
          <cell r="Z921" t="str">
            <v>MEDIA</v>
          </cell>
          <cell r="AA921" t="str">
            <v>10</v>
          </cell>
          <cell r="AB921" t="str">
            <v>0</v>
          </cell>
          <cell r="AC921" t="str">
            <v>NO</v>
          </cell>
          <cell r="AD921" t="str">
            <v>NO</v>
          </cell>
          <cell r="AE921" t="str">
            <v>not used</v>
          </cell>
          <cell r="AF921" t="str">
            <v>A200150</v>
          </cell>
        </row>
        <row r="922">
          <cell r="A922" t="str">
            <v>SHARED</v>
          </cell>
          <cell r="B922" t="str">
            <v>4</v>
          </cell>
          <cell r="C922" t="str">
            <v>A_200150</v>
          </cell>
          <cell r="D922" t="str">
            <v>0000030000</v>
          </cell>
          <cell r="E922" t="str">
            <v>2</v>
          </cell>
          <cell r="F922" t="str">
            <v>A_200150_002</v>
          </cell>
          <cell r="G922" t="str">
            <v>(Dis.FORLI) (PICCININI) PORTATA USCITA</v>
          </cell>
          <cell r="H922" t="str">
            <v>m3/h</v>
          </cell>
          <cell r="I922" t="str">
            <v>819</v>
          </cell>
          <cell r="J922" t="str">
            <v>4095</v>
          </cell>
          <cell r="K922" t="str">
            <v>0</v>
          </cell>
          <cell r="L922" t="str">
            <v>20</v>
          </cell>
          <cell r="M922" t="str">
            <v>1</v>
          </cell>
          <cell r="N922" t="str">
            <v>0</v>
          </cell>
          <cell r="O922" t="str">
            <v>32</v>
          </cell>
          <cell r="P922" t="str">
            <v>0</v>
          </cell>
          <cell r="Q922" t="str">
            <v>15</v>
          </cell>
          <cell r="R922" t="str">
            <v>LINEARE</v>
          </cell>
          <cell r="S922" t="str">
            <v>999999</v>
          </cell>
          <cell r="T922" t="str">
            <v>888888</v>
          </cell>
          <cell r="U922" t="str">
            <v>888888</v>
          </cell>
          <cell r="V922" t="str">
            <v>-888888</v>
          </cell>
          <cell r="W922" t="str">
            <v>-888888</v>
          </cell>
          <cell r="X922" t="str">
            <v>-999999</v>
          </cell>
          <cell r="Y922" t="str">
            <v>0</v>
          </cell>
          <cell r="Z922" t="str">
            <v>MEDIA</v>
          </cell>
          <cell r="AA922" t="str">
            <v>10</v>
          </cell>
          <cell r="AB922" t="str">
            <v>0</v>
          </cell>
          <cell r="AC922" t="str">
            <v>NO</v>
          </cell>
          <cell r="AD922" t="str">
            <v>SI_HighLow</v>
          </cell>
          <cell r="AE922" t="str">
            <v>not used</v>
          </cell>
          <cell r="AF922" t="str">
            <v>A200150</v>
          </cell>
        </row>
        <row r="923">
          <cell r="A923" t="str">
            <v>SHARED</v>
          </cell>
          <cell r="B923" t="str">
            <v>4</v>
          </cell>
          <cell r="C923" t="str">
            <v>A_200150</v>
          </cell>
          <cell r="D923" t="str">
            <v>0000040000</v>
          </cell>
          <cell r="E923" t="str">
            <v>3</v>
          </cell>
          <cell r="F923" t="str">
            <v>A_200150_003</v>
          </cell>
          <cell r="G923" t="str">
            <v>(Dis.FORLI) (PICCININI) LIVELLO VASCA</v>
          </cell>
          <cell r="H923" t="str">
            <v>m</v>
          </cell>
          <cell r="I923" t="str">
            <v>819</v>
          </cell>
          <cell r="J923" t="str">
            <v>4095</v>
          </cell>
          <cell r="K923" t="str">
            <v>0</v>
          </cell>
          <cell r="L923" t="str">
            <v>10</v>
          </cell>
          <cell r="M923" t="str">
            <v>0</v>
          </cell>
          <cell r="N923" t="str">
            <v>0</v>
          </cell>
          <cell r="O923" t="str">
            <v>32</v>
          </cell>
          <cell r="P923" t="str">
            <v>0</v>
          </cell>
          <cell r="Q923" t="str">
            <v>15</v>
          </cell>
          <cell r="R923" t="str">
            <v>LINEARE</v>
          </cell>
          <cell r="S923" t="str">
            <v>999999</v>
          </cell>
          <cell r="T923" t="str">
            <v>2.4</v>
          </cell>
          <cell r="U923" t="str">
            <v>2.4</v>
          </cell>
          <cell r="V923" t="str">
            <v>1.5</v>
          </cell>
          <cell r="W923" t="str">
            <v>1.5</v>
          </cell>
          <cell r="X923" t="str">
            <v>1.2</v>
          </cell>
          <cell r="Y923" t="str">
            <v>0</v>
          </cell>
          <cell r="Z923" t="str">
            <v>MEDIA</v>
          </cell>
          <cell r="AA923" t="str">
            <v>10</v>
          </cell>
          <cell r="AB923" t="str">
            <v>0</v>
          </cell>
          <cell r="AC923" t="str">
            <v>NO</v>
          </cell>
          <cell r="AE923" t="str">
            <v>not used</v>
          </cell>
          <cell r="AF923" t="str">
            <v>A200150</v>
          </cell>
        </row>
        <row r="924">
          <cell r="A924" t="str">
            <v>SHARED</v>
          </cell>
          <cell r="B924" t="str">
            <v>4</v>
          </cell>
          <cell r="C924" t="str">
            <v>A_200151</v>
          </cell>
          <cell r="D924" t="str">
            <v>0000010000</v>
          </cell>
          <cell r="E924" t="str">
            <v>0</v>
          </cell>
          <cell r="F924" t="str">
            <v>A_200151_000</v>
          </cell>
          <cell r="G924" t="str">
            <v>(Dis.FORLI) (BACCANELLO) LIVELLO SERBATOIO</v>
          </cell>
          <cell r="H924" t="str">
            <v>m</v>
          </cell>
          <cell r="I924" t="str">
            <v>819</v>
          </cell>
          <cell r="J924" t="str">
            <v>4095</v>
          </cell>
          <cell r="K924" t="str">
            <v>0</v>
          </cell>
          <cell r="L924" t="str">
            <v>10</v>
          </cell>
          <cell r="M924" t="str">
            <v>0</v>
          </cell>
          <cell r="N924" t="str">
            <v>0</v>
          </cell>
          <cell r="O924" t="str">
            <v>32</v>
          </cell>
          <cell r="P924" t="str">
            <v>0</v>
          </cell>
          <cell r="Q924" t="str">
            <v>15</v>
          </cell>
          <cell r="R924" t="str">
            <v>LINEARE</v>
          </cell>
          <cell r="S924" t="str">
            <v>999999</v>
          </cell>
          <cell r="T924" t="str">
            <v>888888</v>
          </cell>
          <cell r="U924" t="str">
            <v>888888</v>
          </cell>
          <cell r="V924" t="str">
            <v>1.2</v>
          </cell>
          <cell r="W924" t="str">
            <v>1.2</v>
          </cell>
          <cell r="X924" t="str">
            <v>.8</v>
          </cell>
          <cell r="Y924" t="str">
            <v>0</v>
          </cell>
          <cell r="Z924" t="str">
            <v>MEDIA</v>
          </cell>
          <cell r="AA924" t="str">
            <v>10</v>
          </cell>
          <cell r="AB924" t="str">
            <v>0</v>
          </cell>
          <cell r="AC924" t="str">
            <v>NO</v>
          </cell>
          <cell r="AD924" t="str">
            <v>NO</v>
          </cell>
          <cell r="AE924" t="str">
            <v>not used</v>
          </cell>
          <cell r="AF924" t="str">
            <v>A200151</v>
          </cell>
        </row>
        <row r="925">
          <cell r="A925" t="str">
            <v>SHARED</v>
          </cell>
          <cell r="B925" t="str">
            <v>4</v>
          </cell>
          <cell r="C925" t="str">
            <v>A_200151</v>
          </cell>
          <cell r="D925" t="str">
            <v>0000020000</v>
          </cell>
          <cell r="E925" t="str">
            <v>1</v>
          </cell>
          <cell r="F925" t="str">
            <v>A_200151_001</v>
          </cell>
          <cell r="G925" t="str">
            <v>(Dis.FORLI) (BACCANELLO) PORTATA USCITA VILLA SALTA</v>
          </cell>
          <cell r="H925" t="str">
            <v>m3/h</v>
          </cell>
          <cell r="I925" t="str">
            <v>819</v>
          </cell>
          <cell r="J925" t="str">
            <v>4095</v>
          </cell>
          <cell r="K925" t="str">
            <v>0</v>
          </cell>
          <cell r="L925" t="str">
            <v>20</v>
          </cell>
          <cell r="M925" t="str">
            <v>1</v>
          </cell>
          <cell r="N925" t="str">
            <v>0</v>
          </cell>
          <cell r="O925" t="str">
            <v>32</v>
          </cell>
          <cell r="P925" t="str">
            <v>0</v>
          </cell>
          <cell r="Q925" t="str">
            <v>15</v>
          </cell>
          <cell r="R925" t="str">
            <v>LINEARE</v>
          </cell>
          <cell r="S925" t="str">
            <v>999999</v>
          </cell>
          <cell r="T925" t="str">
            <v>888888</v>
          </cell>
          <cell r="U925" t="str">
            <v>888888</v>
          </cell>
          <cell r="V925" t="str">
            <v>-888888</v>
          </cell>
          <cell r="W925" t="str">
            <v>-888888</v>
          </cell>
          <cell r="X925" t="str">
            <v>-999999</v>
          </cell>
          <cell r="Y925" t="str">
            <v>0</v>
          </cell>
          <cell r="Z925" t="str">
            <v>MEDIA</v>
          </cell>
          <cell r="AA925" t="str">
            <v>10</v>
          </cell>
          <cell r="AB925" t="str">
            <v>0</v>
          </cell>
          <cell r="AC925" t="str">
            <v>NO</v>
          </cell>
          <cell r="AD925" t="str">
            <v>SI_HighLow</v>
          </cell>
          <cell r="AE925" t="str">
            <v>not used</v>
          </cell>
          <cell r="AF925" t="str">
            <v>A200151</v>
          </cell>
        </row>
        <row r="926">
          <cell r="A926" t="str">
            <v>SHARED</v>
          </cell>
          <cell r="B926" t="str">
            <v>4</v>
          </cell>
          <cell r="C926" t="str">
            <v>A_200151</v>
          </cell>
          <cell r="D926" t="str">
            <v>0000030000</v>
          </cell>
          <cell r="E926" t="str">
            <v>2</v>
          </cell>
          <cell r="F926" t="str">
            <v>A_200151_002</v>
          </cell>
          <cell r="G926" t="str">
            <v>(Dis.FORLI) (BACCANELLO) PORTATA USCITA PARATAI M. MIRABELLO</v>
          </cell>
          <cell r="H926" t="str">
            <v>m3/h</v>
          </cell>
          <cell r="I926" t="str">
            <v>819</v>
          </cell>
          <cell r="J926" t="str">
            <v>4095</v>
          </cell>
          <cell r="K926" t="str">
            <v>0</v>
          </cell>
          <cell r="L926" t="str">
            <v>20</v>
          </cell>
          <cell r="M926" t="str">
            <v>1</v>
          </cell>
          <cell r="N926" t="str">
            <v>0</v>
          </cell>
          <cell r="O926" t="str">
            <v>32</v>
          </cell>
          <cell r="P926" t="str">
            <v>0</v>
          </cell>
          <cell r="Q926" t="str">
            <v>15</v>
          </cell>
          <cell r="R926" t="str">
            <v>LINEARE</v>
          </cell>
          <cell r="S926" t="str">
            <v>999999</v>
          </cell>
          <cell r="T926" t="str">
            <v>888888</v>
          </cell>
          <cell r="U926" t="str">
            <v>888888</v>
          </cell>
          <cell r="V926" t="str">
            <v>-888888</v>
          </cell>
          <cell r="W926" t="str">
            <v>-888888</v>
          </cell>
          <cell r="X926" t="str">
            <v>-999999</v>
          </cell>
          <cell r="Y926" t="str">
            <v>0</v>
          </cell>
          <cell r="Z926" t="str">
            <v>MEDIA</v>
          </cell>
          <cell r="AA926" t="str">
            <v>10</v>
          </cell>
          <cell r="AB926" t="str">
            <v>0</v>
          </cell>
          <cell r="AC926" t="str">
            <v>NO</v>
          </cell>
          <cell r="AD926" t="str">
            <v>SI_HighLow</v>
          </cell>
          <cell r="AE926" t="str">
            <v>not used</v>
          </cell>
          <cell r="AF926" t="str">
            <v>A200151</v>
          </cell>
        </row>
        <row r="927">
          <cell r="A927" t="str">
            <v>SHARED</v>
          </cell>
          <cell r="B927" t="str">
            <v>4</v>
          </cell>
          <cell r="C927" t="str">
            <v>A_200151</v>
          </cell>
          <cell r="D927" t="str">
            <v>0000040000</v>
          </cell>
          <cell r="E927" t="str">
            <v>3</v>
          </cell>
          <cell r="F927" t="str">
            <v>A_200151_003</v>
          </cell>
          <cell r="G927" t="str">
            <v>(Dis.FORLI) (BACCANELLO) PORTATA USCITA MARSIGNANO</v>
          </cell>
          <cell r="H927" t="str">
            <v>m3/h</v>
          </cell>
          <cell r="I927" t="str">
            <v>819</v>
          </cell>
          <cell r="J927" t="str">
            <v>4095</v>
          </cell>
          <cell r="K927" t="str">
            <v>0</v>
          </cell>
          <cell r="L927" t="str">
            <v>20</v>
          </cell>
          <cell r="M927" t="str">
            <v>1</v>
          </cell>
          <cell r="N927" t="str">
            <v>0</v>
          </cell>
          <cell r="O927" t="str">
            <v>32</v>
          </cell>
          <cell r="P927" t="str">
            <v>0</v>
          </cell>
          <cell r="Q927" t="str">
            <v>15</v>
          </cell>
          <cell r="R927" t="str">
            <v>LINEARE</v>
          </cell>
          <cell r="S927" t="str">
            <v>999999</v>
          </cell>
          <cell r="T927" t="str">
            <v>888888</v>
          </cell>
          <cell r="U927" t="str">
            <v>888888</v>
          </cell>
          <cell r="V927" t="str">
            <v>-888888</v>
          </cell>
          <cell r="W927" t="str">
            <v>-888888</v>
          </cell>
          <cell r="X927" t="str">
            <v>-999999</v>
          </cell>
          <cell r="Y927" t="str">
            <v>0</v>
          </cell>
          <cell r="Z927" t="str">
            <v>MEDIA</v>
          </cell>
          <cell r="AA927" t="str">
            <v>10</v>
          </cell>
          <cell r="AB927" t="str">
            <v>0</v>
          </cell>
          <cell r="AC927" t="str">
            <v>NO</v>
          </cell>
          <cell r="AD927" t="str">
            <v>SI_HighLow</v>
          </cell>
          <cell r="AE927" t="str">
            <v>not used</v>
          </cell>
          <cell r="AF927" t="str">
            <v>A200151</v>
          </cell>
        </row>
        <row r="928">
          <cell r="A928" t="str">
            <v>SHARED</v>
          </cell>
          <cell r="B928" t="str">
            <v>4</v>
          </cell>
          <cell r="C928" t="str">
            <v>A_200153</v>
          </cell>
          <cell r="D928" t="str">
            <v>0000010000</v>
          </cell>
          <cell r="E928" t="str">
            <v>0</v>
          </cell>
          <cell r="F928" t="str">
            <v>A_200153_000</v>
          </cell>
          <cell r="G928" t="str">
            <v>(Dis.FORLI) (PARATAI) LIVELLO VASCA</v>
          </cell>
          <cell r="H928" t="str">
            <v>m</v>
          </cell>
          <cell r="I928" t="str">
            <v>819</v>
          </cell>
          <cell r="J928" t="str">
            <v>4095</v>
          </cell>
          <cell r="K928" t="str">
            <v>0</v>
          </cell>
          <cell r="L928" t="str">
            <v>10</v>
          </cell>
          <cell r="M928" t="str">
            <v>0</v>
          </cell>
          <cell r="N928" t="str">
            <v>0</v>
          </cell>
          <cell r="O928" t="str">
            <v>32</v>
          </cell>
          <cell r="P928" t="str">
            <v>0</v>
          </cell>
          <cell r="Q928" t="str">
            <v>15</v>
          </cell>
          <cell r="R928" t="str">
            <v>LINEARE</v>
          </cell>
          <cell r="S928" t="str">
            <v>999999</v>
          </cell>
          <cell r="T928" t="str">
            <v>888888</v>
          </cell>
          <cell r="U928" t="str">
            <v>888888</v>
          </cell>
          <cell r="V928" t="str">
            <v>1</v>
          </cell>
          <cell r="W928" t="str">
            <v>1</v>
          </cell>
          <cell r="X928" t="str">
            <v>.8</v>
          </cell>
          <cell r="Y928" t="str">
            <v>0</v>
          </cell>
          <cell r="Z928" t="str">
            <v>MEDIA</v>
          </cell>
          <cell r="AA928" t="str">
            <v>10</v>
          </cell>
          <cell r="AB928" t="str">
            <v>0</v>
          </cell>
          <cell r="AC928" t="str">
            <v>NO</v>
          </cell>
          <cell r="AE928" t="str">
            <v>not used</v>
          </cell>
          <cell r="AF928" t="str">
            <v>A200153</v>
          </cell>
        </row>
        <row r="929">
          <cell r="A929" t="str">
            <v>SHARED</v>
          </cell>
          <cell r="B929" t="str">
            <v>4</v>
          </cell>
          <cell r="C929" t="str">
            <v>A_200153</v>
          </cell>
          <cell r="D929" t="str">
            <v>0000020000</v>
          </cell>
          <cell r="E929" t="str">
            <v>1</v>
          </cell>
          <cell r="F929" t="str">
            <v>A_200153_001</v>
          </cell>
          <cell r="G929" t="str">
            <v>(Dis.FORLI) (PARATAI) PORTATA SOLLEVAMENTO</v>
          </cell>
          <cell r="H929" t="str">
            <v>m3/h</v>
          </cell>
          <cell r="I929" t="str">
            <v>819</v>
          </cell>
          <cell r="J929" t="str">
            <v>4095</v>
          </cell>
          <cell r="K929" t="str">
            <v>0</v>
          </cell>
          <cell r="L929" t="str">
            <v>10</v>
          </cell>
          <cell r="M929" t="str">
            <v>1</v>
          </cell>
          <cell r="N929" t="str">
            <v>0</v>
          </cell>
          <cell r="O929" t="str">
            <v>32</v>
          </cell>
          <cell r="P929" t="str">
            <v>0</v>
          </cell>
          <cell r="Q929" t="str">
            <v>15</v>
          </cell>
          <cell r="R929" t="str">
            <v>LINEARE</v>
          </cell>
          <cell r="S929" t="str">
            <v>999999</v>
          </cell>
          <cell r="T929" t="str">
            <v>888888</v>
          </cell>
          <cell r="U929" t="str">
            <v>888888</v>
          </cell>
          <cell r="V929" t="str">
            <v>-888888</v>
          </cell>
          <cell r="W929" t="str">
            <v>-888888</v>
          </cell>
          <cell r="X929" t="str">
            <v>-999999</v>
          </cell>
          <cell r="Y929" t="str">
            <v>0</v>
          </cell>
          <cell r="Z929" t="str">
            <v>MEDIA</v>
          </cell>
          <cell r="AA929" t="str">
            <v>10</v>
          </cell>
          <cell r="AB929" t="str">
            <v>0</v>
          </cell>
          <cell r="AC929" t="str">
            <v>NO</v>
          </cell>
          <cell r="AD929" t="str">
            <v>SI_HighLow</v>
          </cell>
          <cell r="AE929" t="str">
            <v>not used</v>
          </cell>
          <cell r="AF929" t="str">
            <v>A200153</v>
          </cell>
        </row>
        <row r="930">
          <cell r="A930" t="str">
            <v>SHARED</v>
          </cell>
          <cell r="B930" t="str">
            <v>4</v>
          </cell>
          <cell r="C930" t="str">
            <v>A_200153</v>
          </cell>
          <cell r="D930" t="str">
            <v>0000030000</v>
          </cell>
          <cell r="E930" t="str">
            <v>2</v>
          </cell>
          <cell r="F930" t="str">
            <v>A_200153_002</v>
          </cell>
          <cell r="G930" t="str">
            <v>(Dis.FORLI) (PARATAI) PORTATA USCITA RETE</v>
          </cell>
          <cell r="H930" t="str">
            <v>m3/h</v>
          </cell>
          <cell r="I930" t="str">
            <v>819</v>
          </cell>
          <cell r="J930" t="str">
            <v>4095</v>
          </cell>
          <cell r="K930" t="str">
            <v>0</v>
          </cell>
          <cell r="L930" t="str">
            <v>10</v>
          </cell>
          <cell r="M930" t="str">
            <v>1</v>
          </cell>
          <cell r="N930" t="str">
            <v>0</v>
          </cell>
          <cell r="O930" t="str">
            <v>32</v>
          </cell>
          <cell r="P930" t="str">
            <v>0</v>
          </cell>
          <cell r="Q930" t="str">
            <v>15</v>
          </cell>
          <cell r="R930" t="str">
            <v>LINEARE</v>
          </cell>
          <cell r="S930" t="str">
            <v>999999</v>
          </cell>
          <cell r="T930" t="str">
            <v>888888</v>
          </cell>
          <cell r="U930" t="str">
            <v>888888</v>
          </cell>
          <cell r="V930" t="str">
            <v>-888888</v>
          </cell>
          <cell r="W930" t="str">
            <v>-888888</v>
          </cell>
          <cell r="X930" t="str">
            <v>-999999</v>
          </cell>
          <cell r="Y930" t="str">
            <v>0</v>
          </cell>
          <cell r="Z930" t="str">
            <v>MEDIA</v>
          </cell>
          <cell r="AA930" t="str">
            <v>10</v>
          </cell>
          <cell r="AB930" t="str">
            <v>0</v>
          </cell>
          <cell r="AC930" t="str">
            <v>NO</v>
          </cell>
          <cell r="AD930" t="str">
            <v>SI_HighLow</v>
          </cell>
          <cell r="AE930" t="str">
            <v>not used</v>
          </cell>
          <cell r="AF930" t="str">
            <v>A200153</v>
          </cell>
        </row>
        <row r="931">
          <cell r="A931" t="str">
            <v>SHARED</v>
          </cell>
          <cell r="B931" t="str">
            <v>4</v>
          </cell>
          <cell r="C931" t="str">
            <v>A_200153</v>
          </cell>
          <cell r="D931" t="str">
            <v>0000040000</v>
          </cell>
          <cell r="E931" t="str">
            <v>3</v>
          </cell>
          <cell r="F931" t="str">
            <v>A_200153_003</v>
          </cell>
          <cell r="G931" t="str">
            <v>(Dis.FORLI) (PARATAI) PORTATA USCITA M. MAGGIORE</v>
          </cell>
          <cell r="H931" t="str">
            <v>m3/h</v>
          </cell>
          <cell r="I931" t="str">
            <v>819</v>
          </cell>
          <cell r="J931" t="str">
            <v>4095</v>
          </cell>
          <cell r="K931" t="str">
            <v>0</v>
          </cell>
          <cell r="L931" t="str">
            <v>20</v>
          </cell>
          <cell r="M931" t="str">
            <v>1</v>
          </cell>
          <cell r="N931" t="str">
            <v>0</v>
          </cell>
          <cell r="O931" t="str">
            <v>32</v>
          </cell>
          <cell r="P931" t="str">
            <v>0</v>
          </cell>
          <cell r="Q931" t="str">
            <v>15</v>
          </cell>
          <cell r="R931" t="str">
            <v>LINEARE</v>
          </cell>
          <cell r="S931" t="str">
            <v>999999</v>
          </cell>
          <cell r="T931" t="str">
            <v>888888</v>
          </cell>
          <cell r="U931" t="str">
            <v>888888</v>
          </cell>
          <cell r="V931" t="str">
            <v>-888888</v>
          </cell>
          <cell r="W931" t="str">
            <v>-888888</v>
          </cell>
          <cell r="X931" t="str">
            <v>-999999</v>
          </cell>
          <cell r="Y931" t="str">
            <v>0</v>
          </cell>
          <cell r="Z931" t="str">
            <v>MEDIA</v>
          </cell>
          <cell r="AA931" t="str">
            <v>10</v>
          </cell>
          <cell r="AB931" t="str">
            <v>0</v>
          </cell>
          <cell r="AC931" t="str">
            <v>NO</v>
          </cell>
          <cell r="AD931" t="str">
            <v>SI_HighLow</v>
          </cell>
          <cell r="AE931" t="str">
            <v>not used</v>
          </cell>
          <cell r="AF931" t="str">
            <v>A200153</v>
          </cell>
        </row>
        <row r="932">
          <cell r="A932" t="str">
            <v>SHARED</v>
          </cell>
          <cell r="B932" t="str">
            <v>4</v>
          </cell>
          <cell r="C932" t="str">
            <v>A_200155</v>
          </cell>
          <cell r="D932" t="str">
            <v>0000010000</v>
          </cell>
          <cell r="E932" t="str">
            <v>0</v>
          </cell>
          <cell r="F932" t="str">
            <v>A_200155_000</v>
          </cell>
          <cell r="G932" t="str">
            <v>(Dis.FORLI) (M.MIRABELLO) LIVELLO VASCA</v>
          </cell>
          <cell r="H932" t="str">
            <v>m</v>
          </cell>
          <cell r="I932" t="str">
            <v>819</v>
          </cell>
          <cell r="J932" t="str">
            <v>4095</v>
          </cell>
          <cell r="K932" t="str">
            <v>0</v>
          </cell>
          <cell r="L932" t="str">
            <v>10</v>
          </cell>
          <cell r="M932" t="str">
            <v>1</v>
          </cell>
          <cell r="N932" t="str">
            <v>0</v>
          </cell>
          <cell r="O932" t="str">
            <v>32</v>
          </cell>
          <cell r="P932" t="str">
            <v>0</v>
          </cell>
          <cell r="Q932" t="str">
            <v>15</v>
          </cell>
          <cell r="R932" t="str">
            <v>LINEARE</v>
          </cell>
          <cell r="S932" t="str">
            <v>999999</v>
          </cell>
          <cell r="T932" t="str">
            <v>888888</v>
          </cell>
          <cell r="U932" t="str">
            <v>888888</v>
          </cell>
          <cell r="V932" t="str">
            <v>-888888</v>
          </cell>
          <cell r="W932" t="str">
            <v>-888888</v>
          </cell>
          <cell r="X932" t="str">
            <v>-999999</v>
          </cell>
          <cell r="Y932" t="str">
            <v>0</v>
          </cell>
          <cell r="Z932" t="str">
            <v>MEDIA</v>
          </cell>
          <cell r="AA932" t="str">
            <v>10</v>
          </cell>
          <cell r="AB932" t="str">
            <v>0</v>
          </cell>
          <cell r="AC932" t="str">
            <v>NO</v>
          </cell>
          <cell r="AD932" t="str">
            <v>SI_HighLow</v>
          </cell>
          <cell r="AE932" t="str">
            <v>not used</v>
          </cell>
          <cell r="AF932" t="str">
            <v>A200155</v>
          </cell>
        </row>
        <row r="933">
          <cell r="A933" t="str">
            <v>SHARED</v>
          </cell>
          <cell r="B933" t="str">
            <v>4</v>
          </cell>
          <cell r="C933" t="str">
            <v>A_200155</v>
          </cell>
          <cell r="D933" t="str">
            <v>0000020000</v>
          </cell>
          <cell r="E933" t="str">
            <v>1</v>
          </cell>
          <cell r="F933" t="str">
            <v>A_200155_001</v>
          </cell>
          <cell r="G933" t="str">
            <v>(Dis.FORLI) (M.MIRABELLO) PORTATA SOLLEVAMENTO</v>
          </cell>
          <cell r="H933" t="str">
            <v>m3/h</v>
          </cell>
          <cell r="I933" t="str">
            <v>819</v>
          </cell>
          <cell r="J933" t="str">
            <v>4095</v>
          </cell>
          <cell r="K933" t="str">
            <v>0</v>
          </cell>
          <cell r="L933" t="str">
            <v>18</v>
          </cell>
          <cell r="M933" t="str">
            <v>1</v>
          </cell>
          <cell r="N933" t="str">
            <v>0</v>
          </cell>
          <cell r="O933" t="str">
            <v>32</v>
          </cell>
          <cell r="P933" t="str">
            <v>0</v>
          </cell>
          <cell r="Q933" t="str">
            <v>15</v>
          </cell>
          <cell r="R933" t="str">
            <v>LINEARE</v>
          </cell>
          <cell r="S933" t="str">
            <v>999999</v>
          </cell>
          <cell r="T933" t="str">
            <v>888888</v>
          </cell>
          <cell r="U933" t="str">
            <v>888888</v>
          </cell>
          <cell r="V933" t="str">
            <v>-888888</v>
          </cell>
          <cell r="W933" t="str">
            <v>-888888</v>
          </cell>
          <cell r="X933" t="str">
            <v>-999999</v>
          </cell>
          <cell r="Y933" t="str">
            <v>0</v>
          </cell>
          <cell r="Z933" t="str">
            <v>MEDIA</v>
          </cell>
          <cell r="AA933" t="str">
            <v>10</v>
          </cell>
          <cell r="AB933" t="str">
            <v>0</v>
          </cell>
          <cell r="AC933" t="str">
            <v>NO</v>
          </cell>
          <cell r="AD933" t="str">
            <v>SI_HighLow</v>
          </cell>
          <cell r="AE933" t="str">
            <v>not used</v>
          </cell>
          <cell r="AF933" t="str">
            <v>A200155</v>
          </cell>
        </row>
        <row r="934">
          <cell r="A934" t="str">
            <v>SHARED</v>
          </cell>
          <cell r="B934" t="str">
            <v>4</v>
          </cell>
          <cell r="C934" t="str">
            <v>A_200155</v>
          </cell>
          <cell r="D934" t="str">
            <v>0000030000</v>
          </cell>
          <cell r="E934" t="str">
            <v>2</v>
          </cell>
          <cell r="F934" t="str">
            <v>A_200155_002</v>
          </cell>
          <cell r="G934" t="str">
            <v>(Dis.FORLI) (M.MIRABELLO) LIVELLO SERBATOIO</v>
          </cell>
          <cell r="H934" t="str">
            <v>m</v>
          </cell>
          <cell r="I934" t="str">
            <v>819</v>
          </cell>
          <cell r="J934" t="str">
            <v>4095</v>
          </cell>
          <cell r="K934" t="str">
            <v>0</v>
          </cell>
          <cell r="L934" t="str">
            <v>10</v>
          </cell>
          <cell r="M934" t="str">
            <v>1</v>
          </cell>
          <cell r="N934" t="str">
            <v>0</v>
          </cell>
          <cell r="O934" t="str">
            <v>32</v>
          </cell>
          <cell r="P934" t="str">
            <v>0</v>
          </cell>
          <cell r="Q934" t="str">
            <v>15</v>
          </cell>
          <cell r="R934" t="str">
            <v>LINEARE</v>
          </cell>
          <cell r="S934" t="str">
            <v>999999</v>
          </cell>
          <cell r="T934" t="str">
            <v>888888</v>
          </cell>
          <cell r="U934" t="str">
            <v>888888</v>
          </cell>
          <cell r="V934" t="str">
            <v>-888888</v>
          </cell>
          <cell r="W934" t="str">
            <v>-888888</v>
          </cell>
          <cell r="X934" t="str">
            <v>-999999</v>
          </cell>
          <cell r="Y934" t="str">
            <v>0</v>
          </cell>
          <cell r="Z934" t="str">
            <v>MEDIA</v>
          </cell>
          <cell r="AA934" t="str">
            <v>10</v>
          </cell>
          <cell r="AB934" t="str">
            <v>0</v>
          </cell>
          <cell r="AC934" t="str">
            <v>NO</v>
          </cell>
          <cell r="AD934" t="str">
            <v>SI_HighLow</v>
          </cell>
          <cell r="AE934" t="str">
            <v>not used</v>
          </cell>
          <cell r="AF934" t="str">
            <v>A200155</v>
          </cell>
        </row>
        <row r="935">
          <cell r="A935" t="str">
            <v>SHARED</v>
          </cell>
          <cell r="B935" t="str">
            <v>4</v>
          </cell>
          <cell r="C935" t="str">
            <v>A_200155</v>
          </cell>
          <cell r="D935" t="str">
            <v>0000040000</v>
          </cell>
          <cell r="E935" t="str">
            <v>3</v>
          </cell>
          <cell r="F935" t="str">
            <v>A_200155_003</v>
          </cell>
          <cell r="G935" t="str">
            <v>(Dis.FORLI) (M.MIRABELLO) PORTATA USCITA SERBATOIO</v>
          </cell>
          <cell r="H935" t="str">
            <v>m3/h</v>
          </cell>
          <cell r="I935" t="str">
            <v>819</v>
          </cell>
          <cell r="J935" t="str">
            <v>4095</v>
          </cell>
          <cell r="K935" t="str">
            <v>0</v>
          </cell>
          <cell r="L935" t="str">
            <v>10</v>
          </cell>
          <cell r="M935" t="str">
            <v>1</v>
          </cell>
          <cell r="N935" t="str">
            <v>0</v>
          </cell>
          <cell r="O935" t="str">
            <v>32</v>
          </cell>
          <cell r="P935" t="str">
            <v>0</v>
          </cell>
          <cell r="Q935" t="str">
            <v>15</v>
          </cell>
          <cell r="R935" t="str">
            <v>LINEARE</v>
          </cell>
          <cell r="S935" t="str">
            <v>999999</v>
          </cell>
          <cell r="T935" t="str">
            <v>888888</v>
          </cell>
          <cell r="U935" t="str">
            <v>888888</v>
          </cell>
          <cell r="V935" t="str">
            <v>-888888</v>
          </cell>
          <cell r="W935" t="str">
            <v>-888888</v>
          </cell>
          <cell r="X935" t="str">
            <v>-999999</v>
          </cell>
          <cell r="Y935" t="str">
            <v>0</v>
          </cell>
          <cell r="Z935" t="str">
            <v>MEDIA</v>
          </cell>
          <cell r="AA935" t="str">
            <v>10</v>
          </cell>
          <cell r="AB935" t="str">
            <v>0</v>
          </cell>
          <cell r="AC935" t="str">
            <v>NO</v>
          </cell>
          <cell r="AD935" t="str">
            <v>SI_HighLow</v>
          </cell>
          <cell r="AE935" t="str">
            <v>not used</v>
          </cell>
          <cell r="AF935" t="str">
            <v>A200155</v>
          </cell>
        </row>
        <row r="936">
          <cell r="A936" t="str">
            <v>SHARED</v>
          </cell>
          <cell r="B936" t="str">
            <v>7</v>
          </cell>
          <cell r="C936" t="str">
            <v>A_200016</v>
          </cell>
          <cell r="D936" t="str">
            <v>0000030000</v>
          </cell>
          <cell r="E936" t="str">
            <v>1</v>
          </cell>
          <cell r="F936" t="str">
            <v>A_200159_010</v>
          </cell>
          <cell r="G936" t="str">
            <v>(Dis.FORLI) (PREMILCUORE) LIVELLO RISECOLI</v>
          </cell>
          <cell r="H936" t="str">
            <v>m</v>
          </cell>
          <cell r="I936" t="str">
            <v>38725</v>
          </cell>
          <cell r="J936" t="str">
            <v>62556</v>
          </cell>
          <cell r="K936" t="str">
            <v>0</v>
          </cell>
          <cell r="L936" t="str">
            <v>10</v>
          </cell>
          <cell r="M936" t="str">
            <v>1</v>
          </cell>
          <cell r="N936" t="str">
            <v>0</v>
          </cell>
          <cell r="O936" t="str">
            <v>238</v>
          </cell>
          <cell r="P936" t="str">
            <v>0</v>
          </cell>
          <cell r="Q936" t="str">
            <v>15</v>
          </cell>
          <cell r="R936" t="str">
            <v>LINEARE</v>
          </cell>
          <cell r="S936" t="str">
            <v>999999</v>
          </cell>
          <cell r="T936" t="str">
            <v>888888</v>
          </cell>
          <cell r="U936" t="str">
            <v>888888</v>
          </cell>
          <cell r="V936" t="str">
            <v>-888888</v>
          </cell>
          <cell r="W936" t="str">
            <v>-888888</v>
          </cell>
          <cell r="X936" t="str">
            <v>-999999</v>
          </cell>
          <cell r="Y936" t="str">
            <v>0</v>
          </cell>
          <cell r="Z936" t="str">
            <v>MEDIA</v>
          </cell>
          <cell r="AA936" t="str">
            <v>10</v>
          </cell>
          <cell r="AB936" t="str">
            <v>0</v>
          </cell>
          <cell r="AC936" t="str">
            <v>NO</v>
          </cell>
          <cell r="AD936" t="str">
            <v>SI_HighLow</v>
          </cell>
          <cell r="AE936" t="str">
            <v>not used</v>
          </cell>
          <cell r="AF936" t="str">
            <v>A200016</v>
          </cell>
        </row>
        <row r="937">
          <cell r="A937" t="str">
            <v>SHARED</v>
          </cell>
          <cell r="B937" t="str">
            <v>6</v>
          </cell>
          <cell r="C937" t="str">
            <v>A_200016</v>
          </cell>
          <cell r="D937" t="str">
            <v>0000070000</v>
          </cell>
          <cell r="E937" t="str">
            <v>6</v>
          </cell>
          <cell r="F937" t="str">
            <v>A_200160_007</v>
          </cell>
          <cell r="G937" t="str">
            <v>(Dis.FORLI) (PREMILCUORE) LIVELLO SERBATOIO COMUNE</v>
          </cell>
          <cell r="H937" t="str">
            <v>m</v>
          </cell>
          <cell r="I937" t="str">
            <v>38725</v>
          </cell>
          <cell r="J937" t="str">
            <v>62556</v>
          </cell>
          <cell r="K937" t="str">
            <v>0</v>
          </cell>
          <cell r="L937" t="str">
            <v>10</v>
          </cell>
          <cell r="M937" t="str">
            <v>1</v>
          </cell>
          <cell r="N937" t="str">
            <v>0</v>
          </cell>
          <cell r="O937" t="str">
            <v>238</v>
          </cell>
          <cell r="P937" t="str">
            <v>0</v>
          </cell>
          <cell r="Q937" t="str">
            <v>15</v>
          </cell>
          <cell r="R937" t="str">
            <v>LINEARE</v>
          </cell>
          <cell r="S937" t="str">
            <v>999999</v>
          </cell>
          <cell r="T937" t="str">
            <v>888888</v>
          </cell>
          <cell r="U937" t="str">
            <v>888888</v>
          </cell>
          <cell r="V937" t="str">
            <v>-888888</v>
          </cell>
          <cell r="W937" t="str">
            <v>-888888</v>
          </cell>
          <cell r="X937" t="str">
            <v>-999999</v>
          </cell>
          <cell r="Y937" t="str">
            <v>0</v>
          </cell>
          <cell r="Z937" t="str">
            <v>MEDIA</v>
          </cell>
          <cell r="AA937" t="str">
            <v>10</v>
          </cell>
          <cell r="AB937" t="str">
            <v>0</v>
          </cell>
          <cell r="AC937" t="str">
            <v>NO</v>
          </cell>
          <cell r="AD937" t="str">
            <v>SI_HighLow</v>
          </cell>
          <cell r="AE937" t="str">
            <v>not used</v>
          </cell>
          <cell r="AF937" t="str">
            <v>A200016</v>
          </cell>
        </row>
        <row r="938">
          <cell r="A938" t="str">
            <v>SHARED</v>
          </cell>
          <cell r="B938" t="str">
            <v>6</v>
          </cell>
          <cell r="C938" t="str">
            <v>A_200016</v>
          </cell>
          <cell r="D938" t="str">
            <v>0000080000</v>
          </cell>
          <cell r="E938" t="str">
            <v>7</v>
          </cell>
          <cell r="F938" t="str">
            <v>A_200160_008</v>
          </cell>
          <cell r="G938" t="str">
            <v>(Dis.FORLI) (PREMILCUORE) USCITA PAESE</v>
          </cell>
          <cell r="H938" t="str">
            <v>m3/h</v>
          </cell>
          <cell r="I938" t="str">
            <v>38725</v>
          </cell>
          <cell r="J938" t="str">
            <v>62556</v>
          </cell>
          <cell r="K938" t="str">
            <v>0</v>
          </cell>
          <cell r="L938" t="str">
            <v>50</v>
          </cell>
          <cell r="M938" t="str">
            <v>1</v>
          </cell>
          <cell r="N938" t="str">
            <v>0</v>
          </cell>
          <cell r="O938" t="str">
            <v>238</v>
          </cell>
          <cell r="P938" t="str">
            <v>0</v>
          </cell>
          <cell r="Q938" t="str">
            <v>15</v>
          </cell>
          <cell r="R938" t="str">
            <v>LINEARE</v>
          </cell>
          <cell r="S938" t="str">
            <v>999999</v>
          </cell>
          <cell r="T938" t="str">
            <v>888888</v>
          </cell>
          <cell r="U938" t="str">
            <v>888888</v>
          </cell>
          <cell r="V938" t="str">
            <v>-888888</v>
          </cell>
          <cell r="W938" t="str">
            <v>-888888</v>
          </cell>
          <cell r="X938" t="str">
            <v>-999999</v>
          </cell>
          <cell r="Y938" t="str">
            <v>0</v>
          </cell>
          <cell r="Z938" t="str">
            <v>MEDIA</v>
          </cell>
          <cell r="AA938" t="str">
            <v>10</v>
          </cell>
          <cell r="AB938" t="str">
            <v>0</v>
          </cell>
          <cell r="AC938" t="str">
            <v>NO</v>
          </cell>
          <cell r="AD938" t="str">
            <v>SI_HighLow</v>
          </cell>
          <cell r="AE938" t="str">
            <v>not used</v>
          </cell>
          <cell r="AF938" t="str">
            <v>A200016</v>
          </cell>
        </row>
        <row r="939">
          <cell r="A939" t="str">
            <v>SHARED</v>
          </cell>
          <cell r="B939" t="str">
            <v>1</v>
          </cell>
          <cell r="C939" t="str">
            <v>A_200161</v>
          </cell>
          <cell r="D939" t="str">
            <v>0000010000</v>
          </cell>
          <cell r="E939" t="str">
            <v>00</v>
          </cell>
          <cell r="F939" t="str">
            <v>A_200161_000</v>
          </cell>
          <cell r="G939" t="str">
            <v>(Dis.FORLI) (PREMILCUORE P.TE FANTELLA ) LIVELLO VASCA</v>
          </cell>
          <cell r="H939" t="str">
            <v>m</v>
          </cell>
          <cell r="I939" t="str">
            <v>820</v>
          </cell>
          <cell r="J939" t="str">
            <v>4095</v>
          </cell>
          <cell r="K939" t="str">
            <v>0</v>
          </cell>
          <cell r="L939" t="str">
            <v>40</v>
          </cell>
          <cell r="M939" t="str">
            <v>0</v>
          </cell>
          <cell r="N939" t="str">
            <v>0</v>
          </cell>
          <cell r="O939" t="str">
            <v>32</v>
          </cell>
          <cell r="P939" t="str">
            <v>0</v>
          </cell>
          <cell r="Q939" t="str">
            <v>15</v>
          </cell>
          <cell r="R939" t="str">
            <v>LINEARE</v>
          </cell>
          <cell r="S939" t="str">
            <v>999999</v>
          </cell>
          <cell r="T939" t="str">
            <v>888888</v>
          </cell>
          <cell r="U939" t="str">
            <v>888888</v>
          </cell>
          <cell r="V939" t="str">
            <v>-888888</v>
          </cell>
          <cell r="W939" t="str">
            <v>-888888</v>
          </cell>
          <cell r="X939" t="str">
            <v>-999999</v>
          </cell>
          <cell r="Y939" t="str">
            <v>0</v>
          </cell>
          <cell r="Z939" t="str">
            <v>MEDIA</v>
          </cell>
          <cell r="AA939" t="str">
            <v>10</v>
          </cell>
          <cell r="AB939" t="str">
            <v>0</v>
          </cell>
          <cell r="AC939" t="str">
            <v>NO</v>
          </cell>
          <cell r="AD939" t="str">
            <v>NO</v>
          </cell>
          <cell r="AE939" t="str">
            <v>not used</v>
          </cell>
          <cell r="AF939" t="str">
            <v>A200161</v>
          </cell>
        </row>
        <row r="940">
          <cell r="A940" t="str">
            <v>SHARED</v>
          </cell>
          <cell r="B940" t="str">
            <v>1</v>
          </cell>
          <cell r="C940" t="str">
            <v>A_200161</v>
          </cell>
          <cell r="D940" t="str">
            <v>0000020000</v>
          </cell>
          <cell r="E940" t="str">
            <v>01</v>
          </cell>
          <cell r="F940" t="str">
            <v>A_200161_001</v>
          </cell>
          <cell r="G940" t="str">
            <v>(Dis.FORLI) (PREMILCUORE P.TE FANTELLA ) PORTATA ENTRATA</v>
          </cell>
          <cell r="H940" t="str">
            <v>m3/h</v>
          </cell>
          <cell r="I940" t="str">
            <v>820</v>
          </cell>
          <cell r="J940" t="str">
            <v>4095</v>
          </cell>
          <cell r="K940" t="str">
            <v>0</v>
          </cell>
          <cell r="L940" t="str">
            <v>36</v>
          </cell>
          <cell r="M940" t="str">
            <v>0</v>
          </cell>
          <cell r="N940" t="str">
            <v>0</v>
          </cell>
          <cell r="O940" t="str">
            <v>32</v>
          </cell>
          <cell r="P940" t="str">
            <v>0</v>
          </cell>
          <cell r="Q940" t="str">
            <v>15</v>
          </cell>
          <cell r="R940" t="str">
            <v>LINEARE</v>
          </cell>
          <cell r="S940" t="str">
            <v>999999</v>
          </cell>
          <cell r="T940" t="str">
            <v>888888</v>
          </cell>
          <cell r="U940" t="str">
            <v>888888</v>
          </cell>
          <cell r="V940" t="str">
            <v>-888888</v>
          </cell>
          <cell r="W940" t="str">
            <v>-888888</v>
          </cell>
          <cell r="X940" t="str">
            <v>-999999</v>
          </cell>
          <cell r="Y940" t="str">
            <v>0</v>
          </cell>
          <cell r="Z940" t="str">
            <v>MEDIA</v>
          </cell>
          <cell r="AA940" t="str">
            <v>10</v>
          </cell>
          <cell r="AB940" t="str">
            <v>0</v>
          </cell>
          <cell r="AC940" t="str">
            <v>NO</v>
          </cell>
          <cell r="AD940" t="str">
            <v>NO</v>
          </cell>
          <cell r="AE940" t="str">
            <v>not used</v>
          </cell>
          <cell r="AF940" t="str">
            <v>A200161</v>
          </cell>
        </row>
        <row r="941">
          <cell r="A941" t="str">
            <v>SHARED</v>
          </cell>
          <cell r="B941" t="str">
            <v>1</v>
          </cell>
          <cell r="C941" t="str">
            <v>A_200161</v>
          </cell>
          <cell r="D941" t="str">
            <v>0000030000</v>
          </cell>
          <cell r="E941" t="str">
            <v>02</v>
          </cell>
          <cell r="F941" t="str">
            <v>A_200161_002</v>
          </cell>
          <cell r="G941" t="str">
            <v>(Dis.FORLI) (PREMILCUORE P.TE FANTELLA ) PRESSIONE ENTRATA</v>
          </cell>
          <cell r="H941" t="str">
            <v>bar</v>
          </cell>
          <cell r="I941" t="str">
            <v>820</v>
          </cell>
          <cell r="J941" t="str">
            <v>4095</v>
          </cell>
          <cell r="K941" t="str">
            <v>0</v>
          </cell>
          <cell r="L941" t="str">
            <v>25</v>
          </cell>
          <cell r="M941" t="str">
            <v>0</v>
          </cell>
          <cell r="N941" t="str">
            <v>0</v>
          </cell>
          <cell r="O941" t="str">
            <v>32</v>
          </cell>
          <cell r="P941" t="str">
            <v>0</v>
          </cell>
          <cell r="Q941" t="str">
            <v>15</v>
          </cell>
          <cell r="R941" t="str">
            <v>LINEARE</v>
          </cell>
          <cell r="S941" t="str">
            <v>999999</v>
          </cell>
          <cell r="T941" t="str">
            <v>888888</v>
          </cell>
          <cell r="U941" t="str">
            <v>888888</v>
          </cell>
          <cell r="V941" t="str">
            <v>-888888</v>
          </cell>
          <cell r="W941" t="str">
            <v>-888888</v>
          </cell>
          <cell r="X941" t="str">
            <v>-999999</v>
          </cell>
          <cell r="Y941" t="str">
            <v>0</v>
          </cell>
          <cell r="Z941" t="str">
            <v>MEDIA</v>
          </cell>
          <cell r="AA941" t="str">
            <v>10</v>
          </cell>
          <cell r="AB941" t="str">
            <v>0</v>
          </cell>
          <cell r="AC941" t="str">
            <v>NO</v>
          </cell>
          <cell r="AD941" t="str">
            <v>NO</v>
          </cell>
          <cell r="AE941" t="str">
            <v>not used</v>
          </cell>
          <cell r="AF941" t="str">
            <v>A200161</v>
          </cell>
        </row>
        <row r="942">
          <cell r="A942" t="str">
            <v>SHARED</v>
          </cell>
          <cell r="B942" t="str">
            <v>1</v>
          </cell>
          <cell r="C942" t="str">
            <v>A_200161</v>
          </cell>
          <cell r="D942" t="str">
            <v>0000040000</v>
          </cell>
          <cell r="E942" t="str">
            <v>03</v>
          </cell>
          <cell r="F942" t="str">
            <v>A_200161_003</v>
          </cell>
          <cell r="G942" t="str">
            <v>(Dis.FORLI) (PREMILCUORE P.TE FANTELLA ) PRESSIONE USCITA PONTE F.</v>
          </cell>
          <cell r="H942" t="str">
            <v>bar</v>
          </cell>
          <cell r="I942" t="str">
            <v>820</v>
          </cell>
          <cell r="J942" t="str">
            <v>4095</v>
          </cell>
          <cell r="K942" t="str">
            <v>0</v>
          </cell>
          <cell r="L942" t="str">
            <v>4</v>
          </cell>
          <cell r="M942" t="str">
            <v>0</v>
          </cell>
          <cell r="N942" t="str">
            <v>0</v>
          </cell>
          <cell r="O942" t="str">
            <v>32</v>
          </cell>
          <cell r="P942" t="str">
            <v>0</v>
          </cell>
          <cell r="Q942" t="str">
            <v>15</v>
          </cell>
          <cell r="R942" t="str">
            <v>LINEARE</v>
          </cell>
          <cell r="S942" t="str">
            <v>999999</v>
          </cell>
          <cell r="T942" t="str">
            <v>888888</v>
          </cell>
          <cell r="U942" t="str">
            <v>888888</v>
          </cell>
          <cell r="V942" t="str">
            <v>-888888</v>
          </cell>
          <cell r="W942" t="str">
            <v>-888888</v>
          </cell>
          <cell r="X942" t="str">
            <v>-999999</v>
          </cell>
          <cell r="Y942" t="str">
            <v>0</v>
          </cell>
          <cell r="Z942" t="str">
            <v>MEDIA</v>
          </cell>
          <cell r="AA942" t="str">
            <v>10</v>
          </cell>
          <cell r="AB942" t="str">
            <v>0</v>
          </cell>
          <cell r="AC942" t="str">
            <v>NO</v>
          </cell>
          <cell r="AD942" t="str">
            <v>NO</v>
          </cell>
          <cell r="AE942" t="str">
            <v>not used</v>
          </cell>
          <cell r="AF942" t="str">
            <v>A200161</v>
          </cell>
        </row>
        <row r="943">
          <cell r="A943" t="str">
            <v>SHARED</v>
          </cell>
          <cell r="B943" t="str">
            <v>4</v>
          </cell>
          <cell r="C943" t="str">
            <v>A_200164</v>
          </cell>
          <cell r="D943" t="str">
            <v>0000010000</v>
          </cell>
          <cell r="E943" t="str">
            <v>3</v>
          </cell>
          <cell r="F943" t="str">
            <v>A_200163_003</v>
          </cell>
          <cell r="G943" t="str">
            <v>(Dis.FORLI) (BERTINORO) PORTATA USCITA M. MAGGIO</v>
          </cell>
          <cell r="H943" t="str">
            <v>m3/h</v>
          </cell>
          <cell r="I943" t="str">
            <v>819</v>
          </cell>
          <cell r="J943" t="str">
            <v>4095</v>
          </cell>
          <cell r="K943" t="str">
            <v>0</v>
          </cell>
          <cell r="L943" t="str">
            <v>80</v>
          </cell>
          <cell r="M943" t="str">
            <v>1</v>
          </cell>
          <cell r="N943" t="str">
            <v>0</v>
          </cell>
          <cell r="O943" t="str">
            <v>32</v>
          </cell>
          <cell r="P943" t="str">
            <v>0</v>
          </cell>
          <cell r="Q943" t="str">
            <v>15</v>
          </cell>
          <cell r="R943" t="str">
            <v>LINEARE</v>
          </cell>
          <cell r="S943" t="str">
            <v>999999</v>
          </cell>
          <cell r="T943" t="str">
            <v>888888</v>
          </cell>
          <cell r="U943" t="str">
            <v>888888</v>
          </cell>
          <cell r="V943" t="str">
            <v>-888888</v>
          </cell>
          <cell r="W943" t="str">
            <v>-888888</v>
          </cell>
          <cell r="X943" t="str">
            <v>-999999</v>
          </cell>
          <cell r="Y943" t="str">
            <v>0</v>
          </cell>
          <cell r="Z943" t="str">
            <v>MEDIA</v>
          </cell>
          <cell r="AA943" t="str">
            <v>10</v>
          </cell>
          <cell r="AB943" t="str">
            <v>0</v>
          </cell>
          <cell r="AC943" t="str">
            <v>NO</v>
          </cell>
          <cell r="AD943" t="str">
            <v>SI_HighLow</v>
          </cell>
          <cell r="AE943" t="str">
            <v>not used</v>
          </cell>
          <cell r="AF943" t="str">
            <v>A200164</v>
          </cell>
        </row>
        <row r="944">
          <cell r="A944" t="str">
            <v>SHARED</v>
          </cell>
          <cell r="B944" t="str">
            <v>8</v>
          </cell>
          <cell r="C944" t="str">
            <v>A_200164</v>
          </cell>
          <cell r="D944" t="str">
            <v>0000010000</v>
          </cell>
          <cell r="E944" t="str">
            <v>1</v>
          </cell>
          <cell r="F944" t="str">
            <v>A_200163_005</v>
          </cell>
          <cell r="G944" t="str">
            <v>(Dis.FORLI) (BERTINORO) LIVELLO SERBATOIO M. MAGGIO</v>
          </cell>
          <cell r="H944" t="str">
            <v>m</v>
          </cell>
          <cell r="I944" t="str">
            <v>819</v>
          </cell>
          <cell r="J944" t="str">
            <v>4095</v>
          </cell>
          <cell r="K944" t="str">
            <v>0</v>
          </cell>
          <cell r="L944" t="str">
            <v>10</v>
          </cell>
          <cell r="M944" t="str">
            <v>1</v>
          </cell>
          <cell r="N944" t="str">
            <v>0</v>
          </cell>
          <cell r="O944" t="str">
            <v>32</v>
          </cell>
          <cell r="P944" t="str">
            <v>0</v>
          </cell>
          <cell r="Q944" t="str">
            <v>15</v>
          </cell>
          <cell r="R944" t="str">
            <v>LINEARE</v>
          </cell>
          <cell r="S944" t="str">
            <v>999999</v>
          </cell>
          <cell r="T944" t="str">
            <v>888888</v>
          </cell>
          <cell r="U944" t="str">
            <v>888888</v>
          </cell>
          <cell r="V944" t="str">
            <v>-888888</v>
          </cell>
          <cell r="W944" t="str">
            <v>-888888</v>
          </cell>
          <cell r="X944" t="str">
            <v>-999999</v>
          </cell>
          <cell r="Y944" t="str">
            <v>0</v>
          </cell>
          <cell r="Z944" t="str">
            <v>MEDIA</v>
          </cell>
          <cell r="AA944" t="str">
            <v>10</v>
          </cell>
          <cell r="AB944" t="str">
            <v>0</v>
          </cell>
          <cell r="AC944" t="str">
            <v>NO</v>
          </cell>
          <cell r="AD944" t="str">
            <v>SI_HighLow</v>
          </cell>
          <cell r="AE944" t="str">
            <v>not used</v>
          </cell>
          <cell r="AF944" t="str">
            <v>A200164</v>
          </cell>
        </row>
        <row r="945">
          <cell r="A945" t="str">
            <v>SHARED</v>
          </cell>
          <cell r="B945" t="str">
            <v>4</v>
          </cell>
          <cell r="C945" t="str">
            <v>A_200164</v>
          </cell>
          <cell r="D945" t="str">
            <v>0000020000</v>
          </cell>
          <cell r="E945" t="str">
            <v>0</v>
          </cell>
          <cell r="F945" t="str">
            <v>A_200164_000</v>
          </cell>
          <cell r="G945" t="str">
            <v>(Dis.FORLI) (BERTINORO) PORTATA ENTRATA CAPPUCCINI</v>
          </cell>
          <cell r="H945" t="str">
            <v>m3/h</v>
          </cell>
          <cell r="I945" t="str">
            <v>819</v>
          </cell>
          <cell r="J945" t="str">
            <v>4095</v>
          </cell>
          <cell r="K945" t="str">
            <v>0</v>
          </cell>
          <cell r="L945" t="str">
            <v>72</v>
          </cell>
          <cell r="M945" t="str">
            <v>1</v>
          </cell>
          <cell r="N945" t="str">
            <v>0</v>
          </cell>
          <cell r="O945" t="str">
            <v>32</v>
          </cell>
          <cell r="P945" t="str">
            <v>0</v>
          </cell>
          <cell r="Q945" t="str">
            <v>15</v>
          </cell>
          <cell r="R945" t="str">
            <v>LINEARE</v>
          </cell>
          <cell r="S945" t="str">
            <v>999999</v>
          </cell>
          <cell r="T945" t="str">
            <v>888888</v>
          </cell>
          <cell r="U945" t="str">
            <v>888888</v>
          </cell>
          <cell r="V945" t="str">
            <v>-888888</v>
          </cell>
          <cell r="W945" t="str">
            <v>-888888</v>
          </cell>
          <cell r="X945" t="str">
            <v>-999999</v>
          </cell>
          <cell r="Y945" t="str">
            <v>0</v>
          </cell>
          <cell r="Z945" t="str">
            <v>MEDIA</v>
          </cell>
          <cell r="AA945" t="str">
            <v>10</v>
          </cell>
          <cell r="AB945" t="str">
            <v>0</v>
          </cell>
          <cell r="AC945" t="str">
            <v>NO</v>
          </cell>
          <cell r="AD945" t="str">
            <v>SI_HighLow</v>
          </cell>
          <cell r="AE945" t="str">
            <v>not used</v>
          </cell>
          <cell r="AF945" t="str">
            <v>A200164</v>
          </cell>
        </row>
        <row r="946">
          <cell r="A946" t="str">
            <v>SHARED</v>
          </cell>
          <cell r="B946" t="str">
            <v>4</v>
          </cell>
          <cell r="C946" t="str">
            <v>A_200164</v>
          </cell>
          <cell r="D946" t="str">
            <v>0000030000</v>
          </cell>
          <cell r="E946" t="str">
            <v>1</v>
          </cell>
          <cell r="F946" t="str">
            <v>A_200164_001</v>
          </cell>
          <cell r="G946" t="str">
            <v>(Dis.FORLI) (BERTINORO) PORTATA ENTRATA M. MAGGIO</v>
          </cell>
          <cell r="H946" t="str">
            <v>m3/h</v>
          </cell>
          <cell r="I946" t="str">
            <v>819</v>
          </cell>
          <cell r="J946" t="str">
            <v>4095</v>
          </cell>
          <cell r="K946" t="str">
            <v>0</v>
          </cell>
          <cell r="L946" t="str">
            <v>72</v>
          </cell>
          <cell r="M946" t="str">
            <v>1</v>
          </cell>
          <cell r="N946" t="str">
            <v>0</v>
          </cell>
          <cell r="O946" t="str">
            <v>32</v>
          </cell>
          <cell r="P946" t="str">
            <v>0</v>
          </cell>
          <cell r="Q946" t="str">
            <v>15</v>
          </cell>
          <cell r="R946" t="str">
            <v>LINEARE</v>
          </cell>
          <cell r="S946" t="str">
            <v>999999</v>
          </cell>
          <cell r="T946" t="str">
            <v>888888</v>
          </cell>
          <cell r="U946" t="str">
            <v>888888</v>
          </cell>
          <cell r="V946" t="str">
            <v>-888888</v>
          </cell>
          <cell r="W946" t="str">
            <v>-888888</v>
          </cell>
          <cell r="X946" t="str">
            <v>-999999</v>
          </cell>
          <cell r="Y946" t="str">
            <v>0</v>
          </cell>
          <cell r="Z946" t="str">
            <v>MEDIA</v>
          </cell>
          <cell r="AA946" t="str">
            <v>10</v>
          </cell>
          <cell r="AB946" t="str">
            <v>0</v>
          </cell>
          <cell r="AC946" t="str">
            <v>NO</v>
          </cell>
          <cell r="AD946" t="str">
            <v>SI_HighLow</v>
          </cell>
          <cell r="AE946" t="str">
            <v>not used</v>
          </cell>
          <cell r="AF946" t="str">
            <v>A200164</v>
          </cell>
        </row>
        <row r="947">
          <cell r="A947" t="str">
            <v>SHARED</v>
          </cell>
          <cell r="B947" t="str">
            <v>4</v>
          </cell>
          <cell r="C947" t="str">
            <v>A_200164</v>
          </cell>
          <cell r="D947" t="str">
            <v>0000040000</v>
          </cell>
          <cell r="E947" t="str">
            <v>2</v>
          </cell>
          <cell r="F947" t="str">
            <v>A_200164_002</v>
          </cell>
          <cell r="G947" t="str">
            <v>(Dis.FORLI) (BERTINORO) PORTATA USCITA CAPPUCCINI</v>
          </cell>
          <cell r="H947" t="str">
            <v>m3/h</v>
          </cell>
          <cell r="I947" t="str">
            <v>819</v>
          </cell>
          <cell r="J947" t="str">
            <v>4095</v>
          </cell>
          <cell r="K947" t="str">
            <v>0</v>
          </cell>
          <cell r="L947" t="str">
            <v>100</v>
          </cell>
          <cell r="M947" t="str">
            <v>0</v>
          </cell>
          <cell r="N947" t="str">
            <v>0</v>
          </cell>
          <cell r="O947" t="str">
            <v>32</v>
          </cell>
          <cell r="P947" t="str">
            <v>0</v>
          </cell>
          <cell r="Q947" t="str">
            <v>15</v>
          </cell>
          <cell r="R947" t="str">
            <v>LINEARE</v>
          </cell>
          <cell r="S947" t="str">
            <v>999999</v>
          </cell>
          <cell r="T947" t="str">
            <v>888888</v>
          </cell>
          <cell r="U947" t="str">
            <v>888888</v>
          </cell>
          <cell r="V947" t="str">
            <v>-888888</v>
          </cell>
          <cell r="W947" t="str">
            <v>-888888</v>
          </cell>
          <cell r="X947" t="str">
            <v>-999999</v>
          </cell>
          <cell r="Y947" t="str">
            <v>0</v>
          </cell>
          <cell r="Z947" t="str">
            <v>MEDIA</v>
          </cell>
          <cell r="AA947" t="str">
            <v>10</v>
          </cell>
          <cell r="AB947" t="str">
            <v>0</v>
          </cell>
          <cell r="AC947" t="str">
            <v>NO</v>
          </cell>
          <cell r="AD947" t="str">
            <v>NO</v>
          </cell>
          <cell r="AE947" t="str">
            <v>not used</v>
          </cell>
          <cell r="AF947" t="str">
            <v>A200164</v>
          </cell>
        </row>
        <row r="948">
          <cell r="A948" t="str">
            <v>SHARED</v>
          </cell>
          <cell r="B948" t="str">
            <v>8</v>
          </cell>
          <cell r="C948" t="str">
            <v>A_200164</v>
          </cell>
          <cell r="D948" t="str">
            <v>0000020000</v>
          </cell>
          <cell r="E948" t="str">
            <v>0</v>
          </cell>
          <cell r="F948" t="str">
            <v>A_200164_004</v>
          </cell>
          <cell r="G948" t="str">
            <v>(Dis.FORLI) (BERTINORO) LIVELLO SERBATOIO CAPPUCINI</v>
          </cell>
          <cell r="H948" t="str">
            <v>m</v>
          </cell>
          <cell r="I948" t="str">
            <v>819</v>
          </cell>
          <cell r="J948" t="str">
            <v>4095</v>
          </cell>
          <cell r="K948" t="str">
            <v>0</v>
          </cell>
          <cell r="L948" t="str">
            <v>10</v>
          </cell>
          <cell r="M948" t="str">
            <v>0</v>
          </cell>
          <cell r="N948" t="str">
            <v>0</v>
          </cell>
          <cell r="O948" t="str">
            <v>32</v>
          </cell>
          <cell r="P948" t="str">
            <v>0</v>
          </cell>
          <cell r="Q948" t="str">
            <v>15</v>
          </cell>
          <cell r="R948" t="str">
            <v>LINEARE</v>
          </cell>
          <cell r="S948" t="str">
            <v>999999</v>
          </cell>
          <cell r="T948" t="str">
            <v>888888</v>
          </cell>
          <cell r="U948" t="str">
            <v>888888</v>
          </cell>
          <cell r="V948" t="str">
            <v>1.4</v>
          </cell>
          <cell r="W948" t="str">
            <v>1.4</v>
          </cell>
          <cell r="X948" t="str">
            <v>1.3</v>
          </cell>
          <cell r="Y948" t="str">
            <v>0</v>
          </cell>
          <cell r="Z948" t="str">
            <v>MEDIA</v>
          </cell>
          <cell r="AA948" t="str">
            <v>10</v>
          </cell>
          <cell r="AB948" t="str">
            <v>0</v>
          </cell>
          <cell r="AC948" t="str">
            <v>NO</v>
          </cell>
          <cell r="AE948" t="str">
            <v>not used</v>
          </cell>
          <cell r="AF948" t="str">
            <v>A200164</v>
          </cell>
        </row>
        <row r="949">
          <cell r="A949" t="str">
            <v>SHARED</v>
          </cell>
          <cell r="B949" t="str">
            <v>4</v>
          </cell>
          <cell r="C949" t="str">
            <v>A_200165</v>
          </cell>
          <cell r="D949" t="str">
            <v>0000010000</v>
          </cell>
          <cell r="E949" t="str">
            <v>0</v>
          </cell>
          <cell r="F949" t="str">
            <v>A_200165_000</v>
          </cell>
          <cell r="G949" t="str">
            <v>(Dis.FORLI) (COLOMBARONE) PORTATA ENTRATA</v>
          </cell>
          <cell r="H949" t="str">
            <v>m3/h</v>
          </cell>
          <cell r="I949" t="str">
            <v>819</v>
          </cell>
          <cell r="J949" t="str">
            <v>4095</v>
          </cell>
          <cell r="K949" t="str">
            <v>0</v>
          </cell>
          <cell r="L949" t="str">
            <v>100</v>
          </cell>
          <cell r="M949" t="str">
            <v>1</v>
          </cell>
          <cell r="N949" t="str">
            <v>0</v>
          </cell>
          <cell r="O949" t="str">
            <v>32</v>
          </cell>
          <cell r="P949" t="str">
            <v>0</v>
          </cell>
          <cell r="Q949" t="str">
            <v>15</v>
          </cell>
          <cell r="R949" t="str">
            <v>LINEARE</v>
          </cell>
          <cell r="S949" t="str">
            <v>999999</v>
          </cell>
          <cell r="T949" t="str">
            <v>888888</v>
          </cell>
          <cell r="U949" t="str">
            <v>888888</v>
          </cell>
          <cell r="V949" t="str">
            <v>-888888</v>
          </cell>
          <cell r="W949" t="str">
            <v>-888888</v>
          </cell>
          <cell r="X949" t="str">
            <v>-999999</v>
          </cell>
          <cell r="Y949" t="str">
            <v>0</v>
          </cell>
          <cell r="Z949" t="str">
            <v>MEDIA</v>
          </cell>
          <cell r="AA949" t="str">
            <v>10</v>
          </cell>
          <cell r="AB949" t="str">
            <v>0</v>
          </cell>
          <cell r="AC949" t="str">
            <v>NO</v>
          </cell>
          <cell r="AD949" t="str">
            <v>SI_HighLow</v>
          </cell>
          <cell r="AE949" t="str">
            <v>not used</v>
          </cell>
          <cell r="AF949" t="str">
            <v>A200165</v>
          </cell>
        </row>
        <row r="950">
          <cell r="A950" t="str">
            <v>SHARED</v>
          </cell>
          <cell r="B950" t="str">
            <v>4</v>
          </cell>
          <cell r="C950" t="str">
            <v>A_200165</v>
          </cell>
          <cell r="D950" t="str">
            <v>0000020000</v>
          </cell>
          <cell r="E950" t="str">
            <v>1</v>
          </cell>
          <cell r="F950" t="str">
            <v>A_200165_001</v>
          </cell>
          <cell r="G950" t="str">
            <v>(Dis.FORLI) (COLOMBARONE) PORTATA USCITA</v>
          </cell>
          <cell r="H950" t="str">
            <v>m3/h</v>
          </cell>
          <cell r="I950" t="str">
            <v>819</v>
          </cell>
          <cell r="J950" t="str">
            <v>4095</v>
          </cell>
          <cell r="K950" t="str">
            <v>0</v>
          </cell>
          <cell r="L950" t="str">
            <v>100</v>
          </cell>
          <cell r="M950" t="str">
            <v>1</v>
          </cell>
          <cell r="N950" t="str">
            <v>0</v>
          </cell>
          <cell r="O950" t="str">
            <v>32</v>
          </cell>
          <cell r="P950" t="str">
            <v>0</v>
          </cell>
          <cell r="Q950" t="str">
            <v>15</v>
          </cell>
          <cell r="R950" t="str">
            <v>LINEARE</v>
          </cell>
          <cell r="S950" t="str">
            <v>999999</v>
          </cell>
          <cell r="T950" t="str">
            <v>888888</v>
          </cell>
          <cell r="U950" t="str">
            <v>888888</v>
          </cell>
          <cell r="V950" t="str">
            <v>-888888</v>
          </cell>
          <cell r="W950" t="str">
            <v>-888888</v>
          </cell>
          <cell r="X950" t="str">
            <v>-999999</v>
          </cell>
          <cell r="Y950" t="str">
            <v>0</v>
          </cell>
          <cell r="Z950" t="str">
            <v>MEDIA</v>
          </cell>
          <cell r="AA950" t="str">
            <v>10</v>
          </cell>
          <cell r="AB950" t="str">
            <v>0</v>
          </cell>
          <cell r="AC950" t="str">
            <v>NO</v>
          </cell>
          <cell r="AD950" t="str">
            <v>SI_HighLow</v>
          </cell>
          <cell r="AE950" t="str">
            <v>not used</v>
          </cell>
          <cell r="AF950" t="str">
            <v>A200165</v>
          </cell>
        </row>
        <row r="951">
          <cell r="A951" t="str">
            <v>SHARED</v>
          </cell>
          <cell r="B951" t="str">
            <v>4</v>
          </cell>
          <cell r="C951" t="str">
            <v>A_200165</v>
          </cell>
          <cell r="D951" t="str">
            <v>0000030000</v>
          </cell>
          <cell r="E951" t="str">
            <v>2</v>
          </cell>
          <cell r="F951" t="str">
            <v>A_200165_002</v>
          </cell>
          <cell r="G951" t="str">
            <v>(Dis.FORLI) (COLOMBARONE) PORTATA SOLLEVAMENTO</v>
          </cell>
          <cell r="H951" t="str">
            <v>m3/h</v>
          </cell>
          <cell r="I951" t="str">
            <v>819</v>
          </cell>
          <cell r="J951" t="str">
            <v>4095</v>
          </cell>
          <cell r="K951" t="str">
            <v>0</v>
          </cell>
          <cell r="L951" t="str">
            <v>100</v>
          </cell>
          <cell r="M951" t="str">
            <v>1</v>
          </cell>
          <cell r="N951" t="str">
            <v>0</v>
          </cell>
          <cell r="O951" t="str">
            <v>32</v>
          </cell>
          <cell r="P951" t="str">
            <v>0</v>
          </cell>
          <cell r="Q951" t="str">
            <v>15</v>
          </cell>
          <cell r="R951" t="str">
            <v>LINEARE</v>
          </cell>
          <cell r="S951" t="str">
            <v>999999</v>
          </cell>
          <cell r="T951" t="str">
            <v>888888</v>
          </cell>
          <cell r="U951" t="str">
            <v>888888</v>
          </cell>
          <cell r="V951" t="str">
            <v>-888888</v>
          </cell>
          <cell r="W951" t="str">
            <v>-888888</v>
          </cell>
          <cell r="X951" t="str">
            <v>-999999</v>
          </cell>
          <cell r="Y951" t="str">
            <v>0</v>
          </cell>
          <cell r="Z951" t="str">
            <v>MEDIA</v>
          </cell>
          <cell r="AA951" t="str">
            <v>10</v>
          </cell>
          <cell r="AB951" t="str">
            <v>0</v>
          </cell>
          <cell r="AC951" t="str">
            <v>NO</v>
          </cell>
          <cell r="AD951" t="str">
            <v>SI_HighLow</v>
          </cell>
          <cell r="AE951" t="str">
            <v>not used</v>
          </cell>
          <cell r="AF951" t="str">
            <v>A200165</v>
          </cell>
        </row>
        <row r="952">
          <cell r="A952" t="str">
            <v>SHARED</v>
          </cell>
          <cell r="B952" t="str">
            <v>4</v>
          </cell>
          <cell r="C952" t="str">
            <v>A_200165</v>
          </cell>
          <cell r="D952" t="str">
            <v>0000040000</v>
          </cell>
          <cell r="E952" t="str">
            <v>3</v>
          </cell>
          <cell r="F952" t="str">
            <v>A_200165_003</v>
          </cell>
          <cell r="G952" t="str">
            <v>(Dis.FORLI) (COLOMBARONE) LIVELLO VASCA</v>
          </cell>
          <cell r="H952" t="str">
            <v>m</v>
          </cell>
          <cell r="I952" t="str">
            <v>819</v>
          </cell>
          <cell r="J952" t="str">
            <v>4095</v>
          </cell>
          <cell r="K952" t="str">
            <v>0</v>
          </cell>
          <cell r="L952" t="str">
            <v>10</v>
          </cell>
          <cell r="M952" t="str">
            <v>0</v>
          </cell>
          <cell r="N952" t="str">
            <v>0</v>
          </cell>
          <cell r="O952" t="str">
            <v>32</v>
          </cell>
          <cell r="P952" t="str">
            <v>0</v>
          </cell>
          <cell r="Q952" t="str">
            <v>15</v>
          </cell>
          <cell r="R952" t="str">
            <v>LINEARE</v>
          </cell>
          <cell r="S952" t="str">
            <v>999999</v>
          </cell>
          <cell r="T952" t="str">
            <v>888888</v>
          </cell>
          <cell r="U952" t="str">
            <v>888888</v>
          </cell>
          <cell r="V952" t="str">
            <v>2</v>
          </cell>
          <cell r="W952" t="str">
            <v>2</v>
          </cell>
          <cell r="X952" t="str">
            <v>1.5</v>
          </cell>
          <cell r="Y952" t="str">
            <v>0</v>
          </cell>
          <cell r="Z952" t="str">
            <v>MEDIA</v>
          </cell>
          <cell r="AA952" t="str">
            <v>10</v>
          </cell>
          <cell r="AB952" t="str">
            <v>0</v>
          </cell>
          <cell r="AC952" t="str">
            <v>NO</v>
          </cell>
          <cell r="AE952" t="str">
            <v>not used</v>
          </cell>
          <cell r="AF952" t="str">
            <v>A200165</v>
          </cell>
        </row>
        <row r="953">
          <cell r="A953" t="str">
            <v>SHARED</v>
          </cell>
          <cell r="B953" t="str">
            <v>4</v>
          </cell>
          <cell r="C953" t="str">
            <v>A_200167</v>
          </cell>
          <cell r="D953" t="str">
            <v>0000010000</v>
          </cell>
          <cell r="E953" t="str">
            <v>0</v>
          </cell>
          <cell r="F953" t="str">
            <v>A_200167_000</v>
          </cell>
          <cell r="G953" t="str">
            <v>(Dis.FORLI) (MAESTRINA) LIVELLO SERBATOIO</v>
          </cell>
          <cell r="H953" t="str">
            <v>m</v>
          </cell>
          <cell r="I953" t="str">
            <v>819</v>
          </cell>
          <cell r="J953" t="str">
            <v>4095</v>
          </cell>
          <cell r="K953" t="str">
            <v>0</v>
          </cell>
          <cell r="L953" t="str">
            <v>10</v>
          </cell>
          <cell r="M953" t="str">
            <v>1</v>
          </cell>
          <cell r="N953" t="str">
            <v>0</v>
          </cell>
          <cell r="O953" t="str">
            <v>32</v>
          </cell>
          <cell r="P953" t="str">
            <v>0</v>
          </cell>
          <cell r="Q953" t="str">
            <v>15</v>
          </cell>
          <cell r="R953" t="str">
            <v>LINEARE</v>
          </cell>
          <cell r="S953" t="str">
            <v>999999</v>
          </cell>
          <cell r="T953" t="str">
            <v>888888</v>
          </cell>
          <cell r="U953" t="str">
            <v>888888</v>
          </cell>
          <cell r="V953" t="str">
            <v>-888888</v>
          </cell>
          <cell r="W953" t="str">
            <v>-888888</v>
          </cell>
          <cell r="X953" t="str">
            <v>-999999</v>
          </cell>
          <cell r="Y953" t="str">
            <v>0</v>
          </cell>
          <cell r="Z953" t="str">
            <v>MEDIA</v>
          </cell>
          <cell r="AA953" t="str">
            <v>10</v>
          </cell>
          <cell r="AB953" t="str">
            <v>0</v>
          </cell>
          <cell r="AC953" t="str">
            <v>NO</v>
          </cell>
          <cell r="AD953" t="str">
            <v>SI_HighLow</v>
          </cell>
          <cell r="AE953" t="str">
            <v>not used</v>
          </cell>
          <cell r="AF953" t="str">
            <v>A200167</v>
          </cell>
        </row>
        <row r="954">
          <cell r="A954" t="str">
            <v>SHARED</v>
          </cell>
          <cell r="B954" t="str">
            <v>4</v>
          </cell>
          <cell r="C954" t="str">
            <v>A_200167</v>
          </cell>
          <cell r="D954" t="str">
            <v>0000020000</v>
          </cell>
          <cell r="E954" t="str">
            <v>1</v>
          </cell>
          <cell r="F954" t="str">
            <v>A_200167_001</v>
          </cell>
          <cell r="G954" t="str">
            <v>(Dis.FORLI) (MAESTRINA) PORTATA ENTRATA</v>
          </cell>
          <cell r="H954" t="str">
            <v>m3/h</v>
          </cell>
          <cell r="I954" t="str">
            <v>819</v>
          </cell>
          <cell r="J954" t="str">
            <v>4095</v>
          </cell>
          <cell r="K954" t="str">
            <v>0</v>
          </cell>
          <cell r="L954" t="str">
            <v>80</v>
          </cell>
          <cell r="M954" t="str">
            <v>1</v>
          </cell>
          <cell r="N954" t="str">
            <v>0</v>
          </cell>
          <cell r="O954" t="str">
            <v>32</v>
          </cell>
          <cell r="P954" t="str">
            <v>0</v>
          </cell>
          <cell r="Q954" t="str">
            <v>15</v>
          </cell>
          <cell r="R954" t="str">
            <v>LINEARE</v>
          </cell>
          <cell r="S954" t="str">
            <v>999999</v>
          </cell>
          <cell r="T954" t="str">
            <v>888888</v>
          </cell>
          <cell r="U954" t="str">
            <v>888888</v>
          </cell>
          <cell r="V954" t="str">
            <v>-888888</v>
          </cell>
          <cell r="W954" t="str">
            <v>-888888</v>
          </cell>
          <cell r="X954" t="str">
            <v>-999999</v>
          </cell>
          <cell r="Y954" t="str">
            <v>0</v>
          </cell>
          <cell r="Z954" t="str">
            <v>MEDIA</v>
          </cell>
          <cell r="AA954" t="str">
            <v>10</v>
          </cell>
          <cell r="AB954" t="str">
            <v>0</v>
          </cell>
          <cell r="AC954" t="str">
            <v>NO</v>
          </cell>
          <cell r="AD954" t="str">
            <v>SI_HighLow</v>
          </cell>
          <cell r="AE954" t="str">
            <v>not used</v>
          </cell>
          <cell r="AF954" t="str">
            <v>A200167</v>
          </cell>
        </row>
        <row r="955">
          <cell r="A955" t="str">
            <v>SHARED</v>
          </cell>
          <cell r="B955" t="str">
            <v>4</v>
          </cell>
          <cell r="C955" t="str">
            <v>A_200167</v>
          </cell>
          <cell r="D955" t="str">
            <v>0000030000</v>
          </cell>
          <cell r="E955" t="str">
            <v>2</v>
          </cell>
          <cell r="F955" t="str">
            <v>A_200167_002</v>
          </cell>
          <cell r="G955" t="str">
            <v>(Dis.FORLI) (MAESTRINA) PORTATA USCITA</v>
          </cell>
          <cell r="H955" t="str">
            <v>m3/h</v>
          </cell>
          <cell r="I955" t="str">
            <v>819</v>
          </cell>
          <cell r="J955" t="str">
            <v>4095</v>
          </cell>
          <cell r="K955" t="str">
            <v>0</v>
          </cell>
          <cell r="L955" t="str">
            <v>75</v>
          </cell>
          <cell r="M955" t="str">
            <v>1</v>
          </cell>
          <cell r="N955" t="str">
            <v>0</v>
          </cell>
          <cell r="O955" t="str">
            <v>32</v>
          </cell>
          <cell r="P955" t="str">
            <v>0</v>
          </cell>
          <cell r="Q955" t="str">
            <v>15</v>
          </cell>
          <cell r="R955" t="str">
            <v>LINEARE</v>
          </cell>
          <cell r="S955" t="str">
            <v>999999</v>
          </cell>
          <cell r="T955" t="str">
            <v>888888</v>
          </cell>
          <cell r="U955" t="str">
            <v>888888</v>
          </cell>
          <cell r="V955" t="str">
            <v>-888888</v>
          </cell>
          <cell r="W955" t="str">
            <v>-888888</v>
          </cell>
          <cell r="X955" t="str">
            <v>-999999</v>
          </cell>
          <cell r="Y955" t="str">
            <v>0</v>
          </cell>
          <cell r="Z955" t="str">
            <v>MEDIA</v>
          </cell>
          <cell r="AA955" t="str">
            <v>10</v>
          </cell>
          <cell r="AB955" t="str">
            <v>0</v>
          </cell>
          <cell r="AC955" t="str">
            <v>NO</v>
          </cell>
          <cell r="AD955" t="str">
            <v>SI_HighLow</v>
          </cell>
          <cell r="AE955" t="str">
            <v>not used</v>
          </cell>
          <cell r="AF955" t="str">
            <v>A200167</v>
          </cell>
        </row>
        <row r="956">
          <cell r="A956" t="str">
            <v>SHARED</v>
          </cell>
          <cell r="B956" t="str">
            <v>8</v>
          </cell>
          <cell r="C956" t="str">
            <v>A_200008</v>
          </cell>
          <cell r="D956" t="str">
            <v>0000030000</v>
          </cell>
          <cell r="E956" t="str">
            <v>4</v>
          </cell>
          <cell r="F956" t="str">
            <v>A_200175_014</v>
          </cell>
          <cell r="G956" t="str">
            <v>(Dis.FORLI) (ROCCA S.CASCIANO) PORTATA USCITA POMPA VIA M.POLO</v>
          </cell>
          <cell r="H956" t="str">
            <v>m3/h</v>
          </cell>
          <cell r="I956" t="str">
            <v>38725</v>
          </cell>
          <cell r="J956" t="str">
            <v>62556</v>
          </cell>
          <cell r="K956" t="str">
            <v>0</v>
          </cell>
          <cell r="L956" t="str">
            <v>180</v>
          </cell>
          <cell r="M956" t="str">
            <v>1</v>
          </cell>
          <cell r="N956" t="str">
            <v>0</v>
          </cell>
          <cell r="O956" t="str">
            <v>238</v>
          </cell>
          <cell r="P956" t="str">
            <v>0</v>
          </cell>
          <cell r="Q956" t="str">
            <v>15</v>
          </cell>
          <cell r="R956" t="str">
            <v>LINEARE</v>
          </cell>
          <cell r="S956" t="str">
            <v>999999</v>
          </cell>
          <cell r="T956" t="str">
            <v>888888</v>
          </cell>
          <cell r="U956" t="str">
            <v>888888</v>
          </cell>
          <cell r="V956" t="str">
            <v>-888888</v>
          </cell>
          <cell r="W956" t="str">
            <v>-888888</v>
          </cell>
          <cell r="X956" t="str">
            <v>-999999</v>
          </cell>
          <cell r="Y956" t="str">
            <v>0</v>
          </cell>
          <cell r="Z956" t="str">
            <v>MEDIA</v>
          </cell>
          <cell r="AA956" t="str">
            <v>10</v>
          </cell>
          <cell r="AB956" t="str">
            <v>0</v>
          </cell>
          <cell r="AC956" t="str">
            <v>NO</v>
          </cell>
          <cell r="AD956" t="str">
            <v>SI_HighLow</v>
          </cell>
          <cell r="AE956" t="str">
            <v>not used</v>
          </cell>
          <cell r="AF956" t="str">
            <v>A200008</v>
          </cell>
        </row>
        <row r="957">
          <cell r="A957" t="str">
            <v>SHARED</v>
          </cell>
          <cell r="B957" t="str">
            <v>8</v>
          </cell>
          <cell r="C957" t="str">
            <v>A_200008</v>
          </cell>
          <cell r="D957" t="str">
            <v>0000040000</v>
          </cell>
          <cell r="E957" t="str">
            <v>5</v>
          </cell>
          <cell r="F957" t="str">
            <v>A_200175_015</v>
          </cell>
          <cell r="G957" t="str">
            <v>(Dis.FORLI) (ROCCA S.CASCIANO) PORTATA USCITA PRATOLUNGO</v>
          </cell>
          <cell r="H957" t="str">
            <v>m3/h</v>
          </cell>
          <cell r="I957" t="str">
            <v>38725</v>
          </cell>
          <cell r="J957" t="str">
            <v>62556</v>
          </cell>
          <cell r="K957" t="str">
            <v>0</v>
          </cell>
          <cell r="L957" t="str">
            <v>36</v>
          </cell>
          <cell r="M957" t="str">
            <v>1</v>
          </cell>
          <cell r="N957" t="str">
            <v>0</v>
          </cell>
          <cell r="O957" t="str">
            <v>238</v>
          </cell>
          <cell r="P957" t="str">
            <v>0</v>
          </cell>
          <cell r="Q957" t="str">
            <v>15</v>
          </cell>
          <cell r="R957" t="str">
            <v>LINEARE</v>
          </cell>
          <cell r="S957" t="str">
            <v>999999</v>
          </cell>
          <cell r="T957" t="str">
            <v>888888</v>
          </cell>
          <cell r="U957" t="str">
            <v>888888</v>
          </cell>
          <cell r="V957" t="str">
            <v>-888888</v>
          </cell>
          <cell r="W957" t="str">
            <v>-888888</v>
          </cell>
          <cell r="X957" t="str">
            <v>-999999</v>
          </cell>
          <cell r="Y957" t="str">
            <v>0</v>
          </cell>
          <cell r="Z957" t="str">
            <v>MEDIA</v>
          </cell>
          <cell r="AA957" t="str">
            <v>10</v>
          </cell>
          <cell r="AB957" t="str">
            <v>0</v>
          </cell>
          <cell r="AC957" t="str">
            <v>NO</v>
          </cell>
          <cell r="AD957" t="str">
            <v>SI_HighLow</v>
          </cell>
          <cell r="AE957" t="str">
            <v>not used</v>
          </cell>
          <cell r="AF957" t="str">
            <v>A200008</v>
          </cell>
        </row>
        <row r="958">
          <cell r="A958" t="str">
            <v>SHARED</v>
          </cell>
          <cell r="B958" t="str">
            <v>8</v>
          </cell>
          <cell r="C958" t="str">
            <v>A_200008</v>
          </cell>
          <cell r="D958" t="str">
            <v>0000050000</v>
          </cell>
          <cell r="E958" t="str">
            <v>6</v>
          </cell>
          <cell r="F958" t="str">
            <v>A_200175_016</v>
          </cell>
          <cell r="G958" t="str">
            <v>(Dis.FORLI) (ROCCA S.CASCIANO) ASSORBIMENTO CORRENTE POMPA VIA M.POLO</v>
          </cell>
          <cell r="H958" t="str">
            <v>A</v>
          </cell>
          <cell r="I958" t="str">
            <v>38725</v>
          </cell>
          <cell r="J958" t="str">
            <v>62556</v>
          </cell>
          <cell r="K958" t="str">
            <v>0</v>
          </cell>
          <cell r="L958" t="str">
            <v>60</v>
          </cell>
          <cell r="M958" t="str">
            <v>10</v>
          </cell>
          <cell r="N958" t="str">
            <v>0</v>
          </cell>
          <cell r="O958" t="str">
            <v>238</v>
          </cell>
          <cell r="P958" t="str">
            <v>0</v>
          </cell>
          <cell r="Q958" t="str">
            <v>15</v>
          </cell>
          <cell r="R958" t="str">
            <v>LINEARE</v>
          </cell>
          <cell r="S958" t="str">
            <v>999999</v>
          </cell>
          <cell r="T958" t="str">
            <v>888888</v>
          </cell>
          <cell r="U958" t="str">
            <v>888888</v>
          </cell>
          <cell r="V958" t="str">
            <v>-888888</v>
          </cell>
          <cell r="W958" t="str">
            <v>-888888</v>
          </cell>
          <cell r="X958" t="str">
            <v>-999999</v>
          </cell>
          <cell r="Y958" t="str">
            <v>0</v>
          </cell>
          <cell r="Z958" t="str">
            <v>MEDIA</v>
          </cell>
          <cell r="AA958" t="str">
            <v>10</v>
          </cell>
          <cell r="AB958" t="str">
            <v>0</v>
          </cell>
          <cell r="AC958" t="str">
            <v>NO</v>
          </cell>
          <cell r="AD958" t="str">
            <v>SI_HighLow</v>
          </cell>
          <cell r="AE958" t="str">
            <v>not used</v>
          </cell>
          <cell r="AF958" t="str">
            <v>A200008</v>
          </cell>
        </row>
        <row r="959">
          <cell r="A959" t="str">
            <v>SHARED</v>
          </cell>
          <cell r="B959" t="str">
            <v>8</v>
          </cell>
          <cell r="C959" t="str">
            <v>A_200008</v>
          </cell>
          <cell r="D959" t="str">
            <v>0000060000</v>
          </cell>
          <cell r="E959" t="str">
            <v>0</v>
          </cell>
          <cell r="F959" t="str">
            <v>A_200175_017</v>
          </cell>
          <cell r="G959" t="str">
            <v>(Dis.FORLI) (ROCCA S.CASCIANO) ASSORBIMENTO CORRENTE POMPA PRATOLUNGO</v>
          </cell>
          <cell r="H959" t="str">
            <v>A</v>
          </cell>
          <cell r="I959" t="str">
            <v>38725</v>
          </cell>
          <cell r="J959" t="str">
            <v>62556</v>
          </cell>
          <cell r="K959" t="str">
            <v>0</v>
          </cell>
          <cell r="L959" t="str">
            <v>60</v>
          </cell>
          <cell r="M959" t="str">
            <v>10</v>
          </cell>
          <cell r="N959" t="str">
            <v>0</v>
          </cell>
          <cell r="O959" t="str">
            <v>238</v>
          </cell>
          <cell r="P959" t="str">
            <v>0</v>
          </cell>
          <cell r="Q959" t="str">
            <v>15</v>
          </cell>
          <cell r="R959" t="str">
            <v>LINEARE</v>
          </cell>
          <cell r="S959" t="str">
            <v>999999</v>
          </cell>
          <cell r="T959" t="str">
            <v>888888</v>
          </cell>
          <cell r="U959" t="str">
            <v>888888</v>
          </cell>
          <cell r="V959" t="str">
            <v>-888888</v>
          </cell>
          <cell r="W959" t="str">
            <v>-888888</v>
          </cell>
          <cell r="X959" t="str">
            <v>-999999</v>
          </cell>
          <cell r="Y959" t="str">
            <v>0</v>
          </cell>
          <cell r="Z959" t="str">
            <v>MEDIA</v>
          </cell>
          <cell r="AA959" t="str">
            <v>10</v>
          </cell>
          <cell r="AB959" t="str">
            <v>0</v>
          </cell>
          <cell r="AC959" t="str">
            <v>NO</v>
          </cell>
          <cell r="AD959" t="str">
            <v>SI_HighLow</v>
          </cell>
          <cell r="AE959" t="str">
            <v>not used</v>
          </cell>
          <cell r="AF959" t="str">
            <v>A200008</v>
          </cell>
        </row>
        <row r="960">
          <cell r="A960" t="str">
            <v>SHARED</v>
          </cell>
          <cell r="B960" t="str">
            <v>8</v>
          </cell>
          <cell r="C960" t="str">
            <v>A_200008</v>
          </cell>
          <cell r="D960" t="str">
            <v>0000070000</v>
          </cell>
          <cell r="E960" t="str">
            <v>1</v>
          </cell>
          <cell r="F960" t="str">
            <v>A_200175_018</v>
          </cell>
          <cell r="G960" t="str">
            <v>(Dis.FORLI) (ROCCA S.CASCIANO) PRESSIONE RITORNO DELIZIA</v>
          </cell>
          <cell r="H960" t="str">
            <v>bar</v>
          </cell>
          <cell r="I960" t="str">
            <v>38725</v>
          </cell>
          <cell r="J960" t="str">
            <v>62556</v>
          </cell>
          <cell r="K960" t="str">
            <v>0</v>
          </cell>
          <cell r="L960" t="str">
            <v>4</v>
          </cell>
          <cell r="M960" t="str">
            <v>1</v>
          </cell>
          <cell r="N960" t="str">
            <v>0</v>
          </cell>
          <cell r="O960" t="str">
            <v>238</v>
          </cell>
          <cell r="P960" t="str">
            <v>0</v>
          </cell>
          <cell r="Q960" t="str">
            <v>15</v>
          </cell>
          <cell r="R960" t="str">
            <v>LINEARE</v>
          </cell>
          <cell r="S960" t="str">
            <v>999999</v>
          </cell>
          <cell r="T960" t="str">
            <v>888888</v>
          </cell>
          <cell r="U960" t="str">
            <v>888888</v>
          </cell>
          <cell r="V960" t="str">
            <v>-888888</v>
          </cell>
          <cell r="W960" t="str">
            <v>-888888</v>
          </cell>
          <cell r="X960" t="str">
            <v>-999999</v>
          </cell>
          <cell r="Y960" t="str">
            <v>0</v>
          </cell>
          <cell r="Z960" t="str">
            <v>MEDIA</v>
          </cell>
          <cell r="AA960" t="str">
            <v>10</v>
          </cell>
          <cell r="AB960" t="str">
            <v>0</v>
          </cell>
          <cell r="AC960" t="str">
            <v>NO</v>
          </cell>
          <cell r="AD960" t="str">
            <v>SI_HighLow</v>
          </cell>
          <cell r="AE960" t="str">
            <v>not used</v>
          </cell>
          <cell r="AF960" t="str">
            <v>A200008</v>
          </cell>
        </row>
        <row r="961">
          <cell r="A961" t="str">
            <v>SHARED</v>
          </cell>
          <cell r="B961" t="str">
            <v>1</v>
          </cell>
          <cell r="C961" t="str">
            <v>A_202001</v>
          </cell>
          <cell r="D961" t="str">
            <v>0093000002</v>
          </cell>
          <cell r="E961" t="str">
            <v>0</v>
          </cell>
          <cell r="F961" t="str">
            <v>A_202001_000</v>
          </cell>
          <cell r="G961" t="str">
            <v>(Dis.FORLI) (VIA CERCHIA) PORTATA</v>
          </cell>
          <cell r="H961" t="str">
            <v>m3/h</v>
          </cell>
          <cell r="I961" t="str">
            <v>762</v>
          </cell>
          <cell r="J961" t="str">
            <v>3810</v>
          </cell>
          <cell r="K961" t="str">
            <v>0</v>
          </cell>
          <cell r="L961" t="str">
            <v>100</v>
          </cell>
          <cell r="M961" t="str">
            <v>1</v>
          </cell>
          <cell r="N961" t="str">
            <v>0</v>
          </cell>
          <cell r="O961" t="str">
            <v>30</v>
          </cell>
          <cell r="P961" t="str">
            <v>0</v>
          </cell>
          <cell r="Q961" t="str">
            <v>15</v>
          </cell>
          <cell r="R961" t="str">
            <v>LINEARE</v>
          </cell>
          <cell r="S961" t="str">
            <v>999999</v>
          </cell>
          <cell r="T961" t="str">
            <v>888888</v>
          </cell>
          <cell r="U961" t="str">
            <v>888888</v>
          </cell>
          <cell r="V961" t="str">
            <v>-888888</v>
          </cell>
          <cell r="W961" t="str">
            <v>-888888</v>
          </cell>
          <cell r="X961" t="str">
            <v>-999999</v>
          </cell>
          <cell r="Y961" t="str">
            <v>15</v>
          </cell>
          <cell r="Z961" t="str">
            <v>MEDIA</v>
          </cell>
          <cell r="AA961" t="str">
            <v>10</v>
          </cell>
          <cell r="AB961" t="str">
            <v>0</v>
          </cell>
          <cell r="AC961" t="str">
            <v>SI</v>
          </cell>
          <cell r="AD961" t="str">
            <v>SI_HighLow</v>
          </cell>
          <cell r="AE961" t="str">
            <v>not used</v>
          </cell>
          <cell r="AF961" t="str">
            <v>A202000</v>
          </cell>
        </row>
        <row r="962">
          <cell r="A962" t="str">
            <v>SHARED</v>
          </cell>
          <cell r="B962" t="str">
            <v>1</v>
          </cell>
          <cell r="C962" t="str">
            <v>A_202001</v>
          </cell>
          <cell r="D962" t="str">
            <v>0093000004</v>
          </cell>
          <cell r="E962" t="str">
            <v>1</v>
          </cell>
          <cell r="F962" t="str">
            <v>A_202001_001</v>
          </cell>
          <cell r="G962" t="str">
            <v>(Dis.FORLI) (VIA CERCHIA) PRESSIONE CONDOTTA ACQUA</v>
          </cell>
          <cell r="H962" t="str">
            <v>bar</v>
          </cell>
          <cell r="I962" t="str">
            <v>762</v>
          </cell>
          <cell r="J962" t="str">
            <v>3810</v>
          </cell>
          <cell r="K962" t="str">
            <v>0</v>
          </cell>
          <cell r="L962" t="str">
            <v>6</v>
          </cell>
          <cell r="M962" t="str">
            <v>1</v>
          </cell>
          <cell r="N962" t="str">
            <v>0</v>
          </cell>
          <cell r="O962" t="str">
            <v>30</v>
          </cell>
          <cell r="P962" t="str">
            <v>0</v>
          </cell>
          <cell r="Q962" t="str">
            <v>15</v>
          </cell>
          <cell r="R962" t="str">
            <v>LINEARE</v>
          </cell>
          <cell r="S962" t="str">
            <v>999999</v>
          </cell>
          <cell r="T962" t="str">
            <v>888888</v>
          </cell>
          <cell r="U962" t="str">
            <v>888888</v>
          </cell>
          <cell r="V962" t="str">
            <v>-888888</v>
          </cell>
          <cell r="W962" t="str">
            <v>-888888</v>
          </cell>
          <cell r="X962" t="str">
            <v>-999999</v>
          </cell>
          <cell r="Y962" t="str">
            <v>15</v>
          </cell>
          <cell r="Z962" t="str">
            <v>MEDIA</v>
          </cell>
          <cell r="AA962" t="str">
            <v>10</v>
          </cell>
          <cell r="AB962" t="str">
            <v>0</v>
          </cell>
          <cell r="AC962" t="str">
            <v>SI</v>
          </cell>
          <cell r="AD962" t="str">
            <v>SI_HighLow</v>
          </cell>
          <cell r="AE962" t="str">
            <v>not used</v>
          </cell>
          <cell r="AF962" t="str">
            <v>A202000</v>
          </cell>
        </row>
        <row r="963">
          <cell r="A963" t="str">
            <v>SHARED</v>
          </cell>
          <cell r="B963" t="str">
            <v>1</v>
          </cell>
          <cell r="C963" t="str">
            <v>A_202001</v>
          </cell>
          <cell r="D963" t="str">
            <v>0093000006</v>
          </cell>
          <cell r="E963" t="str">
            <v>24</v>
          </cell>
          <cell r="F963" t="str">
            <v>A_202001_004</v>
          </cell>
          <cell r="G963" t="str">
            <v>(Dis.FORLI) (VIA CERCHIA) PORTATA DIRETTA</v>
          </cell>
          <cell r="H963" t="str">
            <v>m3/h</v>
          </cell>
          <cell r="I963" t="str">
            <v>762</v>
          </cell>
          <cell r="J963" t="str">
            <v>3810</v>
          </cell>
          <cell r="K963" t="str">
            <v>0</v>
          </cell>
          <cell r="L963" t="str">
            <v>100</v>
          </cell>
          <cell r="M963" t="str">
            <v>1</v>
          </cell>
          <cell r="N963" t="str">
            <v>0</v>
          </cell>
          <cell r="O963" t="str">
            <v>30</v>
          </cell>
          <cell r="P963" t="str">
            <v>0</v>
          </cell>
          <cell r="Q963" t="str">
            <v>15</v>
          </cell>
          <cell r="R963" t="str">
            <v>LINEARE</v>
          </cell>
          <cell r="S963" t="str">
            <v>999999</v>
          </cell>
          <cell r="T963" t="str">
            <v>888888</v>
          </cell>
          <cell r="U963" t="str">
            <v>888888</v>
          </cell>
          <cell r="V963" t="str">
            <v>-888888</v>
          </cell>
          <cell r="W963" t="str">
            <v>-888888</v>
          </cell>
          <cell r="X963" t="str">
            <v>-999999</v>
          </cell>
          <cell r="Y963" t="str">
            <v>15</v>
          </cell>
          <cell r="Z963" t="str">
            <v>MEDIA</v>
          </cell>
          <cell r="AA963" t="str">
            <v>10</v>
          </cell>
          <cell r="AB963" t="str">
            <v>0</v>
          </cell>
          <cell r="AC963" t="str">
            <v>SI</v>
          </cell>
          <cell r="AD963" t="str">
            <v>SI_HighLow</v>
          </cell>
          <cell r="AE963" t="str">
            <v>not used</v>
          </cell>
          <cell r="AF963" t="str">
            <v>A202000</v>
          </cell>
        </row>
        <row r="964">
          <cell r="A964" t="str">
            <v>SHARED</v>
          </cell>
          <cell r="B964" t="str">
            <v>1</v>
          </cell>
          <cell r="C964" t="str">
            <v>A_202001</v>
          </cell>
          <cell r="D964" t="str">
            <v>0093000008</v>
          </cell>
          <cell r="E964" t="str">
            <v>25</v>
          </cell>
          <cell r="F964" t="str">
            <v>A_202001_005</v>
          </cell>
          <cell r="G964" t="str">
            <v>(Dis.FORLI) (VIA CERCHIA) PORTATA INVERSA</v>
          </cell>
          <cell r="H964" t="str">
            <v>m3/h</v>
          </cell>
          <cell r="I964" t="str">
            <v>762</v>
          </cell>
          <cell r="J964" t="str">
            <v>3810</v>
          </cell>
          <cell r="K964" t="str">
            <v>0</v>
          </cell>
          <cell r="L964" t="str">
            <v>100</v>
          </cell>
          <cell r="M964" t="str">
            <v>1</v>
          </cell>
          <cell r="N964" t="str">
            <v>0</v>
          </cell>
          <cell r="O964" t="str">
            <v>30</v>
          </cell>
          <cell r="P964" t="str">
            <v>0</v>
          </cell>
          <cell r="Q964" t="str">
            <v>15</v>
          </cell>
          <cell r="R964" t="str">
            <v>LINEARE</v>
          </cell>
          <cell r="S964" t="str">
            <v>999999</v>
          </cell>
          <cell r="T964" t="str">
            <v>888888</v>
          </cell>
          <cell r="U964" t="str">
            <v>888888</v>
          </cell>
          <cell r="V964" t="str">
            <v>-888888</v>
          </cell>
          <cell r="W964" t="str">
            <v>-888888</v>
          </cell>
          <cell r="X964" t="str">
            <v>-999999</v>
          </cell>
          <cell r="Y964" t="str">
            <v>15</v>
          </cell>
          <cell r="Z964" t="str">
            <v>MEDIA</v>
          </cell>
          <cell r="AA964" t="str">
            <v>10</v>
          </cell>
          <cell r="AB964" t="str">
            <v>0</v>
          </cell>
          <cell r="AC964" t="str">
            <v>SI</v>
          </cell>
          <cell r="AD964" t="str">
            <v>SI_HighLow</v>
          </cell>
          <cell r="AE964" t="str">
            <v>not used</v>
          </cell>
          <cell r="AF964" t="str">
            <v>A202000</v>
          </cell>
        </row>
        <row r="965">
          <cell r="A965" t="str">
            <v>SHARED</v>
          </cell>
          <cell r="B965" t="str">
            <v>1</v>
          </cell>
          <cell r="C965" t="str">
            <v>A_202002</v>
          </cell>
          <cell r="D965" t="str">
            <v>0093000010</v>
          </cell>
          <cell r="E965" t="str">
            <v>0</v>
          </cell>
          <cell r="F965" t="str">
            <v>A_202002_000</v>
          </cell>
          <cell r="G965" t="str">
            <v>(Dis.FORLI) (VIA MALGUAIA) PORTATA</v>
          </cell>
          <cell r="H965" t="str">
            <v>m3/h</v>
          </cell>
          <cell r="I965" t="str">
            <v>762</v>
          </cell>
          <cell r="J965" t="str">
            <v>3810</v>
          </cell>
          <cell r="K965" t="str">
            <v>0</v>
          </cell>
          <cell r="L965" t="str">
            <v>100</v>
          </cell>
          <cell r="M965" t="str">
            <v>1</v>
          </cell>
          <cell r="N965" t="str">
            <v>0</v>
          </cell>
          <cell r="O965" t="str">
            <v>30</v>
          </cell>
          <cell r="P965" t="str">
            <v>0</v>
          </cell>
          <cell r="Q965" t="str">
            <v>15</v>
          </cell>
          <cell r="R965" t="str">
            <v>LINEARE</v>
          </cell>
          <cell r="S965" t="str">
            <v>999999</v>
          </cell>
          <cell r="T965" t="str">
            <v>888888</v>
          </cell>
          <cell r="U965" t="str">
            <v>888888</v>
          </cell>
          <cell r="V965" t="str">
            <v>-888888</v>
          </cell>
          <cell r="W965" t="str">
            <v>-888888</v>
          </cell>
          <cell r="X965" t="str">
            <v>-999999</v>
          </cell>
          <cell r="Y965" t="str">
            <v>15</v>
          </cell>
          <cell r="Z965" t="str">
            <v>MEDIA</v>
          </cell>
          <cell r="AA965" t="str">
            <v>10</v>
          </cell>
          <cell r="AB965" t="str">
            <v>0</v>
          </cell>
          <cell r="AC965" t="str">
            <v>SI</v>
          </cell>
          <cell r="AD965" t="str">
            <v>SI_HighLow</v>
          </cell>
          <cell r="AE965" t="str">
            <v>not used</v>
          </cell>
          <cell r="AF965" t="str">
            <v>A202000</v>
          </cell>
        </row>
        <row r="966">
          <cell r="A966" t="str">
            <v>SHARED</v>
          </cell>
          <cell r="B966" t="str">
            <v>1</v>
          </cell>
          <cell r="C966" t="str">
            <v>A_202002</v>
          </cell>
          <cell r="D966" t="str">
            <v>0093000012</v>
          </cell>
          <cell r="E966" t="str">
            <v>1</v>
          </cell>
          <cell r="F966" t="str">
            <v>A_202002_001</v>
          </cell>
          <cell r="G966" t="str">
            <v>(Dis.FORLI) (VIA MALGUAIA) PRESSIONE CONDOTTA ACQUA</v>
          </cell>
          <cell r="H966" t="str">
            <v>bar</v>
          </cell>
          <cell r="I966" t="str">
            <v>762</v>
          </cell>
          <cell r="J966" t="str">
            <v>3810</v>
          </cell>
          <cell r="K966" t="str">
            <v>0</v>
          </cell>
          <cell r="L966" t="str">
            <v>6</v>
          </cell>
          <cell r="M966" t="str">
            <v>1</v>
          </cell>
          <cell r="N966" t="str">
            <v>0</v>
          </cell>
          <cell r="O966" t="str">
            <v>30</v>
          </cell>
          <cell r="P966" t="str">
            <v>0</v>
          </cell>
          <cell r="Q966" t="str">
            <v>15</v>
          </cell>
          <cell r="R966" t="str">
            <v>LINEARE</v>
          </cell>
          <cell r="S966" t="str">
            <v>999999</v>
          </cell>
          <cell r="T966" t="str">
            <v>888888</v>
          </cell>
          <cell r="U966" t="str">
            <v>888888</v>
          </cell>
          <cell r="V966" t="str">
            <v>-888888</v>
          </cell>
          <cell r="W966" t="str">
            <v>-888888</v>
          </cell>
          <cell r="X966" t="str">
            <v>-999999</v>
          </cell>
          <cell r="Y966" t="str">
            <v>15</v>
          </cell>
          <cell r="Z966" t="str">
            <v>MEDIA</v>
          </cell>
          <cell r="AA966" t="str">
            <v>10</v>
          </cell>
          <cell r="AB966" t="str">
            <v>0</v>
          </cell>
          <cell r="AC966" t="str">
            <v>SI</v>
          </cell>
          <cell r="AD966" t="str">
            <v>SI_HighLow</v>
          </cell>
          <cell r="AE966" t="str">
            <v>not used</v>
          </cell>
          <cell r="AF966" t="str">
            <v>A202000</v>
          </cell>
        </row>
        <row r="967">
          <cell r="A967" t="str">
            <v>SHARED</v>
          </cell>
          <cell r="B967" t="str">
            <v>1</v>
          </cell>
          <cell r="C967" t="str">
            <v>A_202002</v>
          </cell>
          <cell r="D967" t="str">
            <v>0093000014</v>
          </cell>
          <cell r="E967" t="str">
            <v>24</v>
          </cell>
          <cell r="F967" t="str">
            <v>A_202002_004</v>
          </cell>
          <cell r="G967" t="str">
            <v>(Dis.FORLI) (VIA MALGUAIA) PORTATA DIRETTA</v>
          </cell>
          <cell r="H967" t="str">
            <v>m3/h</v>
          </cell>
          <cell r="I967" t="str">
            <v>762</v>
          </cell>
          <cell r="J967" t="str">
            <v>3810</v>
          </cell>
          <cell r="K967" t="str">
            <v>0</v>
          </cell>
          <cell r="L967" t="str">
            <v>100</v>
          </cell>
          <cell r="M967" t="str">
            <v>1</v>
          </cell>
          <cell r="N967" t="str">
            <v>0</v>
          </cell>
          <cell r="O967" t="str">
            <v>30</v>
          </cell>
          <cell r="P967" t="str">
            <v>0</v>
          </cell>
          <cell r="Q967" t="str">
            <v>15</v>
          </cell>
          <cell r="R967" t="str">
            <v>LINEARE</v>
          </cell>
          <cell r="S967" t="str">
            <v>999999</v>
          </cell>
          <cell r="T967" t="str">
            <v>888888</v>
          </cell>
          <cell r="U967" t="str">
            <v>888888</v>
          </cell>
          <cell r="V967" t="str">
            <v>-888888</v>
          </cell>
          <cell r="W967" t="str">
            <v>-888888</v>
          </cell>
          <cell r="X967" t="str">
            <v>-999999</v>
          </cell>
          <cell r="Y967" t="str">
            <v>15</v>
          </cell>
          <cell r="Z967" t="str">
            <v>MEDIA</v>
          </cell>
          <cell r="AA967" t="str">
            <v>10</v>
          </cell>
          <cell r="AB967" t="str">
            <v>0</v>
          </cell>
          <cell r="AC967" t="str">
            <v>SI</v>
          </cell>
          <cell r="AD967" t="str">
            <v>SI_HighLow</v>
          </cell>
          <cell r="AE967" t="str">
            <v>not used</v>
          </cell>
          <cell r="AF967" t="str">
            <v>A202000</v>
          </cell>
        </row>
        <row r="968">
          <cell r="A968" t="str">
            <v>SHARED</v>
          </cell>
          <cell r="B968" t="str">
            <v>1</v>
          </cell>
          <cell r="C968" t="str">
            <v>A_202002</v>
          </cell>
          <cell r="D968" t="str">
            <v>0093000016</v>
          </cell>
          <cell r="E968" t="str">
            <v>25</v>
          </cell>
          <cell r="F968" t="str">
            <v>A_202002_005</v>
          </cell>
          <cell r="G968" t="str">
            <v>(Dis.FORLI) (VIA MALGUAIA) PORTATA INVERSA</v>
          </cell>
          <cell r="H968" t="str">
            <v>m3/h</v>
          </cell>
          <cell r="I968" t="str">
            <v>762</v>
          </cell>
          <cell r="J968" t="str">
            <v>3810</v>
          </cell>
          <cell r="K968" t="str">
            <v>0</v>
          </cell>
          <cell r="L968" t="str">
            <v>100</v>
          </cell>
          <cell r="M968" t="str">
            <v>1</v>
          </cell>
          <cell r="N968" t="str">
            <v>0</v>
          </cell>
          <cell r="O968" t="str">
            <v>30</v>
          </cell>
          <cell r="P968" t="str">
            <v>0</v>
          </cell>
          <cell r="Q968" t="str">
            <v>15</v>
          </cell>
          <cell r="R968" t="str">
            <v>LINEARE</v>
          </cell>
          <cell r="S968" t="str">
            <v>999999</v>
          </cell>
          <cell r="T968" t="str">
            <v>888888</v>
          </cell>
          <cell r="U968" t="str">
            <v>888888</v>
          </cell>
          <cell r="V968" t="str">
            <v>-888888</v>
          </cell>
          <cell r="W968" t="str">
            <v>-888888</v>
          </cell>
          <cell r="X968" t="str">
            <v>-999999</v>
          </cell>
          <cell r="Y968" t="str">
            <v>15</v>
          </cell>
          <cell r="Z968" t="str">
            <v>MEDIA</v>
          </cell>
          <cell r="AA968" t="str">
            <v>10</v>
          </cell>
          <cell r="AB968" t="str">
            <v>0</v>
          </cell>
          <cell r="AC968" t="str">
            <v>SI</v>
          </cell>
          <cell r="AD968" t="str">
            <v>SI_HighLow</v>
          </cell>
          <cell r="AE968" t="str">
            <v>not used</v>
          </cell>
          <cell r="AF968" t="str">
            <v>A202000</v>
          </cell>
        </row>
        <row r="969">
          <cell r="A969" t="str">
            <v>SHARED</v>
          </cell>
          <cell r="B969" t="str">
            <v>1</v>
          </cell>
          <cell r="C969" t="str">
            <v>A_202004</v>
          </cell>
          <cell r="D969" t="str">
            <v>0093000018</v>
          </cell>
          <cell r="E969" t="str">
            <v>0</v>
          </cell>
          <cell r="F969" t="str">
            <v>A_202004_000</v>
          </cell>
          <cell r="G969" t="str">
            <v>(Dis.FORLI) (VIA BASSETTA) PORTATA</v>
          </cell>
          <cell r="H969" t="str">
            <v>m3/h</v>
          </cell>
          <cell r="I969" t="str">
            <v>762</v>
          </cell>
          <cell r="J969" t="str">
            <v>3810</v>
          </cell>
          <cell r="K969" t="str">
            <v>0</v>
          </cell>
          <cell r="L969" t="str">
            <v>100</v>
          </cell>
          <cell r="M969" t="str">
            <v>1</v>
          </cell>
          <cell r="N969" t="str">
            <v>0</v>
          </cell>
          <cell r="O969" t="str">
            <v>30</v>
          </cell>
          <cell r="P969" t="str">
            <v>0</v>
          </cell>
          <cell r="Q969" t="str">
            <v>15</v>
          </cell>
          <cell r="R969" t="str">
            <v>LINEARE</v>
          </cell>
          <cell r="S969" t="str">
            <v>999999</v>
          </cell>
          <cell r="T969" t="str">
            <v>888888</v>
          </cell>
          <cell r="U969" t="str">
            <v>888888</v>
          </cell>
          <cell r="V969" t="str">
            <v>-888888</v>
          </cell>
          <cell r="W969" t="str">
            <v>-888888</v>
          </cell>
          <cell r="X969" t="str">
            <v>-999999</v>
          </cell>
          <cell r="Y969" t="str">
            <v>15</v>
          </cell>
          <cell r="Z969" t="str">
            <v>MEDIA</v>
          </cell>
          <cell r="AA969" t="str">
            <v>10</v>
          </cell>
          <cell r="AB969" t="str">
            <v>0</v>
          </cell>
          <cell r="AC969" t="str">
            <v>SI</v>
          </cell>
          <cell r="AD969" t="str">
            <v>SI_HighLow</v>
          </cell>
          <cell r="AE969" t="str">
            <v>not used</v>
          </cell>
          <cell r="AF969" t="str">
            <v>A202000</v>
          </cell>
        </row>
        <row r="970">
          <cell r="A970" t="str">
            <v>SHARED</v>
          </cell>
          <cell r="B970" t="str">
            <v>1</v>
          </cell>
          <cell r="C970" t="str">
            <v>A_202004</v>
          </cell>
          <cell r="D970" t="str">
            <v>0093000020</v>
          </cell>
          <cell r="E970" t="str">
            <v>1</v>
          </cell>
          <cell r="F970" t="str">
            <v>A_202004_001</v>
          </cell>
          <cell r="G970" t="str">
            <v>(Dis.FORLI) (VIA BASSETTA) PRESSIONE CONDOTTA ACQUA</v>
          </cell>
          <cell r="H970" t="str">
            <v>bar</v>
          </cell>
          <cell r="I970" t="str">
            <v>762</v>
          </cell>
          <cell r="J970" t="str">
            <v>3810</v>
          </cell>
          <cell r="K970" t="str">
            <v>0</v>
          </cell>
          <cell r="L970" t="str">
            <v>6</v>
          </cell>
          <cell r="M970" t="str">
            <v>1</v>
          </cell>
          <cell r="N970" t="str">
            <v>0</v>
          </cell>
          <cell r="O970" t="str">
            <v>30</v>
          </cell>
          <cell r="P970" t="str">
            <v>0</v>
          </cell>
          <cell r="Q970" t="str">
            <v>15</v>
          </cell>
          <cell r="R970" t="str">
            <v>LINEARE</v>
          </cell>
          <cell r="S970" t="str">
            <v>999999</v>
          </cell>
          <cell r="T970" t="str">
            <v>888888</v>
          </cell>
          <cell r="U970" t="str">
            <v>888888</v>
          </cell>
          <cell r="V970" t="str">
            <v>-888888</v>
          </cell>
          <cell r="W970" t="str">
            <v>-888888</v>
          </cell>
          <cell r="X970" t="str">
            <v>-999999</v>
          </cell>
          <cell r="Y970" t="str">
            <v>15</v>
          </cell>
          <cell r="Z970" t="str">
            <v>MEDIA</v>
          </cell>
          <cell r="AA970" t="str">
            <v>10</v>
          </cell>
          <cell r="AB970" t="str">
            <v>0</v>
          </cell>
          <cell r="AC970" t="str">
            <v>SI</v>
          </cell>
          <cell r="AD970" t="str">
            <v>SI_HighLow</v>
          </cell>
          <cell r="AE970" t="str">
            <v>not used</v>
          </cell>
          <cell r="AF970" t="str">
            <v>A202000</v>
          </cell>
        </row>
        <row r="971">
          <cell r="A971" t="str">
            <v>SHARED</v>
          </cell>
          <cell r="B971" t="str">
            <v>1</v>
          </cell>
          <cell r="C971" t="str">
            <v>A_202004</v>
          </cell>
          <cell r="D971" t="str">
            <v>0093000022</v>
          </cell>
          <cell r="E971" t="str">
            <v>24</v>
          </cell>
          <cell r="F971" t="str">
            <v>A_202004_004</v>
          </cell>
          <cell r="G971" t="str">
            <v>(Dis.FORLI) (VIA BASSETTA) PORTATA DIRETTA</v>
          </cell>
          <cell r="H971" t="str">
            <v>m3/h</v>
          </cell>
          <cell r="I971" t="str">
            <v>762</v>
          </cell>
          <cell r="J971" t="str">
            <v>3810</v>
          </cell>
          <cell r="K971" t="str">
            <v>0</v>
          </cell>
          <cell r="L971" t="str">
            <v>100</v>
          </cell>
          <cell r="M971" t="str">
            <v>1</v>
          </cell>
          <cell r="N971" t="str">
            <v>0</v>
          </cell>
          <cell r="O971" t="str">
            <v>30</v>
          </cell>
          <cell r="P971" t="str">
            <v>0</v>
          </cell>
          <cell r="Q971" t="str">
            <v>15</v>
          </cell>
          <cell r="R971" t="str">
            <v>LINEARE</v>
          </cell>
          <cell r="S971" t="str">
            <v>999999</v>
          </cell>
          <cell r="T971" t="str">
            <v>888888</v>
          </cell>
          <cell r="U971" t="str">
            <v>888888</v>
          </cell>
          <cell r="V971" t="str">
            <v>-888888</v>
          </cell>
          <cell r="W971" t="str">
            <v>-888888</v>
          </cell>
          <cell r="X971" t="str">
            <v>-999999</v>
          </cell>
          <cell r="Y971" t="str">
            <v>15</v>
          </cell>
          <cell r="Z971" t="str">
            <v>MEDIA</v>
          </cell>
          <cell r="AA971" t="str">
            <v>10</v>
          </cell>
          <cell r="AB971" t="str">
            <v>0</v>
          </cell>
          <cell r="AC971" t="str">
            <v>SI</v>
          </cell>
          <cell r="AD971" t="str">
            <v>SI_HighLow</v>
          </cell>
          <cell r="AE971" t="str">
            <v>not used</v>
          </cell>
          <cell r="AF971" t="str">
            <v>A202000</v>
          </cell>
        </row>
        <row r="972">
          <cell r="A972" t="str">
            <v>SHARED</v>
          </cell>
          <cell r="B972" t="str">
            <v>1</v>
          </cell>
          <cell r="C972" t="str">
            <v>A_202004</v>
          </cell>
          <cell r="D972" t="str">
            <v>0093000024</v>
          </cell>
          <cell r="E972" t="str">
            <v>25</v>
          </cell>
          <cell r="F972" t="str">
            <v>A_202004_005</v>
          </cell>
          <cell r="G972" t="str">
            <v>(Dis.FORLI) (VIA BASSETTA) PORTATA INVERSA</v>
          </cell>
          <cell r="H972" t="str">
            <v>m3/h</v>
          </cell>
          <cell r="I972" t="str">
            <v>762</v>
          </cell>
          <cell r="J972" t="str">
            <v>3810</v>
          </cell>
          <cell r="K972" t="str">
            <v>0</v>
          </cell>
          <cell r="L972" t="str">
            <v>100</v>
          </cell>
          <cell r="M972" t="str">
            <v>1</v>
          </cell>
          <cell r="N972" t="str">
            <v>0</v>
          </cell>
          <cell r="O972" t="str">
            <v>30</v>
          </cell>
          <cell r="P972" t="str">
            <v>0</v>
          </cell>
          <cell r="Q972" t="str">
            <v>15</v>
          </cell>
          <cell r="R972" t="str">
            <v>LINEARE</v>
          </cell>
          <cell r="S972" t="str">
            <v>999999</v>
          </cell>
          <cell r="T972" t="str">
            <v>888888</v>
          </cell>
          <cell r="U972" t="str">
            <v>888888</v>
          </cell>
          <cell r="V972" t="str">
            <v>-888888</v>
          </cell>
          <cell r="W972" t="str">
            <v>-888888</v>
          </cell>
          <cell r="X972" t="str">
            <v>-999999</v>
          </cell>
          <cell r="Y972" t="str">
            <v>15</v>
          </cell>
          <cell r="Z972" t="str">
            <v>MEDIA</v>
          </cell>
          <cell r="AA972" t="str">
            <v>10</v>
          </cell>
          <cell r="AB972" t="str">
            <v>0</v>
          </cell>
          <cell r="AC972" t="str">
            <v>SI</v>
          </cell>
          <cell r="AD972" t="str">
            <v>SI_HighLow</v>
          </cell>
          <cell r="AE972" t="str">
            <v>not used</v>
          </cell>
          <cell r="AF972" t="str">
            <v>A202000</v>
          </cell>
        </row>
        <row r="973">
          <cell r="A973" t="str">
            <v>SHARED</v>
          </cell>
          <cell r="B973" t="str">
            <v>1</v>
          </cell>
          <cell r="C973" t="str">
            <v>A_202011</v>
          </cell>
          <cell r="D973" t="str">
            <v>0093000026</v>
          </cell>
          <cell r="E973" t="str">
            <v>0</v>
          </cell>
          <cell r="F973" t="str">
            <v>A_202011_000</v>
          </cell>
          <cell r="G973" t="str">
            <v>(Dis.FORLI) (VIA LUGHESE VIA LUNGA) PORTATA</v>
          </cell>
          <cell r="H973" t="str">
            <v>m3/h</v>
          </cell>
          <cell r="I973" t="str">
            <v>762</v>
          </cell>
          <cell r="J973" t="str">
            <v>3810</v>
          </cell>
          <cell r="K973" t="str">
            <v>0</v>
          </cell>
          <cell r="L973" t="str">
            <v>100</v>
          </cell>
          <cell r="M973" t="str">
            <v>1</v>
          </cell>
          <cell r="N973" t="str">
            <v>0</v>
          </cell>
          <cell r="O973" t="str">
            <v>30</v>
          </cell>
          <cell r="P973" t="str">
            <v>0</v>
          </cell>
          <cell r="Q973" t="str">
            <v>15</v>
          </cell>
          <cell r="R973" t="str">
            <v>LINEARE</v>
          </cell>
          <cell r="S973" t="str">
            <v>999999</v>
          </cell>
          <cell r="T973" t="str">
            <v>888888</v>
          </cell>
          <cell r="U973" t="str">
            <v>888888</v>
          </cell>
          <cell r="V973" t="str">
            <v>-888888</v>
          </cell>
          <cell r="W973" t="str">
            <v>-888888</v>
          </cell>
          <cell r="X973" t="str">
            <v>-999999</v>
          </cell>
          <cell r="Y973" t="str">
            <v>15</v>
          </cell>
          <cell r="Z973" t="str">
            <v>MEDIA</v>
          </cell>
          <cell r="AA973" t="str">
            <v>10</v>
          </cell>
          <cell r="AB973" t="str">
            <v>0</v>
          </cell>
          <cell r="AC973" t="str">
            <v>SI</v>
          </cell>
          <cell r="AD973" t="str">
            <v>SI_HighLow</v>
          </cell>
          <cell r="AE973" t="str">
            <v>not used</v>
          </cell>
          <cell r="AF973" t="str">
            <v>A202000</v>
          </cell>
        </row>
        <row r="974">
          <cell r="A974" t="str">
            <v>SHARED</v>
          </cell>
          <cell r="B974" t="str">
            <v>1</v>
          </cell>
          <cell r="C974" t="str">
            <v>A_202011</v>
          </cell>
          <cell r="D974" t="str">
            <v>0093000028</v>
          </cell>
          <cell r="E974" t="str">
            <v>1</v>
          </cell>
          <cell r="F974" t="str">
            <v>A_202011_001</v>
          </cell>
          <cell r="G974" t="str">
            <v>(Dis.FORLI) (VIA LUGHESE VIA LUNGA) PRESSIONE CONDOTTA ACQUA</v>
          </cell>
          <cell r="H974" t="str">
            <v>bar</v>
          </cell>
          <cell r="I974" t="str">
            <v>762</v>
          </cell>
          <cell r="J974" t="str">
            <v>3810</v>
          </cell>
          <cell r="K974" t="str">
            <v>0</v>
          </cell>
          <cell r="L974" t="str">
            <v>6</v>
          </cell>
          <cell r="M974" t="str">
            <v>1</v>
          </cell>
          <cell r="N974" t="str">
            <v>0</v>
          </cell>
          <cell r="O974" t="str">
            <v>30</v>
          </cell>
          <cell r="P974" t="str">
            <v>0</v>
          </cell>
          <cell r="Q974" t="str">
            <v>15</v>
          </cell>
          <cell r="R974" t="str">
            <v>LINEARE</v>
          </cell>
          <cell r="S974" t="str">
            <v>999999</v>
          </cell>
          <cell r="T974" t="str">
            <v>888888</v>
          </cell>
          <cell r="U974" t="str">
            <v>888888</v>
          </cell>
          <cell r="V974" t="str">
            <v>-888888</v>
          </cell>
          <cell r="W974" t="str">
            <v>-888888</v>
          </cell>
          <cell r="X974" t="str">
            <v>-999999</v>
          </cell>
          <cell r="Y974" t="str">
            <v>15</v>
          </cell>
          <cell r="Z974" t="str">
            <v>MEDIA</v>
          </cell>
          <cell r="AA974" t="str">
            <v>10</v>
          </cell>
          <cell r="AB974" t="str">
            <v>0</v>
          </cell>
          <cell r="AC974" t="str">
            <v>SI</v>
          </cell>
          <cell r="AD974" t="str">
            <v>SI_HighLow</v>
          </cell>
          <cell r="AE974" t="str">
            <v>not used</v>
          </cell>
          <cell r="AF974" t="str">
            <v>A202000</v>
          </cell>
        </row>
        <row r="975">
          <cell r="A975" t="str">
            <v>SHARED</v>
          </cell>
          <cell r="B975" t="str">
            <v>1</v>
          </cell>
          <cell r="C975" t="str">
            <v>A_202011</v>
          </cell>
          <cell r="D975" t="str">
            <v>0093000030</v>
          </cell>
          <cell r="E975" t="str">
            <v>2</v>
          </cell>
          <cell r="F975" t="str">
            <v>A_202011_002</v>
          </cell>
          <cell r="G975" t="str">
            <v>(Dis.FORLI) (VIA LUGHESE VIA LUNGA) PRESSIONE GAS 0,05 BAR</v>
          </cell>
          <cell r="H975" t="str">
            <v>bar</v>
          </cell>
          <cell r="I975" t="str">
            <v>762</v>
          </cell>
          <cell r="J975" t="str">
            <v>3810</v>
          </cell>
          <cell r="K975" t="str">
            <v>0</v>
          </cell>
          <cell r="L975" t="str">
            <v>1</v>
          </cell>
          <cell r="M975" t="str">
            <v>1</v>
          </cell>
          <cell r="N975" t="str">
            <v>0</v>
          </cell>
          <cell r="O975" t="str">
            <v>30</v>
          </cell>
          <cell r="P975" t="str">
            <v>0</v>
          </cell>
          <cell r="Q975" t="str">
            <v>15</v>
          </cell>
          <cell r="R975" t="str">
            <v>LINEARE</v>
          </cell>
          <cell r="S975" t="str">
            <v>999999</v>
          </cell>
          <cell r="T975" t="str">
            <v>888888</v>
          </cell>
          <cell r="U975" t="str">
            <v>888888</v>
          </cell>
          <cell r="V975" t="str">
            <v>-888888</v>
          </cell>
          <cell r="W975" t="str">
            <v>-888888</v>
          </cell>
          <cell r="X975" t="str">
            <v>-999999</v>
          </cell>
          <cell r="Y975" t="str">
            <v>15</v>
          </cell>
          <cell r="Z975" t="str">
            <v>MEDIA</v>
          </cell>
          <cell r="AA975" t="str">
            <v>10</v>
          </cell>
          <cell r="AB975" t="str">
            <v>0</v>
          </cell>
          <cell r="AC975" t="str">
            <v>SI</v>
          </cell>
          <cell r="AD975" t="str">
            <v>SI_HighLow</v>
          </cell>
          <cell r="AE975" t="str">
            <v>not used</v>
          </cell>
          <cell r="AF975" t="str">
            <v>A202000</v>
          </cell>
        </row>
        <row r="976">
          <cell r="A976" t="str">
            <v>SHARED</v>
          </cell>
          <cell r="B976" t="str">
            <v>1</v>
          </cell>
          <cell r="C976" t="str">
            <v>A_202011</v>
          </cell>
          <cell r="D976" t="str">
            <v>0093000032</v>
          </cell>
          <cell r="E976" t="str">
            <v>24</v>
          </cell>
          <cell r="F976" t="str">
            <v>A_202011_004</v>
          </cell>
          <cell r="G976" t="str">
            <v>(Dis.FORLI) (VIA LUGHESE VIA LUNGA) PORTATA DIRETTA</v>
          </cell>
          <cell r="H976" t="str">
            <v>m3/h</v>
          </cell>
          <cell r="I976" t="str">
            <v>762</v>
          </cell>
          <cell r="J976" t="str">
            <v>3810</v>
          </cell>
          <cell r="K976" t="str">
            <v>0</v>
          </cell>
          <cell r="L976" t="str">
            <v>100</v>
          </cell>
          <cell r="M976" t="str">
            <v>1</v>
          </cell>
          <cell r="N976" t="str">
            <v>0</v>
          </cell>
          <cell r="O976" t="str">
            <v>30</v>
          </cell>
          <cell r="P976" t="str">
            <v>0</v>
          </cell>
          <cell r="Q976" t="str">
            <v>15</v>
          </cell>
          <cell r="R976" t="str">
            <v>LINEARE</v>
          </cell>
          <cell r="S976" t="str">
            <v>999999</v>
          </cell>
          <cell r="T976" t="str">
            <v>888888</v>
          </cell>
          <cell r="U976" t="str">
            <v>888888</v>
          </cell>
          <cell r="V976" t="str">
            <v>-888888</v>
          </cell>
          <cell r="W976" t="str">
            <v>-888888</v>
          </cell>
          <cell r="X976" t="str">
            <v>-999999</v>
          </cell>
          <cell r="Y976" t="str">
            <v>15</v>
          </cell>
          <cell r="Z976" t="str">
            <v>MEDIA</v>
          </cell>
          <cell r="AA976" t="str">
            <v>10</v>
          </cell>
          <cell r="AB976" t="str">
            <v>0</v>
          </cell>
          <cell r="AC976" t="str">
            <v>SI</v>
          </cell>
          <cell r="AD976" t="str">
            <v>SI_HighLow</v>
          </cell>
          <cell r="AE976" t="str">
            <v>not used</v>
          </cell>
          <cell r="AF976" t="str">
            <v>A202000</v>
          </cell>
        </row>
        <row r="977">
          <cell r="A977" t="str">
            <v>SHARED</v>
          </cell>
          <cell r="B977" t="str">
            <v>1</v>
          </cell>
          <cell r="C977" t="str">
            <v>A_202011</v>
          </cell>
          <cell r="D977" t="str">
            <v>0093000034</v>
          </cell>
          <cell r="E977" t="str">
            <v>25</v>
          </cell>
          <cell r="F977" t="str">
            <v>A_202011_005</v>
          </cell>
          <cell r="G977" t="str">
            <v>(Dis.FORLI) (VIA LUGHESE VIA LUNGA) PORTATA INVERSA</v>
          </cell>
          <cell r="H977" t="str">
            <v>m3/h</v>
          </cell>
          <cell r="I977" t="str">
            <v>762</v>
          </cell>
          <cell r="J977" t="str">
            <v>3810</v>
          </cell>
          <cell r="K977" t="str">
            <v>0</v>
          </cell>
          <cell r="L977" t="str">
            <v>100</v>
          </cell>
          <cell r="M977" t="str">
            <v>1</v>
          </cell>
          <cell r="N977" t="str">
            <v>0</v>
          </cell>
          <cell r="O977" t="str">
            <v>30</v>
          </cell>
          <cell r="P977" t="str">
            <v>0</v>
          </cell>
          <cell r="Q977" t="str">
            <v>15</v>
          </cell>
          <cell r="R977" t="str">
            <v>LINEARE</v>
          </cell>
          <cell r="S977" t="str">
            <v>999999</v>
          </cell>
          <cell r="T977" t="str">
            <v>888888</v>
          </cell>
          <cell r="U977" t="str">
            <v>888888</v>
          </cell>
          <cell r="V977" t="str">
            <v>-888888</v>
          </cell>
          <cell r="W977" t="str">
            <v>-888888</v>
          </cell>
          <cell r="X977" t="str">
            <v>-999999</v>
          </cell>
          <cell r="Y977" t="str">
            <v>15</v>
          </cell>
          <cell r="Z977" t="str">
            <v>MEDIA</v>
          </cell>
          <cell r="AA977" t="str">
            <v>10</v>
          </cell>
          <cell r="AB977" t="str">
            <v>0</v>
          </cell>
          <cell r="AC977" t="str">
            <v>SI</v>
          </cell>
          <cell r="AD977" t="str">
            <v>SI_HighLow</v>
          </cell>
          <cell r="AE977" t="str">
            <v>not used</v>
          </cell>
          <cell r="AF977" t="str">
            <v>A202000</v>
          </cell>
        </row>
        <row r="978">
          <cell r="A978" t="str">
            <v>SHARED</v>
          </cell>
          <cell r="B978" t="str">
            <v>1</v>
          </cell>
          <cell r="C978" t="str">
            <v>A_202012</v>
          </cell>
          <cell r="D978" t="str">
            <v>0093000036</v>
          </cell>
          <cell r="E978" t="str">
            <v>0</v>
          </cell>
          <cell r="F978" t="str">
            <v>A_202012_000</v>
          </cell>
          <cell r="G978" t="str">
            <v>(Dis.FORLI) (VIA LUGHESE VILLA FRANCA) PORTATA</v>
          </cell>
          <cell r="H978" t="str">
            <v>m3/h</v>
          </cell>
          <cell r="I978" t="str">
            <v>762</v>
          </cell>
          <cell r="J978" t="str">
            <v>3810</v>
          </cell>
          <cell r="K978" t="str">
            <v>0</v>
          </cell>
          <cell r="L978" t="str">
            <v>100</v>
          </cell>
          <cell r="M978" t="str">
            <v>1</v>
          </cell>
          <cell r="N978" t="str">
            <v>0</v>
          </cell>
          <cell r="O978" t="str">
            <v>30</v>
          </cell>
          <cell r="P978" t="str">
            <v>0</v>
          </cell>
          <cell r="Q978" t="str">
            <v>15</v>
          </cell>
          <cell r="R978" t="str">
            <v>LINEARE</v>
          </cell>
          <cell r="S978" t="str">
            <v>999999</v>
          </cell>
          <cell r="T978" t="str">
            <v>888888</v>
          </cell>
          <cell r="U978" t="str">
            <v>888888</v>
          </cell>
          <cell r="V978" t="str">
            <v>-888888</v>
          </cell>
          <cell r="W978" t="str">
            <v>-888888</v>
          </cell>
          <cell r="X978" t="str">
            <v>-999999</v>
          </cell>
          <cell r="Y978" t="str">
            <v>15</v>
          </cell>
          <cell r="Z978" t="str">
            <v>MEDIA</v>
          </cell>
          <cell r="AA978" t="str">
            <v>10</v>
          </cell>
          <cell r="AB978" t="str">
            <v>0</v>
          </cell>
          <cell r="AC978" t="str">
            <v>SI</v>
          </cell>
          <cell r="AD978" t="str">
            <v>SI_HighLow</v>
          </cell>
          <cell r="AE978" t="str">
            <v>not used</v>
          </cell>
          <cell r="AF978" t="str">
            <v>A202000</v>
          </cell>
        </row>
        <row r="979">
          <cell r="A979" t="str">
            <v>SHARED</v>
          </cell>
          <cell r="B979" t="str">
            <v>1</v>
          </cell>
          <cell r="C979" t="str">
            <v>A_202012</v>
          </cell>
          <cell r="D979" t="str">
            <v>0093000038</v>
          </cell>
          <cell r="E979" t="str">
            <v>1</v>
          </cell>
          <cell r="F979" t="str">
            <v>A_202012_001</v>
          </cell>
          <cell r="G979" t="str">
            <v>(Dis.FORLI) (VIA LUGHESE VILLA FRANCA) PRESSIONE CONDOTTA ACQUA</v>
          </cell>
          <cell r="H979" t="str">
            <v>bar</v>
          </cell>
          <cell r="I979" t="str">
            <v>762</v>
          </cell>
          <cell r="J979" t="str">
            <v>3810</v>
          </cell>
          <cell r="K979" t="str">
            <v>0</v>
          </cell>
          <cell r="L979" t="str">
            <v>6</v>
          </cell>
          <cell r="M979" t="str">
            <v>0</v>
          </cell>
          <cell r="N979" t="str">
            <v>0</v>
          </cell>
          <cell r="O979" t="str">
            <v>30</v>
          </cell>
          <cell r="P979" t="str">
            <v>0</v>
          </cell>
          <cell r="Q979" t="str">
            <v>15</v>
          </cell>
          <cell r="R979" t="str">
            <v>LINEARE</v>
          </cell>
          <cell r="S979" t="str">
            <v>999999</v>
          </cell>
          <cell r="T979" t="str">
            <v>888888</v>
          </cell>
          <cell r="U979" t="str">
            <v>888888</v>
          </cell>
          <cell r="V979" t="str">
            <v>-888888</v>
          </cell>
          <cell r="W979" t="str">
            <v>-888888</v>
          </cell>
          <cell r="X979" t="str">
            <v>-999999</v>
          </cell>
          <cell r="Y979" t="str">
            <v>15</v>
          </cell>
          <cell r="Z979" t="str">
            <v>MEDIA</v>
          </cell>
          <cell r="AA979" t="str">
            <v>10</v>
          </cell>
          <cell r="AB979" t="str">
            <v>0</v>
          </cell>
          <cell r="AC979" t="str">
            <v>SI</v>
          </cell>
          <cell r="AE979" t="str">
            <v>not used</v>
          </cell>
          <cell r="AF979" t="str">
            <v>A202000</v>
          </cell>
        </row>
        <row r="980">
          <cell r="A980" t="str">
            <v>SHARED</v>
          </cell>
          <cell r="B980" t="str">
            <v>1</v>
          </cell>
          <cell r="C980" t="str">
            <v>A_202012</v>
          </cell>
          <cell r="D980" t="str">
            <v>0093000040</v>
          </cell>
          <cell r="E980" t="str">
            <v>2</v>
          </cell>
          <cell r="F980" t="str">
            <v>A_202012_002</v>
          </cell>
          <cell r="G980" t="str">
            <v>(Dis.FORLI) (VIA LUGHESE VILLA FRANCA) PRESSIONE GAS 0,05 BAR</v>
          </cell>
          <cell r="H980" t="str">
            <v>bar</v>
          </cell>
          <cell r="I980" t="str">
            <v>762</v>
          </cell>
          <cell r="J980" t="str">
            <v>3810</v>
          </cell>
          <cell r="K980" t="str">
            <v>0</v>
          </cell>
          <cell r="L980" t="str">
            <v>1</v>
          </cell>
          <cell r="M980" t="str">
            <v>1</v>
          </cell>
          <cell r="N980" t="str">
            <v>0</v>
          </cell>
          <cell r="O980" t="str">
            <v>30</v>
          </cell>
          <cell r="P980" t="str">
            <v>0</v>
          </cell>
          <cell r="Q980" t="str">
            <v>15</v>
          </cell>
          <cell r="R980" t="str">
            <v>LINEARE</v>
          </cell>
          <cell r="S980" t="str">
            <v>999999</v>
          </cell>
          <cell r="T980" t="str">
            <v>888888</v>
          </cell>
          <cell r="U980" t="str">
            <v>888888</v>
          </cell>
          <cell r="V980" t="str">
            <v>-888888</v>
          </cell>
          <cell r="W980" t="str">
            <v>-888888</v>
          </cell>
          <cell r="X980" t="str">
            <v>-999999</v>
          </cell>
          <cell r="Y980" t="str">
            <v>15</v>
          </cell>
          <cell r="Z980" t="str">
            <v>MEDIA</v>
          </cell>
          <cell r="AA980" t="str">
            <v>10</v>
          </cell>
          <cell r="AB980" t="str">
            <v>0</v>
          </cell>
          <cell r="AC980" t="str">
            <v>SI</v>
          </cell>
          <cell r="AD980" t="str">
            <v>SI_HighLow</v>
          </cell>
          <cell r="AE980" t="str">
            <v>not used</v>
          </cell>
          <cell r="AF980" t="str">
            <v>A202000</v>
          </cell>
        </row>
        <row r="981">
          <cell r="A981" t="str">
            <v>SHARED</v>
          </cell>
          <cell r="B981" t="str">
            <v>1</v>
          </cell>
          <cell r="C981" t="str">
            <v>A_202012</v>
          </cell>
          <cell r="D981" t="str">
            <v>0093000042</v>
          </cell>
          <cell r="E981" t="str">
            <v>24</v>
          </cell>
          <cell r="F981" t="str">
            <v>A_202012_004</v>
          </cell>
          <cell r="G981" t="str">
            <v>(Dis.FORLI) (VIA LUGHESE VILLA FRANCA) PORTATA DIRETTA</v>
          </cell>
          <cell r="H981" t="str">
            <v>m3/h</v>
          </cell>
          <cell r="I981" t="str">
            <v>762</v>
          </cell>
          <cell r="J981" t="str">
            <v>3810</v>
          </cell>
          <cell r="K981" t="str">
            <v>0</v>
          </cell>
          <cell r="L981" t="str">
            <v>100</v>
          </cell>
          <cell r="M981" t="str">
            <v>1</v>
          </cell>
          <cell r="N981" t="str">
            <v>0</v>
          </cell>
          <cell r="O981" t="str">
            <v>30</v>
          </cell>
          <cell r="P981" t="str">
            <v>0</v>
          </cell>
          <cell r="Q981" t="str">
            <v>15</v>
          </cell>
          <cell r="R981" t="str">
            <v>LINEARE</v>
          </cell>
          <cell r="S981" t="str">
            <v>999999</v>
          </cell>
          <cell r="T981" t="str">
            <v>888888</v>
          </cell>
          <cell r="U981" t="str">
            <v>888888</v>
          </cell>
          <cell r="V981" t="str">
            <v>-888888</v>
          </cell>
          <cell r="W981" t="str">
            <v>-888888</v>
          </cell>
          <cell r="X981" t="str">
            <v>-999999</v>
          </cell>
          <cell r="Y981" t="str">
            <v>15</v>
          </cell>
          <cell r="Z981" t="str">
            <v>MEDIA</v>
          </cell>
          <cell r="AA981" t="str">
            <v>10</v>
          </cell>
          <cell r="AB981" t="str">
            <v>0</v>
          </cell>
          <cell r="AC981" t="str">
            <v>SI</v>
          </cell>
          <cell r="AD981" t="str">
            <v>SI_HighLow</v>
          </cell>
          <cell r="AE981" t="str">
            <v>not used</v>
          </cell>
          <cell r="AF981" t="str">
            <v>A202000</v>
          </cell>
        </row>
        <row r="982">
          <cell r="A982" t="str">
            <v>SHARED</v>
          </cell>
          <cell r="B982" t="str">
            <v>1</v>
          </cell>
          <cell r="C982" t="str">
            <v>A_202012</v>
          </cell>
          <cell r="D982" t="str">
            <v>0093000044</v>
          </cell>
          <cell r="E982" t="str">
            <v>25</v>
          </cell>
          <cell r="F982" t="str">
            <v>A_202012_005</v>
          </cell>
          <cell r="G982" t="str">
            <v>(Dis.FORLI) (VIA LUGHESE VILLA FRANCA) PORTATA INVERSA</v>
          </cell>
          <cell r="H982" t="str">
            <v>m3/h</v>
          </cell>
          <cell r="I982" t="str">
            <v>762</v>
          </cell>
          <cell r="J982" t="str">
            <v>3810</v>
          </cell>
          <cell r="K982" t="str">
            <v>0</v>
          </cell>
          <cell r="L982" t="str">
            <v>100</v>
          </cell>
          <cell r="M982" t="str">
            <v>1</v>
          </cell>
          <cell r="N982" t="str">
            <v>0</v>
          </cell>
          <cell r="O982" t="str">
            <v>30</v>
          </cell>
          <cell r="P982" t="str">
            <v>0</v>
          </cell>
          <cell r="Q982" t="str">
            <v>15</v>
          </cell>
          <cell r="R982" t="str">
            <v>LINEARE</v>
          </cell>
          <cell r="S982" t="str">
            <v>999999</v>
          </cell>
          <cell r="T982" t="str">
            <v>888888</v>
          </cell>
          <cell r="U982" t="str">
            <v>888888</v>
          </cell>
          <cell r="V982" t="str">
            <v>-888888</v>
          </cell>
          <cell r="W982" t="str">
            <v>-888888</v>
          </cell>
          <cell r="X982" t="str">
            <v>-999999</v>
          </cell>
          <cell r="Y982" t="str">
            <v>15</v>
          </cell>
          <cell r="Z982" t="str">
            <v>MEDIA</v>
          </cell>
          <cell r="AA982" t="str">
            <v>10</v>
          </cell>
          <cell r="AB982" t="str">
            <v>0</v>
          </cell>
          <cell r="AC982" t="str">
            <v>SI</v>
          </cell>
          <cell r="AD982" t="str">
            <v>SI_HighLow</v>
          </cell>
          <cell r="AE982" t="str">
            <v>not used</v>
          </cell>
          <cell r="AF982" t="str">
            <v>A202000</v>
          </cell>
        </row>
        <row r="983">
          <cell r="A983" t="str">
            <v>SHARED</v>
          </cell>
          <cell r="B983" t="str">
            <v>1</v>
          </cell>
          <cell r="C983" t="str">
            <v>A_202013</v>
          </cell>
          <cell r="D983" t="str">
            <v>0093000046</v>
          </cell>
          <cell r="E983" t="str">
            <v>0</v>
          </cell>
          <cell r="F983" t="str">
            <v>A_202013_000</v>
          </cell>
          <cell r="G983" t="str">
            <v>(Dis.FORLI) (VIA ZAMPESCHI OSPEDALETTO) PORTATA</v>
          </cell>
          <cell r="H983" t="str">
            <v>m3/h</v>
          </cell>
          <cell r="I983" t="str">
            <v>762</v>
          </cell>
          <cell r="J983" t="str">
            <v>3810</v>
          </cell>
          <cell r="K983" t="str">
            <v>0</v>
          </cell>
          <cell r="L983" t="str">
            <v>100</v>
          </cell>
          <cell r="M983" t="str">
            <v>1</v>
          </cell>
          <cell r="N983" t="str">
            <v>0</v>
          </cell>
          <cell r="O983" t="str">
            <v>30</v>
          </cell>
          <cell r="P983" t="str">
            <v>0</v>
          </cell>
          <cell r="Q983" t="str">
            <v>15</v>
          </cell>
          <cell r="R983" t="str">
            <v>LINEARE</v>
          </cell>
          <cell r="S983" t="str">
            <v>999999</v>
          </cell>
          <cell r="T983" t="str">
            <v>888888</v>
          </cell>
          <cell r="U983" t="str">
            <v>888888</v>
          </cell>
          <cell r="V983" t="str">
            <v>-888888</v>
          </cell>
          <cell r="W983" t="str">
            <v>-888888</v>
          </cell>
          <cell r="X983" t="str">
            <v>-999999</v>
          </cell>
          <cell r="Y983" t="str">
            <v>15</v>
          </cell>
          <cell r="Z983" t="str">
            <v>MEDIA</v>
          </cell>
          <cell r="AA983" t="str">
            <v>10</v>
          </cell>
          <cell r="AB983" t="str">
            <v>0</v>
          </cell>
          <cell r="AC983" t="str">
            <v>SI</v>
          </cell>
          <cell r="AD983" t="str">
            <v>SI_HighLow</v>
          </cell>
          <cell r="AE983" t="str">
            <v>not used</v>
          </cell>
          <cell r="AF983" t="str">
            <v>A202000</v>
          </cell>
        </row>
        <row r="984">
          <cell r="A984" t="str">
            <v>SHARED</v>
          </cell>
          <cell r="B984" t="str">
            <v>1</v>
          </cell>
          <cell r="C984" t="str">
            <v>A_202013</v>
          </cell>
          <cell r="D984" t="str">
            <v>0093000048</v>
          </cell>
          <cell r="E984" t="str">
            <v>1</v>
          </cell>
          <cell r="F984" t="str">
            <v>A_202013_001</v>
          </cell>
          <cell r="G984" t="str">
            <v>(Dis.FORLI) (VIA ZAMPESCHI OSPEDALETTO) PRESSIONE CONDOTTA ACQUA</v>
          </cell>
          <cell r="H984" t="str">
            <v>bar</v>
          </cell>
          <cell r="I984" t="str">
            <v>762</v>
          </cell>
          <cell r="J984" t="str">
            <v>3810</v>
          </cell>
          <cell r="K984" t="str">
            <v>0</v>
          </cell>
          <cell r="L984" t="str">
            <v>6</v>
          </cell>
          <cell r="M984" t="str">
            <v>1</v>
          </cell>
          <cell r="N984" t="str">
            <v>0</v>
          </cell>
          <cell r="O984" t="str">
            <v>30</v>
          </cell>
          <cell r="P984" t="str">
            <v>0</v>
          </cell>
          <cell r="Q984" t="str">
            <v>15</v>
          </cell>
          <cell r="R984" t="str">
            <v>LINEARE</v>
          </cell>
          <cell r="S984" t="str">
            <v>999999</v>
          </cell>
          <cell r="T984" t="str">
            <v>888888</v>
          </cell>
          <cell r="U984" t="str">
            <v>888888</v>
          </cell>
          <cell r="V984" t="str">
            <v>-888888</v>
          </cell>
          <cell r="W984" t="str">
            <v>-888888</v>
          </cell>
          <cell r="X984" t="str">
            <v>-999999</v>
          </cell>
          <cell r="Y984" t="str">
            <v>15</v>
          </cell>
          <cell r="Z984" t="str">
            <v>MEDIA</v>
          </cell>
          <cell r="AA984" t="str">
            <v>10</v>
          </cell>
          <cell r="AB984" t="str">
            <v>0</v>
          </cell>
          <cell r="AC984" t="str">
            <v>SI</v>
          </cell>
          <cell r="AD984" t="str">
            <v>SI_HighLow</v>
          </cell>
          <cell r="AE984" t="str">
            <v>not used</v>
          </cell>
          <cell r="AF984" t="str">
            <v>A202000</v>
          </cell>
        </row>
        <row r="985">
          <cell r="A985" t="str">
            <v>SHARED</v>
          </cell>
          <cell r="B985" t="str">
            <v>1</v>
          </cell>
          <cell r="C985" t="str">
            <v>A_202013</v>
          </cell>
          <cell r="D985" t="str">
            <v>0093000050</v>
          </cell>
          <cell r="E985" t="str">
            <v>2</v>
          </cell>
          <cell r="F985" t="str">
            <v>A_202013_002</v>
          </cell>
          <cell r="G985" t="str">
            <v>(Dis.FORLI) (VIA ZAMPESCHI OSPEDALETTO) PRESSIONE GAS 0,15 BAR</v>
          </cell>
          <cell r="H985" t="str">
            <v>bar</v>
          </cell>
          <cell r="I985" t="str">
            <v>762</v>
          </cell>
          <cell r="J985" t="str">
            <v>3810</v>
          </cell>
          <cell r="K985" t="str">
            <v>0</v>
          </cell>
          <cell r="L985" t="str">
            <v>2</v>
          </cell>
          <cell r="M985" t="str">
            <v>1</v>
          </cell>
          <cell r="N985" t="str">
            <v>0</v>
          </cell>
          <cell r="O985" t="str">
            <v>30</v>
          </cell>
          <cell r="P985" t="str">
            <v>0</v>
          </cell>
          <cell r="Q985" t="str">
            <v>15</v>
          </cell>
          <cell r="R985" t="str">
            <v>LINEARE</v>
          </cell>
          <cell r="S985" t="str">
            <v>999999</v>
          </cell>
          <cell r="T985" t="str">
            <v>888888</v>
          </cell>
          <cell r="U985" t="str">
            <v>888888</v>
          </cell>
          <cell r="V985" t="str">
            <v>-888888</v>
          </cell>
          <cell r="W985" t="str">
            <v>-888888</v>
          </cell>
          <cell r="X985" t="str">
            <v>-999999</v>
          </cell>
          <cell r="Y985" t="str">
            <v>15</v>
          </cell>
          <cell r="Z985" t="str">
            <v>MEDIA</v>
          </cell>
          <cell r="AA985" t="str">
            <v>10</v>
          </cell>
          <cell r="AB985" t="str">
            <v>0</v>
          </cell>
          <cell r="AC985" t="str">
            <v>SI</v>
          </cell>
          <cell r="AD985" t="str">
            <v>SI_HighLow</v>
          </cell>
          <cell r="AE985" t="str">
            <v>not used</v>
          </cell>
          <cell r="AF985" t="str">
            <v>A202000</v>
          </cell>
        </row>
        <row r="986">
          <cell r="A986" t="str">
            <v>SHARED</v>
          </cell>
          <cell r="B986" t="str">
            <v>1</v>
          </cell>
          <cell r="C986" t="str">
            <v>A_202013</v>
          </cell>
          <cell r="D986" t="str">
            <v>0093000052</v>
          </cell>
          <cell r="E986" t="str">
            <v>3</v>
          </cell>
          <cell r="F986" t="str">
            <v>A_202013_003</v>
          </cell>
          <cell r="G986" t="str">
            <v>(Dis.FORLI) (VIA ZAMPESCHI OSPEDALETTO) PRESSIONE GAS 0,02 BAR</v>
          </cell>
          <cell r="H986" t="str">
            <v>mbar</v>
          </cell>
          <cell r="I986" t="str">
            <v>762</v>
          </cell>
          <cell r="J986" t="str">
            <v>3810</v>
          </cell>
          <cell r="K986" t="str">
            <v>0</v>
          </cell>
          <cell r="L986" t="str">
            <v>100</v>
          </cell>
          <cell r="M986" t="str">
            <v>0</v>
          </cell>
          <cell r="N986" t="str">
            <v>0</v>
          </cell>
          <cell r="O986" t="str">
            <v>30</v>
          </cell>
          <cell r="P986" t="str">
            <v>0</v>
          </cell>
          <cell r="Q986" t="str">
            <v>15</v>
          </cell>
          <cell r="R986" t="str">
            <v>LINEARE</v>
          </cell>
          <cell r="S986" t="str">
            <v>999999</v>
          </cell>
          <cell r="T986" t="str">
            <v>888888</v>
          </cell>
          <cell r="U986" t="str">
            <v>888888</v>
          </cell>
          <cell r="V986" t="str">
            <v>-888888</v>
          </cell>
          <cell r="W986" t="str">
            <v>-888888</v>
          </cell>
          <cell r="X986" t="str">
            <v>-999999</v>
          </cell>
          <cell r="Y986" t="str">
            <v>15</v>
          </cell>
          <cell r="Z986" t="str">
            <v>MEDIA</v>
          </cell>
          <cell r="AA986" t="str">
            <v>10</v>
          </cell>
          <cell r="AB986" t="str">
            <v>0</v>
          </cell>
          <cell r="AC986" t="str">
            <v>SI</v>
          </cell>
          <cell r="AE986" t="str">
            <v>not used</v>
          </cell>
          <cell r="AF986" t="str">
            <v>A202000</v>
          </cell>
        </row>
        <row r="987">
          <cell r="A987" t="str">
            <v>SHARED</v>
          </cell>
          <cell r="B987" t="str">
            <v>1</v>
          </cell>
          <cell r="C987" t="str">
            <v>A_202013</v>
          </cell>
          <cell r="D987" t="str">
            <v>0093000054</v>
          </cell>
          <cell r="E987" t="str">
            <v>24</v>
          </cell>
          <cell r="F987" t="str">
            <v>A_202013_004</v>
          </cell>
          <cell r="G987" t="str">
            <v>(Dis.FORLI) (VIA ZAMPESCHI OSPEDALETTO) PORTATA DIRETTA</v>
          </cell>
          <cell r="H987" t="str">
            <v>m3/h</v>
          </cell>
          <cell r="I987" t="str">
            <v>762</v>
          </cell>
          <cell r="J987" t="str">
            <v>3810</v>
          </cell>
          <cell r="K987" t="str">
            <v>0</v>
          </cell>
          <cell r="L987" t="str">
            <v>100</v>
          </cell>
          <cell r="M987" t="str">
            <v>1</v>
          </cell>
          <cell r="N987" t="str">
            <v>0</v>
          </cell>
          <cell r="O987" t="str">
            <v>30</v>
          </cell>
          <cell r="P987" t="str">
            <v>0</v>
          </cell>
          <cell r="Q987" t="str">
            <v>15</v>
          </cell>
          <cell r="R987" t="str">
            <v>LINEARE</v>
          </cell>
          <cell r="S987" t="str">
            <v>999999</v>
          </cell>
          <cell r="T987" t="str">
            <v>888888</v>
          </cell>
          <cell r="U987" t="str">
            <v>888888</v>
          </cell>
          <cell r="V987" t="str">
            <v>-888888</v>
          </cell>
          <cell r="W987" t="str">
            <v>-888888</v>
          </cell>
          <cell r="X987" t="str">
            <v>-999999</v>
          </cell>
          <cell r="Y987" t="str">
            <v>15</v>
          </cell>
          <cell r="Z987" t="str">
            <v>MEDIA</v>
          </cell>
          <cell r="AA987" t="str">
            <v>10</v>
          </cell>
          <cell r="AB987" t="str">
            <v>0</v>
          </cell>
          <cell r="AC987" t="str">
            <v>SI</v>
          </cell>
          <cell r="AD987" t="str">
            <v>SI_HighLow</v>
          </cell>
          <cell r="AE987" t="str">
            <v>not used</v>
          </cell>
          <cell r="AF987" t="str">
            <v>A202000</v>
          </cell>
        </row>
        <row r="988">
          <cell r="A988" t="str">
            <v>SHARED</v>
          </cell>
          <cell r="B988" t="str">
            <v>1</v>
          </cell>
          <cell r="C988" t="str">
            <v>A_202013</v>
          </cell>
          <cell r="D988" t="str">
            <v>0093000056</v>
          </cell>
          <cell r="E988" t="str">
            <v>25</v>
          </cell>
          <cell r="F988" t="str">
            <v>A_202013_005</v>
          </cell>
          <cell r="G988" t="str">
            <v>(Dis.FORLI) (VIA ZAMPESCHI OSPEDALETTO) PORTATA INVERSA</v>
          </cell>
          <cell r="H988" t="str">
            <v>m3/h</v>
          </cell>
          <cell r="I988" t="str">
            <v>762</v>
          </cell>
          <cell r="J988" t="str">
            <v>3810</v>
          </cell>
          <cell r="K988" t="str">
            <v>0</v>
          </cell>
          <cell r="L988" t="str">
            <v>100</v>
          </cell>
          <cell r="M988" t="str">
            <v>1</v>
          </cell>
          <cell r="N988" t="str">
            <v>0</v>
          </cell>
          <cell r="O988" t="str">
            <v>30</v>
          </cell>
          <cell r="P988" t="str">
            <v>0</v>
          </cell>
          <cell r="Q988" t="str">
            <v>15</v>
          </cell>
          <cell r="R988" t="str">
            <v>LINEARE</v>
          </cell>
          <cell r="S988" t="str">
            <v>999999</v>
          </cell>
          <cell r="T988" t="str">
            <v>888888</v>
          </cell>
          <cell r="U988" t="str">
            <v>888888</v>
          </cell>
          <cell r="V988" t="str">
            <v>-888888</v>
          </cell>
          <cell r="W988" t="str">
            <v>-888888</v>
          </cell>
          <cell r="X988" t="str">
            <v>-999999</v>
          </cell>
          <cell r="Y988" t="str">
            <v>15</v>
          </cell>
          <cell r="Z988" t="str">
            <v>MEDIA</v>
          </cell>
          <cell r="AA988" t="str">
            <v>10</v>
          </cell>
          <cell r="AB988" t="str">
            <v>0</v>
          </cell>
          <cell r="AC988" t="str">
            <v>SI</v>
          </cell>
          <cell r="AD988" t="str">
            <v>SI_HighLow</v>
          </cell>
          <cell r="AE988" t="str">
            <v>not used</v>
          </cell>
          <cell r="AF988" t="str">
            <v>A202000</v>
          </cell>
        </row>
        <row r="989">
          <cell r="A989" t="str">
            <v>SHARED</v>
          </cell>
          <cell r="B989" t="str">
            <v>1</v>
          </cell>
          <cell r="C989" t="str">
            <v>A_202014</v>
          </cell>
          <cell r="D989" t="str">
            <v>0093000058</v>
          </cell>
          <cell r="E989" t="str">
            <v>0</v>
          </cell>
          <cell r="F989" t="str">
            <v>A_202014_000</v>
          </cell>
          <cell r="G989" t="str">
            <v>(Dis.FORLI) (VIALE SPAZZOLI) PORTATA</v>
          </cell>
          <cell r="H989" t="str">
            <v>m3/h</v>
          </cell>
          <cell r="I989" t="str">
            <v>762</v>
          </cell>
          <cell r="J989" t="str">
            <v>3810</v>
          </cell>
          <cell r="K989" t="str">
            <v>0</v>
          </cell>
          <cell r="L989" t="str">
            <v>100</v>
          </cell>
          <cell r="M989" t="str">
            <v>1</v>
          </cell>
          <cell r="N989" t="str">
            <v>0</v>
          </cell>
          <cell r="O989" t="str">
            <v>30</v>
          </cell>
          <cell r="P989" t="str">
            <v>0</v>
          </cell>
          <cell r="Q989" t="str">
            <v>15</v>
          </cell>
          <cell r="R989" t="str">
            <v>LINEARE</v>
          </cell>
          <cell r="S989" t="str">
            <v>999999</v>
          </cell>
          <cell r="T989" t="str">
            <v>888888</v>
          </cell>
          <cell r="U989" t="str">
            <v>888888</v>
          </cell>
          <cell r="V989" t="str">
            <v>-888888</v>
          </cell>
          <cell r="W989" t="str">
            <v>-888888</v>
          </cell>
          <cell r="X989" t="str">
            <v>-999999</v>
          </cell>
          <cell r="Y989" t="str">
            <v>15</v>
          </cell>
          <cell r="Z989" t="str">
            <v>MEDIA</v>
          </cell>
          <cell r="AA989" t="str">
            <v>10</v>
          </cell>
          <cell r="AB989" t="str">
            <v>0</v>
          </cell>
          <cell r="AC989" t="str">
            <v>SI</v>
          </cell>
          <cell r="AD989" t="str">
            <v>SI_HighLow</v>
          </cell>
          <cell r="AE989" t="str">
            <v>not used</v>
          </cell>
          <cell r="AF989" t="str">
            <v>A202000A</v>
          </cell>
        </row>
        <row r="990">
          <cell r="A990" t="str">
            <v>SHARED</v>
          </cell>
          <cell r="B990" t="str">
            <v>1</v>
          </cell>
          <cell r="C990" t="str">
            <v>A_202014</v>
          </cell>
          <cell r="D990" t="str">
            <v>0093000060</v>
          </cell>
          <cell r="E990" t="str">
            <v>1</v>
          </cell>
          <cell r="F990" t="str">
            <v>A_202014_001</v>
          </cell>
          <cell r="G990" t="str">
            <v>(Dis.FORLI) (VIALE SPAZZOLI) PRESSIONE CONDOTTA ACQUA</v>
          </cell>
          <cell r="H990" t="str">
            <v>bar</v>
          </cell>
          <cell r="I990" t="str">
            <v>762</v>
          </cell>
          <cell r="J990" t="str">
            <v>3810</v>
          </cell>
          <cell r="K990" t="str">
            <v>0</v>
          </cell>
          <cell r="L990" t="str">
            <v>6</v>
          </cell>
          <cell r="M990" t="str">
            <v>1</v>
          </cell>
          <cell r="N990" t="str">
            <v>0</v>
          </cell>
          <cell r="O990" t="str">
            <v>30</v>
          </cell>
          <cell r="P990" t="str">
            <v>0</v>
          </cell>
          <cell r="Q990" t="str">
            <v>15</v>
          </cell>
          <cell r="R990" t="str">
            <v>LINEARE</v>
          </cell>
          <cell r="S990" t="str">
            <v>999999</v>
          </cell>
          <cell r="T990" t="str">
            <v>888888</v>
          </cell>
          <cell r="U990" t="str">
            <v>888888</v>
          </cell>
          <cell r="V990" t="str">
            <v>-888888</v>
          </cell>
          <cell r="W990" t="str">
            <v>-888888</v>
          </cell>
          <cell r="X990" t="str">
            <v>-999999</v>
          </cell>
          <cell r="Y990" t="str">
            <v>15</v>
          </cell>
          <cell r="Z990" t="str">
            <v>MEDIA</v>
          </cell>
          <cell r="AA990" t="str">
            <v>10</v>
          </cell>
          <cell r="AB990" t="str">
            <v>0</v>
          </cell>
          <cell r="AC990" t="str">
            <v>SI</v>
          </cell>
          <cell r="AD990" t="str">
            <v>SI_HighLow</v>
          </cell>
          <cell r="AE990" t="str">
            <v>not used</v>
          </cell>
          <cell r="AF990" t="str">
            <v>A202000A</v>
          </cell>
        </row>
        <row r="991">
          <cell r="A991" t="str">
            <v>SHARED</v>
          </cell>
          <cell r="B991" t="str">
            <v>1</v>
          </cell>
          <cell r="C991" t="str">
            <v>A_202014</v>
          </cell>
          <cell r="D991" t="str">
            <v>0093000062</v>
          </cell>
          <cell r="E991" t="str">
            <v>2</v>
          </cell>
          <cell r="F991" t="str">
            <v>A_202014_002</v>
          </cell>
          <cell r="G991" t="str">
            <v>(Dis.FORLI) (VIALE SPAZZOLI) PRESSIONE GAS 0,02 BAR</v>
          </cell>
          <cell r="H991" t="str">
            <v>bar</v>
          </cell>
          <cell r="I991" t="str">
            <v>762</v>
          </cell>
          <cell r="J991" t="str">
            <v>3810</v>
          </cell>
          <cell r="K991" t="str">
            <v>0</v>
          </cell>
          <cell r="L991" t="str">
            <v>100</v>
          </cell>
          <cell r="M991" t="str">
            <v>1</v>
          </cell>
          <cell r="N991" t="str">
            <v>0</v>
          </cell>
          <cell r="O991" t="str">
            <v>30</v>
          </cell>
          <cell r="P991" t="str">
            <v>0</v>
          </cell>
          <cell r="Q991" t="str">
            <v>15</v>
          </cell>
          <cell r="R991" t="str">
            <v>LINEARE</v>
          </cell>
          <cell r="S991" t="str">
            <v>999999</v>
          </cell>
          <cell r="T991" t="str">
            <v>888888</v>
          </cell>
          <cell r="U991" t="str">
            <v>888888</v>
          </cell>
          <cell r="V991" t="str">
            <v>-888888</v>
          </cell>
          <cell r="W991" t="str">
            <v>-888888</v>
          </cell>
          <cell r="X991" t="str">
            <v>-999999</v>
          </cell>
          <cell r="Y991" t="str">
            <v>15</v>
          </cell>
          <cell r="Z991" t="str">
            <v>MEDIA</v>
          </cell>
          <cell r="AA991" t="str">
            <v>10</v>
          </cell>
          <cell r="AB991" t="str">
            <v>0</v>
          </cell>
          <cell r="AC991" t="str">
            <v>SI</v>
          </cell>
          <cell r="AD991" t="str">
            <v>SI_HighLow</v>
          </cell>
          <cell r="AE991" t="str">
            <v>not used</v>
          </cell>
          <cell r="AF991" t="str">
            <v>A202000A</v>
          </cell>
        </row>
        <row r="992">
          <cell r="A992" t="str">
            <v>SHARED</v>
          </cell>
          <cell r="B992" t="str">
            <v>1</v>
          </cell>
          <cell r="C992" t="str">
            <v>A_202014</v>
          </cell>
          <cell r="D992" t="str">
            <v>0093000064</v>
          </cell>
          <cell r="E992" t="str">
            <v>24</v>
          </cell>
          <cell r="F992" t="str">
            <v>A_202014_004</v>
          </cell>
          <cell r="G992" t="str">
            <v>(Dis.FORLI) (VIALE SPAZZOLI) PORTATA DIRETTA</v>
          </cell>
          <cell r="H992" t="str">
            <v>m3/h</v>
          </cell>
          <cell r="I992" t="str">
            <v>762</v>
          </cell>
          <cell r="J992" t="str">
            <v>3810</v>
          </cell>
          <cell r="K992" t="str">
            <v>0</v>
          </cell>
          <cell r="L992" t="str">
            <v>100</v>
          </cell>
          <cell r="M992" t="str">
            <v>1</v>
          </cell>
          <cell r="N992" t="str">
            <v>0</v>
          </cell>
          <cell r="O992" t="str">
            <v>30</v>
          </cell>
          <cell r="P992" t="str">
            <v>0</v>
          </cell>
          <cell r="Q992" t="str">
            <v>15</v>
          </cell>
          <cell r="R992" t="str">
            <v>LINEARE</v>
          </cell>
          <cell r="S992" t="str">
            <v>999999</v>
          </cell>
          <cell r="T992" t="str">
            <v>888888</v>
          </cell>
          <cell r="U992" t="str">
            <v>888888</v>
          </cell>
          <cell r="V992" t="str">
            <v>-888888</v>
          </cell>
          <cell r="W992" t="str">
            <v>-888888</v>
          </cell>
          <cell r="X992" t="str">
            <v>-999999</v>
          </cell>
          <cell r="Y992" t="str">
            <v>15</v>
          </cell>
          <cell r="Z992" t="str">
            <v>MEDIA</v>
          </cell>
          <cell r="AA992" t="str">
            <v>10</v>
          </cell>
          <cell r="AB992" t="str">
            <v>0</v>
          </cell>
          <cell r="AC992" t="str">
            <v>SI</v>
          </cell>
          <cell r="AD992" t="str">
            <v>SI_HighLow</v>
          </cell>
          <cell r="AE992" t="str">
            <v>not used</v>
          </cell>
          <cell r="AF992" t="str">
            <v>A202000A</v>
          </cell>
        </row>
        <row r="993">
          <cell r="A993" t="str">
            <v>SHARED</v>
          </cell>
          <cell r="B993" t="str">
            <v>1</v>
          </cell>
          <cell r="C993" t="str">
            <v>A_202014</v>
          </cell>
          <cell r="D993" t="str">
            <v>0093000066</v>
          </cell>
          <cell r="E993" t="str">
            <v>25</v>
          </cell>
          <cell r="F993" t="str">
            <v>A_202014_005</v>
          </cell>
          <cell r="G993" t="str">
            <v>(Dis.FORLI) (VIALE SPAZZOLI) PORTATA INVERSA</v>
          </cell>
          <cell r="H993" t="str">
            <v>m3/h</v>
          </cell>
          <cell r="I993" t="str">
            <v>762</v>
          </cell>
          <cell r="J993" t="str">
            <v>3810</v>
          </cell>
          <cell r="K993" t="str">
            <v>0</v>
          </cell>
          <cell r="L993" t="str">
            <v>100</v>
          </cell>
          <cell r="M993" t="str">
            <v>1</v>
          </cell>
          <cell r="N993" t="str">
            <v>0</v>
          </cell>
          <cell r="O993" t="str">
            <v>30</v>
          </cell>
          <cell r="P993" t="str">
            <v>0</v>
          </cell>
          <cell r="Q993" t="str">
            <v>15</v>
          </cell>
          <cell r="R993" t="str">
            <v>LINEARE</v>
          </cell>
          <cell r="S993" t="str">
            <v>999999</v>
          </cell>
          <cell r="T993" t="str">
            <v>888888</v>
          </cell>
          <cell r="U993" t="str">
            <v>888888</v>
          </cell>
          <cell r="V993" t="str">
            <v>-888888</v>
          </cell>
          <cell r="W993" t="str">
            <v>-888888</v>
          </cell>
          <cell r="X993" t="str">
            <v>-999999</v>
          </cell>
          <cell r="Y993" t="str">
            <v>15</v>
          </cell>
          <cell r="Z993" t="str">
            <v>MEDIA</v>
          </cell>
          <cell r="AA993" t="str">
            <v>10</v>
          </cell>
          <cell r="AB993" t="str">
            <v>0</v>
          </cell>
          <cell r="AC993" t="str">
            <v>SI</v>
          </cell>
          <cell r="AD993" t="str">
            <v>SI_HighLow</v>
          </cell>
          <cell r="AE993" t="str">
            <v>not used</v>
          </cell>
          <cell r="AF993" t="str">
            <v>A202000A</v>
          </cell>
        </row>
        <row r="994">
          <cell r="A994" t="str">
            <v>SHARED</v>
          </cell>
          <cell r="B994" t="str">
            <v>1</v>
          </cell>
          <cell r="C994" t="str">
            <v>A_202015</v>
          </cell>
          <cell r="D994" t="str">
            <v>0093000068</v>
          </cell>
          <cell r="E994" t="str">
            <v>0</v>
          </cell>
          <cell r="F994" t="str">
            <v>A_202015_000</v>
          </cell>
          <cell r="G994" t="str">
            <v>(Dis.FORLI) (VIALE ROMA) PORTATA</v>
          </cell>
          <cell r="H994" t="str">
            <v>m3/h</v>
          </cell>
          <cell r="I994" t="str">
            <v>762</v>
          </cell>
          <cell r="J994" t="str">
            <v>3810</v>
          </cell>
          <cell r="K994" t="str">
            <v>0</v>
          </cell>
          <cell r="L994" t="str">
            <v>100</v>
          </cell>
          <cell r="M994" t="str">
            <v>1</v>
          </cell>
          <cell r="N994" t="str">
            <v>0</v>
          </cell>
          <cell r="O994" t="str">
            <v>30</v>
          </cell>
          <cell r="P994" t="str">
            <v>0</v>
          </cell>
          <cell r="Q994" t="str">
            <v>15</v>
          </cell>
          <cell r="R994" t="str">
            <v>LINEARE</v>
          </cell>
          <cell r="S994" t="str">
            <v>999999</v>
          </cell>
          <cell r="T994" t="str">
            <v>888888</v>
          </cell>
          <cell r="U994" t="str">
            <v>888888</v>
          </cell>
          <cell r="V994" t="str">
            <v>-888888</v>
          </cell>
          <cell r="W994" t="str">
            <v>-888888</v>
          </cell>
          <cell r="X994" t="str">
            <v>-999999</v>
          </cell>
          <cell r="Y994" t="str">
            <v>15</v>
          </cell>
          <cell r="Z994" t="str">
            <v>MEDIA</v>
          </cell>
          <cell r="AA994" t="str">
            <v>10</v>
          </cell>
          <cell r="AB994" t="str">
            <v>0</v>
          </cell>
          <cell r="AC994" t="str">
            <v>SI</v>
          </cell>
          <cell r="AD994" t="str">
            <v>SI_HighLow</v>
          </cell>
          <cell r="AE994" t="str">
            <v>not used</v>
          </cell>
          <cell r="AF994" t="str">
            <v>A202000A</v>
          </cell>
        </row>
        <row r="995">
          <cell r="A995" t="str">
            <v>SHARED</v>
          </cell>
          <cell r="B995" t="str">
            <v>1</v>
          </cell>
          <cell r="C995" t="str">
            <v>A_202015</v>
          </cell>
          <cell r="D995" t="str">
            <v>0093000070</v>
          </cell>
          <cell r="E995" t="str">
            <v>1</v>
          </cell>
          <cell r="F995" t="str">
            <v>A_202015_001</v>
          </cell>
          <cell r="G995" t="str">
            <v>(Dis.FORLI) (VIALE ROMA) PRESSIONE CONDOTTA ACQUA</v>
          </cell>
          <cell r="H995" t="str">
            <v>bar</v>
          </cell>
          <cell r="I995" t="str">
            <v>762</v>
          </cell>
          <cell r="J995" t="str">
            <v>3810</v>
          </cell>
          <cell r="K995" t="str">
            <v>0</v>
          </cell>
          <cell r="L995" t="str">
            <v>6</v>
          </cell>
          <cell r="M995" t="str">
            <v>1</v>
          </cell>
          <cell r="N995" t="str">
            <v>0</v>
          </cell>
          <cell r="O995" t="str">
            <v>30</v>
          </cell>
          <cell r="P995" t="str">
            <v>0</v>
          </cell>
          <cell r="Q995" t="str">
            <v>15</v>
          </cell>
          <cell r="R995" t="str">
            <v>LINEARE</v>
          </cell>
          <cell r="S995" t="str">
            <v>999999</v>
          </cell>
          <cell r="T995" t="str">
            <v>888888</v>
          </cell>
          <cell r="U995" t="str">
            <v>888888</v>
          </cell>
          <cell r="V995" t="str">
            <v>-888888</v>
          </cell>
          <cell r="W995" t="str">
            <v>-888888</v>
          </cell>
          <cell r="X995" t="str">
            <v>-999999</v>
          </cell>
          <cell r="Y995" t="str">
            <v>15</v>
          </cell>
          <cell r="Z995" t="str">
            <v>MEDIA</v>
          </cell>
          <cell r="AA995" t="str">
            <v>10</v>
          </cell>
          <cell r="AB995" t="str">
            <v>0</v>
          </cell>
          <cell r="AC995" t="str">
            <v>SI</v>
          </cell>
          <cell r="AD995" t="str">
            <v>SI_HighLow</v>
          </cell>
          <cell r="AE995" t="str">
            <v>not used</v>
          </cell>
          <cell r="AF995" t="str">
            <v>A202000A</v>
          </cell>
        </row>
        <row r="996">
          <cell r="A996" t="str">
            <v>SHARED</v>
          </cell>
          <cell r="B996" t="str">
            <v>1</v>
          </cell>
          <cell r="C996" t="str">
            <v>A_202015</v>
          </cell>
          <cell r="D996" t="str">
            <v>0093000072</v>
          </cell>
          <cell r="E996" t="str">
            <v>2</v>
          </cell>
          <cell r="F996" t="str">
            <v>A_202015_002</v>
          </cell>
          <cell r="G996" t="str">
            <v>(Dis.FORLI) (VIALE ROMA) PRESSIONE GAS 4 BAR</v>
          </cell>
          <cell r="H996" t="str">
            <v>bar</v>
          </cell>
          <cell r="I996" t="str">
            <v>762</v>
          </cell>
          <cell r="J996" t="str">
            <v>3810</v>
          </cell>
          <cell r="K996" t="str">
            <v>0</v>
          </cell>
          <cell r="L996" t="str">
            <v>6</v>
          </cell>
          <cell r="M996" t="str">
            <v>0</v>
          </cell>
          <cell r="N996" t="str">
            <v>0</v>
          </cell>
          <cell r="O996" t="str">
            <v>30</v>
          </cell>
          <cell r="P996" t="str">
            <v>0</v>
          </cell>
          <cell r="Q996" t="str">
            <v>15</v>
          </cell>
          <cell r="R996" t="str">
            <v>LINEARE</v>
          </cell>
          <cell r="S996" t="str">
            <v>999999</v>
          </cell>
          <cell r="T996" t="str">
            <v>888888</v>
          </cell>
          <cell r="U996" t="str">
            <v>888888</v>
          </cell>
          <cell r="V996" t="str">
            <v>-888888</v>
          </cell>
          <cell r="W996" t="str">
            <v>-888888</v>
          </cell>
          <cell r="X996" t="str">
            <v>-999999</v>
          </cell>
          <cell r="Y996" t="str">
            <v>15</v>
          </cell>
          <cell r="Z996" t="str">
            <v>MEDIA</v>
          </cell>
          <cell r="AA996" t="str">
            <v>10</v>
          </cell>
          <cell r="AB996" t="str">
            <v>0</v>
          </cell>
          <cell r="AC996" t="str">
            <v>SI</v>
          </cell>
          <cell r="AE996" t="str">
            <v>not used</v>
          </cell>
          <cell r="AF996" t="str">
            <v>A202000A</v>
          </cell>
        </row>
        <row r="997">
          <cell r="A997" t="str">
            <v>SHARED</v>
          </cell>
          <cell r="B997" t="str">
            <v>1</v>
          </cell>
          <cell r="C997" t="str">
            <v>A_202015</v>
          </cell>
          <cell r="D997" t="str">
            <v>0093000074</v>
          </cell>
          <cell r="E997" t="str">
            <v>3</v>
          </cell>
          <cell r="F997" t="str">
            <v>A_202015_003</v>
          </cell>
          <cell r="G997" t="str">
            <v>(Dis.FORLI) (VIALE ROMA) PRESSIONE GAS 0,02 BAR</v>
          </cell>
          <cell r="H997" t="str">
            <v>mbar</v>
          </cell>
          <cell r="I997" t="str">
            <v>762</v>
          </cell>
          <cell r="J997" t="str">
            <v>3810</v>
          </cell>
          <cell r="K997" t="str">
            <v>0</v>
          </cell>
          <cell r="L997" t="str">
            <v>100</v>
          </cell>
          <cell r="M997" t="str">
            <v>0</v>
          </cell>
          <cell r="N997" t="str">
            <v>0</v>
          </cell>
          <cell r="O997" t="str">
            <v>30</v>
          </cell>
          <cell r="P997" t="str">
            <v>0</v>
          </cell>
          <cell r="Q997" t="str">
            <v>15</v>
          </cell>
          <cell r="R997" t="str">
            <v>LINEARE</v>
          </cell>
          <cell r="S997" t="str">
            <v>999999</v>
          </cell>
          <cell r="T997" t="str">
            <v>888888</v>
          </cell>
          <cell r="U997" t="str">
            <v>888888</v>
          </cell>
          <cell r="V997" t="str">
            <v>-888888</v>
          </cell>
          <cell r="W997" t="str">
            <v>-888888</v>
          </cell>
          <cell r="X997" t="str">
            <v>-999999</v>
          </cell>
          <cell r="Y997" t="str">
            <v>15</v>
          </cell>
          <cell r="Z997" t="str">
            <v>MEDIA</v>
          </cell>
          <cell r="AA997" t="str">
            <v>10</v>
          </cell>
          <cell r="AB997" t="str">
            <v>0</v>
          </cell>
          <cell r="AC997" t="str">
            <v>SI</v>
          </cell>
          <cell r="AE997" t="str">
            <v>not used</v>
          </cell>
          <cell r="AF997" t="str">
            <v>A202000A</v>
          </cell>
        </row>
        <row r="998">
          <cell r="A998" t="str">
            <v>SHARED</v>
          </cell>
          <cell r="B998" t="str">
            <v>1</v>
          </cell>
          <cell r="C998" t="str">
            <v>A_202015</v>
          </cell>
          <cell r="D998" t="str">
            <v>0093000076</v>
          </cell>
          <cell r="E998" t="str">
            <v>24</v>
          </cell>
          <cell r="F998" t="str">
            <v>A_202015_004</v>
          </cell>
          <cell r="G998" t="str">
            <v>(Dis.FORLI) (VIALE ROMA) PORTATA DIRETTA</v>
          </cell>
          <cell r="H998" t="str">
            <v>m3/h</v>
          </cell>
          <cell r="I998" t="str">
            <v>762</v>
          </cell>
          <cell r="J998" t="str">
            <v>3810</v>
          </cell>
          <cell r="K998" t="str">
            <v>0</v>
          </cell>
          <cell r="L998" t="str">
            <v>100</v>
          </cell>
          <cell r="M998" t="str">
            <v>1</v>
          </cell>
          <cell r="N998" t="str">
            <v>0</v>
          </cell>
          <cell r="O998" t="str">
            <v>30</v>
          </cell>
          <cell r="P998" t="str">
            <v>0</v>
          </cell>
          <cell r="Q998" t="str">
            <v>15</v>
          </cell>
          <cell r="R998" t="str">
            <v>LINEARE</v>
          </cell>
          <cell r="S998" t="str">
            <v>999999</v>
          </cell>
          <cell r="T998" t="str">
            <v>888888</v>
          </cell>
          <cell r="U998" t="str">
            <v>888888</v>
          </cell>
          <cell r="V998" t="str">
            <v>-888888</v>
          </cell>
          <cell r="W998" t="str">
            <v>-888888</v>
          </cell>
          <cell r="X998" t="str">
            <v>-999999</v>
          </cell>
          <cell r="Y998" t="str">
            <v>15</v>
          </cell>
          <cell r="Z998" t="str">
            <v>MEDIA</v>
          </cell>
          <cell r="AA998" t="str">
            <v>10</v>
          </cell>
          <cell r="AB998" t="str">
            <v>0</v>
          </cell>
          <cell r="AC998" t="str">
            <v>SI</v>
          </cell>
          <cell r="AD998" t="str">
            <v>SI_HighLow</v>
          </cell>
          <cell r="AE998" t="str">
            <v>not used</v>
          </cell>
          <cell r="AF998" t="str">
            <v>A202000A</v>
          </cell>
        </row>
        <row r="999">
          <cell r="A999" t="str">
            <v>SHARED</v>
          </cell>
          <cell r="B999" t="str">
            <v>1</v>
          </cell>
          <cell r="C999" t="str">
            <v>A_202015</v>
          </cell>
          <cell r="D999" t="str">
            <v>0093000078</v>
          </cell>
          <cell r="E999" t="str">
            <v>25</v>
          </cell>
          <cell r="F999" t="str">
            <v>A_202015_005</v>
          </cell>
          <cell r="G999" t="str">
            <v>(Dis.FORLI) (VIALE ROMA) PORTATA INVERSA</v>
          </cell>
          <cell r="H999" t="str">
            <v>m3/h</v>
          </cell>
          <cell r="I999" t="str">
            <v>762</v>
          </cell>
          <cell r="J999" t="str">
            <v>3810</v>
          </cell>
          <cell r="K999" t="str">
            <v>0</v>
          </cell>
          <cell r="L999" t="str">
            <v>100</v>
          </cell>
          <cell r="M999" t="str">
            <v>1</v>
          </cell>
          <cell r="N999" t="str">
            <v>0</v>
          </cell>
          <cell r="O999" t="str">
            <v>30</v>
          </cell>
          <cell r="P999" t="str">
            <v>0</v>
          </cell>
          <cell r="Q999" t="str">
            <v>15</v>
          </cell>
          <cell r="R999" t="str">
            <v>LINEARE</v>
          </cell>
          <cell r="S999" t="str">
            <v>999999</v>
          </cell>
          <cell r="T999" t="str">
            <v>888888</v>
          </cell>
          <cell r="U999" t="str">
            <v>888888</v>
          </cell>
          <cell r="V999" t="str">
            <v>-888888</v>
          </cell>
          <cell r="W999" t="str">
            <v>-888888</v>
          </cell>
          <cell r="X999" t="str">
            <v>-999999</v>
          </cell>
          <cell r="Y999" t="str">
            <v>15</v>
          </cell>
          <cell r="Z999" t="str">
            <v>MEDIA</v>
          </cell>
          <cell r="AA999" t="str">
            <v>10</v>
          </cell>
          <cell r="AB999" t="str">
            <v>0</v>
          </cell>
          <cell r="AC999" t="str">
            <v>SI</v>
          </cell>
          <cell r="AD999" t="str">
            <v>SI_HighLow</v>
          </cell>
          <cell r="AE999" t="str">
            <v>not used</v>
          </cell>
          <cell r="AF999" t="str">
            <v>A202000A</v>
          </cell>
        </row>
        <row r="1000">
          <cell r="A1000" t="str">
            <v>SHARED</v>
          </cell>
          <cell r="B1000" t="str">
            <v>1</v>
          </cell>
          <cell r="C1000" t="str">
            <v>A_202016</v>
          </cell>
          <cell r="D1000" t="str">
            <v>0093000080</v>
          </cell>
          <cell r="E1000" t="str">
            <v>0</v>
          </cell>
          <cell r="F1000" t="str">
            <v>A_202016_000</v>
          </cell>
          <cell r="G1000" t="str">
            <v>(Dis.FORLI) (VIALE SALINATORE) PORTATA</v>
          </cell>
          <cell r="H1000" t="str">
            <v>m3/h</v>
          </cell>
          <cell r="I1000" t="str">
            <v>762</v>
          </cell>
          <cell r="J1000" t="str">
            <v>3810</v>
          </cell>
          <cell r="K1000" t="str">
            <v>0</v>
          </cell>
          <cell r="L1000" t="str">
            <v>100</v>
          </cell>
          <cell r="M1000" t="str">
            <v>1</v>
          </cell>
          <cell r="N1000" t="str">
            <v>0</v>
          </cell>
          <cell r="O1000" t="str">
            <v>30</v>
          </cell>
          <cell r="P1000" t="str">
            <v>0</v>
          </cell>
          <cell r="Q1000" t="str">
            <v>15</v>
          </cell>
          <cell r="R1000" t="str">
            <v>LINEARE</v>
          </cell>
          <cell r="S1000" t="str">
            <v>999999</v>
          </cell>
          <cell r="T1000" t="str">
            <v>888888</v>
          </cell>
          <cell r="U1000" t="str">
            <v>888888</v>
          </cell>
          <cell r="V1000" t="str">
            <v>-888888</v>
          </cell>
          <cell r="W1000" t="str">
            <v>-888888</v>
          </cell>
          <cell r="X1000" t="str">
            <v>-999999</v>
          </cell>
          <cell r="Y1000" t="str">
            <v>15</v>
          </cell>
          <cell r="Z1000" t="str">
            <v>MEDIA</v>
          </cell>
          <cell r="AA1000" t="str">
            <v>10</v>
          </cell>
          <cell r="AB1000" t="str">
            <v>0</v>
          </cell>
          <cell r="AC1000" t="str">
            <v>SI</v>
          </cell>
          <cell r="AD1000" t="str">
            <v>SI_HighLow</v>
          </cell>
          <cell r="AE1000" t="str">
            <v>not used</v>
          </cell>
          <cell r="AF1000" t="str">
            <v>A202000A</v>
          </cell>
        </row>
        <row r="1001">
          <cell r="A1001" t="str">
            <v>SHARED</v>
          </cell>
          <cell r="B1001" t="str">
            <v>1</v>
          </cell>
          <cell r="C1001" t="str">
            <v>A_202016</v>
          </cell>
          <cell r="D1001" t="str">
            <v>0093000082</v>
          </cell>
          <cell r="E1001" t="str">
            <v>1</v>
          </cell>
          <cell r="F1001" t="str">
            <v>A_202016_001</v>
          </cell>
          <cell r="G1001" t="str">
            <v>(Dis.FORLI) (VIALE SALINATORE) PRESSIONE CONDOTTA ACQUA</v>
          </cell>
          <cell r="H1001" t="str">
            <v>bar</v>
          </cell>
          <cell r="I1001" t="str">
            <v>762</v>
          </cell>
          <cell r="J1001" t="str">
            <v>3810</v>
          </cell>
          <cell r="K1001" t="str">
            <v>0</v>
          </cell>
          <cell r="L1001" t="str">
            <v>6</v>
          </cell>
          <cell r="M1001" t="str">
            <v>1</v>
          </cell>
          <cell r="N1001" t="str">
            <v>0</v>
          </cell>
          <cell r="O1001" t="str">
            <v>30</v>
          </cell>
          <cell r="P1001" t="str">
            <v>0</v>
          </cell>
          <cell r="Q1001" t="str">
            <v>15</v>
          </cell>
          <cell r="R1001" t="str">
            <v>LINEARE</v>
          </cell>
          <cell r="S1001" t="str">
            <v>999999</v>
          </cell>
          <cell r="T1001" t="str">
            <v>888888</v>
          </cell>
          <cell r="U1001" t="str">
            <v>888888</v>
          </cell>
          <cell r="V1001" t="str">
            <v>-888888</v>
          </cell>
          <cell r="W1001" t="str">
            <v>-888888</v>
          </cell>
          <cell r="X1001" t="str">
            <v>-999999</v>
          </cell>
          <cell r="Y1001" t="str">
            <v>15</v>
          </cell>
          <cell r="Z1001" t="str">
            <v>MEDIA</v>
          </cell>
          <cell r="AA1001" t="str">
            <v>10</v>
          </cell>
          <cell r="AB1001" t="str">
            <v>0</v>
          </cell>
          <cell r="AC1001" t="str">
            <v>SI</v>
          </cell>
          <cell r="AD1001" t="str">
            <v>SI_HighLow</v>
          </cell>
          <cell r="AE1001" t="str">
            <v>not used</v>
          </cell>
          <cell r="AF1001" t="str">
            <v>A202000A</v>
          </cell>
        </row>
        <row r="1002">
          <cell r="A1002" t="str">
            <v>SHARED</v>
          </cell>
          <cell r="B1002" t="str">
            <v>1</v>
          </cell>
          <cell r="C1002" t="str">
            <v>A_202016</v>
          </cell>
          <cell r="D1002" t="str">
            <v>0093000084</v>
          </cell>
          <cell r="E1002" t="str">
            <v>2</v>
          </cell>
          <cell r="F1002" t="str">
            <v>A_202016_002</v>
          </cell>
          <cell r="G1002" t="str">
            <v>(Dis.FORLI) (VIALE SALINATORE) PRESSIONE GAS 0,15 BAR</v>
          </cell>
          <cell r="H1002" t="str">
            <v>bar</v>
          </cell>
          <cell r="I1002" t="str">
            <v>762</v>
          </cell>
          <cell r="J1002" t="str">
            <v>3810</v>
          </cell>
          <cell r="K1002" t="str">
            <v>0</v>
          </cell>
          <cell r="L1002" t="str">
            <v>2</v>
          </cell>
          <cell r="M1002" t="str">
            <v>0</v>
          </cell>
          <cell r="N1002" t="str">
            <v>0</v>
          </cell>
          <cell r="O1002" t="str">
            <v>30</v>
          </cell>
          <cell r="P1002" t="str">
            <v>0</v>
          </cell>
          <cell r="Q1002" t="str">
            <v>15</v>
          </cell>
          <cell r="R1002" t="str">
            <v>LINEARE</v>
          </cell>
          <cell r="S1002" t="str">
            <v>999999</v>
          </cell>
          <cell r="T1002" t="str">
            <v>888888</v>
          </cell>
          <cell r="U1002" t="str">
            <v>888888</v>
          </cell>
          <cell r="V1002" t="str">
            <v>-888888</v>
          </cell>
          <cell r="W1002" t="str">
            <v>-888888</v>
          </cell>
          <cell r="X1002" t="str">
            <v>-999999</v>
          </cell>
          <cell r="Y1002" t="str">
            <v>15</v>
          </cell>
          <cell r="Z1002" t="str">
            <v>MEDIA</v>
          </cell>
          <cell r="AA1002" t="str">
            <v>10</v>
          </cell>
          <cell r="AB1002" t="str">
            <v>0</v>
          </cell>
          <cell r="AC1002" t="str">
            <v>SI</v>
          </cell>
          <cell r="AE1002" t="str">
            <v>not used</v>
          </cell>
          <cell r="AF1002" t="str">
            <v>A202000A</v>
          </cell>
        </row>
        <row r="1003">
          <cell r="A1003" t="str">
            <v>SHARED</v>
          </cell>
          <cell r="B1003" t="str">
            <v>1</v>
          </cell>
          <cell r="C1003" t="str">
            <v>A_202016</v>
          </cell>
          <cell r="D1003" t="str">
            <v>0093000086</v>
          </cell>
          <cell r="E1003" t="str">
            <v>3</v>
          </cell>
          <cell r="F1003" t="str">
            <v>A_202016_003</v>
          </cell>
          <cell r="G1003" t="str">
            <v>(Dis.FORLI) (VIALE SALINATORE) PRESSIONE GAS 0,02 BAR</v>
          </cell>
          <cell r="H1003" t="str">
            <v>mbar</v>
          </cell>
          <cell r="I1003" t="str">
            <v>762</v>
          </cell>
          <cell r="J1003" t="str">
            <v>3810</v>
          </cell>
          <cell r="K1003" t="str">
            <v>0</v>
          </cell>
          <cell r="L1003" t="str">
            <v>100</v>
          </cell>
          <cell r="M1003" t="str">
            <v>0</v>
          </cell>
          <cell r="N1003" t="str">
            <v>0</v>
          </cell>
          <cell r="O1003" t="str">
            <v>30</v>
          </cell>
          <cell r="P1003" t="str">
            <v>0</v>
          </cell>
          <cell r="Q1003" t="str">
            <v>15</v>
          </cell>
          <cell r="R1003" t="str">
            <v>LINEARE</v>
          </cell>
          <cell r="S1003" t="str">
            <v>999999</v>
          </cell>
          <cell r="T1003" t="str">
            <v>888888</v>
          </cell>
          <cell r="U1003" t="str">
            <v>888888</v>
          </cell>
          <cell r="V1003" t="str">
            <v>-888888</v>
          </cell>
          <cell r="W1003" t="str">
            <v>-888888</v>
          </cell>
          <cell r="X1003" t="str">
            <v>-999999</v>
          </cell>
          <cell r="Y1003" t="str">
            <v>15</v>
          </cell>
          <cell r="Z1003" t="str">
            <v>MEDIA</v>
          </cell>
          <cell r="AA1003" t="str">
            <v>10</v>
          </cell>
          <cell r="AB1003" t="str">
            <v>0</v>
          </cell>
          <cell r="AC1003" t="str">
            <v>SI</v>
          </cell>
          <cell r="AE1003" t="str">
            <v>not used</v>
          </cell>
          <cell r="AF1003" t="str">
            <v>A202000A</v>
          </cell>
        </row>
        <row r="1004">
          <cell r="A1004" t="str">
            <v>SHARED</v>
          </cell>
          <cell r="B1004" t="str">
            <v>1</v>
          </cell>
          <cell r="C1004" t="str">
            <v>A_202016</v>
          </cell>
          <cell r="D1004" t="str">
            <v>0093000088</v>
          </cell>
          <cell r="E1004" t="str">
            <v>24</v>
          </cell>
          <cell r="F1004" t="str">
            <v>A_202016_004</v>
          </cell>
          <cell r="G1004" t="str">
            <v>(Dis.FORLI) (VIALE SALINATORE) PORTATA DIRETTA</v>
          </cell>
          <cell r="H1004" t="str">
            <v>m3/h</v>
          </cell>
          <cell r="I1004" t="str">
            <v>762</v>
          </cell>
          <cell r="J1004" t="str">
            <v>3810</v>
          </cell>
          <cell r="K1004" t="str">
            <v>0</v>
          </cell>
          <cell r="L1004" t="str">
            <v>800</v>
          </cell>
          <cell r="M1004" t="str">
            <v>0</v>
          </cell>
          <cell r="N1004" t="str">
            <v>0</v>
          </cell>
          <cell r="O1004" t="str">
            <v>30</v>
          </cell>
          <cell r="P1004" t="str">
            <v>0</v>
          </cell>
          <cell r="Q1004" t="str">
            <v>15</v>
          </cell>
          <cell r="R1004" t="str">
            <v>LINEARE</v>
          </cell>
          <cell r="S1004" t="str">
            <v>999999</v>
          </cell>
          <cell r="T1004" t="str">
            <v>888888</v>
          </cell>
          <cell r="U1004" t="str">
            <v>888888</v>
          </cell>
          <cell r="V1004" t="str">
            <v>-888888</v>
          </cell>
          <cell r="W1004" t="str">
            <v>-888888</v>
          </cell>
          <cell r="X1004" t="str">
            <v>-999999</v>
          </cell>
          <cell r="Y1004" t="str">
            <v>15</v>
          </cell>
          <cell r="Z1004" t="str">
            <v>MEDIA</v>
          </cell>
          <cell r="AA1004" t="str">
            <v>10</v>
          </cell>
          <cell r="AB1004" t="str">
            <v>0</v>
          </cell>
          <cell r="AC1004" t="str">
            <v>SI</v>
          </cell>
          <cell r="AE1004" t="str">
            <v>not used</v>
          </cell>
          <cell r="AF1004" t="str">
            <v>A202000A</v>
          </cell>
        </row>
        <row r="1005">
          <cell r="A1005" t="str">
            <v>SHARED</v>
          </cell>
          <cell r="B1005" t="str">
            <v>1</v>
          </cell>
          <cell r="C1005" t="str">
            <v>A_202016</v>
          </cell>
          <cell r="D1005" t="str">
            <v>0093000090</v>
          </cell>
          <cell r="E1005" t="str">
            <v>25</v>
          </cell>
          <cell r="F1005" t="str">
            <v>A_202016_005</v>
          </cell>
          <cell r="G1005" t="str">
            <v>(Dis.FORLI) (VIALE SALINATORE) PORTATA INVERSA</v>
          </cell>
          <cell r="H1005" t="str">
            <v>m3/h</v>
          </cell>
          <cell r="I1005" t="str">
            <v>762</v>
          </cell>
          <cell r="J1005" t="str">
            <v>3810</v>
          </cell>
          <cell r="K1005" t="str">
            <v>0</v>
          </cell>
          <cell r="L1005" t="str">
            <v>800</v>
          </cell>
          <cell r="M1005" t="str">
            <v>0</v>
          </cell>
          <cell r="N1005" t="str">
            <v>0</v>
          </cell>
          <cell r="O1005" t="str">
            <v>30</v>
          </cell>
          <cell r="P1005" t="str">
            <v>0</v>
          </cell>
          <cell r="Q1005" t="str">
            <v>15</v>
          </cell>
          <cell r="R1005" t="str">
            <v>LINEARE</v>
          </cell>
          <cell r="S1005" t="str">
            <v>999999</v>
          </cell>
          <cell r="T1005" t="str">
            <v>888888</v>
          </cell>
          <cell r="U1005" t="str">
            <v>888888</v>
          </cell>
          <cell r="V1005" t="str">
            <v>-888888</v>
          </cell>
          <cell r="W1005" t="str">
            <v>-888888</v>
          </cell>
          <cell r="X1005" t="str">
            <v>-999999</v>
          </cell>
          <cell r="Y1005" t="str">
            <v>15</v>
          </cell>
          <cell r="Z1005" t="str">
            <v>MEDIA</v>
          </cell>
          <cell r="AA1005" t="str">
            <v>10</v>
          </cell>
          <cell r="AB1005" t="str">
            <v>0</v>
          </cell>
          <cell r="AC1005" t="str">
            <v>SI</v>
          </cell>
          <cell r="AE1005" t="str">
            <v>not used</v>
          </cell>
          <cell r="AF1005" t="str">
            <v>A202000A</v>
          </cell>
        </row>
        <row r="1006">
          <cell r="A1006" t="str">
            <v>SHARED</v>
          </cell>
          <cell r="B1006" t="str">
            <v>1</v>
          </cell>
          <cell r="C1006" t="str">
            <v>A_202017</v>
          </cell>
          <cell r="D1006" t="str">
            <v>0093000092</v>
          </cell>
          <cell r="E1006" t="str">
            <v>0</v>
          </cell>
          <cell r="F1006" t="str">
            <v>A_202017_000</v>
          </cell>
          <cell r="G1006" t="str">
            <v>(Dis.FORLI) (PIAZZALE SCHIAVONIA) PORTATA</v>
          </cell>
          <cell r="H1006" t="str">
            <v>m3/h</v>
          </cell>
          <cell r="I1006" t="str">
            <v>762</v>
          </cell>
          <cell r="J1006" t="str">
            <v>3810</v>
          </cell>
          <cell r="K1006" t="str">
            <v>0</v>
          </cell>
          <cell r="L1006" t="str">
            <v>100</v>
          </cell>
          <cell r="M1006" t="str">
            <v>1</v>
          </cell>
          <cell r="N1006" t="str">
            <v>0</v>
          </cell>
          <cell r="O1006" t="str">
            <v>30</v>
          </cell>
          <cell r="P1006" t="str">
            <v>0</v>
          </cell>
          <cell r="Q1006" t="str">
            <v>15</v>
          </cell>
          <cell r="R1006" t="str">
            <v>LINEARE</v>
          </cell>
          <cell r="S1006" t="str">
            <v>999999</v>
          </cell>
          <cell r="T1006" t="str">
            <v>888888</v>
          </cell>
          <cell r="U1006" t="str">
            <v>888888</v>
          </cell>
          <cell r="V1006" t="str">
            <v>-888888</v>
          </cell>
          <cell r="W1006" t="str">
            <v>-888888</v>
          </cell>
          <cell r="X1006" t="str">
            <v>-999999</v>
          </cell>
          <cell r="Y1006" t="str">
            <v>15</v>
          </cell>
          <cell r="Z1006" t="str">
            <v>MEDIA</v>
          </cell>
          <cell r="AA1006" t="str">
            <v>10</v>
          </cell>
          <cell r="AB1006" t="str">
            <v>0</v>
          </cell>
          <cell r="AC1006" t="str">
            <v>SI</v>
          </cell>
          <cell r="AD1006" t="str">
            <v>SI_HighLow</v>
          </cell>
          <cell r="AE1006" t="str">
            <v>not used</v>
          </cell>
          <cell r="AF1006" t="str">
            <v>A202000A</v>
          </cell>
        </row>
        <row r="1007">
          <cell r="A1007" t="str">
            <v>SHARED</v>
          </cell>
          <cell r="B1007" t="str">
            <v>1</v>
          </cell>
          <cell r="C1007" t="str">
            <v>A_202017</v>
          </cell>
          <cell r="D1007" t="str">
            <v>0093000094</v>
          </cell>
          <cell r="E1007" t="str">
            <v>1</v>
          </cell>
          <cell r="F1007" t="str">
            <v>A_202017_001</v>
          </cell>
          <cell r="G1007" t="str">
            <v>(Dis.FORLI) (PIAZZALE SCHIAVONIA) PRESSIONE CONDOTTA ACQUA</v>
          </cell>
          <cell r="H1007" t="str">
            <v>bar</v>
          </cell>
          <cell r="I1007" t="str">
            <v>762</v>
          </cell>
          <cell r="J1007" t="str">
            <v>3810</v>
          </cell>
          <cell r="K1007" t="str">
            <v>0</v>
          </cell>
          <cell r="L1007" t="str">
            <v>6</v>
          </cell>
          <cell r="M1007" t="str">
            <v>1</v>
          </cell>
          <cell r="N1007" t="str">
            <v>0</v>
          </cell>
          <cell r="O1007" t="str">
            <v>30</v>
          </cell>
          <cell r="P1007" t="str">
            <v>0</v>
          </cell>
          <cell r="Q1007" t="str">
            <v>15</v>
          </cell>
          <cell r="R1007" t="str">
            <v>LINEARE</v>
          </cell>
          <cell r="S1007" t="str">
            <v>999999</v>
          </cell>
          <cell r="T1007" t="str">
            <v>888888</v>
          </cell>
          <cell r="U1007" t="str">
            <v>888888</v>
          </cell>
          <cell r="V1007" t="str">
            <v>-888888</v>
          </cell>
          <cell r="W1007" t="str">
            <v>-888888</v>
          </cell>
          <cell r="X1007" t="str">
            <v>-999999</v>
          </cell>
          <cell r="Y1007" t="str">
            <v>15</v>
          </cell>
          <cell r="Z1007" t="str">
            <v>MEDIA</v>
          </cell>
          <cell r="AA1007" t="str">
            <v>10</v>
          </cell>
          <cell r="AB1007" t="str">
            <v>0</v>
          </cell>
          <cell r="AC1007" t="str">
            <v>SI</v>
          </cell>
          <cell r="AD1007" t="str">
            <v>SI_HighLow</v>
          </cell>
          <cell r="AE1007" t="str">
            <v>not used</v>
          </cell>
          <cell r="AF1007" t="str">
            <v>A202000A</v>
          </cell>
        </row>
        <row r="1008">
          <cell r="A1008" t="str">
            <v>SHARED</v>
          </cell>
          <cell r="B1008" t="str">
            <v>1</v>
          </cell>
          <cell r="C1008" t="str">
            <v>A_202017</v>
          </cell>
          <cell r="D1008" t="str">
            <v>0093000096</v>
          </cell>
          <cell r="E1008" t="str">
            <v>24</v>
          </cell>
          <cell r="F1008" t="str">
            <v>A_202017_004</v>
          </cell>
          <cell r="G1008" t="str">
            <v>(Dis.FORLI) (PIAZZALE SCHIAVONIA) PORTATA DIRETTA</v>
          </cell>
          <cell r="H1008" t="str">
            <v>m3/h</v>
          </cell>
          <cell r="I1008" t="str">
            <v>762</v>
          </cell>
          <cell r="J1008" t="str">
            <v>3810</v>
          </cell>
          <cell r="K1008" t="str">
            <v>0</v>
          </cell>
          <cell r="L1008" t="str">
            <v>180</v>
          </cell>
          <cell r="M1008" t="str">
            <v>0</v>
          </cell>
          <cell r="N1008" t="str">
            <v>0</v>
          </cell>
          <cell r="O1008" t="str">
            <v>30</v>
          </cell>
          <cell r="P1008" t="str">
            <v>0</v>
          </cell>
          <cell r="Q1008" t="str">
            <v>15</v>
          </cell>
          <cell r="R1008" t="str">
            <v>LINEARE</v>
          </cell>
          <cell r="S1008" t="str">
            <v>999999</v>
          </cell>
          <cell r="T1008" t="str">
            <v>888888</v>
          </cell>
          <cell r="U1008" t="str">
            <v>888888</v>
          </cell>
          <cell r="V1008" t="str">
            <v>-888888</v>
          </cell>
          <cell r="W1008" t="str">
            <v>-888888</v>
          </cell>
          <cell r="X1008" t="str">
            <v>-999999</v>
          </cell>
          <cell r="Y1008" t="str">
            <v>15</v>
          </cell>
          <cell r="Z1008" t="str">
            <v>MEDIA</v>
          </cell>
          <cell r="AA1008" t="str">
            <v>10</v>
          </cell>
          <cell r="AB1008" t="str">
            <v>0</v>
          </cell>
          <cell r="AC1008" t="str">
            <v>SI</v>
          </cell>
          <cell r="AE1008" t="str">
            <v>not used</v>
          </cell>
          <cell r="AF1008" t="str">
            <v>A202000A</v>
          </cell>
        </row>
        <row r="1009">
          <cell r="A1009" t="str">
            <v>SHARED</v>
          </cell>
          <cell r="B1009" t="str">
            <v>1</v>
          </cell>
          <cell r="C1009" t="str">
            <v>A_202017</v>
          </cell>
          <cell r="D1009" t="str">
            <v>0093000098</v>
          </cell>
          <cell r="E1009" t="str">
            <v>25</v>
          </cell>
          <cell r="F1009" t="str">
            <v>A_202017_005</v>
          </cell>
          <cell r="G1009" t="str">
            <v>(Dis.FORLI) (PIAZZALE SCHIAVONIA) PORTATA INVERSA</v>
          </cell>
          <cell r="H1009" t="str">
            <v>m3/h</v>
          </cell>
          <cell r="I1009" t="str">
            <v>762</v>
          </cell>
          <cell r="J1009" t="str">
            <v>3810</v>
          </cell>
          <cell r="K1009" t="str">
            <v>0</v>
          </cell>
          <cell r="L1009" t="str">
            <v>180</v>
          </cell>
          <cell r="M1009" t="str">
            <v>0</v>
          </cell>
          <cell r="N1009" t="str">
            <v>0</v>
          </cell>
          <cell r="O1009" t="str">
            <v>30</v>
          </cell>
          <cell r="P1009" t="str">
            <v>0</v>
          </cell>
          <cell r="Q1009" t="str">
            <v>15</v>
          </cell>
          <cell r="R1009" t="str">
            <v>LINEARE</v>
          </cell>
          <cell r="S1009" t="str">
            <v>999999</v>
          </cell>
          <cell r="T1009" t="str">
            <v>888888</v>
          </cell>
          <cell r="U1009" t="str">
            <v>888888</v>
          </cell>
          <cell r="V1009" t="str">
            <v>-888888</v>
          </cell>
          <cell r="W1009" t="str">
            <v>-888888</v>
          </cell>
          <cell r="X1009" t="str">
            <v>-999999</v>
          </cell>
          <cell r="Y1009" t="str">
            <v>15</v>
          </cell>
          <cell r="Z1009" t="str">
            <v>MEDIA</v>
          </cell>
          <cell r="AA1009" t="str">
            <v>10</v>
          </cell>
          <cell r="AB1009" t="str">
            <v>0</v>
          </cell>
          <cell r="AC1009" t="str">
            <v>SI</v>
          </cell>
          <cell r="AE1009" t="str">
            <v>not used</v>
          </cell>
          <cell r="AF1009" t="str">
            <v>A202000A</v>
          </cell>
        </row>
        <row r="1010">
          <cell r="A1010" t="str">
            <v>SHARED</v>
          </cell>
          <cell r="B1010" t="str">
            <v>1</v>
          </cell>
          <cell r="C1010" t="str">
            <v>A_202018</v>
          </cell>
          <cell r="D1010" t="str">
            <v>0093000100</v>
          </cell>
          <cell r="E1010" t="str">
            <v>0</v>
          </cell>
          <cell r="F1010" t="str">
            <v>A_202018_000</v>
          </cell>
          <cell r="G1010" t="str">
            <v>(Dis.FORLI) (VIA RISORGIMENTO CA' OSSI) PORTATA</v>
          </cell>
          <cell r="H1010" t="str">
            <v>m3/h</v>
          </cell>
          <cell r="I1010" t="str">
            <v>762</v>
          </cell>
          <cell r="J1010" t="str">
            <v>3810</v>
          </cell>
          <cell r="K1010" t="str">
            <v>0</v>
          </cell>
          <cell r="L1010" t="str">
            <v>100</v>
          </cell>
          <cell r="M1010" t="str">
            <v>1</v>
          </cell>
          <cell r="N1010" t="str">
            <v>0</v>
          </cell>
          <cell r="O1010" t="str">
            <v>30</v>
          </cell>
          <cell r="P1010" t="str">
            <v>0</v>
          </cell>
          <cell r="Q1010" t="str">
            <v>15</v>
          </cell>
          <cell r="R1010" t="str">
            <v>LINEARE</v>
          </cell>
          <cell r="S1010" t="str">
            <v>999999</v>
          </cell>
          <cell r="T1010" t="str">
            <v>888888</v>
          </cell>
          <cell r="U1010" t="str">
            <v>888888</v>
          </cell>
          <cell r="V1010" t="str">
            <v>-888888</v>
          </cell>
          <cell r="W1010" t="str">
            <v>-888888</v>
          </cell>
          <cell r="X1010" t="str">
            <v>-999999</v>
          </cell>
          <cell r="Y1010" t="str">
            <v>15</v>
          </cell>
          <cell r="Z1010" t="str">
            <v>MEDIA</v>
          </cell>
          <cell r="AA1010" t="str">
            <v>10</v>
          </cell>
          <cell r="AB1010" t="str">
            <v>0</v>
          </cell>
          <cell r="AC1010" t="str">
            <v>SI</v>
          </cell>
          <cell r="AD1010" t="str">
            <v>SI_HighLow</v>
          </cell>
          <cell r="AE1010" t="str">
            <v>not used</v>
          </cell>
          <cell r="AF1010" t="str">
            <v>A202000A</v>
          </cell>
        </row>
        <row r="1011">
          <cell r="A1011" t="str">
            <v>SHARED</v>
          </cell>
          <cell r="B1011" t="str">
            <v>1</v>
          </cell>
          <cell r="C1011" t="str">
            <v>A_202018</v>
          </cell>
          <cell r="D1011" t="str">
            <v>0093000102</v>
          </cell>
          <cell r="E1011" t="str">
            <v>1</v>
          </cell>
          <cell r="F1011" t="str">
            <v>A_202018_001</v>
          </cell>
          <cell r="G1011" t="str">
            <v>(Dis.FORLI) (VIA RISORGIMENTO CA' OSSI) PRESSIONE CONDOTTA ACQUA</v>
          </cell>
          <cell r="H1011" t="str">
            <v>bar</v>
          </cell>
          <cell r="I1011" t="str">
            <v>762</v>
          </cell>
          <cell r="J1011" t="str">
            <v>3810</v>
          </cell>
          <cell r="K1011" t="str">
            <v>0</v>
          </cell>
          <cell r="L1011" t="str">
            <v>6</v>
          </cell>
          <cell r="M1011" t="str">
            <v>1</v>
          </cell>
          <cell r="N1011" t="str">
            <v>0</v>
          </cell>
          <cell r="O1011" t="str">
            <v>30</v>
          </cell>
          <cell r="P1011" t="str">
            <v>0</v>
          </cell>
          <cell r="Q1011" t="str">
            <v>15</v>
          </cell>
          <cell r="R1011" t="str">
            <v>LINEARE</v>
          </cell>
          <cell r="S1011" t="str">
            <v>999999</v>
          </cell>
          <cell r="T1011" t="str">
            <v>888888</v>
          </cell>
          <cell r="U1011" t="str">
            <v>888888</v>
          </cell>
          <cell r="V1011" t="str">
            <v>-888888</v>
          </cell>
          <cell r="W1011" t="str">
            <v>-888888</v>
          </cell>
          <cell r="X1011" t="str">
            <v>-999999</v>
          </cell>
          <cell r="Y1011" t="str">
            <v>15</v>
          </cell>
          <cell r="Z1011" t="str">
            <v>MEDIA</v>
          </cell>
          <cell r="AA1011" t="str">
            <v>10</v>
          </cell>
          <cell r="AB1011" t="str">
            <v>0</v>
          </cell>
          <cell r="AC1011" t="str">
            <v>SI</v>
          </cell>
          <cell r="AD1011" t="str">
            <v>SI_HighLow</v>
          </cell>
          <cell r="AE1011" t="str">
            <v>not used</v>
          </cell>
          <cell r="AF1011" t="str">
            <v>A202000A</v>
          </cell>
        </row>
        <row r="1012">
          <cell r="A1012" t="str">
            <v>SHARED</v>
          </cell>
          <cell r="B1012" t="str">
            <v>1</v>
          </cell>
          <cell r="C1012" t="str">
            <v>A_202018</v>
          </cell>
          <cell r="D1012" t="str">
            <v>0093000104</v>
          </cell>
          <cell r="E1012" t="str">
            <v>2</v>
          </cell>
          <cell r="F1012" t="str">
            <v>A_202018_002</v>
          </cell>
          <cell r="G1012" t="str">
            <v>(Dis.FORLI) (VIA RISORGIMENTO CA' OSSI) PRESSIONE GAS 4 BAR</v>
          </cell>
          <cell r="H1012" t="str">
            <v>bar</v>
          </cell>
          <cell r="I1012" t="str">
            <v>762</v>
          </cell>
          <cell r="J1012" t="str">
            <v>3810</v>
          </cell>
          <cell r="K1012" t="str">
            <v>0</v>
          </cell>
          <cell r="L1012" t="str">
            <v>10</v>
          </cell>
          <cell r="M1012" t="str">
            <v>1</v>
          </cell>
          <cell r="N1012" t="str">
            <v>0</v>
          </cell>
          <cell r="O1012" t="str">
            <v>30</v>
          </cell>
          <cell r="P1012" t="str">
            <v>0</v>
          </cell>
          <cell r="Q1012" t="str">
            <v>15</v>
          </cell>
          <cell r="R1012" t="str">
            <v>LINEARE</v>
          </cell>
          <cell r="S1012" t="str">
            <v>999999</v>
          </cell>
          <cell r="T1012" t="str">
            <v>888888</v>
          </cell>
          <cell r="U1012" t="str">
            <v>888888</v>
          </cell>
          <cell r="V1012" t="str">
            <v>-888888</v>
          </cell>
          <cell r="W1012" t="str">
            <v>-888888</v>
          </cell>
          <cell r="X1012" t="str">
            <v>-999999</v>
          </cell>
          <cell r="Y1012" t="str">
            <v>15</v>
          </cell>
          <cell r="Z1012" t="str">
            <v>MEDIA</v>
          </cell>
          <cell r="AA1012" t="str">
            <v>10</v>
          </cell>
          <cell r="AB1012" t="str">
            <v>0</v>
          </cell>
          <cell r="AC1012" t="str">
            <v>SI</v>
          </cell>
          <cell r="AD1012" t="str">
            <v>SI_HighLow</v>
          </cell>
          <cell r="AE1012" t="str">
            <v>not used</v>
          </cell>
          <cell r="AF1012" t="str">
            <v>A202000A</v>
          </cell>
        </row>
        <row r="1013">
          <cell r="A1013" t="str">
            <v>SHARED</v>
          </cell>
          <cell r="B1013" t="str">
            <v>1</v>
          </cell>
          <cell r="C1013" t="str">
            <v>A_202018</v>
          </cell>
          <cell r="D1013" t="str">
            <v>0093000106</v>
          </cell>
          <cell r="E1013" t="str">
            <v>3</v>
          </cell>
          <cell r="F1013" t="str">
            <v>A_202018_003</v>
          </cell>
          <cell r="G1013" t="str">
            <v>(Dis.FORLI) (VIA RISORGIMENTO CA' OSSI) PRESSIONE GAS 0,02 BAR</v>
          </cell>
          <cell r="H1013" t="str">
            <v>bar</v>
          </cell>
          <cell r="I1013" t="str">
            <v>762</v>
          </cell>
          <cell r="J1013" t="str">
            <v>3810</v>
          </cell>
          <cell r="K1013" t="str">
            <v>0</v>
          </cell>
          <cell r="L1013" t="str">
            <v>100</v>
          </cell>
          <cell r="M1013" t="str">
            <v>1</v>
          </cell>
          <cell r="N1013" t="str">
            <v>0</v>
          </cell>
          <cell r="O1013" t="str">
            <v>30</v>
          </cell>
          <cell r="P1013" t="str">
            <v>0</v>
          </cell>
          <cell r="Q1013" t="str">
            <v>15</v>
          </cell>
          <cell r="R1013" t="str">
            <v>LINEARE</v>
          </cell>
          <cell r="S1013" t="str">
            <v>999999</v>
          </cell>
          <cell r="T1013" t="str">
            <v>888888</v>
          </cell>
          <cell r="U1013" t="str">
            <v>888888</v>
          </cell>
          <cell r="V1013" t="str">
            <v>-888888</v>
          </cell>
          <cell r="W1013" t="str">
            <v>-888888</v>
          </cell>
          <cell r="X1013" t="str">
            <v>-999999</v>
          </cell>
          <cell r="Y1013" t="str">
            <v>15</v>
          </cell>
          <cell r="Z1013" t="str">
            <v>MEDIA</v>
          </cell>
          <cell r="AA1013" t="str">
            <v>10</v>
          </cell>
          <cell r="AB1013" t="str">
            <v>0</v>
          </cell>
          <cell r="AC1013" t="str">
            <v>SI</v>
          </cell>
          <cell r="AD1013" t="str">
            <v>SI_HighLow</v>
          </cell>
          <cell r="AE1013" t="str">
            <v>not used</v>
          </cell>
          <cell r="AF1013" t="str">
            <v>A202000A</v>
          </cell>
        </row>
        <row r="1014">
          <cell r="A1014" t="str">
            <v>SHARED</v>
          </cell>
          <cell r="B1014" t="str">
            <v>1</v>
          </cell>
          <cell r="C1014" t="str">
            <v>A_202018</v>
          </cell>
          <cell r="D1014" t="str">
            <v>0093000108</v>
          </cell>
          <cell r="E1014" t="str">
            <v>24</v>
          </cell>
          <cell r="F1014" t="str">
            <v>A_202018_004</v>
          </cell>
          <cell r="G1014" t="str">
            <v>(Dis.FORLI) (VIA RISORGIMENTO CA' OSSI) PORTATA DIRETTA</v>
          </cell>
          <cell r="H1014" t="str">
            <v>m3/h</v>
          </cell>
          <cell r="I1014" t="str">
            <v>762</v>
          </cell>
          <cell r="J1014" t="str">
            <v>3810</v>
          </cell>
          <cell r="K1014" t="str">
            <v>0</v>
          </cell>
          <cell r="L1014" t="str">
            <v>100</v>
          </cell>
          <cell r="M1014" t="str">
            <v>1</v>
          </cell>
          <cell r="N1014" t="str">
            <v>0</v>
          </cell>
          <cell r="O1014" t="str">
            <v>30</v>
          </cell>
          <cell r="P1014" t="str">
            <v>0</v>
          </cell>
          <cell r="Q1014" t="str">
            <v>15</v>
          </cell>
          <cell r="R1014" t="str">
            <v>LINEARE</v>
          </cell>
          <cell r="S1014" t="str">
            <v>999999</v>
          </cell>
          <cell r="T1014" t="str">
            <v>888888</v>
          </cell>
          <cell r="U1014" t="str">
            <v>888888</v>
          </cell>
          <cell r="V1014" t="str">
            <v>-888888</v>
          </cell>
          <cell r="W1014" t="str">
            <v>-888888</v>
          </cell>
          <cell r="X1014" t="str">
            <v>-999999</v>
          </cell>
          <cell r="Y1014" t="str">
            <v>15</v>
          </cell>
          <cell r="Z1014" t="str">
            <v>MEDIA</v>
          </cell>
          <cell r="AA1014" t="str">
            <v>10</v>
          </cell>
          <cell r="AB1014" t="str">
            <v>0</v>
          </cell>
          <cell r="AC1014" t="str">
            <v>SI</v>
          </cell>
          <cell r="AD1014" t="str">
            <v>SI_HighLow</v>
          </cell>
          <cell r="AE1014" t="str">
            <v>not used</v>
          </cell>
          <cell r="AF1014" t="str">
            <v>A202000A</v>
          </cell>
        </row>
        <row r="1015">
          <cell r="A1015" t="str">
            <v>SHARED</v>
          </cell>
          <cell r="B1015" t="str">
            <v>1</v>
          </cell>
          <cell r="C1015" t="str">
            <v>A_202018</v>
          </cell>
          <cell r="D1015" t="str">
            <v>0093000110</v>
          </cell>
          <cell r="E1015" t="str">
            <v>25</v>
          </cell>
          <cell r="F1015" t="str">
            <v>A_202018_005</v>
          </cell>
          <cell r="G1015" t="str">
            <v>(Dis.FORLI) (VIA RISORGIMENTO CA' OSSI) PORTATA INVERSA</v>
          </cell>
          <cell r="H1015" t="str">
            <v>m3/h</v>
          </cell>
          <cell r="I1015" t="str">
            <v>762</v>
          </cell>
          <cell r="J1015" t="str">
            <v>3810</v>
          </cell>
          <cell r="K1015" t="str">
            <v>0</v>
          </cell>
          <cell r="L1015" t="str">
            <v>100</v>
          </cell>
          <cell r="M1015" t="str">
            <v>1</v>
          </cell>
          <cell r="N1015" t="str">
            <v>0</v>
          </cell>
          <cell r="O1015" t="str">
            <v>30</v>
          </cell>
          <cell r="P1015" t="str">
            <v>0</v>
          </cell>
          <cell r="Q1015" t="str">
            <v>15</v>
          </cell>
          <cell r="R1015" t="str">
            <v>LINEARE</v>
          </cell>
          <cell r="S1015" t="str">
            <v>999999</v>
          </cell>
          <cell r="T1015" t="str">
            <v>888888</v>
          </cell>
          <cell r="U1015" t="str">
            <v>888888</v>
          </cell>
          <cell r="V1015" t="str">
            <v>-888888</v>
          </cell>
          <cell r="W1015" t="str">
            <v>-888888</v>
          </cell>
          <cell r="X1015" t="str">
            <v>-999999</v>
          </cell>
          <cell r="Y1015" t="str">
            <v>15</v>
          </cell>
          <cell r="Z1015" t="str">
            <v>MEDIA</v>
          </cell>
          <cell r="AA1015" t="str">
            <v>10</v>
          </cell>
          <cell r="AB1015" t="str">
            <v>0</v>
          </cell>
          <cell r="AC1015" t="str">
            <v>SI</v>
          </cell>
          <cell r="AD1015" t="str">
            <v>SI_HighLow</v>
          </cell>
          <cell r="AE1015" t="str">
            <v>not used</v>
          </cell>
          <cell r="AF1015" t="str">
            <v>A202000A</v>
          </cell>
        </row>
        <row r="1016">
          <cell r="A1016" t="str">
            <v>SHARED</v>
          </cell>
          <cell r="B1016" t="str">
            <v>1</v>
          </cell>
          <cell r="C1016" t="str">
            <v>A_202019</v>
          </cell>
          <cell r="D1016" t="str">
            <v>0093000112</v>
          </cell>
          <cell r="E1016" t="str">
            <v>0</v>
          </cell>
          <cell r="F1016" t="str">
            <v>A_202019_000</v>
          </cell>
          <cell r="G1016" t="str">
            <v>(Dis.FORLI) (VIA BALZELLA) PORTATA</v>
          </cell>
          <cell r="H1016" t="str">
            <v>m3/h</v>
          </cell>
          <cell r="I1016" t="str">
            <v>762</v>
          </cell>
          <cell r="J1016" t="str">
            <v>3810</v>
          </cell>
          <cell r="K1016" t="str">
            <v>0</v>
          </cell>
          <cell r="L1016" t="str">
            <v>100</v>
          </cell>
          <cell r="M1016" t="str">
            <v>1</v>
          </cell>
          <cell r="N1016" t="str">
            <v>0</v>
          </cell>
          <cell r="O1016" t="str">
            <v>30</v>
          </cell>
          <cell r="P1016" t="str">
            <v>0</v>
          </cell>
          <cell r="Q1016" t="str">
            <v>15</v>
          </cell>
          <cell r="R1016" t="str">
            <v>LINEARE</v>
          </cell>
          <cell r="S1016" t="str">
            <v>999999</v>
          </cell>
          <cell r="T1016" t="str">
            <v>888888</v>
          </cell>
          <cell r="U1016" t="str">
            <v>888888</v>
          </cell>
          <cell r="V1016" t="str">
            <v>-888888</v>
          </cell>
          <cell r="W1016" t="str">
            <v>-888888</v>
          </cell>
          <cell r="X1016" t="str">
            <v>-999999</v>
          </cell>
          <cell r="Y1016" t="str">
            <v>15</v>
          </cell>
          <cell r="Z1016" t="str">
            <v>MEDIA</v>
          </cell>
          <cell r="AA1016" t="str">
            <v>10</v>
          </cell>
          <cell r="AB1016" t="str">
            <v>0</v>
          </cell>
          <cell r="AC1016" t="str">
            <v>SI</v>
          </cell>
          <cell r="AD1016" t="str">
            <v>SI_HighLow</v>
          </cell>
          <cell r="AE1016" t="str">
            <v>not used</v>
          </cell>
          <cell r="AF1016" t="str">
            <v>A202000A</v>
          </cell>
        </row>
        <row r="1017">
          <cell r="A1017" t="str">
            <v>SHARED</v>
          </cell>
          <cell r="B1017" t="str">
            <v>1</v>
          </cell>
          <cell r="C1017" t="str">
            <v>A_202019</v>
          </cell>
          <cell r="D1017" t="str">
            <v>0093000114</v>
          </cell>
          <cell r="E1017" t="str">
            <v>1</v>
          </cell>
          <cell r="F1017" t="str">
            <v>A_202019_001</v>
          </cell>
          <cell r="G1017" t="str">
            <v>(Dis.FORLI) (VIA BALZELLA) PRESSIONE CONDOTTA ACQUA</v>
          </cell>
          <cell r="H1017" t="str">
            <v>bar</v>
          </cell>
          <cell r="I1017" t="str">
            <v>762</v>
          </cell>
          <cell r="J1017" t="str">
            <v>3810</v>
          </cell>
          <cell r="K1017" t="str">
            <v>0</v>
          </cell>
          <cell r="L1017" t="str">
            <v>6</v>
          </cell>
          <cell r="M1017" t="str">
            <v>1</v>
          </cell>
          <cell r="N1017" t="str">
            <v>0</v>
          </cell>
          <cell r="O1017" t="str">
            <v>30</v>
          </cell>
          <cell r="P1017" t="str">
            <v>0</v>
          </cell>
          <cell r="Q1017" t="str">
            <v>15</v>
          </cell>
          <cell r="R1017" t="str">
            <v>LINEARE</v>
          </cell>
          <cell r="S1017" t="str">
            <v>999999</v>
          </cell>
          <cell r="T1017" t="str">
            <v>888888</v>
          </cell>
          <cell r="U1017" t="str">
            <v>888888</v>
          </cell>
          <cell r="V1017" t="str">
            <v>-888888</v>
          </cell>
          <cell r="W1017" t="str">
            <v>-888888</v>
          </cell>
          <cell r="X1017" t="str">
            <v>-999999</v>
          </cell>
          <cell r="Y1017" t="str">
            <v>15</v>
          </cell>
          <cell r="Z1017" t="str">
            <v>MEDIA</v>
          </cell>
          <cell r="AA1017" t="str">
            <v>10</v>
          </cell>
          <cell r="AB1017" t="str">
            <v>0</v>
          </cell>
          <cell r="AC1017" t="str">
            <v>SI</v>
          </cell>
          <cell r="AD1017" t="str">
            <v>SI_HighLow</v>
          </cell>
          <cell r="AE1017" t="str">
            <v>not used</v>
          </cell>
          <cell r="AF1017" t="str">
            <v>A202000A</v>
          </cell>
        </row>
        <row r="1018">
          <cell r="A1018" t="str">
            <v>SHARED</v>
          </cell>
          <cell r="B1018" t="str">
            <v>1</v>
          </cell>
          <cell r="C1018" t="str">
            <v>A_202019</v>
          </cell>
          <cell r="D1018" t="str">
            <v>0093000116</v>
          </cell>
          <cell r="E1018" t="str">
            <v>24</v>
          </cell>
          <cell r="F1018" t="str">
            <v>A_202019_004</v>
          </cell>
          <cell r="G1018" t="str">
            <v>(Dis.FORLI) (VIA BALZELLA) PORTATA DIRETTA</v>
          </cell>
          <cell r="H1018" t="str">
            <v>m3/h</v>
          </cell>
          <cell r="I1018" t="str">
            <v>762</v>
          </cell>
          <cell r="J1018" t="str">
            <v>3810</v>
          </cell>
          <cell r="K1018" t="str">
            <v>0</v>
          </cell>
          <cell r="L1018" t="str">
            <v>100</v>
          </cell>
          <cell r="M1018" t="str">
            <v>1</v>
          </cell>
          <cell r="N1018" t="str">
            <v>0</v>
          </cell>
          <cell r="O1018" t="str">
            <v>30</v>
          </cell>
          <cell r="P1018" t="str">
            <v>0</v>
          </cell>
          <cell r="Q1018" t="str">
            <v>15</v>
          </cell>
          <cell r="R1018" t="str">
            <v>LINEARE</v>
          </cell>
          <cell r="S1018" t="str">
            <v>999999</v>
          </cell>
          <cell r="T1018" t="str">
            <v>888888</v>
          </cell>
          <cell r="U1018" t="str">
            <v>888888</v>
          </cell>
          <cell r="V1018" t="str">
            <v>-888888</v>
          </cell>
          <cell r="W1018" t="str">
            <v>-888888</v>
          </cell>
          <cell r="X1018" t="str">
            <v>-999999</v>
          </cell>
          <cell r="Y1018" t="str">
            <v>15</v>
          </cell>
          <cell r="Z1018" t="str">
            <v>MEDIA</v>
          </cell>
          <cell r="AA1018" t="str">
            <v>10</v>
          </cell>
          <cell r="AB1018" t="str">
            <v>0</v>
          </cell>
          <cell r="AC1018" t="str">
            <v>SI</v>
          </cell>
          <cell r="AD1018" t="str">
            <v>SI_HighLow</v>
          </cell>
          <cell r="AE1018" t="str">
            <v>not used</v>
          </cell>
          <cell r="AF1018" t="str">
            <v>A202000A</v>
          </cell>
        </row>
        <row r="1019">
          <cell r="A1019" t="str">
            <v>SHARED</v>
          </cell>
          <cell r="B1019" t="str">
            <v>1</v>
          </cell>
          <cell r="C1019" t="str">
            <v>A_202019</v>
          </cell>
          <cell r="D1019" t="str">
            <v>0093000118</v>
          </cell>
          <cell r="E1019" t="str">
            <v>25</v>
          </cell>
          <cell r="F1019" t="str">
            <v>A_202019_005</v>
          </cell>
          <cell r="G1019" t="str">
            <v>(Dis.FORLI) (VIA BALZELLA) PORTATA INVERSA</v>
          </cell>
          <cell r="H1019" t="str">
            <v>m3/h</v>
          </cell>
          <cell r="I1019" t="str">
            <v>762</v>
          </cell>
          <cell r="J1019" t="str">
            <v>3810</v>
          </cell>
          <cell r="K1019" t="str">
            <v>0</v>
          </cell>
          <cell r="L1019" t="str">
            <v>100</v>
          </cell>
          <cell r="M1019" t="str">
            <v>1</v>
          </cell>
          <cell r="N1019" t="str">
            <v>0</v>
          </cell>
          <cell r="O1019" t="str">
            <v>30</v>
          </cell>
          <cell r="P1019" t="str">
            <v>0</v>
          </cell>
          <cell r="Q1019" t="str">
            <v>15</v>
          </cell>
          <cell r="R1019" t="str">
            <v>LINEARE</v>
          </cell>
          <cell r="S1019" t="str">
            <v>999999</v>
          </cell>
          <cell r="T1019" t="str">
            <v>888888</v>
          </cell>
          <cell r="U1019" t="str">
            <v>888888</v>
          </cell>
          <cell r="V1019" t="str">
            <v>-888888</v>
          </cell>
          <cell r="W1019" t="str">
            <v>-888888</v>
          </cell>
          <cell r="X1019" t="str">
            <v>-999999</v>
          </cell>
          <cell r="Y1019" t="str">
            <v>15</v>
          </cell>
          <cell r="Z1019" t="str">
            <v>MEDIA</v>
          </cell>
          <cell r="AA1019" t="str">
            <v>10</v>
          </cell>
          <cell r="AB1019" t="str">
            <v>0</v>
          </cell>
          <cell r="AC1019" t="str">
            <v>SI</v>
          </cell>
          <cell r="AD1019" t="str">
            <v>SI_HighLow</v>
          </cell>
          <cell r="AE1019" t="str">
            <v>not used</v>
          </cell>
          <cell r="AF1019" t="str">
            <v>A202000A</v>
          </cell>
        </row>
        <row r="1020">
          <cell r="A1020" t="str">
            <v>SHARED</v>
          </cell>
          <cell r="B1020" t="str">
            <v>0</v>
          </cell>
          <cell r="C1020" t="str">
            <v>D_005027</v>
          </cell>
          <cell r="D1020" t="str">
            <v>0000010000</v>
          </cell>
          <cell r="E1020" t="str">
            <v>1</v>
          </cell>
          <cell r="F1020" t="str">
            <v>D_005027_002</v>
          </cell>
          <cell r="G1020" t="str">
            <v>(Dis.CESENA) (MERCATO) PORTATA INGRESSO</v>
          </cell>
          <cell r="H1020" t="str">
            <v>m3/h</v>
          </cell>
          <cell r="I1020" t="str">
            <v>38726</v>
          </cell>
          <cell r="J1020" t="str">
            <v>62556</v>
          </cell>
          <cell r="K1020" t="str">
            <v>0</v>
          </cell>
          <cell r="L1020" t="str">
            <v>100</v>
          </cell>
          <cell r="M1020" t="str">
            <v>1</v>
          </cell>
          <cell r="N1020" t="str">
            <v>0</v>
          </cell>
          <cell r="O1020" t="str">
            <v>238</v>
          </cell>
          <cell r="P1020" t="str">
            <v>0</v>
          </cell>
          <cell r="Q1020" t="str">
            <v>15</v>
          </cell>
          <cell r="R1020" t="str">
            <v>LINEARE</v>
          </cell>
          <cell r="S1020" t="str">
            <v>999999</v>
          </cell>
          <cell r="T1020" t="str">
            <v>888888</v>
          </cell>
          <cell r="U1020" t="str">
            <v>888888</v>
          </cell>
          <cell r="V1020" t="str">
            <v>-888888</v>
          </cell>
          <cell r="W1020" t="str">
            <v>-888888</v>
          </cell>
          <cell r="X1020" t="str">
            <v>-999999</v>
          </cell>
          <cell r="Y1020" t="str">
            <v>0</v>
          </cell>
          <cell r="Z1020" t="str">
            <v>MEDIA</v>
          </cell>
          <cell r="AA1020" t="str">
            <v>10</v>
          </cell>
          <cell r="AB1020" t="str">
            <v>0</v>
          </cell>
          <cell r="AC1020" t="str">
            <v>NO</v>
          </cell>
          <cell r="AD1020" t="str">
            <v>NO</v>
          </cell>
          <cell r="AE1020" t="str">
            <v>not used</v>
          </cell>
          <cell r="AF1020" t="str">
            <v>D005027</v>
          </cell>
        </row>
        <row r="1021">
          <cell r="A1021" t="str">
            <v>SHARED</v>
          </cell>
          <cell r="B1021" t="str">
            <v>0</v>
          </cell>
          <cell r="C1021" t="str">
            <v>D_005027</v>
          </cell>
          <cell r="D1021" t="str">
            <v>0000020000</v>
          </cell>
          <cell r="E1021" t="str">
            <v>2</v>
          </cell>
          <cell r="F1021" t="str">
            <v>D_005027_003</v>
          </cell>
          <cell r="G1021" t="str">
            <v>(Dis.CESENA) (MERCATO) CONCENTRAZIONE SOLIDI SOSPESI</v>
          </cell>
          <cell r="H1021" t="str">
            <v>mg/l</v>
          </cell>
          <cell r="I1021" t="str">
            <v>38726</v>
          </cell>
          <cell r="J1021" t="str">
            <v>62556</v>
          </cell>
          <cell r="K1021" t="str">
            <v>0</v>
          </cell>
          <cell r="L1021" t="str">
            <v>100</v>
          </cell>
          <cell r="M1021" t="str">
            <v>1</v>
          </cell>
          <cell r="N1021" t="str">
            <v>0</v>
          </cell>
          <cell r="O1021" t="str">
            <v>238</v>
          </cell>
          <cell r="P1021" t="str">
            <v>0</v>
          </cell>
          <cell r="Q1021" t="str">
            <v>15</v>
          </cell>
          <cell r="R1021" t="str">
            <v>LINEARE</v>
          </cell>
          <cell r="S1021" t="str">
            <v>999999</v>
          </cell>
          <cell r="T1021" t="str">
            <v>888888</v>
          </cell>
          <cell r="U1021" t="str">
            <v>888888</v>
          </cell>
          <cell r="V1021" t="str">
            <v>-888888</v>
          </cell>
          <cell r="W1021" t="str">
            <v>-888888</v>
          </cell>
          <cell r="X1021" t="str">
            <v>-999999</v>
          </cell>
          <cell r="Y1021" t="str">
            <v>0</v>
          </cell>
          <cell r="Z1021" t="str">
            <v>MEDIA</v>
          </cell>
          <cell r="AA1021" t="str">
            <v>10</v>
          </cell>
          <cell r="AB1021" t="str">
            <v>0</v>
          </cell>
          <cell r="AC1021" t="str">
            <v>NO</v>
          </cell>
          <cell r="AD1021" t="str">
            <v>NO</v>
          </cell>
          <cell r="AE1021" t="str">
            <v>not used</v>
          </cell>
          <cell r="AF1021" t="str">
            <v>D005027</v>
          </cell>
        </row>
        <row r="1022">
          <cell r="A1022" t="str">
            <v>SHARED</v>
          </cell>
          <cell r="B1022" t="str">
            <v>0</v>
          </cell>
          <cell r="C1022" t="str">
            <v>D_005027</v>
          </cell>
          <cell r="D1022" t="str">
            <v>0000030000</v>
          </cell>
          <cell r="E1022" t="str">
            <v>3</v>
          </cell>
          <cell r="F1022" t="str">
            <v>D_005027_004</v>
          </cell>
          <cell r="G1022" t="str">
            <v>(Dis.CESENA) (MERCATO) CONCENTRAZIONE OSSIGENO DISCIOLTO</v>
          </cell>
          <cell r="H1022" t="str">
            <v>mg/l</v>
          </cell>
          <cell r="I1022" t="str">
            <v>38726</v>
          </cell>
          <cell r="J1022" t="str">
            <v>62556</v>
          </cell>
          <cell r="K1022" t="str">
            <v>0</v>
          </cell>
          <cell r="L1022" t="str">
            <v>100</v>
          </cell>
          <cell r="M1022" t="str">
            <v>1</v>
          </cell>
          <cell r="N1022" t="str">
            <v>0</v>
          </cell>
          <cell r="O1022" t="str">
            <v>238</v>
          </cell>
          <cell r="P1022" t="str">
            <v>0</v>
          </cell>
          <cell r="Q1022" t="str">
            <v>15</v>
          </cell>
          <cell r="R1022" t="str">
            <v>LINEARE</v>
          </cell>
          <cell r="S1022" t="str">
            <v>999999</v>
          </cell>
          <cell r="T1022" t="str">
            <v>888888</v>
          </cell>
          <cell r="U1022" t="str">
            <v>888888</v>
          </cell>
          <cell r="V1022" t="str">
            <v>-888888</v>
          </cell>
          <cell r="W1022" t="str">
            <v>-888888</v>
          </cell>
          <cell r="X1022" t="str">
            <v>-999999</v>
          </cell>
          <cell r="Y1022" t="str">
            <v>0</v>
          </cell>
          <cell r="Z1022" t="str">
            <v>MEDIA</v>
          </cell>
          <cell r="AA1022" t="str">
            <v>10</v>
          </cell>
          <cell r="AB1022" t="str">
            <v>0</v>
          </cell>
          <cell r="AC1022" t="str">
            <v>NO</v>
          </cell>
          <cell r="AD1022" t="str">
            <v>NO</v>
          </cell>
          <cell r="AE1022" t="str">
            <v>not used</v>
          </cell>
          <cell r="AF1022" t="str">
            <v>D005027</v>
          </cell>
        </row>
        <row r="1023">
          <cell r="A1023" t="str">
            <v>SHARED</v>
          </cell>
          <cell r="B1023" t="str">
            <v>0</v>
          </cell>
          <cell r="C1023" t="str">
            <v>D_005027</v>
          </cell>
          <cell r="D1023" t="str">
            <v>0000040000</v>
          </cell>
          <cell r="E1023" t="str">
            <v>4</v>
          </cell>
          <cell r="F1023" t="str">
            <v>D_005027_005</v>
          </cell>
          <cell r="G1023" t="str">
            <v>(Dis.CESENA) (MERCATO) TORBIDITA</v>
          </cell>
          <cell r="H1023" t="str">
            <v>ntu</v>
          </cell>
          <cell r="I1023" t="str">
            <v>38726</v>
          </cell>
          <cell r="J1023" t="str">
            <v>62556</v>
          </cell>
          <cell r="K1023" t="str">
            <v>0</v>
          </cell>
          <cell r="L1023" t="str">
            <v>100</v>
          </cell>
          <cell r="M1023" t="str">
            <v>1</v>
          </cell>
          <cell r="N1023" t="str">
            <v>0</v>
          </cell>
          <cell r="O1023" t="str">
            <v>238</v>
          </cell>
          <cell r="P1023" t="str">
            <v>0</v>
          </cell>
          <cell r="Q1023" t="str">
            <v>15</v>
          </cell>
          <cell r="R1023" t="str">
            <v>LINEARE</v>
          </cell>
          <cell r="S1023" t="str">
            <v>999999</v>
          </cell>
          <cell r="T1023" t="str">
            <v>888888</v>
          </cell>
          <cell r="U1023" t="str">
            <v>888888</v>
          </cell>
          <cell r="V1023" t="str">
            <v>-888888</v>
          </cell>
          <cell r="W1023" t="str">
            <v>-888888</v>
          </cell>
          <cell r="X1023" t="str">
            <v>-999999</v>
          </cell>
          <cell r="Y1023" t="str">
            <v>0</v>
          </cell>
          <cell r="Z1023" t="str">
            <v>MEDIA</v>
          </cell>
          <cell r="AA1023" t="str">
            <v>10</v>
          </cell>
          <cell r="AB1023" t="str">
            <v>0</v>
          </cell>
          <cell r="AC1023" t="str">
            <v>NO</v>
          </cell>
          <cell r="AD1023" t="str">
            <v>NO</v>
          </cell>
          <cell r="AE1023" t="str">
            <v>not used</v>
          </cell>
          <cell r="AF1023" t="str">
            <v>D005027</v>
          </cell>
        </row>
        <row r="1024">
          <cell r="A1024" t="str">
            <v>SHARED</v>
          </cell>
          <cell r="B1024" t="str">
            <v>0</v>
          </cell>
          <cell r="C1024" t="str">
            <v>D_005027</v>
          </cell>
          <cell r="D1024" t="str">
            <v>0000050000</v>
          </cell>
          <cell r="E1024" t="str">
            <v>5</v>
          </cell>
          <cell r="F1024" t="str">
            <v>D_005027_006</v>
          </cell>
          <cell r="G1024" t="str">
            <v>(Dis.CESENA) (MERCATO) CONCENTRAZIONE NITRATI</v>
          </cell>
          <cell r="H1024" t="str">
            <v>mg/l</v>
          </cell>
          <cell r="I1024" t="str">
            <v>38726</v>
          </cell>
          <cell r="J1024" t="str">
            <v>62556</v>
          </cell>
          <cell r="K1024" t="str">
            <v>0</v>
          </cell>
          <cell r="L1024" t="str">
            <v>100</v>
          </cell>
          <cell r="M1024" t="str">
            <v>1</v>
          </cell>
          <cell r="N1024" t="str">
            <v>0</v>
          </cell>
          <cell r="O1024" t="str">
            <v>238</v>
          </cell>
          <cell r="P1024" t="str">
            <v>0</v>
          </cell>
          <cell r="Q1024" t="str">
            <v>15</v>
          </cell>
          <cell r="R1024" t="str">
            <v>LINEARE</v>
          </cell>
          <cell r="S1024" t="str">
            <v>999999</v>
          </cell>
          <cell r="T1024" t="str">
            <v>888888</v>
          </cell>
          <cell r="U1024" t="str">
            <v>888888</v>
          </cell>
          <cell r="V1024" t="str">
            <v>-888888</v>
          </cell>
          <cell r="W1024" t="str">
            <v>-888888</v>
          </cell>
          <cell r="X1024" t="str">
            <v>-999999</v>
          </cell>
          <cell r="Y1024" t="str">
            <v>0</v>
          </cell>
          <cell r="Z1024" t="str">
            <v>MEDIA</v>
          </cell>
          <cell r="AA1024" t="str">
            <v>10</v>
          </cell>
          <cell r="AB1024" t="str">
            <v>0</v>
          </cell>
          <cell r="AC1024" t="str">
            <v>NO</v>
          </cell>
          <cell r="AD1024" t="str">
            <v>NO</v>
          </cell>
          <cell r="AE1024" t="str">
            <v>not used</v>
          </cell>
          <cell r="AF1024" t="str">
            <v>D005027</v>
          </cell>
        </row>
        <row r="1025">
          <cell r="A1025" t="str">
            <v>SHARED</v>
          </cell>
          <cell r="B1025" t="str">
            <v>0</v>
          </cell>
          <cell r="C1025" t="str">
            <v>D_005029</v>
          </cell>
          <cell r="D1025" t="str">
            <v>0000010000</v>
          </cell>
          <cell r="E1025" t="str">
            <v>0</v>
          </cell>
          <cell r="F1025" t="str">
            <v>D_005029_001</v>
          </cell>
          <cell r="G1025" t="str">
            <v>(Dis.CESENA) (MONTIANO) LIVELLO SOLLEVAMENTO</v>
          </cell>
          <cell r="H1025" t="str">
            <v>%</v>
          </cell>
          <cell r="I1025" t="str">
            <v>38726</v>
          </cell>
          <cell r="J1025" t="str">
            <v>62556</v>
          </cell>
          <cell r="K1025" t="str">
            <v>0</v>
          </cell>
          <cell r="L1025" t="str">
            <v>100</v>
          </cell>
          <cell r="M1025" t="str">
            <v>0</v>
          </cell>
          <cell r="N1025" t="str">
            <v>0</v>
          </cell>
          <cell r="O1025" t="str">
            <v>238</v>
          </cell>
          <cell r="P1025" t="str">
            <v>0</v>
          </cell>
          <cell r="Q1025" t="str">
            <v>15</v>
          </cell>
          <cell r="R1025" t="str">
            <v>LINEARE</v>
          </cell>
          <cell r="S1025" t="str">
            <v>20</v>
          </cell>
          <cell r="T1025" t="str">
            <v>15</v>
          </cell>
          <cell r="U1025" t="str">
            <v>15</v>
          </cell>
          <cell r="V1025" t="str">
            <v>0</v>
          </cell>
          <cell r="W1025" t="str">
            <v>0</v>
          </cell>
          <cell r="X1025" t="str">
            <v>-1</v>
          </cell>
          <cell r="Y1025" t="str">
            <v>0</v>
          </cell>
          <cell r="Z1025" t="str">
            <v>MEDIA</v>
          </cell>
          <cell r="AA1025" t="str">
            <v>10</v>
          </cell>
          <cell r="AB1025" t="str">
            <v>0</v>
          </cell>
          <cell r="AC1025" t="str">
            <v>NO</v>
          </cell>
          <cell r="AE1025" t="str">
            <v>not used</v>
          </cell>
          <cell r="AF1025" t="str">
            <v>D005029</v>
          </cell>
        </row>
        <row r="1026">
          <cell r="A1026" t="str">
            <v>SHARED</v>
          </cell>
          <cell r="B1026" t="str">
            <v>0</v>
          </cell>
          <cell r="C1026" t="str">
            <v>D_005029</v>
          </cell>
          <cell r="D1026" t="str">
            <v>0000020000</v>
          </cell>
          <cell r="E1026" t="str">
            <v>1</v>
          </cell>
          <cell r="F1026" t="str">
            <v>D_005029_002</v>
          </cell>
          <cell r="G1026" t="str">
            <v>(Dis.CESENA) (MONTIANO) PORTATA INGRESSO</v>
          </cell>
          <cell r="H1026" t="str">
            <v>m3/h</v>
          </cell>
          <cell r="I1026" t="str">
            <v>39369</v>
          </cell>
          <cell r="J1026" t="str">
            <v>62556</v>
          </cell>
          <cell r="K1026" t="str">
            <v>0</v>
          </cell>
          <cell r="L1026" t="str">
            <v>90</v>
          </cell>
          <cell r="M1026" t="str">
            <v>0</v>
          </cell>
          <cell r="N1026" t="str">
            <v>0</v>
          </cell>
          <cell r="O1026" t="str">
            <v>238</v>
          </cell>
          <cell r="P1026" t="str">
            <v>0</v>
          </cell>
          <cell r="Q1026" t="str">
            <v>15</v>
          </cell>
          <cell r="R1026" t="str">
            <v>LINEARE</v>
          </cell>
          <cell r="S1026" t="str">
            <v>50</v>
          </cell>
          <cell r="T1026" t="str">
            <v>35</v>
          </cell>
          <cell r="U1026" t="str">
            <v>35</v>
          </cell>
          <cell r="V1026" t="str">
            <v>-1</v>
          </cell>
          <cell r="W1026" t="str">
            <v>-1</v>
          </cell>
          <cell r="X1026" t="str">
            <v>-2</v>
          </cell>
          <cell r="Y1026" t="str">
            <v>0</v>
          </cell>
          <cell r="Z1026" t="str">
            <v>MEDIA</v>
          </cell>
          <cell r="AA1026" t="str">
            <v>10</v>
          </cell>
          <cell r="AB1026" t="str">
            <v>0</v>
          </cell>
          <cell r="AC1026" t="str">
            <v>NO</v>
          </cell>
          <cell r="AE1026" t="str">
            <v>not used</v>
          </cell>
          <cell r="AF1026" t="str">
            <v>D005029</v>
          </cell>
        </row>
        <row r="1027">
          <cell r="A1027" t="str">
            <v>SHARED</v>
          </cell>
          <cell r="B1027" t="str">
            <v>0</v>
          </cell>
          <cell r="C1027" t="str">
            <v>D_005029</v>
          </cell>
          <cell r="D1027" t="str">
            <v>0000030000</v>
          </cell>
          <cell r="E1027" t="str">
            <v>2</v>
          </cell>
          <cell r="F1027" t="str">
            <v>D_005029_003</v>
          </cell>
          <cell r="G1027" t="str">
            <v>(Dis.CESENA) (MONTIANO) CONCENTRAZIONE SOLIDI SOSPESI</v>
          </cell>
          <cell r="H1027" t="str">
            <v>mg/l</v>
          </cell>
          <cell r="I1027" t="str">
            <v>38726</v>
          </cell>
          <cell r="J1027" t="str">
            <v>62556</v>
          </cell>
          <cell r="K1027" t="str">
            <v>0</v>
          </cell>
          <cell r="L1027" t="str">
            <v>100</v>
          </cell>
          <cell r="M1027" t="str">
            <v>1</v>
          </cell>
          <cell r="N1027" t="str">
            <v>0</v>
          </cell>
          <cell r="O1027" t="str">
            <v>238</v>
          </cell>
          <cell r="P1027" t="str">
            <v>0</v>
          </cell>
          <cell r="Q1027" t="str">
            <v>15</v>
          </cell>
          <cell r="R1027" t="str">
            <v>LINEARE</v>
          </cell>
          <cell r="S1027" t="str">
            <v>999999</v>
          </cell>
          <cell r="T1027" t="str">
            <v>888888</v>
          </cell>
          <cell r="U1027" t="str">
            <v>888888</v>
          </cell>
          <cell r="V1027" t="str">
            <v>-888888</v>
          </cell>
          <cell r="W1027" t="str">
            <v>-888888</v>
          </cell>
          <cell r="X1027" t="str">
            <v>-999999</v>
          </cell>
          <cell r="Y1027" t="str">
            <v>0</v>
          </cell>
          <cell r="Z1027" t="str">
            <v>MEDIA</v>
          </cell>
          <cell r="AA1027" t="str">
            <v>10</v>
          </cell>
          <cell r="AB1027" t="str">
            <v>0</v>
          </cell>
          <cell r="AC1027" t="str">
            <v>NO</v>
          </cell>
          <cell r="AD1027" t="str">
            <v>NO</v>
          </cell>
          <cell r="AE1027" t="str">
            <v>not used</v>
          </cell>
          <cell r="AF1027" t="str">
            <v>D005029</v>
          </cell>
        </row>
        <row r="1028">
          <cell r="A1028" t="str">
            <v>SHARED</v>
          </cell>
          <cell r="B1028" t="str">
            <v>0</v>
          </cell>
          <cell r="C1028" t="str">
            <v>D_005029</v>
          </cell>
          <cell r="D1028" t="str">
            <v>0000040000</v>
          </cell>
          <cell r="E1028" t="str">
            <v>3</v>
          </cell>
          <cell r="F1028" t="str">
            <v>D_005029_004</v>
          </cell>
          <cell r="G1028" t="str">
            <v>(Dis.CESENA) (MONTIANO) CONCENTRAZIONE OSSIGENO DISCIOLTO</v>
          </cell>
          <cell r="H1028" t="str">
            <v>mg/l</v>
          </cell>
          <cell r="I1028" t="str">
            <v>38726</v>
          </cell>
          <cell r="J1028" t="str">
            <v>62556</v>
          </cell>
          <cell r="K1028" t="str">
            <v>0</v>
          </cell>
          <cell r="L1028" t="str">
            <v>100</v>
          </cell>
          <cell r="M1028" t="str">
            <v>1</v>
          </cell>
          <cell r="N1028" t="str">
            <v>0</v>
          </cell>
          <cell r="O1028" t="str">
            <v>238</v>
          </cell>
          <cell r="P1028" t="str">
            <v>0</v>
          </cell>
          <cell r="Q1028" t="str">
            <v>15</v>
          </cell>
          <cell r="R1028" t="str">
            <v>LINEARE</v>
          </cell>
          <cell r="S1028" t="str">
            <v>999999</v>
          </cell>
          <cell r="T1028" t="str">
            <v>888888</v>
          </cell>
          <cell r="U1028" t="str">
            <v>888888</v>
          </cell>
          <cell r="V1028" t="str">
            <v>-888888</v>
          </cell>
          <cell r="W1028" t="str">
            <v>-888888</v>
          </cell>
          <cell r="X1028" t="str">
            <v>-999999</v>
          </cell>
          <cell r="Y1028" t="str">
            <v>0</v>
          </cell>
          <cell r="Z1028" t="str">
            <v>MEDIA</v>
          </cell>
          <cell r="AA1028" t="str">
            <v>10</v>
          </cell>
          <cell r="AB1028" t="str">
            <v>0</v>
          </cell>
          <cell r="AC1028" t="str">
            <v>NO</v>
          </cell>
          <cell r="AD1028" t="str">
            <v>NO</v>
          </cell>
          <cell r="AE1028" t="str">
            <v>not used</v>
          </cell>
          <cell r="AF1028" t="str">
            <v>D005029</v>
          </cell>
        </row>
        <row r="1029">
          <cell r="A1029" t="str">
            <v>SHARED</v>
          </cell>
          <cell r="B1029" t="str">
            <v>0</v>
          </cell>
          <cell r="C1029" t="str">
            <v>D_005029</v>
          </cell>
          <cell r="D1029" t="str">
            <v>0000050000</v>
          </cell>
          <cell r="E1029" t="str">
            <v>4</v>
          </cell>
          <cell r="F1029" t="str">
            <v>D_005029_005</v>
          </cell>
          <cell r="G1029" t="str">
            <v>(Dis.CESENA) (MONTIANO) TORBIDITA</v>
          </cell>
          <cell r="H1029" t="str">
            <v>ntu</v>
          </cell>
          <cell r="I1029" t="str">
            <v>38726</v>
          </cell>
          <cell r="J1029" t="str">
            <v>62556</v>
          </cell>
          <cell r="K1029" t="str">
            <v>0</v>
          </cell>
          <cell r="L1029" t="str">
            <v>100</v>
          </cell>
          <cell r="M1029" t="str">
            <v>1</v>
          </cell>
          <cell r="N1029" t="str">
            <v>0</v>
          </cell>
          <cell r="O1029" t="str">
            <v>238</v>
          </cell>
          <cell r="P1029" t="str">
            <v>0</v>
          </cell>
          <cell r="Q1029" t="str">
            <v>15</v>
          </cell>
          <cell r="R1029" t="str">
            <v>LINEARE</v>
          </cell>
          <cell r="S1029" t="str">
            <v>999999</v>
          </cell>
          <cell r="T1029" t="str">
            <v>888888</v>
          </cell>
          <cell r="U1029" t="str">
            <v>888888</v>
          </cell>
          <cell r="V1029" t="str">
            <v>-888888</v>
          </cell>
          <cell r="W1029" t="str">
            <v>-888888</v>
          </cell>
          <cell r="X1029" t="str">
            <v>-999999</v>
          </cell>
          <cell r="Y1029" t="str">
            <v>0</v>
          </cell>
          <cell r="Z1029" t="str">
            <v>MEDIA</v>
          </cell>
          <cell r="AA1029" t="str">
            <v>10</v>
          </cell>
          <cell r="AB1029" t="str">
            <v>0</v>
          </cell>
          <cell r="AC1029" t="str">
            <v>NO</v>
          </cell>
          <cell r="AD1029" t="str">
            <v>NO</v>
          </cell>
          <cell r="AE1029" t="str">
            <v>not used</v>
          </cell>
          <cell r="AF1029" t="str">
            <v>D005029</v>
          </cell>
        </row>
        <row r="1030">
          <cell r="A1030" t="str">
            <v>SHARED</v>
          </cell>
          <cell r="B1030" t="str">
            <v>0</v>
          </cell>
          <cell r="C1030" t="str">
            <v>D_005029</v>
          </cell>
          <cell r="D1030" t="str">
            <v>0000060000</v>
          </cell>
          <cell r="E1030" t="str">
            <v>5</v>
          </cell>
          <cell r="F1030" t="str">
            <v>D_005029_006</v>
          </cell>
          <cell r="G1030" t="str">
            <v>(Dis.CESENA) (MONTIANO) CONCENTRAZIONE NITRATI</v>
          </cell>
          <cell r="H1030" t="str">
            <v>mg/l</v>
          </cell>
          <cell r="I1030" t="str">
            <v>38726</v>
          </cell>
          <cell r="J1030" t="str">
            <v>62556</v>
          </cell>
          <cell r="K1030" t="str">
            <v>0</v>
          </cell>
          <cell r="L1030" t="str">
            <v>100</v>
          </cell>
          <cell r="M1030" t="str">
            <v>1</v>
          </cell>
          <cell r="N1030" t="str">
            <v>0</v>
          </cell>
          <cell r="O1030" t="str">
            <v>238</v>
          </cell>
          <cell r="P1030" t="str">
            <v>0</v>
          </cell>
          <cell r="Q1030" t="str">
            <v>15</v>
          </cell>
          <cell r="R1030" t="str">
            <v>LINEARE</v>
          </cell>
          <cell r="S1030" t="str">
            <v>999999</v>
          </cell>
          <cell r="T1030" t="str">
            <v>888888</v>
          </cell>
          <cell r="U1030" t="str">
            <v>888888</v>
          </cell>
          <cell r="V1030" t="str">
            <v>-888888</v>
          </cell>
          <cell r="W1030" t="str">
            <v>-888888</v>
          </cell>
          <cell r="X1030" t="str">
            <v>-999999</v>
          </cell>
          <cell r="Y1030" t="str">
            <v>0</v>
          </cell>
          <cell r="Z1030" t="str">
            <v>MEDIA</v>
          </cell>
          <cell r="AA1030" t="str">
            <v>10</v>
          </cell>
          <cell r="AB1030" t="str">
            <v>0</v>
          </cell>
          <cell r="AC1030" t="str">
            <v>NO</v>
          </cell>
          <cell r="AD1030" t="str">
            <v>NO</v>
          </cell>
          <cell r="AE1030" t="str">
            <v>not used</v>
          </cell>
          <cell r="AF1030" t="str">
            <v>D005029</v>
          </cell>
        </row>
        <row r="1031">
          <cell r="A1031" t="str">
            <v>SHARED</v>
          </cell>
          <cell r="B1031" t="str">
            <v>0</v>
          </cell>
          <cell r="C1031" t="str">
            <v>D_005031</v>
          </cell>
          <cell r="D1031" t="str">
            <v>0000010000</v>
          </cell>
          <cell r="E1031" t="str">
            <v>0</v>
          </cell>
          <cell r="F1031" t="str">
            <v>D_005031_001</v>
          </cell>
          <cell r="G1031" t="str">
            <v>(Dis.CESENA) (MACERONE) NITRATI</v>
          </cell>
          <cell r="H1031" t="str">
            <v>mg/l</v>
          </cell>
          <cell r="I1031" t="str">
            <v>38726</v>
          </cell>
          <cell r="J1031" t="str">
            <v>62556</v>
          </cell>
          <cell r="K1031" t="str">
            <v>0</v>
          </cell>
          <cell r="L1031" t="str">
            <v>60</v>
          </cell>
          <cell r="M1031" t="str">
            <v>1</v>
          </cell>
          <cell r="N1031" t="str">
            <v>0</v>
          </cell>
          <cell r="O1031" t="str">
            <v>238</v>
          </cell>
          <cell r="P1031" t="str">
            <v>0</v>
          </cell>
          <cell r="Q1031" t="str">
            <v>15</v>
          </cell>
          <cell r="R1031" t="str">
            <v>LINEARE</v>
          </cell>
          <cell r="S1031" t="str">
            <v>20</v>
          </cell>
          <cell r="T1031" t="str">
            <v>18</v>
          </cell>
          <cell r="U1031" t="str">
            <v>18</v>
          </cell>
          <cell r="V1031" t="str">
            <v>-88888</v>
          </cell>
          <cell r="W1031" t="str">
            <v>-88888</v>
          </cell>
          <cell r="X1031" t="str">
            <v>-999999</v>
          </cell>
          <cell r="Y1031" t="str">
            <v>0</v>
          </cell>
          <cell r="Z1031" t="str">
            <v>MEDIA</v>
          </cell>
          <cell r="AA1031" t="str">
            <v>10</v>
          </cell>
          <cell r="AB1031" t="str">
            <v>0</v>
          </cell>
          <cell r="AC1031" t="str">
            <v>NO</v>
          </cell>
          <cell r="AD1031" t="str">
            <v>NO</v>
          </cell>
          <cell r="AE1031" t="str">
            <v>not used</v>
          </cell>
          <cell r="AF1031" t="str">
            <v>D005031</v>
          </cell>
        </row>
        <row r="1032">
          <cell r="A1032" t="str">
            <v>SHARED</v>
          </cell>
          <cell r="B1032" t="str">
            <v>0</v>
          </cell>
          <cell r="C1032" t="str">
            <v>D_005031</v>
          </cell>
          <cell r="D1032" t="str">
            <v>0000020000</v>
          </cell>
          <cell r="E1032" t="str">
            <v>1</v>
          </cell>
          <cell r="F1032" t="str">
            <v>D_005031_002</v>
          </cell>
          <cell r="G1032" t="str">
            <v>(Dis.CESENA) (MACERONE) PORTATA SOLLEVAMENTO IMPIANTO</v>
          </cell>
          <cell r="H1032" t="str">
            <v>m3/h</v>
          </cell>
          <cell r="I1032" t="str">
            <v>38726</v>
          </cell>
          <cell r="J1032" t="str">
            <v>62556</v>
          </cell>
          <cell r="K1032" t="str">
            <v>0</v>
          </cell>
          <cell r="L1032" t="str">
            <v>100</v>
          </cell>
          <cell r="M1032" t="str">
            <v>1</v>
          </cell>
          <cell r="N1032" t="str">
            <v>0</v>
          </cell>
          <cell r="O1032" t="str">
            <v>238</v>
          </cell>
          <cell r="P1032" t="str">
            <v>0</v>
          </cell>
          <cell r="Q1032" t="str">
            <v>15</v>
          </cell>
          <cell r="R1032" t="str">
            <v>LINEARE</v>
          </cell>
          <cell r="S1032" t="str">
            <v>999999</v>
          </cell>
          <cell r="T1032" t="str">
            <v>50</v>
          </cell>
          <cell r="U1032" t="str">
            <v>50</v>
          </cell>
          <cell r="V1032" t="str">
            <v>-888888</v>
          </cell>
          <cell r="W1032" t="str">
            <v>-888888</v>
          </cell>
          <cell r="X1032" t="str">
            <v>-999999</v>
          </cell>
          <cell r="Y1032" t="str">
            <v>0</v>
          </cell>
          <cell r="Z1032" t="str">
            <v>MEDIA</v>
          </cell>
          <cell r="AA1032" t="str">
            <v>10</v>
          </cell>
          <cell r="AB1032" t="str">
            <v>0</v>
          </cell>
          <cell r="AC1032" t="str">
            <v>NO</v>
          </cell>
          <cell r="AD1032" t="str">
            <v>NO</v>
          </cell>
          <cell r="AE1032" t="str">
            <v>not used</v>
          </cell>
          <cell r="AF1032" t="str">
            <v>D005031</v>
          </cell>
        </row>
        <row r="1033">
          <cell r="A1033" t="str">
            <v>SHARED</v>
          </cell>
          <cell r="B1033" t="str">
            <v>0</v>
          </cell>
          <cell r="C1033" t="str">
            <v>D_005031</v>
          </cell>
          <cell r="D1033" t="str">
            <v>0000030000</v>
          </cell>
          <cell r="E1033" t="str">
            <v>2</v>
          </cell>
          <cell r="F1033" t="str">
            <v>D_005031_003</v>
          </cell>
          <cell r="G1033" t="str">
            <v>(Dis.CESENA) (MACERONE) PORTATA FANGHI DI SUPERO</v>
          </cell>
          <cell r="H1033" t="str">
            <v>m3/h</v>
          </cell>
          <cell r="I1033" t="str">
            <v>38726</v>
          </cell>
          <cell r="J1033" t="str">
            <v>62556</v>
          </cell>
          <cell r="K1033" t="str">
            <v>0</v>
          </cell>
          <cell r="L1033" t="str">
            <v>100</v>
          </cell>
          <cell r="M1033" t="str">
            <v>1</v>
          </cell>
          <cell r="N1033" t="str">
            <v>0</v>
          </cell>
          <cell r="O1033" t="str">
            <v>238</v>
          </cell>
          <cell r="P1033" t="str">
            <v>0</v>
          </cell>
          <cell r="Q1033" t="str">
            <v>15</v>
          </cell>
          <cell r="R1033" t="str">
            <v>LINEARE</v>
          </cell>
          <cell r="S1033" t="str">
            <v>999999</v>
          </cell>
          <cell r="T1033" t="str">
            <v>888888</v>
          </cell>
          <cell r="U1033" t="str">
            <v>888888</v>
          </cell>
          <cell r="V1033" t="str">
            <v>-888888</v>
          </cell>
          <cell r="W1033" t="str">
            <v>-888888</v>
          </cell>
          <cell r="X1033" t="str">
            <v>-999999</v>
          </cell>
          <cell r="Y1033" t="str">
            <v>0</v>
          </cell>
          <cell r="Z1033" t="str">
            <v>MEDIA</v>
          </cell>
          <cell r="AA1033" t="str">
            <v>10</v>
          </cell>
          <cell r="AB1033" t="str">
            <v>0</v>
          </cell>
          <cell r="AC1033" t="str">
            <v>NO</v>
          </cell>
          <cell r="AD1033" t="str">
            <v>NO</v>
          </cell>
          <cell r="AE1033" t="str">
            <v>not used</v>
          </cell>
          <cell r="AF1033" t="str">
            <v>D005031</v>
          </cell>
        </row>
        <row r="1034">
          <cell r="A1034" t="str">
            <v>SHARED</v>
          </cell>
          <cell r="B1034" t="str">
            <v>0</v>
          </cell>
          <cell r="C1034" t="str">
            <v>D_005031</v>
          </cell>
          <cell r="D1034" t="str">
            <v>0000040000</v>
          </cell>
          <cell r="E1034" t="str">
            <v>3</v>
          </cell>
          <cell r="F1034" t="str">
            <v>D_005031_004</v>
          </cell>
          <cell r="G1034" t="str">
            <v>(Dis.CESENA) (MACERONE) OSSIGENO DISCIOLTO</v>
          </cell>
          <cell r="H1034" t="str">
            <v>mg/l</v>
          </cell>
          <cell r="I1034" t="str">
            <v>38726</v>
          </cell>
          <cell r="J1034" t="str">
            <v>62556</v>
          </cell>
          <cell r="K1034" t="str">
            <v>0</v>
          </cell>
          <cell r="L1034" t="str">
            <v>10</v>
          </cell>
          <cell r="M1034" t="str">
            <v>1</v>
          </cell>
          <cell r="N1034" t="str">
            <v>0</v>
          </cell>
          <cell r="O1034" t="str">
            <v>238</v>
          </cell>
          <cell r="P1034" t="str">
            <v>0</v>
          </cell>
          <cell r="Q1034" t="str">
            <v>15</v>
          </cell>
          <cell r="R1034" t="str">
            <v>LINEARE</v>
          </cell>
          <cell r="S1034" t="str">
            <v>999999</v>
          </cell>
          <cell r="T1034" t="str">
            <v>4</v>
          </cell>
          <cell r="U1034" t="str">
            <v>4</v>
          </cell>
          <cell r="V1034" t="str">
            <v>-888888</v>
          </cell>
          <cell r="W1034" t="str">
            <v>-888888</v>
          </cell>
          <cell r="X1034" t="str">
            <v>-999999</v>
          </cell>
          <cell r="Y1034" t="str">
            <v>0</v>
          </cell>
          <cell r="Z1034" t="str">
            <v>MEDIA</v>
          </cell>
          <cell r="AA1034" t="str">
            <v>10</v>
          </cell>
          <cell r="AB1034" t="str">
            <v>0</v>
          </cell>
          <cell r="AC1034" t="str">
            <v>NO</v>
          </cell>
          <cell r="AD1034" t="str">
            <v>NO</v>
          </cell>
          <cell r="AE1034" t="str">
            <v>not used</v>
          </cell>
          <cell r="AF1034" t="str">
            <v>D005031</v>
          </cell>
        </row>
        <row r="1035">
          <cell r="A1035" t="str">
            <v>SHARED</v>
          </cell>
          <cell r="B1035" t="str">
            <v>0</v>
          </cell>
          <cell r="C1035" t="str">
            <v>D_005031</v>
          </cell>
          <cell r="D1035" t="str">
            <v>0000050000</v>
          </cell>
          <cell r="E1035" t="str">
            <v>4</v>
          </cell>
          <cell r="F1035" t="str">
            <v>D_005031_005</v>
          </cell>
          <cell r="G1035" t="str">
            <v>(Dis.CESENA) (MACERONE) SOLIDI SOSPESI</v>
          </cell>
          <cell r="H1035" t="str">
            <v>mg/l</v>
          </cell>
          <cell r="I1035" t="str">
            <v>38726</v>
          </cell>
          <cell r="J1035" t="str">
            <v>62556</v>
          </cell>
          <cell r="K1035" t="str">
            <v>0</v>
          </cell>
          <cell r="L1035" t="str">
            <v>10000</v>
          </cell>
          <cell r="M1035" t="str">
            <v>1</v>
          </cell>
          <cell r="N1035" t="str">
            <v>0</v>
          </cell>
          <cell r="O1035" t="str">
            <v>238</v>
          </cell>
          <cell r="P1035" t="str">
            <v>0</v>
          </cell>
          <cell r="Q1035" t="str">
            <v>15</v>
          </cell>
          <cell r="R1035" t="str">
            <v>LINEARE</v>
          </cell>
          <cell r="S1035" t="str">
            <v>999999</v>
          </cell>
          <cell r="T1035" t="str">
            <v>6000</v>
          </cell>
          <cell r="U1035" t="str">
            <v>6000</v>
          </cell>
          <cell r="V1035" t="str">
            <v>1000</v>
          </cell>
          <cell r="W1035" t="str">
            <v>1000</v>
          </cell>
          <cell r="X1035" t="str">
            <v>-999999</v>
          </cell>
          <cell r="Y1035" t="str">
            <v>0</v>
          </cell>
          <cell r="Z1035" t="str">
            <v>MEDIA</v>
          </cell>
          <cell r="AA1035" t="str">
            <v>10</v>
          </cell>
          <cell r="AB1035" t="str">
            <v>0</v>
          </cell>
          <cell r="AC1035" t="str">
            <v>NO</v>
          </cell>
          <cell r="AD1035" t="str">
            <v>NO</v>
          </cell>
          <cell r="AE1035" t="str">
            <v>not used</v>
          </cell>
          <cell r="AF1035" t="str">
            <v>D005031</v>
          </cell>
        </row>
        <row r="1036">
          <cell r="A1036" t="str">
            <v>SHARED</v>
          </cell>
          <cell r="B1036" t="str">
            <v>0</v>
          </cell>
          <cell r="C1036" t="str">
            <v>D_005031</v>
          </cell>
          <cell r="D1036" t="str">
            <v>0000060000</v>
          </cell>
          <cell r="E1036" t="str">
            <v>5</v>
          </cell>
          <cell r="F1036" t="str">
            <v>D_005031_006</v>
          </cell>
          <cell r="G1036" t="str">
            <v>(Dis.CESENA) (MACERONE) CONSUMO IMPIANTO</v>
          </cell>
          <cell r="H1036" t="str">
            <v>kWh</v>
          </cell>
          <cell r="I1036" t="str">
            <v>38726</v>
          </cell>
          <cell r="J1036" t="str">
            <v>62556</v>
          </cell>
          <cell r="K1036" t="str">
            <v>0</v>
          </cell>
          <cell r="L1036" t="str">
            <v>50</v>
          </cell>
          <cell r="M1036" t="str">
            <v>1</v>
          </cell>
          <cell r="N1036" t="str">
            <v>0</v>
          </cell>
          <cell r="O1036" t="str">
            <v>238</v>
          </cell>
          <cell r="P1036" t="str">
            <v>0</v>
          </cell>
          <cell r="Q1036" t="str">
            <v>15</v>
          </cell>
          <cell r="R1036" t="str">
            <v>LINEARE</v>
          </cell>
          <cell r="S1036" t="str">
            <v>999999</v>
          </cell>
          <cell r="T1036" t="str">
            <v>888888</v>
          </cell>
          <cell r="U1036" t="str">
            <v>888888</v>
          </cell>
          <cell r="V1036" t="str">
            <v>2</v>
          </cell>
          <cell r="W1036" t="str">
            <v>2</v>
          </cell>
          <cell r="X1036" t="str">
            <v>-999999</v>
          </cell>
          <cell r="Y1036" t="str">
            <v>0</v>
          </cell>
          <cell r="Z1036" t="str">
            <v>MEDIA</v>
          </cell>
          <cell r="AA1036" t="str">
            <v>10</v>
          </cell>
          <cell r="AB1036" t="str">
            <v>0</v>
          </cell>
          <cell r="AC1036" t="str">
            <v>NO</v>
          </cell>
          <cell r="AD1036" t="str">
            <v>NO</v>
          </cell>
          <cell r="AE1036" t="str">
            <v>not used</v>
          </cell>
          <cell r="AF1036" t="str">
            <v>D005031</v>
          </cell>
        </row>
        <row r="1037">
          <cell r="A1037" t="str">
            <v>SHARED</v>
          </cell>
          <cell r="B1037" t="str">
            <v>0</v>
          </cell>
          <cell r="C1037" t="str">
            <v>D_005031</v>
          </cell>
          <cell r="D1037" t="str">
            <v>0000070000</v>
          </cell>
          <cell r="E1037" t="str">
            <v>6</v>
          </cell>
          <cell r="F1037" t="str">
            <v>D_005031_007</v>
          </cell>
          <cell r="G1037" t="str">
            <v>(Dis.CESENA) (MACERONE) LIVELLO FANGO</v>
          </cell>
          <cell r="H1037" t="str">
            <v>%</v>
          </cell>
          <cell r="I1037" t="str">
            <v>38726</v>
          </cell>
          <cell r="J1037" t="str">
            <v>62556</v>
          </cell>
          <cell r="K1037" t="str">
            <v>0</v>
          </cell>
          <cell r="L1037" t="str">
            <v>6</v>
          </cell>
          <cell r="M1037" t="str">
            <v>1</v>
          </cell>
          <cell r="N1037" t="str">
            <v>0</v>
          </cell>
          <cell r="O1037" t="str">
            <v>238</v>
          </cell>
          <cell r="P1037" t="str">
            <v>0</v>
          </cell>
          <cell r="Q1037" t="str">
            <v>15</v>
          </cell>
          <cell r="R1037" t="str">
            <v>LINEARE</v>
          </cell>
          <cell r="S1037" t="str">
            <v>3</v>
          </cell>
          <cell r="T1037" t="str">
            <v>2</v>
          </cell>
          <cell r="U1037" t="str">
            <v>2</v>
          </cell>
          <cell r="V1037" t="str">
            <v>-1</v>
          </cell>
          <cell r="W1037" t="str">
            <v>-1</v>
          </cell>
          <cell r="X1037" t="str">
            <v>-2</v>
          </cell>
          <cell r="Y1037" t="str">
            <v>0</v>
          </cell>
          <cell r="Z1037" t="str">
            <v>MEDIA</v>
          </cell>
          <cell r="AA1037" t="str">
            <v>10</v>
          </cell>
          <cell r="AB1037" t="str">
            <v>0</v>
          </cell>
          <cell r="AC1037" t="str">
            <v>NO</v>
          </cell>
          <cell r="AD1037" t="str">
            <v>NO</v>
          </cell>
          <cell r="AE1037" t="str">
            <v>not used</v>
          </cell>
          <cell r="AF1037" t="str">
            <v>D005031</v>
          </cell>
        </row>
        <row r="1038">
          <cell r="A1038" t="str">
            <v>SHARED</v>
          </cell>
          <cell r="B1038" t="str">
            <v>0</v>
          </cell>
          <cell r="C1038" t="str">
            <v>D_005032</v>
          </cell>
          <cell r="D1038" t="str">
            <v>0000010000</v>
          </cell>
          <cell r="E1038" t="str">
            <v>0</v>
          </cell>
          <cell r="F1038" t="str">
            <v>D_005032_001</v>
          </cell>
          <cell r="G1038" t="str">
            <v>(Dis.CESENA) (PIEVESESTINA) LIVELLO SOLLEVAMENTO</v>
          </cell>
          <cell r="H1038" t="str">
            <v>%</v>
          </cell>
          <cell r="I1038" t="str">
            <v>38726</v>
          </cell>
          <cell r="J1038" t="str">
            <v>62556</v>
          </cell>
          <cell r="K1038" t="str">
            <v>0</v>
          </cell>
          <cell r="L1038" t="str">
            <v>100</v>
          </cell>
          <cell r="M1038" t="str">
            <v>1</v>
          </cell>
          <cell r="N1038" t="str">
            <v>0</v>
          </cell>
          <cell r="O1038" t="str">
            <v>238</v>
          </cell>
          <cell r="P1038" t="str">
            <v>0</v>
          </cell>
          <cell r="Q1038" t="str">
            <v>15</v>
          </cell>
          <cell r="R1038" t="str">
            <v>LINEARE</v>
          </cell>
          <cell r="S1038" t="str">
            <v>999999</v>
          </cell>
          <cell r="T1038" t="str">
            <v>888888</v>
          </cell>
          <cell r="U1038" t="str">
            <v>888888</v>
          </cell>
          <cell r="V1038" t="str">
            <v>-888888</v>
          </cell>
          <cell r="W1038" t="str">
            <v>-888888</v>
          </cell>
          <cell r="X1038" t="str">
            <v>2</v>
          </cell>
          <cell r="Y1038" t="str">
            <v>0</v>
          </cell>
          <cell r="Z1038" t="str">
            <v>MEDIA</v>
          </cell>
          <cell r="AA1038" t="str">
            <v>10</v>
          </cell>
          <cell r="AB1038" t="str">
            <v>0</v>
          </cell>
          <cell r="AC1038" t="str">
            <v>NO</v>
          </cell>
          <cell r="AD1038" t="str">
            <v>NO</v>
          </cell>
          <cell r="AE1038" t="str">
            <v>not used</v>
          </cell>
          <cell r="AF1038" t="str">
            <v>D005032</v>
          </cell>
        </row>
        <row r="1039">
          <cell r="A1039" t="str">
            <v>SHARED</v>
          </cell>
          <cell r="B1039" t="str">
            <v>0</v>
          </cell>
          <cell r="C1039" t="str">
            <v>D_005032</v>
          </cell>
          <cell r="D1039" t="str">
            <v>0000020000</v>
          </cell>
          <cell r="E1039" t="str">
            <v>1</v>
          </cell>
          <cell r="F1039" t="str">
            <v>D_005032_002</v>
          </cell>
          <cell r="G1039" t="str">
            <v>(Dis.CESENA) (PIEVESESTINA) PORTATA INGRESSO</v>
          </cell>
          <cell r="H1039" t="str">
            <v>m3/h</v>
          </cell>
          <cell r="I1039" t="str">
            <v>38767</v>
          </cell>
          <cell r="J1039" t="str">
            <v>62556</v>
          </cell>
          <cell r="K1039" t="str">
            <v>0</v>
          </cell>
          <cell r="L1039" t="str">
            <v>300</v>
          </cell>
          <cell r="M1039" t="str">
            <v>0</v>
          </cell>
          <cell r="N1039" t="str">
            <v>0</v>
          </cell>
          <cell r="O1039" t="str">
            <v>238</v>
          </cell>
          <cell r="P1039" t="str">
            <v>0</v>
          </cell>
          <cell r="Q1039" t="str">
            <v>15</v>
          </cell>
          <cell r="R1039" t="str">
            <v>LINEARE</v>
          </cell>
          <cell r="S1039" t="str">
            <v>999999</v>
          </cell>
          <cell r="T1039" t="str">
            <v>888888</v>
          </cell>
          <cell r="U1039" t="str">
            <v>888888</v>
          </cell>
          <cell r="V1039" t="str">
            <v>-888888</v>
          </cell>
          <cell r="W1039" t="str">
            <v>-888888</v>
          </cell>
          <cell r="X1039" t="str">
            <v>-999999</v>
          </cell>
          <cell r="Y1039" t="str">
            <v>0</v>
          </cell>
          <cell r="Z1039" t="str">
            <v>MEDIA</v>
          </cell>
          <cell r="AA1039" t="str">
            <v>10</v>
          </cell>
          <cell r="AB1039" t="str">
            <v>0</v>
          </cell>
          <cell r="AC1039" t="str">
            <v>NO</v>
          </cell>
          <cell r="AE1039" t="str">
            <v>not used</v>
          </cell>
          <cell r="AF1039" t="str">
            <v>D005032</v>
          </cell>
        </row>
        <row r="1040">
          <cell r="A1040" t="str">
            <v>SHARED</v>
          </cell>
          <cell r="B1040" t="str">
            <v>0</v>
          </cell>
          <cell r="C1040" t="str">
            <v>D_005032</v>
          </cell>
          <cell r="D1040" t="str">
            <v>0000030000</v>
          </cell>
          <cell r="E1040" t="str">
            <v>2</v>
          </cell>
          <cell r="F1040" t="str">
            <v>D_005032_003</v>
          </cell>
          <cell r="G1040" t="str">
            <v>(Dis.CESENA) (PIEVESESTINA) CONCENTRAZIONE SOLIDI SOSPESI</v>
          </cell>
          <cell r="H1040" t="str">
            <v>mg/l</v>
          </cell>
          <cell r="I1040" t="str">
            <v>38726</v>
          </cell>
          <cell r="J1040" t="str">
            <v>62556</v>
          </cell>
          <cell r="K1040" t="str">
            <v>0</v>
          </cell>
          <cell r="L1040" t="str">
            <v>100</v>
          </cell>
          <cell r="M1040" t="str">
            <v>1</v>
          </cell>
          <cell r="N1040" t="str">
            <v>0</v>
          </cell>
          <cell r="O1040" t="str">
            <v>238</v>
          </cell>
          <cell r="P1040" t="str">
            <v>0</v>
          </cell>
          <cell r="Q1040" t="str">
            <v>15</v>
          </cell>
          <cell r="R1040" t="str">
            <v>LINEARE</v>
          </cell>
          <cell r="S1040" t="str">
            <v>999999</v>
          </cell>
          <cell r="T1040" t="str">
            <v>888888</v>
          </cell>
          <cell r="U1040" t="str">
            <v>888888</v>
          </cell>
          <cell r="V1040" t="str">
            <v>-888888</v>
          </cell>
          <cell r="W1040" t="str">
            <v>-888888</v>
          </cell>
          <cell r="X1040" t="str">
            <v>-999999</v>
          </cell>
          <cell r="Y1040" t="str">
            <v>0</v>
          </cell>
          <cell r="Z1040" t="str">
            <v>MEDIA</v>
          </cell>
          <cell r="AA1040" t="str">
            <v>10</v>
          </cell>
          <cell r="AB1040" t="str">
            <v>0</v>
          </cell>
          <cell r="AC1040" t="str">
            <v>NO</v>
          </cell>
          <cell r="AD1040" t="str">
            <v>NO</v>
          </cell>
          <cell r="AE1040" t="str">
            <v>not used</v>
          </cell>
          <cell r="AF1040" t="str">
            <v>D005032</v>
          </cell>
        </row>
        <row r="1041">
          <cell r="A1041" t="str">
            <v>SHARED</v>
          </cell>
          <cell r="B1041" t="str">
            <v>0</v>
          </cell>
          <cell r="C1041" t="str">
            <v>D_005032</v>
          </cell>
          <cell r="D1041" t="str">
            <v>0000040000</v>
          </cell>
          <cell r="E1041" t="str">
            <v>3</v>
          </cell>
          <cell r="F1041" t="str">
            <v>D_005032_004</v>
          </cell>
          <cell r="G1041" t="str">
            <v>(Dis.CESENA) (PIEVESESTINA) CONCENTRAZIONE OSSIGENO DISCIOLTO</v>
          </cell>
          <cell r="H1041" t="str">
            <v>mg/l</v>
          </cell>
          <cell r="I1041" t="str">
            <v>38726</v>
          </cell>
          <cell r="J1041" t="str">
            <v>62556</v>
          </cell>
          <cell r="K1041" t="str">
            <v>0</v>
          </cell>
          <cell r="L1041" t="str">
            <v>100</v>
          </cell>
          <cell r="M1041" t="str">
            <v>1</v>
          </cell>
          <cell r="N1041" t="str">
            <v>0</v>
          </cell>
          <cell r="O1041" t="str">
            <v>238</v>
          </cell>
          <cell r="P1041" t="str">
            <v>0</v>
          </cell>
          <cell r="Q1041" t="str">
            <v>15</v>
          </cell>
          <cell r="R1041" t="str">
            <v>LINEARE</v>
          </cell>
          <cell r="S1041" t="str">
            <v>999999</v>
          </cell>
          <cell r="T1041" t="str">
            <v>888888</v>
          </cell>
          <cell r="U1041" t="str">
            <v>888888</v>
          </cell>
          <cell r="V1041" t="str">
            <v>-888888</v>
          </cell>
          <cell r="W1041" t="str">
            <v>-888888</v>
          </cell>
          <cell r="X1041" t="str">
            <v>-999999</v>
          </cell>
          <cell r="Y1041" t="str">
            <v>0</v>
          </cell>
          <cell r="Z1041" t="str">
            <v>MEDIA</v>
          </cell>
          <cell r="AA1041" t="str">
            <v>10</v>
          </cell>
          <cell r="AB1041" t="str">
            <v>0</v>
          </cell>
          <cell r="AC1041" t="str">
            <v>NO</v>
          </cell>
          <cell r="AD1041" t="str">
            <v>NO</v>
          </cell>
          <cell r="AE1041" t="str">
            <v>not used</v>
          </cell>
          <cell r="AF1041" t="str">
            <v>D005032</v>
          </cell>
        </row>
        <row r="1042">
          <cell r="A1042" t="str">
            <v>SHARED</v>
          </cell>
          <cell r="B1042" t="str">
            <v>0</v>
          </cell>
          <cell r="C1042" t="str">
            <v>D_005032</v>
          </cell>
          <cell r="D1042" t="str">
            <v>0000050000</v>
          </cell>
          <cell r="E1042" t="str">
            <v>4</v>
          </cell>
          <cell r="F1042" t="str">
            <v>D_005032_005</v>
          </cell>
          <cell r="G1042" t="str">
            <v>(Dis.CESENA) (PIEVESESTINA) TORBIDITA</v>
          </cell>
          <cell r="H1042" t="str">
            <v>ntu</v>
          </cell>
          <cell r="I1042" t="str">
            <v>38726</v>
          </cell>
          <cell r="J1042" t="str">
            <v>62556</v>
          </cell>
          <cell r="K1042" t="str">
            <v>0</v>
          </cell>
          <cell r="L1042" t="str">
            <v>100</v>
          </cell>
          <cell r="M1042" t="str">
            <v>1</v>
          </cell>
          <cell r="N1042" t="str">
            <v>0</v>
          </cell>
          <cell r="O1042" t="str">
            <v>238</v>
          </cell>
          <cell r="P1042" t="str">
            <v>0</v>
          </cell>
          <cell r="Q1042" t="str">
            <v>15</v>
          </cell>
          <cell r="R1042" t="str">
            <v>LINEARE</v>
          </cell>
          <cell r="S1042" t="str">
            <v>999999</v>
          </cell>
          <cell r="T1042" t="str">
            <v>888888</v>
          </cell>
          <cell r="U1042" t="str">
            <v>888888</v>
          </cell>
          <cell r="V1042" t="str">
            <v>-888888</v>
          </cell>
          <cell r="W1042" t="str">
            <v>-888888</v>
          </cell>
          <cell r="X1042" t="str">
            <v>-999999</v>
          </cell>
          <cell r="Y1042" t="str">
            <v>0</v>
          </cell>
          <cell r="Z1042" t="str">
            <v>MEDIA</v>
          </cell>
          <cell r="AA1042" t="str">
            <v>10</v>
          </cell>
          <cell r="AB1042" t="str">
            <v>0</v>
          </cell>
          <cell r="AC1042" t="str">
            <v>NO</v>
          </cell>
          <cell r="AD1042" t="str">
            <v>NO</v>
          </cell>
          <cell r="AE1042" t="str">
            <v>not used</v>
          </cell>
          <cell r="AF1042" t="str">
            <v>D005032</v>
          </cell>
        </row>
        <row r="1043">
          <cell r="A1043" t="str">
            <v>SHARED</v>
          </cell>
          <cell r="B1043" t="str">
            <v>0</v>
          </cell>
          <cell r="C1043" t="str">
            <v>D_005032</v>
          </cell>
          <cell r="D1043" t="str">
            <v>0000060000</v>
          </cell>
          <cell r="E1043" t="str">
            <v>5</v>
          </cell>
          <cell r="F1043" t="str">
            <v>D_005032_006</v>
          </cell>
          <cell r="G1043" t="str">
            <v>(Dis.CESENA) (PIEVESESTINA) CONCENTRAZIONE NITRATI</v>
          </cell>
          <cell r="H1043" t="str">
            <v>mg/l</v>
          </cell>
          <cell r="I1043" t="str">
            <v>38726</v>
          </cell>
          <cell r="J1043" t="str">
            <v>62556</v>
          </cell>
          <cell r="K1043" t="str">
            <v>0</v>
          </cell>
          <cell r="L1043" t="str">
            <v>100</v>
          </cell>
          <cell r="M1043" t="str">
            <v>1</v>
          </cell>
          <cell r="N1043" t="str">
            <v>0</v>
          </cell>
          <cell r="O1043" t="str">
            <v>238</v>
          </cell>
          <cell r="P1043" t="str">
            <v>0</v>
          </cell>
          <cell r="Q1043" t="str">
            <v>15</v>
          </cell>
          <cell r="R1043" t="str">
            <v>LINEARE</v>
          </cell>
          <cell r="S1043" t="str">
            <v>999999</v>
          </cell>
          <cell r="T1043" t="str">
            <v>888888</v>
          </cell>
          <cell r="U1043" t="str">
            <v>888888</v>
          </cell>
          <cell r="V1043" t="str">
            <v>-888888</v>
          </cell>
          <cell r="W1043" t="str">
            <v>-888888</v>
          </cell>
          <cell r="X1043" t="str">
            <v>-999999</v>
          </cell>
          <cell r="Y1043" t="str">
            <v>0</v>
          </cell>
          <cell r="Z1043" t="str">
            <v>MEDIA</v>
          </cell>
          <cell r="AA1043" t="str">
            <v>10</v>
          </cell>
          <cell r="AB1043" t="str">
            <v>0</v>
          </cell>
          <cell r="AC1043" t="str">
            <v>NO</v>
          </cell>
          <cell r="AD1043" t="str">
            <v>NO</v>
          </cell>
          <cell r="AE1043" t="str">
            <v>not used</v>
          </cell>
          <cell r="AF1043" t="str">
            <v>D005032</v>
          </cell>
        </row>
        <row r="1044">
          <cell r="A1044" t="str">
            <v>SHARED</v>
          </cell>
          <cell r="B1044" t="str">
            <v>1</v>
          </cell>
          <cell r="C1044" t="str">
            <v>D_005033</v>
          </cell>
          <cell r="D1044" t="str">
            <v>0000010000</v>
          </cell>
          <cell r="E1044" t="str">
            <v>00</v>
          </cell>
          <cell r="F1044" t="str">
            <v>D_005033_000</v>
          </cell>
          <cell r="G1044" t="str">
            <v>(Dis.CESENA) (CESENA DEP. DIEGARO LA QUIETE ) LIVELLO POZZETTO</v>
          </cell>
          <cell r="H1044" t="str">
            <v>%</v>
          </cell>
          <cell r="I1044" t="str">
            <v>820</v>
          </cell>
          <cell r="J1044" t="str">
            <v>4095</v>
          </cell>
          <cell r="K1044" t="str">
            <v>0</v>
          </cell>
          <cell r="L1044" t="str">
            <v>100</v>
          </cell>
          <cell r="M1044" t="str">
            <v>1</v>
          </cell>
          <cell r="N1044" t="str">
            <v>0</v>
          </cell>
          <cell r="O1044" t="str">
            <v>32</v>
          </cell>
          <cell r="P1044" t="str">
            <v>0</v>
          </cell>
          <cell r="Q1044" t="str">
            <v>15</v>
          </cell>
          <cell r="R1044" t="str">
            <v>LINEARE</v>
          </cell>
          <cell r="S1044" t="str">
            <v>999999</v>
          </cell>
          <cell r="T1044" t="str">
            <v>888888</v>
          </cell>
          <cell r="U1044" t="str">
            <v>888888</v>
          </cell>
          <cell r="V1044" t="str">
            <v>-888888</v>
          </cell>
          <cell r="W1044" t="str">
            <v>-888888</v>
          </cell>
          <cell r="X1044" t="str">
            <v>-999999</v>
          </cell>
          <cell r="Y1044" t="str">
            <v>15</v>
          </cell>
          <cell r="Z1044" t="str">
            <v>MEDIA</v>
          </cell>
          <cell r="AA1044" t="str">
            <v>10</v>
          </cell>
          <cell r="AB1044" t="str">
            <v>0</v>
          </cell>
          <cell r="AC1044" t="str">
            <v>SI</v>
          </cell>
          <cell r="AD1044" t="str">
            <v>SI_HighLow</v>
          </cell>
          <cell r="AE1044" t="str">
            <v>not used</v>
          </cell>
          <cell r="AF1044" t="str">
            <v>D005033</v>
          </cell>
        </row>
        <row r="1045">
          <cell r="A1045" t="str">
            <v>SHARED</v>
          </cell>
          <cell r="B1045" t="str">
            <v>1</v>
          </cell>
          <cell r="C1045" t="str">
            <v>D_005033</v>
          </cell>
          <cell r="D1045" t="str">
            <v>0000020000</v>
          </cell>
          <cell r="E1045" t="str">
            <v>01</v>
          </cell>
          <cell r="F1045" t="str">
            <v>D_005033_001</v>
          </cell>
          <cell r="G1045" t="str">
            <v>(Dis.CESENA) (CESENA DEP. DIEGARO LA QUIETE ) ASSORBIMENTO AMPEROMETRICO P.PA.1</v>
          </cell>
          <cell r="H1045" t="str">
            <v>A</v>
          </cell>
          <cell r="I1045" t="str">
            <v>820</v>
          </cell>
          <cell r="J1045" t="str">
            <v>4095</v>
          </cell>
          <cell r="K1045" t="str">
            <v>0</v>
          </cell>
          <cell r="L1045" t="str">
            <v>100</v>
          </cell>
          <cell r="M1045" t="str">
            <v>10</v>
          </cell>
          <cell r="N1045" t="str">
            <v>0</v>
          </cell>
          <cell r="O1045" t="str">
            <v>32</v>
          </cell>
          <cell r="P1045" t="str">
            <v>0</v>
          </cell>
          <cell r="Q1045" t="str">
            <v>15</v>
          </cell>
          <cell r="R1045" t="str">
            <v>LINEARE</v>
          </cell>
          <cell r="S1045" t="str">
            <v>999999</v>
          </cell>
          <cell r="T1045" t="str">
            <v>888888</v>
          </cell>
          <cell r="U1045" t="str">
            <v>888888</v>
          </cell>
          <cell r="V1045" t="str">
            <v>-888888</v>
          </cell>
          <cell r="W1045" t="str">
            <v>-888888</v>
          </cell>
          <cell r="X1045" t="str">
            <v>-999999</v>
          </cell>
          <cell r="Y1045" t="str">
            <v>15</v>
          </cell>
          <cell r="Z1045" t="str">
            <v>MEDIA</v>
          </cell>
          <cell r="AA1045" t="str">
            <v>10</v>
          </cell>
          <cell r="AB1045" t="str">
            <v>0</v>
          </cell>
          <cell r="AC1045" t="str">
            <v>SI</v>
          </cell>
          <cell r="AD1045" t="str">
            <v>SI_HighLow</v>
          </cell>
          <cell r="AE1045" t="str">
            <v>not used</v>
          </cell>
          <cell r="AF1045" t="str">
            <v>D005033</v>
          </cell>
        </row>
        <row r="1046">
          <cell r="A1046" t="str">
            <v>SHARED</v>
          </cell>
          <cell r="B1046" t="str">
            <v>1</v>
          </cell>
          <cell r="C1046" t="str">
            <v>D_005033</v>
          </cell>
          <cell r="D1046" t="str">
            <v>0000030000</v>
          </cell>
          <cell r="E1046" t="str">
            <v>02</v>
          </cell>
          <cell r="F1046" t="str">
            <v>D_005033_002</v>
          </cell>
          <cell r="G1046" t="str">
            <v>(Dis.CESENA) (CESENA DEP. DIEGARO LA QUIETE ) ASSORBIMENTO AMPEROMETRICO P.PA.2</v>
          </cell>
          <cell r="H1046" t="str">
            <v>A</v>
          </cell>
          <cell r="I1046" t="str">
            <v>820</v>
          </cell>
          <cell r="J1046" t="str">
            <v>4095</v>
          </cell>
          <cell r="K1046" t="str">
            <v>0</v>
          </cell>
          <cell r="L1046" t="str">
            <v>100</v>
          </cell>
          <cell r="M1046" t="str">
            <v>10</v>
          </cell>
          <cell r="N1046" t="str">
            <v>0</v>
          </cell>
          <cell r="O1046" t="str">
            <v>32</v>
          </cell>
          <cell r="P1046" t="str">
            <v>0</v>
          </cell>
          <cell r="Q1046" t="str">
            <v>15</v>
          </cell>
          <cell r="R1046" t="str">
            <v>LINEARE</v>
          </cell>
          <cell r="S1046" t="str">
            <v>999999</v>
          </cell>
          <cell r="T1046" t="str">
            <v>888888</v>
          </cell>
          <cell r="U1046" t="str">
            <v>888888</v>
          </cell>
          <cell r="V1046" t="str">
            <v>-888888</v>
          </cell>
          <cell r="W1046" t="str">
            <v>-888888</v>
          </cell>
          <cell r="X1046" t="str">
            <v>-999999</v>
          </cell>
          <cell r="Y1046" t="str">
            <v>15</v>
          </cell>
          <cell r="Z1046" t="str">
            <v>MEDIA</v>
          </cell>
          <cell r="AA1046" t="str">
            <v>10</v>
          </cell>
          <cell r="AB1046" t="str">
            <v>0</v>
          </cell>
          <cell r="AC1046" t="str">
            <v>SI</v>
          </cell>
          <cell r="AD1046" t="str">
            <v>SI_HighLow</v>
          </cell>
          <cell r="AE1046" t="str">
            <v>not used</v>
          </cell>
          <cell r="AF1046" t="str">
            <v>D005033</v>
          </cell>
        </row>
        <row r="1047">
          <cell r="A1047" t="str">
            <v>SHARED</v>
          </cell>
          <cell r="B1047" t="str">
            <v>1</v>
          </cell>
          <cell r="C1047" t="str">
            <v>D_005033</v>
          </cell>
          <cell r="D1047" t="str">
            <v>0000040000</v>
          </cell>
          <cell r="E1047" t="str">
            <v>03</v>
          </cell>
          <cell r="F1047" t="str">
            <v>D_005033_003</v>
          </cell>
          <cell r="G1047" t="str">
            <v>(Dis.CESENA) (CESENA DEP. DIEGARO LA QUIETE ) ASSORBIMENTO AMPEROMETRICO AER. 1</v>
          </cell>
          <cell r="H1047" t="str">
            <v>A</v>
          </cell>
          <cell r="I1047" t="str">
            <v>820</v>
          </cell>
          <cell r="J1047" t="str">
            <v>4095</v>
          </cell>
          <cell r="K1047" t="str">
            <v>0</v>
          </cell>
          <cell r="L1047" t="str">
            <v>100</v>
          </cell>
          <cell r="M1047" t="str">
            <v>10</v>
          </cell>
          <cell r="N1047" t="str">
            <v>0</v>
          </cell>
          <cell r="O1047" t="str">
            <v>32</v>
          </cell>
          <cell r="P1047" t="str">
            <v>0</v>
          </cell>
          <cell r="Q1047" t="str">
            <v>15</v>
          </cell>
          <cell r="R1047" t="str">
            <v>LINEARE</v>
          </cell>
          <cell r="S1047" t="str">
            <v>999999</v>
          </cell>
          <cell r="T1047" t="str">
            <v>888888</v>
          </cell>
          <cell r="U1047" t="str">
            <v>888888</v>
          </cell>
          <cell r="V1047" t="str">
            <v>-888888</v>
          </cell>
          <cell r="W1047" t="str">
            <v>-888888</v>
          </cell>
          <cell r="X1047" t="str">
            <v>-999999</v>
          </cell>
          <cell r="Y1047" t="str">
            <v>15</v>
          </cell>
          <cell r="Z1047" t="str">
            <v>MEDIA</v>
          </cell>
          <cell r="AA1047" t="str">
            <v>10</v>
          </cell>
          <cell r="AB1047" t="str">
            <v>0</v>
          </cell>
          <cell r="AC1047" t="str">
            <v>SI</v>
          </cell>
          <cell r="AD1047" t="str">
            <v>SI_HighLow</v>
          </cell>
          <cell r="AE1047" t="str">
            <v>not used</v>
          </cell>
          <cell r="AF1047" t="str">
            <v>D005033</v>
          </cell>
        </row>
        <row r="1048">
          <cell r="A1048" t="str">
            <v>SHARED</v>
          </cell>
          <cell r="B1048" t="str">
            <v>1</v>
          </cell>
          <cell r="C1048" t="str">
            <v>D_005035</v>
          </cell>
          <cell r="D1048" t="str">
            <v>0000010000</v>
          </cell>
          <cell r="E1048" t="str">
            <v>00</v>
          </cell>
          <cell r="F1048" t="str">
            <v>D_005035_000</v>
          </cell>
          <cell r="G1048" t="str">
            <v>(Dis.CESENA) (CESENA DEP. CASE CASTAGNOLI ) LIVELLO POZZETTO</v>
          </cell>
          <cell r="H1048" t="str">
            <v>%</v>
          </cell>
          <cell r="I1048" t="str">
            <v>820</v>
          </cell>
          <cell r="J1048" t="str">
            <v>4095</v>
          </cell>
          <cell r="K1048" t="str">
            <v>0</v>
          </cell>
          <cell r="L1048" t="str">
            <v>100</v>
          </cell>
          <cell r="M1048" t="str">
            <v>1</v>
          </cell>
          <cell r="N1048" t="str">
            <v>0</v>
          </cell>
          <cell r="O1048" t="str">
            <v>32</v>
          </cell>
          <cell r="P1048" t="str">
            <v>0</v>
          </cell>
          <cell r="Q1048" t="str">
            <v>15</v>
          </cell>
          <cell r="R1048" t="str">
            <v>LINEARE</v>
          </cell>
          <cell r="S1048" t="str">
            <v>999999</v>
          </cell>
          <cell r="T1048" t="str">
            <v>888888</v>
          </cell>
          <cell r="U1048" t="str">
            <v>888888</v>
          </cell>
          <cell r="V1048" t="str">
            <v>-888888</v>
          </cell>
          <cell r="W1048" t="str">
            <v>-888888</v>
          </cell>
          <cell r="X1048" t="str">
            <v>-999999</v>
          </cell>
          <cell r="Y1048" t="str">
            <v>15</v>
          </cell>
          <cell r="Z1048" t="str">
            <v>MEDIA</v>
          </cell>
          <cell r="AA1048" t="str">
            <v>10</v>
          </cell>
          <cell r="AB1048" t="str">
            <v>0</v>
          </cell>
          <cell r="AC1048" t="str">
            <v>SI</v>
          </cell>
          <cell r="AD1048" t="str">
            <v>SI_HighLow</v>
          </cell>
          <cell r="AE1048" t="str">
            <v>not used</v>
          </cell>
          <cell r="AF1048" t="str">
            <v>D005035</v>
          </cell>
        </row>
        <row r="1049">
          <cell r="A1049" t="str">
            <v>SHARED</v>
          </cell>
          <cell r="B1049" t="str">
            <v>1</v>
          </cell>
          <cell r="C1049" t="str">
            <v>D_005035</v>
          </cell>
          <cell r="D1049" t="str">
            <v>0000020000</v>
          </cell>
          <cell r="E1049" t="str">
            <v>01</v>
          </cell>
          <cell r="F1049" t="str">
            <v>D_005035_001</v>
          </cell>
          <cell r="G1049" t="str">
            <v>(Dis.CESENA) (CESENA DEP. CASE CASTAGNOLI ) ASSORBIMENTO AMPEROMETRICO P.PA.1</v>
          </cell>
          <cell r="H1049" t="str">
            <v>A</v>
          </cell>
          <cell r="I1049" t="str">
            <v>820</v>
          </cell>
          <cell r="J1049" t="str">
            <v>4095</v>
          </cell>
          <cell r="K1049" t="str">
            <v>0</v>
          </cell>
          <cell r="L1049" t="str">
            <v>100</v>
          </cell>
          <cell r="M1049" t="str">
            <v>10</v>
          </cell>
          <cell r="N1049" t="str">
            <v>0</v>
          </cell>
          <cell r="O1049" t="str">
            <v>32</v>
          </cell>
          <cell r="P1049" t="str">
            <v>0</v>
          </cell>
          <cell r="Q1049" t="str">
            <v>15</v>
          </cell>
          <cell r="R1049" t="str">
            <v>LINEARE</v>
          </cell>
          <cell r="S1049" t="str">
            <v>999999</v>
          </cell>
          <cell r="T1049" t="str">
            <v>888888</v>
          </cell>
          <cell r="U1049" t="str">
            <v>888888</v>
          </cell>
          <cell r="V1049" t="str">
            <v>-888888</v>
          </cell>
          <cell r="W1049" t="str">
            <v>-888888</v>
          </cell>
          <cell r="X1049" t="str">
            <v>-999999</v>
          </cell>
          <cell r="Y1049" t="str">
            <v>15</v>
          </cell>
          <cell r="Z1049" t="str">
            <v>MEDIA</v>
          </cell>
          <cell r="AA1049" t="str">
            <v>10</v>
          </cell>
          <cell r="AB1049" t="str">
            <v>0</v>
          </cell>
          <cell r="AC1049" t="str">
            <v>SI</v>
          </cell>
          <cell r="AD1049" t="str">
            <v>SI_HighLow</v>
          </cell>
          <cell r="AE1049" t="str">
            <v>not used</v>
          </cell>
          <cell r="AF1049" t="str">
            <v>D005035</v>
          </cell>
        </row>
        <row r="1050">
          <cell r="A1050" t="str">
            <v>SHARED</v>
          </cell>
          <cell r="B1050" t="str">
            <v>1</v>
          </cell>
          <cell r="C1050" t="str">
            <v>D_005035</v>
          </cell>
          <cell r="D1050" t="str">
            <v>0000030000</v>
          </cell>
          <cell r="E1050" t="str">
            <v>02</v>
          </cell>
          <cell r="F1050" t="str">
            <v>D_005035_002</v>
          </cell>
          <cell r="G1050" t="str">
            <v>(Dis.CESENA) (CESENA DEP. CASE CASTAGNOLI ) ASSORBIMENTO AMPEROMETRICO P.PA.2</v>
          </cell>
          <cell r="H1050" t="str">
            <v>A</v>
          </cell>
          <cell r="I1050" t="str">
            <v>820</v>
          </cell>
          <cell r="J1050" t="str">
            <v>4095</v>
          </cell>
          <cell r="K1050" t="str">
            <v>0</v>
          </cell>
          <cell r="L1050" t="str">
            <v>100</v>
          </cell>
          <cell r="M1050" t="str">
            <v>10</v>
          </cell>
          <cell r="N1050" t="str">
            <v>0</v>
          </cell>
          <cell r="O1050" t="str">
            <v>32</v>
          </cell>
          <cell r="P1050" t="str">
            <v>0</v>
          </cell>
          <cell r="Q1050" t="str">
            <v>15</v>
          </cell>
          <cell r="R1050" t="str">
            <v>LINEARE</v>
          </cell>
          <cell r="S1050" t="str">
            <v>999999</v>
          </cell>
          <cell r="T1050" t="str">
            <v>888888</v>
          </cell>
          <cell r="U1050" t="str">
            <v>888888</v>
          </cell>
          <cell r="V1050" t="str">
            <v>-888888</v>
          </cell>
          <cell r="W1050" t="str">
            <v>-888888</v>
          </cell>
          <cell r="X1050" t="str">
            <v>-999999</v>
          </cell>
          <cell r="Y1050" t="str">
            <v>15</v>
          </cell>
          <cell r="Z1050" t="str">
            <v>MEDIA</v>
          </cell>
          <cell r="AA1050" t="str">
            <v>10</v>
          </cell>
          <cell r="AB1050" t="str">
            <v>0</v>
          </cell>
          <cell r="AC1050" t="str">
            <v>SI</v>
          </cell>
          <cell r="AD1050" t="str">
            <v>SI_HighLow</v>
          </cell>
          <cell r="AE1050" t="str">
            <v>not used</v>
          </cell>
          <cell r="AF1050" t="str">
            <v>D005035</v>
          </cell>
        </row>
        <row r="1051">
          <cell r="A1051" t="str">
            <v>SHARED</v>
          </cell>
          <cell r="B1051" t="str">
            <v>1</v>
          </cell>
          <cell r="C1051" t="str">
            <v>D_005035</v>
          </cell>
          <cell r="D1051" t="str">
            <v>0000040000</v>
          </cell>
          <cell r="E1051" t="str">
            <v>03</v>
          </cell>
          <cell r="F1051" t="str">
            <v>D_005035_003</v>
          </cell>
          <cell r="G1051" t="str">
            <v>(Dis.CESENA) (CESENA DEP. CASE CASTAGNOLI ) ASSORBIMENTO AMPEROMETRICO AER. 1</v>
          </cell>
          <cell r="H1051" t="str">
            <v>A</v>
          </cell>
          <cell r="I1051" t="str">
            <v>820</v>
          </cell>
          <cell r="J1051" t="str">
            <v>4095</v>
          </cell>
          <cell r="K1051" t="str">
            <v>0</v>
          </cell>
          <cell r="L1051" t="str">
            <v>100</v>
          </cell>
          <cell r="M1051" t="str">
            <v>10</v>
          </cell>
          <cell r="N1051" t="str">
            <v>0</v>
          </cell>
          <cell r="O1051" t="str">
            <v>32</v>
          </cell>
          <cell r="P1051" t="str">
            <v>0</v>
          </cell>
          <cell r="Q1051" t="str">
            <v>15</v>
          </cell>
          <cell r="R1051" t="str">
            <v>LINEARE</v>
          </cell>
          <cell r="S1051" t="str">
            <v>999999</v>
          </cell>
          <cell r="T1051" t="str">
            <v>888888</v>
          </cell>
          <cell r="U1051" t="str">
            <v>888888</v>
          </cell>
          <cell r="V1051" t="str">
            <v>-888888</v>
          </cell>
          <cell r="W1051" t="str">
            <v>-888888</v>
          </cell>
          <cell r="X1051" t="str">
            <v>-999999</v>
          </cell>
          <cell r="Y1051" t="str">
            <v>15</v>
          </cell>
          <cell r="Z1051" t="str">
            <v>MEDIA</v>
          </cell>
          <cell r="AA1051" t="str">
            <v>10</v>
          </cell>
          <cell r="AB1051" t="str">
            <v>0</v>
          </cell>
          <cell r="AC1051" t="str">
            <v>SI</v>
          </cell>
          <cell r="AD1051" t="str">
            <v>SI_HighLow</v>
          </cell>
          <cell r="AE1051" t="str">
            <v>not used</v>
          </cell>
          <cell r="AF1051" t="str">
            <v>D005035</v>
          </cell>
        </row>
        <row r="1052">
          <cell r="A1052" t="str">
            <v>SHARED</v>
          </cell>
          <cell r="B1052" t="str">
            <v>1</v>
          </cell>
          <cell r="C1052" t="str">
            <v>D_005035</v>
          </cell>
          <cell r="D1052" t="str">
            <v>0000050000</v>
          </cell>
          <cell r="E1052" t="str">
            <v>04</v>
          </cell>
          <cell r="F1052" t="str">
            <v>D_005035_004</v>
          </cell>
          <cell r="G1052" t="str">
            <v>(Dis.CESENA) (CESENA DEP. CASE CASTAGNOLI ) ASSORBIMENTO AMPEROMETRICO AER. 2</v>
          </cell>
          <cell r="H1052" t="str">
            <v>A</v>
          </cell>
          <cell r="I1052" t="str">
            <v>820</v>
          </cell>
          <cell r="J1052" t="str">
            <v>4095</v>
          </cell>
          <cell r="K1052" t="str">
            <v>0</v>
          </cell>
          <cell r="L1052" t="str">
            <v>100</v>
          </cell>
          <cell r="M1052" t="str">
            <v>10</v>
          </cell>
          <cell r="N1052" t="str">
            <v>0</v>
          </cell>
          <cell r="O1052" t="str">
            <v>32</v>
          </cell>
          <cell r="P1052" t="str">
            <v>0</v>
          </cell>
          <cell r="Q1052" t="str">
            <v>15</v>
          </cell>
          <cell r="R1052" t="str">
            <v>LINEARE</v>
          </cell>
          <cell r="S1052" t="str">
            <v>999999</v>
          </cell>
          <cell r="T1052" t="str">
            <v>888888</v>
          </cell>
          <cell r="U1052" t="str">
            <v>888888</v>
          </cell>
          <cell r="V1052" t="str">
            <v>-888888</v>
          </cell>
          <cell r="W1052" t="str">
            <v>-888888</v>
          </cell>
          <cell r="X1052" t="str">
            <v>-999999</v>
          </cell>
          <cell r="Y1052" t="str">
            <v>15</v>
          </cell>
          <cell r="Z1052" t="str">
            <v>MEDIA</v>
          </cell>
          <cell r="AA1052" t="str">
            <v>10</v>
          </cell>
          <cell r="AB1052" t="str">
            <v>0</v>
          </cell>
          <cell r="AC1052" t="str">
            <v>SI</v>
          </cell>
          <cell r="AD1052" t="str">
            <v>SI_HighLow</v>
          </cell>
          <cell r="AE1052" t="str">
            <v>not used</v>
          </cell>
          <cell r="AF1052" t="str">
            <v>D005035</v>
          </cell>
        </row>
        <row r="1053">
          <cell r="A1053" t="str">
            <v>SHARED</v>
          </cell>
          <cell r="B1053" t="str">
            <v>1</v>
          </cell>
          <cell r="C1053" t="str">
            <v>D_005036</v>
          </cell>
          <cell r="D1053" t="str">
            <v>0000010000</v>
          </cell>
          <cell r="E1053" t="str">
            <v>00</v>
          </cell>
          <cell r="F1053" t="str">
            <v>D_005036_000</v>
          </cell>
          <cell r="G1053" t="str">
            <v>(Dis.CESENA) (CESENA DEP. DIEGARO Z.A. ) LIVELLO POZZETTO</v>
          </cell>
          <cell r="H1053" t="str">
            <v>%</v>
          </cell>
          <cell r="I1053" t="str">
            <v>820</v>
          </cell>
          <cell r="J1053" t="str">
            <v>4095</v>
          </cell>
          <cell r="K1053" t="str">
            <v>0</v>
          </cell>
          <cell r="L1053" t="str">
            <v>100</v>
          </cell>
          <cell r="M1053" t="str">
            <v>1</v>
          </cell>
          <cell r="N1053" t="str">
            <v>0</v>
          </cell>
          <cell r="O1053" t="str">
            <v>32</v>
          </cell>
          <cell r="P1053" t="str">
            <v>0</v>
          </cell>
          <cell r="Q1053" t="str">
            <v>15</v>
          </cell>
          <cell r="R1053" t="str">
            <v>LINEARE</v>
          </cell>
          <cell r="S1053" t="str">
            <v>999999</v>
          </cell>
          <cell r="T1053" t="str">
            <v>888888</v>
          </cell>
          <cell r="U1053" t="str">
            <v>888888</v>
          </cell>
          <cell r="V1053" t="str">
            <v>-888888</v>
          </cell>
          <cell r="W1053" t="str">
            <v>-888888</v>
          </cell>
          <cell r="X1053" t="str">
            <v>-999999</v>
          </cell>
          <cell r="Y1053" t="str">
            <v>15</v>
          </cell>
          <cell r="Z1053" t="str">
            <v>MEDIA</v>
          </cell>
          <cell r="AA1053" t="str">
            <v>10</v>
          </cell>
          <cell r="AB1053" t="str">
            <v>0</v>
          </cell>
          <cell r="AC1053" t="str">
            <v>SI</v>
          </cell>
          <cell r="AD1053" t="str">
            <v>SI_HighLow</v>
          </cell>
          <cell r="AE1053" t="str">
            <v>not used</v>
          </cell>
          <cell r="AF1053" t="str">
            <v>D005036</v>
          </cell>
        </row>
        <row r="1054">
          <cell r="A1054" t="str">
            <v>SHARED</v>
          </cell>
          <cell r="B1054" t="str">
            <v>1</v>
          </cell>
          <cell r="C1054" t="str">
            <v>D_005036</v>
          </cell>
          <cell r="D1054" t="str">
            <v>0000020000</v>
          </cell>
          <cell r="E1054" t="str">
            <v>01</v>
          </cell>
          <cell r="F1054" t="str">
            <v>D_005036_001</v>
          </cell>
          <cell r="G1054" t="str">
            <v>(Dis.CESENA) (CESENA DEP. DIEGARO Z.A. ) ASSORBIMENTO AMPEROMETRICO P.PA.1</v>
          </cell>
          <cell r="H1054" t="str">
            <v>A</v>
          </cell>
          <cell r="I1054" t="str">
            <v>820</v>
          </cell>
          <cell r="J1054" t="str">
            <v>4095</v>
          </cell>
          <cell r="K1054" t="str">
            <v>0</v>
          </cell>
          <cell r="L1054" t="str">
            <v>100</v>
          </cell>
          <cell r="M1054" t="str">
            <v>10</v>
          </cell>
          <cell r="N1054" t="str">
            <v>0</v>
          </cell>
          <cell r="O1054" t="str">
            <v>32</v>
          </cell>
          <cell r="P1054" t="str">
            <v>0</v>
          </cell>
          <cell r="Q1054" t="str">
            <v>15</v>
          </cell>
          <cell r="R1054" t="str">
            <v>LINEARE</v>
          </cell>
          <cell r="S1054" t="str">
            <v>999999</v>
          </cell>
          <cell r="T1054" t="str">
            <v>888888</v>
          </cell>
          <cell r="U1054" t="str">
            <v>888888</v>
          </cell>
          <cell r="V1054" t="str">
            <v>-888888</v>
          </cell>
          <cell r="W1054" t="str">
            <v>-888888</v>
          </cell>
          <cell r="X1054" t="str">
            <v>-999999</v>
          </cell>
          <cell r="Y1054" t="str">
            <v>15</v>
          </cell>
          <cell r="Z1054" t="str">
            <v>MEDIA</v>
          </cell>
          <cell r="AA1054" t="str">
            <v>10</v>
          </cell>
          <cell r="AB1054" t="str">
            <v>0</v>
          </cell>
          <cell r="AC1054" t="str">
            <v>SI</v>
          </cell>
          <cell r="AD1054" t="str">
            <v>SI_HighLow</v>
          </cell>
          <cell r="AE1054" t="str">
            <v>not used</v>
          </cell>
          <cell r="AF1054" t="str">
            <v>D005036</v>
          </cell>
        </row>
        <row r="1055">
          <cell r="A1055" t="str">
            <v>SHARED</v>
          </cell>
          <cell r="B1055" t="str">
            <v>1</v>
          </cell>
          <cell r="C1055" t="str">
            <v>D_005036</v>
          </cell>
          <cell r="D1055" t="str">
            <v>0000030000</v>
          </cell>
          <cell r="E1055" t="str">
            <v>02</v>
          </cell>
          <cell r="F1055" t="str">
            <v>D_005036_002</v>
          </cell>
          <cell r="G1055" t="str">
            <v>(Dis.CESENA) (CESENA DEP. DIEGARO Z.A. ) ASSORBIMENTO AMPEROMETRICO P.PA.2</v>
          </cell>
          <cell r="H1055" t="str">
            <v>A</v>
          </cell>
          <cell r="I1055" t="str">
            <v>820</v>
          </cell>
          <cell r="J1055" t="str">
            <v>4095</v>
          </cell>
          <cell r="K1055" t="str">
            <v>0</v>
          </cell>
          <cell r="L1055" t="str">
            <v>100</v>
          </cell>
          <cell r="M1055" t="str">
            <v>10</v>
          </cell>
          <cell r="N1055" t="str">
            <v>0</v>
          </cell>
          <cell r="O1055" t="str">
            <v>32</v>
          </cell>
          <cell r="P1055" t="str">
            <v>0</v>
          </cell>
          <cell r="Q1055" t="str">
            <v>15</v>
          </cell>
          <cell r="R1055" t="str">
            <v>LINEARE</v>
          </cell>
          <cell r="S1055" t="str">
            <v>999999</v>
          </cell>
          <cell r="T1055" t="str">
            <v>888888</v>
          </cell>
          <cell r="U1055" t="str">
            <v>888888</v>
          </cell>
          <cell r="V1055" t="str">
            <v>-888888</v>
          </cell>
          <cell r="W1055" t="str">
            <v>-888888</v>
          </cell>
          <cell r="X1055" t="str">
            <v>-999999</v>
          </cell>
          <cell r="Y1055" t="str">
            <v>15</v>
          </cell>
          <cell r="Z1055" t="str">
            <v>MEDIA</v>
          </cell>
          <cell r="AA1055" t="str">
            <v>10</v>
          </cell>
          <cell r="AB1055" t="str">
            <v>0</v>
          </cell>
          <cell r="AC1055" t="str">
            <v>SI</v>
          </cell>
          <cell r="AD1055" t="str">
            <v>SI_HighLow</v>
          </cell>
          <cell r="AE1055" t="str">
            <v>not used</v>
          </cell>
          <cell r="AF1055" t="str">
            <v>D005036</v>
          </cell>
        </row>
        <row r="1056">
          <cell r="A1056" t="str">
            <v>SHARED</v>
          </cell>
          <cell r="B1056" t="str">
            <v>1</v>
          </cell>
          <cell r="C1056" t="str">
            <v>D_005036</v>
          </cell>
          <cell r="D1056" t="str">
            <v>0000040000</v>
          </cell>
          <cell r="E1056" t="str">
            <v>03</v>
          </cell>
          <cell r="F1056" t="str">
            <v>D_005036_003</v>
          </cell>
          <cell r="G1056" t="str">
            <v>(Dis.CESENA) (CESENA DEP. DIEGARO Z.A. ) ASSORBIMENTO AMPEROMETRICO AER. 1</v>
          </cell>
          <cell r="H1056" t="str">
            <v>A</v>
          </cell>
          <cell r="I1056" t="str">
            <v>820</v>
          </cell>
          <cell r="J1056" t="str">
            <v>4095</v>
          </cell>
          <cell r="K1056" t="str">
            <v>0</v>
          </cell>
          <cell r="L1056" t="str">
            <v>100</v>
          </cell>
          <cell r="M1056" t="str">
            <v>10</v>
          </cell>
          <cell r="N1056" t="str">
            <v>0</v>
          </cell>
          <cell r="O1056" t="str">
            <v>32</v>
          </cell>
          <cell r="P1056" t="str">
            <v>0</v>
          </cell>
          <cell r="Q1056" t="str">
            <v>15</v>
          </cell>
          <cell r="R1056" t="str">
            <v>LINEARE</v>
          </cell>
          <cell r="S1056" t="str">
            <v>999999</v>
          </cell>
          <cell r="T1056" t="str">
            <v>888888</v>
          </cell>
          <cell r="U1056" t="str">
            <v>888888</v>
          </cell>
          <cell r="V1056" t="str">
            <v>-888888</v>
          </cell>
          <cell r="W1056" t="str">
            <v>-888888</v>
          </cell>
          <cell r="X1056" t="str">
            <v>-999999</v>
          </cell>
          <cell r="Y1056" t="str">
            <v>15</v>
          </cell>
          <cell r="Z1056" t="str">
            <v>MEDIA</v>
          </cell>
          <cell r="AA1056" t="str">
            <v>10</v>
          </cell>
          <cell r="AB1056" t="str">
            <v>0</v>
          </cell>
          <cell r="AC1056" t="str">
            <v>SI</v>
          </cell>
          <cell r="AD1056" t="str">
            <v>SI_HighLow</v>
          </cell>
          <cell r="AE1056" t="str">
            <v>not used</v>
          </cell>
          <cell r="AF1056" t="str">
            <v>D005036</v>
          </cell>
        </row>
        <row r="1057">
          <cell r="A1057" t="str">
            <v>SHARED</v>
          </cell>
          <cell r="B1057" t="str">
            <v>1</v>
          </cell>
          <cell r="C1057" t="str">
            <v>D_005036</v>
          </cell>
          <cell r="D1057" t="str">
            <v>0000050000</v>
          </cell>
          <cell r="E1057" t="str">
            <v>04</v>
          </cell>
          <cell r="F1057" t="str">
            <v>D_005036_004</v>
          </cell>
          <cell r="G1057" t="str">
            <v>(Dis.CESENA) (CESENA DEP. DIEGARO Z.A. ) ASSORBIMENTO AMPEROMETRICO AER. 2</v>
          </cell>
          <cell r="H1057" t="str">
            <v>A</v>
          </cell>
          <cell r="I1057" t="str">
            <v>820</v>
          </cell>
          <cell r="J1057" t="str">
            <v>4095</v>
          </cell>
          <cell r="K1057" t="str">
            <v>0</v>
          </cell>
          <cell r="L1057" t="str">
            <v>100</v>
          </cell>
          <cell r="M1057" t="str">
            <v>10</v>
          </cell>
          <cell r="N1057" t="str">
            <v>0</v>
          </cell>
          <cell r="O1057" t="str">
            <v>32</v>
          </cell>
          <cell r="P1057" t="str">
            <v>0</v>
          </cell>
          <cell r="Q1057" t="str">
            <v>15</v>
          </cell>
          <cell r="R1057" t="str">
            <v>LINEARE</v>
          </cell>
          <cell r="S1057" t="str">
            <v>999999</v>
          </cell>
          <cell r="T1057" t="str">
            <v>888888</v>
          </cell>
          <cell r="U1057" t="str">
            <v>888888</v>
          </cell>
          <cell r="V1057" t="str">
            <v>-888888</v>
          </cell>
          <cell r="W1057" t="str">
            <v>-888888</v>
          </cell>
          <cell r="X1057" t="str">
            <v>-999999</v>
          </cell>
          <cell r="Y1057" t="str">
            <v>15</v>
          </cell>
          <cell r="Z1057" t="str">
            <v>MEDIA</v>
          </cell>
          <cell r="AA1057" t="str">
            <v>10</v>
          </cell>
          <cell r="AB1057" t="str">
            <v>0</v>
          </cell>
          <cell r="AC1057" t="str">
            <v>SI</v>
          </cell>
          <cell r="AD1057" t="str">
            <v>SI_HighLow</v>
          </cell>
          <cell r="AE1057" t="str">
            <v>not used</v>
          </cell>
          <cell r="AF1057" t="str">
            <v>D005036</v>
          </cell>
        </row>
        <row r="1058">
          <cell r="A1058" t="str">
            <v>SHARED</v>
          </cell>
          <cell r="B1058" t="str">
            <v>1</v>
          </cell>
          <cell r="C1058" t="str">
            <v>D_005037</v>
          </cell>
          <cell r="D1058" t="str">
            <v>0000010000</v>
          </cell>
          <cell r="E1058" t="str">
            <v>00</v>
          </cell>
          <cell r="F1058" t="str">
            <v>D_005037_000</v>
          </cell>
          <cell r="G1058" t="str">
            <v>(Dis.CESENA) (CESENA DEP. CALABRINA ) LIVELLO POZZETTO</v>
          </cell>
          <cell r="H1058" t="str">
            <v>%</v>
          </cell>
          <cell r="I1058" t="str">
            <v>820</v>
          </cell>
          <cell r="J1058" t="str">
            <v>4095</v>
          </cell>
          <cell r="K1058" t="str">
            <v>0</v>
          </cell>
          <cell r="L1058" t="str">
            <v>100</v>
          </cell>
          <cell r="M1058" t="str">
            <v>1</v>
          </cell>
          <cell r="N1058" t="str">
            <v>0</v>
          </cell>
          <cell r="O1058" t="str">
            <v>32</v>
          </cell>
          <cell r="P1058" t="str">
            <v>0</v>
          </cell>
          <cell r="Q1058" t="str">
            <v>15</v>
          </cell>
          <cell r="R1058" t="str">
            <v>LINEARE</v>
          </cell>
          <cell r="S1058" t="str">
            <v>999999</v>
          </cell>
          <cell r="T1058" t="str">
            <v>888888</v>
          </cell>
          <cell r="U1058" t="str">
            <v>888888</v>
          </cell>
          <cell r="V1058" t="str">
            <v>-888888</v>
          </cell>
          <cell r="W1058" t="str">
            <v>-888888</v>
          </cell>
          <cell r="X1058" t="str">
            <v>-999999</v>
          </cell>
          <cell r="Y1058" t="str">
            <v>15</v>
          </cell>
          <cell r="Z1058" t="str">
            <v>MEDIA</v>
          </cell>
          <cell r="AA1058" t="str">
            <v>10</v>
          </cell>
          <cell r="AB1058" t="str">
            <v>0</v>
          </cell>
          <cell r="AC1058" t="str">
            <v>SI</v>
          </cell>
          <cell r="AD1058" t="str">
            <v>SI_HighLow</v>
          </cell>
          <cell r="AE1058" t="str">
            <v>not used</v>
          </cell>
          <cell r="AF1058" t="str">
            <v>D005037</v>
          </cell>
        </row>
        <row r="1059">
          <cell r="A1059" t="str">
            <v>SHARED</v>
          </cell>
          <cell r="B1059" t="str">
            <v>1</v>
          </cell>
          <cell r="C1059" t="str">
            <v>D_005037</v>
          </cell>
          <cell r="D1059" t="str">
            <v>0000020000</v>
          </cell>
          <cell r="E1059" t="str">
            <v>01</v>
          </cell>
          <cell r="F1059" t="str">
            <v>D_005037_001</v>
          </cell>
          <cell r="G1059" t="str">
            <v>(Dis.CESENA) (CESENA DEP. CALABRINA ) ASSORBIMENTO AMPEROMETRICO P.PA.1</v>
          </cell>
          <cell r="H1059" t="str">
            <v>A</v>
          </cell>
          <cell r="I1059" t="str">
            <v>820</v>
          </cell>
          <cell r="J1059" t="str">
            <v>4095</v>
          </cell>
          <cell r="K1059" t="str">
            <v>0</v>
          </cell>
          <cell r="L1059" t="str">
            <v>100</v>
          </cell>
          <cell r="M1059" t="str">
            <v>10</v>
          </cell>
          <cell r="N1059" t="str">
            <v>0</v>
          </cell>
          <cell r="O1059" t="str">
            <v>32</v>
          </cell>
          <cell r="P1059" t="str">
            <v>0</v>
          </cell>
          <cell r="Q1059" t="str">
            <v>15</v>
          </cell>
          <cell r="R1059" t="str">
            <v>LINEARE</v>
          </cell>
          <cell r="S1059" t="str">
            <v>999999</v>
          </cell>
          <cell r="T1059" t="str">
            <v>888888</v>
          </cell>
          <cell r="U1059" t="str">
            <v>888888</v>
          </cell>
          <cell r="V1059" t="str">
            <v>-888888</v>
          </cell>
          <cell r="W1059" t="str">
            <v>-888888</v>
          </cell>
          <cell r="X1059" t="str">
            <v>-999999</v>
          </cell>
          <cell r="Y1059" t="str">
            <v>15</v>
          </cell>
          <cell r="Z1059" t="str">
            <v>MEDIA</v>
          </cell>
          <cell r="AA1059" t="str">
            <v>10</v>
          </cell>
          <cell r="AB1059" t="str">
            <v>0</v>
          </cell>
          <cell r="AC1059" t="str">
            <v>SI</v>
          </cell>
          <cell r="AD1059" t="str">
            <v>SI_HighLow</v>
          </cell>
          <cell r="AE1059" t="str">
            <v>not used</v>
          </cell>
          <cell r="AF1059" t="str">
            <v>D005037</v>
          </cell>
        </row>
        <row r="1060">
          <cell r="A1060" t="str">
            <v>SHARED</v>
          </cell>
          <cell r="B1060" t="str">
            <v>1</v>
          </cell>
          <cell r="C1060" t="str">
            <v>D_005037</v>
          </cell>
          <cell r="D1060" t="str">
            <v>0000030000</v>
          </cell>
          <cell r="E1060" t="str">
            <v>02</v>
          </cell>
          <cell r="F1060" t="str">
            <v>D_005037_002</v>
          </cell>
          <cell r="G1060" t="str">
            <v>(Dis.CESENA) (CESENA DEP. CALABRINA ) ASSORBIMENTO AMPEROMETRICO P.PA.2</v>
          </cell>
          <cell r="H1060" t="str">
            <v>A</v>
          </cell>
          <cell r="I1060" t="str">
            <v>820</v>
          </cell>
          <cell r="J1060" t="str">
            <v>4095</v>
          </cell>
          <cell r="K1060" t="str">
            <v>0</v>
          </cell>
          <cell r="L1060" t="str">
            <v>100</v>
          </cell>
          <cell r="M1060" t="str">
            <v>10</v>
          </cell>
          <cell r="N1060" t="str">
            <v>0</v>
          </cell>
          <cell r="O1060" t="str">
            <v>32</v>
          </cell>
          <cell r="P1060" t="str">
            <v>0</v>
          </cell>
          <cell r="Q1060" t="str">
            <v>15</v>
          </cell>
          <cell r="R1060" t="str">
            <v>LINEARE</v>
          </cell>
          <cell r="S1060" t="str">
            <v>999999</v>
          </cell>
          <cell r="T1060" t="str">
            <v>888888</v>
          </cell>
          <cell r="U1060" t="str">
            <v>888888</v>
          </cell>
          <cell r="V1060" t="str">
            <v>-888888</v>
          </cell>
          <cell r="W1060" t="str">
            <v>-888888</v>
          </cell>
          <cell r="X1060" t="str">
            <v>-999999</v>
          </cell>
          <cell r="Y1060" t="str">
            <v>15</v>
          </cell>
          <cell r="Z1060" t="str">
            <v>MEDIA</v>
          </cell>
          <cell r="AA1060" t="str">
            <v>10</v>
          </cell>
          <cell r="AB1060" t="str">
            <v>0</v>
          </cell>
          <cell r="AC1060" t="str">
            <v>SI</v>
          </cell>
          <cell r="AD1060" t="str">
            <v>SI_HighLow</v>
          </cell>
          <cell r="AE1060" t="str">
            <v>not used</v>
          </cell>
          <cell r="AF1060" t="str">
            <v>D005037</v>
          </cell>
        </row>
        <row r="1061">
          <cell r="A1061" t="str">
            <v>SHARED</v>
          </cell>
          <cell r="B1061" t="str">
            <v>1</v>
          </cell>
          <cell r="C1061" t="str">
            <v>D_005037</v>
          </cell>
          <cell r="D1061" t="str">
            <v>0000040000</v>
          </cell>
          <cell r="E1061" t="str">
            <v>03</v>
          </cell>
          <cell r="F1061" t="str">
            <v>D_005037_003</v>
          </cell>
          <cell r="G1061" t="str">
            <v>(Dis.CESENA) (CESENA DEP. CALABRINA ) ASSORBIMENTO AMPEROMETRICO AER. 1</v>
          </cell>
          <cell r="H1061" t="str">
            <v>A</v>
          </cell>
          <cell r="I1061" t="str">
            <v>820</v>
          </cell>
          <cell r="J1061" t="str">
            <v>4095</v>
          </cell>
          <cell r="K1061" t="str">
            <v>0</v>
          </cell>
          <cell r="L1061" t="str">
            <v>100</v>
          </cell>
          <cell r="M1061" t="str">
            <v>10</v>
          </cell>
          <cell r="N1061" t="str">
            <v>0</v>
          </cell>
          <cell r="O1061" t="str">
            <v>32</v>
          </cell>
          <cell r="P1061" t="str">
            <v>0</v>
          </cell>
          <cell r="Q1061" t="str">
            <v>15</v>
          </cell>
          <cell r="R1061" t="str">
            <v>LINEARE</v>
          </cell>
          <cell r="S1061" t="str">
            <v>999999</v>
          </cell>
          <cell r="T1061" t="str">
            <v>888888</v>
          </cell>
          <cell r="U1061" t="str">
            <v>888888</v>
          </cell>
          <cell r="V1061" t="str">
            <v>-888888</v>
          </cell>
          <cell r="W1061" t="str">
            <v>-888888</v>
          </cell>
          <cell r="X1061" t="str">
            <v>-999999</v>
          </cell>
          <cell r="Y1061" t="str">
            <v>15</v>
          </cell>
          <cell r="Z1061" t="str">
            <v>MEDIA</v>
          </cell>
          <cell r="AA1061" t="str">
            <v>10</v>
          </cell>
          <cell r="AB1061" t="str">
            <v>0</v>
          </cell>
          <cell r="AC1061" t="str">
            <v>SI</v>
          </cell>
          <cell r="AD1061" t="str">
            <v>SI_HighLow</v>
          </cell>
          <cell r="AE1061" t="str">
            <v>not used</v>
          </cell>
          <cell r="AF1061" t="str">
            <v>D005037</v>
          </cell>
        </row>
        <row r="1062">
          <cell r="A1062" t="str">
            <v>SHARED</v>
          </cell>
          <cell r="B1062" t="str">
            <v>1</v>
          </cell>
          <cell r="C1062" t="str">
            <v>D_005037</v>
          </cell>
          <cell r="D1062" t="str">
            <v>0000050000</v>
          </cell>
          <cell r="E1062" t="str">
            <v>04</v>
          </cell>
          <cell r="F1062" t="str">
            <v>D_005037_004</v>
          </cell>
          <cell r="G1062" t="str">
            <v>(Dis.CESENA) (CESENA DEP. CALABRINA ) ASSORBIMENTO AMPEROMETRICO AER. 2</v>
          </cell>
          <cell r="H1062" t="str">
            <v>A</v>
          </cell>
          <cell r="I1062" t="str">
            <v>820</v>
          </cell>
          <cell r="J1062" t="str">
            <v>4095</v>
          </cell>
          <cell r="K1062" t="str">
            <v>0</v>
          </cell>
          <cell r="L1062" t="str">
            <v>100</v>
          </cell>
          <cell r="M1062" t="str">
            <v>10</v>
          </cell>
          <cell r="N1062" t="str">
            <v>0</v>
          </cell>
          <cell r="O1062" t="str">
            <v>32</v>
          </cell>
          <cell r="P1062" t="str">
            <v>0</v>
          </cell>
          <cell r="Q1062" t="str">
            <v>15</v>
          </cell>
          <cell r="R1062" t="str">
            <v>LINEARE</v>
          </cell>
          <cell r="S1062" t="str">
            <v>999999</v>
          </cell>
          <cell r="T1062" t="str">
            <v>888888</v>
          </cell>
          <cell r="U1062" t="str">
            <v>888888</v>
          </cell>
          <cell r="V1062" t="str">
            <v>-888888</v>
          </cell>
          <cell r="W1062" t="str">
            <v>-888888</v>
          </cell>
          <cell r="X1062" t="str">
            <v>-999999</v>
          </cell>
          <cell r="Y1062" t="str">
            <v>15</v>
          </cell>
          <cell r="Z1062" t="str">
            <v>MEDIA</v>
          </cell>
          <cell r="AA1062" t="str">
            <v>10</v>
          </cell>
          <cell r="AB1062" t="str">
            <v>0</v>
          </cell>
          <cell r="AC1062" t="str">
            <v>SI</v>
          </cell>
          <cell r="AD1062" t="str">
            <v>SI_HighLow</v>
          </cell>
          <cell r="AE1062" t="str">
            <v>not used</v>
          </cell>
          <cell r="AF1062" t="str">
            <v>D005037</v>
          </cell>
        </row>
        <row r="1063">
          <cell r="A1063" t="str">
            <v>SHARED</v>
          </cell>
          <cell r="B1063" t="str">
            <v>0</v>
          </cell>
          <cell r="C1063" t="str">
            <v>D_005038</v>
          </cell>
          <cell r="D1063" t="str">
            <v>0000010000</v>
          </cell>
          <cell r="E1063" t="str">
            <v>0</v>
          </cell>
          <cell r="F1063" t="str">
            <v>D_005038_001</v>
          </cell>
          <cell r="G1063" t="str">
            <v>(Dis.CESENA) (SARSINA ) LIVELLO SOLLEVAMENTO</v>
          </cell>
          <cell r="H1063" t="str">
            <v>%</v>
          </cell>
          <cell r="I1063" t="str">
            <v>38726</v>
          </cell>
          <cell r="J1063" t="str">
            <v>62556</v>
          </cell>
          <cell r="K1063" t="str">
            <v>0</v>
          </cell>
          <cell r="L1063" t="str">
            <v>100</v>
          </cell>
          <cell r="M1063" t="str">
            <v>1</v>
          </cell>
          <cell r="N1063" t="str">
            <v>0</v>
          </cell>
          <cell r="O1063" t="str">
            <v>238</v>
          </cell>
          <cell r="P1063" t="str">
            <v>0</v>
          </cell>
          <cell r="Q1063" t="str">
            <v>15</v>
          </cell>
          <cell r="R1063" t="str">
            <v>LINEARE</v>
          </cell>
          <cell r="S1063" t="str">
            <v>999999</v>
          </cell>
          <cell r="T1063" t="str">
            <v>888888</v>
          </cell>
          <cell r="U1063" t="str">
            <v>888888</v>
          </cell>
          <cell r="V1063" t="str">
            <v>-888888</v>
          </cell>
          <cell r="W1063" t="str">
            <v>-888888</v>
          </cell>
          <cell r="X1063" t="str">
            <v>2</v>
          </cell>
          <cell r="Y1063" t="str">
            <v>0</v>
          </cell>
          <cell r="Z1063" t="str">
            <v>MEDIA</v>
          </cell>
          <cell r="AA1063" t="str">
            <v>10</v>
          </cell>
          <cell r="AB1063" t="str">
            <v>0</v>
          </cell>
          <cell r="AC1063" t="str">
            <v>NO</v>
          </cell>
          <cell r="AD1063" t="str">
            <v>NO</v>
          </cell>
          <cell r="AE1063" t="str">
            <v>not used</v>
          </cell>
          <cell r="AF1063" t="str">
            <v>D005038</v>
          </cell>
        </row>
        <row r="1064">
          <cell r="A1064" t="str">
            <v>SHARED</v>
          </cell>
          <cell r="B1064" t="str">
            <v>0</v>
          </cell>
          <cell r="C1064" t="str">
            <v>D_005038</v>
          </cell>
          <cell r="D1064" t="str">
            <v>0000020000</v>
          </cell>
          <cell r="E1064" t="str">
            <v>1</v>
          </cell>
          <cell r="F1064" t="str">
            <v>D_005038_002</v>
          </cell>
          <cell r="G1064" t="str">
            <v>(Dis.CESENA) (SARSINA ) PORTATA SOLLEVAMENTO</v>
          </cell>
          <cell r="H1064" t="str">
            <v>m3/h</v>
          </cell>
          <cell r="I1064" t="str">
            <v>38726</v>
          </cell>
          <cell r="J1064" t="str">
            <v>62556</v>
          </cell>
          <cell r="K1064" t="str">
            <v>0</v>
          </cell>
          <cell r="L1064" t="str">
            <v>50</v>
          </cell>
          <cell r="M1064" t="str">
            <v>0</v>
          </cell>
          <cell r="N1064" t="str">
            <v>0</v>
          </cell>
          <cell r="O1064" t="str">
            <v>238</v>
          </cell>
          <cell r="P1064" t="str">
            <v>0</v>
          </cell>
          <cell r="Q1064" t="str">
            <v>15</v>
          </cell>
          <cell r="R1064" t="str">
            <v>LINEARE</v>
          </cell>
          <cell r="S1064" t="str">
            <v>999999</v>
          </cell>
          <cell r="T1064" t="str">
            <v>888888</v>
          </cell>
          <cell r="U1064" t="str">
            <v>888888</v>
          </cell>
          <cell r="V1064" t="str">
            <v>-888888</v>
          </cell>
          <cell r="W1064" t="str">
            <v>-888888</v>
          </cell>
          <cell r="X1064" t="str">
            <v>-999999</v>
          </cell>
          <cell r="Y1064" t="str">
            <v>0</v>
          </cell>
          <cell r="Z1064" t="str">
            <v>MEDIA</v>
          </cell>
          <cell r="AA1064" t="str">
            <v>10</v>
          </cell>
          <cell r="AB1064" t="str">
            <v>0</v>
          </cell>
          <cell r="AC1064" t="str">
            <v>NO</v>
          </cell>
          <cell r="AD1064" t="str">
            <v>NO</v>
          </cell>
          <cell r="AE1064" t="str">
            <v>not used</v>
          </cell>
          <cell r="AF1064" t="str">
            <v>D005038</v>
          </cell>
        </row>
        <row r="1065">
          <cell r="A1065" t="str">
            <v>SHARED</v>
          </cell>
          <cell r="B1065" t="str">
            <v>0</v>
          </cell>
          <cell r="C1065" t="str">
            <v>D_005038</v>
          </cell>
          <cell r="D1065" t="str">
            <v>0000030000</v>
          </cell>
          <cell r="E1065" t="str">
            <v>2</v>
          </cell>
          <cell r="F1065" t="str">
            <v>D_005038_003</v>
          </cell>
          <cell r="G1065" t="str">
            <v>(Dis.CESENA) (SARSINA) CONCENTRAZIONE SOLIDI SOSPESI</v>
          </cell>
          <cell r="H1065" t="str">
            <v>mg/l</v>
          </cell>
          <cell r="I1065" t="str">
            <v>38726</v>
          </cell>
          <cell r="J1065" t="str">
            <v>62556</v>
          </cell>
          <cell r="K1065" t="str">
            <v>0</v>
          </cell>
          <cell r="L1065" t="str">
            <v>100</v>
          </cell>
          <cell r="M1065" t="str">
            <v>1</v>
          </cell>
          <cell r="N1065" t="str">
            <v>0</v>
          </cell>
          <cell r="O1065" t="str">
            <v>238</v>
          </cell>
          <cell r="P1065" t="str">
            <v>0</v>
          </cell>
          <cell r="Q1065" t="str">
            <v>15</v>
          </cell>
          <cell r="R1065" t="str">
            <v>LINEARE</v>
          </cell>
          <cell r="S1065" t="str">
            <v>999999</v>
          </cell>
          <cell r="T1065" t="str">
            <v>888888</v>
          </cell>
          <cell r="U1065" t="str">
            <v>888888</v>
          </cell>
          <cell r="V1065" t="str">
            <v>-888888</v>
          </cell>
          <cell r="W1065" t="str">
            <v>-888888</v>
          </cell>
          <cell r="X1065" t="str">
            <v>-999999</v>
          </cell>
          <cell r="Y1065" t="str">
            <v>0</v>
          </cell>
          <cell r="Z1065" t="str">
            <v>MEDIA</v>
          </cell>
          <cell r="AA1065" t="str">
            <v>10</v>
          </cell>
          <cell r="AB1065" t="str">
            <v>0</v>
          </cell>
          <cell r="AC1065" t="str">
            <v>NO</v>
          </cell>
          <cell r="AD1065" t="str">
            <v>NO</v>
          </cell>
          <cell r="AE1065" t="str">
            <v>not used</v>
          </cell>
          <cell r="AF1065" t="str">
            <v>D005038</v>
          </cell>
        </row>
        <row r="1066">
          <cell r="A1066" t="str">
            <v>SHARED</v>
          </cell>
          <cell r="B1066" t="str">
            <v>0</v>
          </cell>
          <cell r="C1066" t="str">
            <v>D_005038</v>
          </cell>
          <cell r="D1066" t="str">
            <v>0000040000</v>
          </cell>
          <cell r="E1066" t="str">
            <v>3</v>
          </cell>
          <cell r="F1066" t="str">
            <v>D_005038_004</v>
          </cell>
          <cell r="G1066" t="str">
            <v>(Dis.CESENA) (SARSINA ) TORBIDITA</v>
          </cell>
          <cell r="H1066" t="str">
            <v>ntu</v>
          </cell>
          <cell r="I1066" t="str">
            <v>38726</v>
          </cell>
          <cell r="J1066" t="str">
            <v>62556</v>
          </cell>
          <cell r="K1066" t="str">
            <v>0</v>
          </cell>
          <cell r="L1066" t="str">
            <v>100</v>
          </cell>
          <cell r="M1066" t="str">
            <v>1</v>
          </cell>
          <cell r="N1066" t="str">
            <v>0</v>
          </cell>
          <cell r="O1066" t="str">
            <v>238</v>
          </cell>
          <cell r="P1066" t="str">
            <v>0</v>
          </cell>
          <cell r="Q1066" t="str">
            <v>15</v>
          </cell>
          <cell r="R1066" t="str">
            <v>LINEARE</v>
          </cell>
          <cell r="S1066" t="str">
            <v>999999</v>
          </cell>
          <cell r="T1066" t="str">
            <v>888888</v>
          </cell>
          <cell r="U1066" t="str">
            <v>888888</v>
          </cell>
          <cell r="V1066" t="str">
            <v>-888888</v>
          </cell>
          <cell r="W1066" t="str">
            <v>-888888</v>
          </cell>
          <cell r="X1066" t="str">
            <v>-999999</v>
          </cell>
          <cell r="Y1066" t="str">
            <v>0</v>
          </cell>
          <cell r="Z1066" t="str">
            <v>MEDIA</v>
          </cell>
          <cell r="AA1066" t="str">
            <v>10</v>
          </cell>
          <cell r="AB1066" t="str">
            <v>0</v>
          </cell>
          <cell r="AC1066" t="str">
            <v>NO</v>
          </cell>
          <cell r="AD1066" t="str">
            <v>NO</v>
          </cell>
          <cell r="AE1066" t="str">
            <v>not used</v>
          </cell>
          <cell r="AF1066" t="str">
            <v>D005038</v>
          </cell>
        </row>
        <row r="1067">
          <cell r="A1067" t="str">
            <v>SHARED</v>
          </cell>
          <cell r="B1067" t="str">
            <v>0</v>
          </cell>
          <cell r="C1067" t="str">
            <v>D_005038</v>
          </cell>
          <cell r="D1067" t="str">
            <v>0000050000</v>
          </cell>
          <cell r="E1067" t="str">
            <v>4</v>
          </cell>
          <cell r="F1067" t="str">
            <v>D_005038_005</v>
          </cell>
          <cell r="G1067" t="str">
            <v>(Dis.CESENA) (SARSINA) CONCENTRAZIONE CLORO RESIDUO</v>
          </cell>
          <cell r="H1067" t="str">
            <v>mg/l</v>
          </cell>
          <cell r="I1067" t="str">
            <v>38726</v>
          </cell>
          <cell r="J1067" t="str">
            <v>62556</v>
          </cell>
          <cell r="K1067" t="str">
            <v>0</v>
          </cell>
          <cell r="L1067" t="str">
            <v>100</v>
          </cell>
          <cell r="M1067" t="str">
            <v>1</v>
          </cell>
          <cell r="N1067" t="str">
            <v>0</v>
          </cell>
          <cell r="O1067" t="str">
            <v>238</v>
          </cell>
          <cell r="P1067" t="str">
            <v>0</v>
          </cell>
          <cell r="Q1067" t="str">
            <v>15</v>
          </cell>
          <cell r="R1067" t="str">
            <v>LINEARE</v>
          </cell>
          <cell r="S1067" t="str">
            <v>999999</v>
          </cell>
          <cell r="T1067" t="str">
            <v>888888</v>
          </cell>
          <cell r="U1067" t="str">
            <v>888888</v>
          </cell>
          <cell r="V1067" t="str">
            <v>-888888</v>
          </cell>
          <cell r="W1067" t="str">
            <v>-888888</v>
          </cell>
          <cell r="X1067" t="str">
            <v>-999999</v>
          </cell>
          <cell r="Y1067" t="str">
            <v>0</v>
          </cell>
          <cell r="Z1067" t="str">
            <v>MEDIA</v>
          </cell>
          <cell r="AA1067" t="str">
            <v>10</v>
          </cell>
          <cell r="AB1067" t="str">
            <v>0</v>
          </cell>
          <cell r="AC1067" t="str">
            <v>NO</v>
          </cell>
          <cell r="AD1067" t="str">
            <v>NO</v>
          </cell>
          <cell r="AE1067" t="str">
            <v>not used</v>
          </cell>
          <cell r="AF1067" t="str">
            <v>D005038</v>
          </cell>
        </row>
        <row r="1068">
          <cell r="A1068" t="str">
            <v>SHARED</v>
          </cell>
          <cell r="B1068" t="str">
            <v>0</v>
          </cell>
          <cell r="C1068" t="str">
            <v>D_005038</v>
          </cell>
          <cell r="D1068" t="str">
            <v>0000060000</v>
          </cell>
          <cell r="E1068" t="str">
            <v>5</v>
          </cell>
          <cell r="F1068" t="str">
            <v>D_005038_006</v>
          </cell>
          <cell r="G1068" t="str">
            <v>(Dis.CESENA) (SARSINA ) REDOX</v>
          </cell>
          <cell r="H1068" t="str">
            <v>mV</v>
          </cell>
          <cell r="I1068" t="str">
            <v>38726</v>
          </cell>
          <cell r="J1068" t="str">
            <v>62556</v>
          </cell>
          <cell r="K1068" t="str">
            <v>0</v>
          </cell>
          <cell r="L1068" t="str">
            <v>100</v>
          </cell>
          <cell r="M1068" t="str">
            <v>1</v>
          </cell>
          <cell r="N1068" t="str">
            <v>0</v>
          </cell>
          <cell r="O1068" t="str">
            <v>238</v>
          </cell>
          <cell r="P1068" t="str">
            <v>0</v>
          </cell>
          <cell r="Q1068" t="str">
            <v>15</v>
          </cell>
          <cell r="R1068" t="str">
            <v>LINEARE</v>
          </cell>
          <cell r="S1068" t="str">
            <v>999999</v>
          </cell>
          <cell r="T1068" t="str">
            <v>888888</v>
          </cell>
          <cell r="U1068" t="str">
            <v>888888</v>
          </cell>
          <cell r="V1068" t="str">
            <v>-888888</v>
          </cell>
          <cell r="W1068" t="str">
            <v>-888888</v>
          </cell>
          <cell r="X1068" t="str">
            <v>-999999</v>
          </cell>
          <cell r="Y1068" t="str">
            <v>0</v>
          </cell>
          <cell r="Z1068" t="str">
            <v>MEDIA</v>
          </cell>
          <cell r="AA1068" t="str">
            <v>10</v>
          </cell>
          <cell r="AB1068" t="str">
            <v>0</v>
          </cell>
          <cell r="AC1068" t="str">
            <v>NO</v>
          </cell>
          <cell r="AD1068" t="str">
            <v>NO</v>
          </cell>
          <cell r="AE1068" t="str">
            <v>not used</v>
          </cell>
          <cell r="AF1068" t="str">
            <v>D005038</v>
          </cell>
        </row>
        <row r="1069">
          <cell r="A1069" t="str">
            <v>SHARED</v>
          </cell>
          <cell r="B1069" t="str">
            <v>1</v>
          </cell>
          <cell r="C1069" t="str">
            <v>D_005045</v>
          </cell>
          <cell r="D1069" t="str">
            <v>0000010000</v>
          </cell>
          <cell r="E1069" t="str">
            <v>00</v>
          </cell>
          <cell r="F1069" t="str">
            <v>D_005045_000</v>
          </cell>
          <cell r="G1069" t="str">
            <v>(Dis.CESENA) (CESENA DEP. BORELLO ) LIVELLO POZZETTO</v>
          </cell>
          <cell r="H1069" t="str">
            <v>%</v>
          </cell>
          <cell r="I1069" t="str">
            <v>820</v>
          </cell>
          <cell r="J1069" t="str">
            <v>4095</v>
          </cell>
          <cell r="K1069" t="str">
            <v>0</v>
          </cell>
          <cell r="L1069" t="str">
            <v>100</v>
          </cell>
          <cell r="M1069" t="str">
            <v>1</v>
          </cell>
          <cell r="N1069" t="str">
            <v>0</v>
          </cell>
          <cell r="O1069" t="str">
            <v>32</v>
          </cell>
          <cell r="P1069" t="str">
            <v>0</v>
          </cell>
          <cell r="Q1069" t="str">
            <v>15</v>
          </cell>
          <cell r="R1069" t="str">
            <v>LINEARE</v>
          </cell>
          <cell r="S1069" t="str">
            <v>999999</v>
          </cell>
          <cell r="T1069" t="str">
            <v>888888</v>
          </cell>
          <cell r="U1069" t="str">
            <v>888888</v>
          </cell>
          <cell r="V1069" t="str">
            <v>-888888</v>
          </cell>
          <cell r="W1069" t="str">
            <v>-888888</v>
          </cell>
          <cell r="X1069" t="str">
            <v>-999999</v>
          </cell>
          <cell r="Y1069" t="str">
            <v>15</v>
          </cell>
          <cell r="Z1069" t="str">
            <v>MEDIA</v>
          </cell>
          <cell r="AA1069" t="str">
            <v>10</v>
          </cell>
          <cell r="AB1069" t="str">
            <v>0</v>
          </cell>
          <cell r="AC1069" t="str">
            <v>SI</v>
          </cell>
          <cell r="AD1069" t="str">
            <v>SI_HighLow</v>
          </cell>
          <cell r="AE1069" t="str">
            <v>not used</v>
          </cell>
          <cell r="AF1069" t="str">
            <v>D005045</v>
          </cell>
        </row>
        <row r="1070">
          <cell r="A1070" t="str">
            <v>SHARED</v>
          </cell>
          <cell r="B1070" t="str">
            <v>1</v>
          </cell>
          <cell r="C1070" t="str">
            <v>D_005045</v>
          </cell>
          <cell r="D1070" t="str">
            <v>0000020000</v>
          </cell>
          <cell r="E1070" t="str">
            <v>01</v>
          </cell>
          <cell r="F1070" t="str">
            <v>D_005045_001</v>
          </cell>
          <cell r="G1070" t="str">
            <v>(Dis.CESENA) (CESENA DEP. BORELLO ) ASSORBIMENTO AMPEROMETRICO P.PA.1</v>
          </cell>
          <cell r="H1070" t="str">
            <v>A</v>
          </cell>
          <cell r="I1070" t="str">
            <v>820</v>
          </cell>
          <cell r="J1070" t="str">
            <v>4095</v>
          </cell>
          <cell r="K1070" t="str">
            <v>0</v>
          </cell>
          <cell r="L1070" t="str">
            <v>100</v>
          </cell>
          <cell r="M1070" t="str">
            <v>10</v>
          </cell>
          <cell r="N1070" t="str">
            <v>0</v>
          </cell>
          <cell r="O1070" t="str">
            <v>32</v>
          </cell>
          <cell r="P1070" t="str">
            <v>0</v>
          </cell>
          <cell r="Q1070" t="str">
            <v>15</v>
          </cell>
          <cell r="R1070" t="str">
            <v>LINEARE</v>
          </cell>
          <cell r="S1070" t="str">
            <v>999999</v>
          </cell>
          <cell r="T1070" t="str">
            <v>888888</v>
          </cell>
          <cell r="U1070" t="str">
            <v>888888</v>
          </cell>
          <cell r="V1070" t="str">
            <v>-888888</v>
          </cell>
          <cell r="W1070" t="str">
            <v>-888888</v>
          </cell>
          <cell r="X1070" t="str">
            <v>-999999</v>
          </cell>
          <cell r="Y1070" t="str">
            <v>15</v>
          </cell>
          <cell r="Z1070" t="str">
            <v>MEDIA</v>
          </cell>
          <cell r="AA1070" t="str">
            <v>10</v>
          </cell>
          <cell r="AB1070" t="str">
            <v>0</v>
          </cell>
          <cell r="AC1070" t="str">
            <v>SI</v>
          </cell>
          <cell r="AD1070" t="str">
            <v>SI_HighLow</v>
          </cell>
          <cell r="AE1070" t="str">
            <v>not used</v>
          </cell>
          <cell r="AF1070" t="str">
            <v>D005045</v>
          </cell>
        </row>
        <row r="1071">
          <cell r="A1071" t="str">
            <v>SHARED</v>
          </cell>
          <cell r="B1071" t="str">
            <v>1</v>
          </cell>
          <cell r="C1071" t="str">
            <v>D_005045</v>
          </cell>
          <cell r="D1071" t="str">
            <v>0000030000</v>
          </cell>
          <cell r="E1071" t="str">
            <v>02</v>
          </cell>
          <cell r="F1071" t="str">
            <v>D_005045_002</v>
          </cell>
          <cell r="G1071" t="str">
            <v>(Dis.CESENA) (CESENA DEP. BORELLO ) ASSORBIMENTO AMPEROMETRICO P.PA.2</v>
          </cell>
          <cell r="H1071" t="str">
            <v>A</v>
          </cell>
          <cell r="I1071" t="str">
            <v>820</v>
          </cell>
          <cell r="J1071" t="str">
            <v>4095</v>
          </cell>
          <cell r="K1071" t="str">
            <v>0</v>
          </cell>
          <cell r="L1071" t="str">
            <v>100</v>
          </cell>
          <cell r="M1071" t="str">
            <v>10</v>
          </cell>
          <cell r="N1071" t="str">
            <v>0</v>
          </cell>
          <cell r="O1071" t="str">
            <v>32</v>
          </cell>
          <cell r="P1071" t="str">
            <v>0</v>
          </cell>
          <cell r="Q1071" t="str">
            <v>15</v>
          </cell>
          <cell r="R1071" t="str">
            <v>LINEARE</v>
          </cell>
          <cell r="S1071" t="str">
            <v>999999</v>
          </cell>
          <cell r="T1071" t="str">
            <v>888888</v>
          </cell>
          <cell r="U1071" t="str">
            <v>888888</v>
          </cell>
          <cell r="V1071" t="str">
            <v>-888888</v>
          </cell>
          <cell r="W1071" t="str">
            <v>-888888</v>
          </cell>
          <cell r="X1071" t="str">
            <v>-999999</v>
          </cell>
          <cell r="Y1071" t="str">
            <v>15</v>
          </cell>
          <cell r="Z1071" t="str">
            <v>MEDIA</v>
          </cell>
          <cell r="AA1071" t="str">
            <v>10</v>
          </cell>
          <cell r="AB1071" t="str">
            <v>0</v>
          </cell>
          <cell r="AC1071" t="str">
            <v>SI</v>
          </cell>
          <cell r="AD1071" t="str">
            <v>SI_HighLow</v>
          </cell>
          <cell r="AE1071" t="str">
            <v>not used</v>
          </cell>
          <cell r="AF1071" t="str">
            <v>D005045</v>
          </cell>
        </row>
        <row r="1072">
          <cell r="A1072" t="str">
            <v>SHARED</v>
          </cell>
          <cell r="B1072" t="str">
            <v>1</v>
          </cell>
          <cell r="C1072" t="str">
            <v>D_005045</v>
          </cell>
          <cell r="D1072" t="str">
            <v>0000040000</v>
          </cell>
          <cell r="E1072" t="str">
            <v>03</v>
          </cell>
          <cell r="F1072" t="str">
            <v>D_005045_003</v>
          </cell>
          <cell r="G1072" t="str">
            <v>(Dis.CESENA) (CESENA DEP. BORELLO ) ASSORBIMENTO AMPEROMETRICO AER. 1</v>
          </cell>
          <cell r="H1072" t="str">
            <v>A</v>
          </cell>
          <cell r="I1072" t="str">
            <v>820</v>
          </cell>
          <cell r="J1072" t="str">
            <v>4095</v>
          </cell>
          <cell r="K1072" t="str">
            <v>0</v>
          </cell>
          <cell r="L1072" t="str">
            <v>100</v>
          </cell>
          <cell r="M1072" t="str">
            <v>10</v>
          </cell>
          <cell r="N1072" t="str">
            <v>0</v>
          </cell>
          <cell r="O1072" t="str">
            <v>32</v>
          </cell>
          <cell r="P1072" t="str">
            <v>0</v>
          </cell>
          <cell r="Q1072" t="str">
            <v>15</v>
          </cell>
          <cell r="R1072" t="str">
            <v>LINEARE</v>
          </cell>
          <cell r="S1072" t="str">
            <v>999999</v>
          </cell>
          <cell r="T1072" t="str">
            <v>888888</v>
          </cell>
          <cell r="U1072" t="str">
            <v>888888</v>
          </cell>
          <cell r="V1072" t="str">
            <v>-888888</v>
          </cell>
          <cell r="W1072" t="str">
            <v>-888888</v>
          </cell>
          <cell r="X1072" t="str">
            <v>-999999</v>
          </cell>
          <cell r="Y1072" t="str">
            <v>15</v>
          </cell>
          <cell r="Z1072" t="str">
            <v>MEDIA</v>
          </cell>
          <cell r="AA1072" t="str">
            <v>10</v>
          </cell>
          <cell r="AB1072" t="str">
            <v>0</v>
          </cell>
          <cell r="AC1072" t="str">
            <v>SI</v>
          </cell>
          <cell r="AD1072" t="str">
            <v>SI_HighLow</v>
          </cell>
          <cell r="AE1072" t="str">
            <v>not used</v>
          </cell>
          <cell r="AF1072" t="str">
            <v>D005045</v>
          </cell>
        </row>
        <row r="1073">
          <cell r="A1073" t="str">
            <v>SHARED</v>
          </cell>
          <cell r="B1073" t="str">
            <v>1</v>
          </cell>
          <cell r="C1073" t="str">
            <v>D_005045</v>
          </cell>
          <cell r="D1073" t="str">
            <v>0000050000</v>
          </cell>
          <cell r="E1073" t="str">
            <v>04</v>
          </cell>
          <cell r="F1073" t="str">
            <v>D_005045_004</v>
          </cell>
          <cell r="G1073" t="str">
            <v>(Dis.CESENA) (CESENA DEP. BORELLO ) ASSORBIMENTO AMPEROMETRICO AER. 2</v>
          </cell>
          <cell r="H1073" t="str">
            <v>A</v>
          </cell>
          <cell r="I1073" t="str">
            <v>820</v>
          </cell>
          <cell r="J1073" t="str">
            <v>4095</v>
          </cell>
          <cell r="K1073" t="str">
            <v>0</v>
          </cell>
          <cell r="L1073" t="str">
            <v>100</v>
          </cell>
          <cell r="M1073" t="str">
            <v>10</v>
          </cell>
          <cell r="N1073" t="str">
            <v>0</v>
          </cell>
          <cell r="O1073" t="str">
            <v>32</v>
          </cell>
          <cell r="P1073" t="str">
            <v>0</v>
          </cell>
          <cell r="Q1073" t="str">
            <v>15</v>
          </cell>
          <cell r="R1073" t="str">
            <v>LINEARE</v>
          </cell>
          <cell r="S1073" t="str">
            <v>999999</v>
          </cell>
          <cell r="T1073" t="str">
            <v>888888</v>
          </cell>
          <cell r="U1073" t="str">
            <v>888888</v>
          </cell>
          <cell r="V1073" t="str">
            <v>-888888</v>
          </cell>
          <cell r="W1073" t="str">
            <v>-888888</v>
          </cell>
          <cell r="X1073" t="str">
            <v>-999999</v>
          </cell>
          <cell r="Y1073" t="str">
            <v>15</v>
          </cell>
          <cell r="Z1073" t="str">
            <v>MEDIA</v>
          </cell>
          <cell r="AA1073" t="str">
            <v>10</v>
          </cell>
          <cell r="AB1073" t="str">
            <v>0</v>
          </cell>
          <cell r="AC1073" t="str">
            <v>SI</v>
          </cell>
          <cell r="AD1073" t="str">
            <v>SI_HighLow</v>
          </cell>
          <cell r="AE1073" t="str">
            <v>not used</v>
          </cell>
          <cell r="AF1073" t="str">
            <v>D005045</v>
          </cell>
        </row>
        <row r="1074">
          <cell r="A1074" t="str">
            <v>SHARED</v>
          </cell>
          <cell r="B1074" t="str">
            <v>1</v>
          </cell>
          <cell r="C1074" t="str">
            <v>D_005047</v>
          </cell>
          <cell r="D1074" t="str">
            <v>0000010000</v>
          </cell>
          <cell r="E1074" t="str">
            <v>00</v>
          </cell>
          <cell r="F1074" t="str">
            <v>D_005047_000</v>
          </cell>
          <cell r="G1074" t="str">
            <v>(Dis.CESENA) (RONCOFREDDO DEP. GUALDO ) LIVELLO POZZETTO</v>
          </cell>
          <cell r="H1074" t="str">
            <v>%</v>
          </cell>
          <cell r="I1074" t="str">
            <v>820</v>
          </cell>
          <cell r="J1074" t="str">
            <v>4095</v>
          </cell>
          <cell r="K1074" t="str">
            <v>0</v>
          </cell>
          <cell r="L1074" t="str">
            <v>100</v>
          </cell>
          <cell r="M1074" t="str">
            <v>1</v>
          </cell>
          <cell r="N1074" t="str">
            <v>0</v>
          </cell>
          <cell r="O1074" t="str">
            <v>32</v>
          </cell>
          <cell r="P1074" t="str">
            <v>0</v>
          </cell>
          <cell r="Q1074" t="str">
            <v>15</v>
          </cell>
          <cell r="R1074" t="str">
            <v>LINEARE</v>
          </cell>
          <cell r="S1074" t="str">
            <v>999999</v>
          </cell>
          <cell r="T1074" t="str">
            <v>888888</v>
          </cell>
          <cell r="U1074" t="str">
            <v>888888</v>
          </cell>
          <cell r="V1074" t="str">
            <v>-888888</v>
          </cell>
          <cell r="W1074" t="str">
            <v>-888888</v>
          </cell>
          <cell r="X1074" t="str">
            <v>-999999</v>
          </cell>
          <cell r="Y1074" t="str">
            <v>15</v>
          </cell>
          <cell r="Z1074" t="str">
            <v>MEDIA</v>
          </cell>
          <cell r="AA1074" t="str">
            <v>10</v>
          </cell>
          <cell r="AB1074" t="str">
            <v>0</v>
          </cell>
          <cell r="AC1074" t="str">
            <v>SI</v>
          </cell>
          <cell r="AD1074" t="str">
            <v>SI_HighLow</v>
          </cell>
          <cell r="AE1074" t="str">
            <v>not used</v>
          </cell>
          <cell r="AF1074" t="str">
            <v>D005047</v>
          </cell>
        </row>
        <row r="1075">
          <cell r="A1075" t="str">
            <v>SHARED</v>
          </cell>
          <cell r="B1075" t="str">
            <v>1</v>
          </cell>
          <cell r="C1075" t="str">
            <v>D_005047</v>
          </cell>
          <cell r="D1075" t="str">
            <v>0000020000</v>
          </cell>
          <cell r="E1075" t="str">
            <v>01</v>
          </cell>
          <cell r="F1075" t="str">
            <v>D_005047_001</v>
          </cell>
          <cell r="G1075" t="str">
            <v>(Dis.CESENA) (RONCOFREDDO DEP. GUALDO ) ASSORBIMENTO AMPEROMETRICO AERAT.1</v>
          </cell>
          <cell r="H1075" t="str">
            <v>A</v>
          </cell>
          <cell r="I1075" t="str">
            <v>820</v>
          </cell>
          <cell r="J1075" t="str">
            <v>4095</v>
          </cell>
          <cell r="K1075" t="str">
            <v>0</v>
          </cell>
          <cell r="L1075" t="str">
            <v>100</v>
          </cell>
          <cell r="M1075" t="str">
            <v>10</v>
          </cell>
          <cell r="N1075" t="str">
            <v>0</v>
          </cell>
          <cell r="O1075" t="str">
            <v>32</v>
          </cell>
          <cell r="P1075" t="str">
            <v>0</v>
          </cell>
          <cell r="Q1075" t="str">
            <v>15</v>
          </cell>
          <cell r="R1075" t="str">
            <v>LINEARE</v>
          </cell>
          <cell r="S1075" t="str">
            <v>999999</v>
          </cell>
          <cell r="T1075" t="str">
            <v>888888</v>
          </cell>
          <cell r="U1075" t="str">
            <v>888888</v>
          </cell>
          <cell r="V1075" t="str">
            <v>-888888</v>
          </cell>
          <cell r="W1075" t="str">
            <v>-888888</v>
          </cell>
          <cell r="X1075" t="str">
            <v>-999999</v>
          </cell>
          <cell r="Y1075" t="str">
            <v>15</v>
          </cell>
          <cell r="Z1075" t="str">
            <v>MEDIA</v>
          </cell>
          <cell r="AA1075" t="str">
            <v>10</v>
          </cell>
          <cell r="AB1075" t="str">
            <v>0</v>
          </cell>
          <cell r="AC1075" t="str">
            <v>SI</v>
          </cell>
          <cell r="AD1075" t="str">
            <v>SI_HighLow</v>
          </cell>
          <cell r="AE1075" t="str">
            <v>not used</v>
          </cell>
          <cell r="AF1075" t="str">
            <v>D005047</v>
          </cell>
        </row>
        <row r="1076">
          <cell r="A1076" t="str">
            <v>SHARED</v>
          </cell>
          <cell r="B1076" t="str">
            <v>1</v>
          </cell>
          <cell r="C1076" t="str">
            <v>D_005047</v>
          </cell>
          <cell r="D1076" t="str">
            <v>0000030000</v>
          </cell>
          <cell r="E1076" t="str">
            <v>02</v>
          </cell>
          <cell r="F1076" t="str">
            <v>D_005047_002</v>
          </cell>
          <cell r="G1076" t="str">
            <v>(Dis.CESENA) (RONCOFREDDO DEP. GUALDO ) ASSORBIMENTO AMPEROMETRICO AERAT.2</v>
          </cell>
          <cell r="H1076" t="str">
            <v>A</v>
          </cell>
          <cell r="I1076" t="str">
            <v>820</v>
          </cell>
          <cell r="J1076" t="str">
            <v>4095</v>
          </cell>
          <cell r="K1076" t="str">
            <v>0</v>
          </cell>
          <cell r="L1076" t="str">
            <v>100</v>
          </cell>
          <cell r="M1076" t="str">
            <v>10</v>
          </cell>
          <cell r="N1076" t="str">
            <v>0</v>
          </cell>
          <cell r="O1076" t="str">
            <v>32</v>
          </cell>
          <cell r="P1076" t="str">
            <v>0</v>
          </cell>
          <cell r="Q1076" t="str">
            <v>15</v>
          </cell>
          <cell r="R1076" t="str">
            <v>LINEARE</v>
          </cell>
          <cell r="S1076" t="str">
            <v>999999</v>
          </cell>
          <cell r="T1076" t="str">
            <v>888888</v>
          </cell>
          <cell r="U1076" t="str">
            <v>888888</v>
          </cell>
          <cell r="V1076" t="str">
            <v>-888888</v>
          </cell>
          <cell r="W1076" t="str">
            <v>-888888</v>
          </cell>
          <cell r="X1076" t="str">
            <v>-999999</v>
          </cell>
          <cell r="Y1076" t="str">
            <v>15</v>
          </cell>
          <cell r="Z1076" t="str">
            <v>MEDIA</v>
          </cell>
          <cell r="AA1076" t="str">
            <v>10</v>
          </cell>
          <cell r="AB1076" t="str">
            <v>0</v>
          </cell>
          <cell r="AC1076" t="str">
            <v>SI</v>
          </cell>
          <cell r="AD1076" t="str">
            <v>SI_HighLow</v>
          </cell>
          <cell r="AE1076" t="str">
            <v>not used</v>
          </cell>
          <cell r="AF1076" t="str">
            <v>D005047</v>
          </cell>
        </row>
        <row r="1077">
          <cell r="A1077" t="str">
            <v>SHARED</v>
          </cell>
          <cell r="B1077" t="str">
            <v>1</v>
          </cell>
          <cell r="C1077" t="str">
            <v>D_005048</v>
          </cell>
          <cell r="D1077" t="str">
            <v>0000010000</v>
          </cell>
          <cell r="E1077" t="str">
            <v>00</v>
          </cell>
          <cell r="F1077" t="str">
            <v>D_005048_000</v>
          </cell>
          <cell r="G1077" t="str">
            <v>(Dis.CESENA) (RONCOFREDDO-CESENA DEP. RONCOFREDDO ) LIVELLO POZZETTO</v>
          </cell>
          <cell r="H1077" t="str">
            <v>%</v>
          </cell>
          <cell r="I1077" t="str">
            <v>820</v>
          </cell>
          <cell r="J1077" t="str">
            <v>4095</v>
          </cell>
          <cell r="K1077" t="str">
            <v>0</v>
          </cell>
          <cell r="L1077" t="str">
            <v>100</v>
          </cell>
          <cell r="M1077" t="str">
            <v>1</v>
          </cell>
          <cell r="N1077" t="str">
            <v>0</v>
          </cell>
          <cell r="O1077" t="str">
            <v>32</v>
          </cell>
          <cell r="P1077" t="str">
            <v>0</v>
          </cell>
          <cell r="Q1077" t="str">
            <v>15</v>
          </cell>
          <cell r="R1077" t="str">
            <v>LINEARE</v>
          </cell>
          <cell r="S1077" t="str">
            <v>999999</v>
          </cell>
          <cell r="T1077" t="str">
            <v>888888</v>
          </cell>
          <cell r="U1077" t="str">
            <v>888888</v>
          </cell>
          <cell r="V1077" t="str">
            <v>-888888</v>
          </cell>
          <cell r="W1077" t="str">
            <v>-888888</v>
          </cell>
          <cell r="X1077" t="str">
            <v>-999999</v>
          </cell>
          <cell r="Y1077" t="str">
            <v>15</v>
          </cell>
          <cell r="Z1077" t="str">
            <v>MEDIA</v>
          </cell>
          <cell r="AA1077" t="str">
            <v>10</v>
          </cell>
          <cell r="AB1077" t="str">
            <v>0</v>
          </cell>
          <cell r="AC1077" t="str">
            <v>SI</v>
          </cell>
          <cell r="AD1077" t="str">
            <v>SI_HighLow</v>
          </cell>
          <cell r="AE1077" t="str">
            <v>not used</v>
          </cell>
          <cell r="AF1077" t="str">
            <v>D005048</v>
          </cell>
        </row>
        <row r="1078">
          <cell r="A1078" t="str">
            <v>SHARED</v>
          </cell>
          <cell r="B1078" t="str">
            <v>1</v>
          </cell>
          <cell r="C1078" t="str">
            <v>D_005048</v>
          </cell>
          <cell r="D1078" t="str">
            <v>0000020000</v>
          </cell>
          <cell r="E1078" t="str">
            <v>01</v>
          </cell>
          <cell r="F1078" t="str">
            <v>D_005048_001</v>
          </cell>
          <cell r="G1078" t="str">
            <v>(Dis.CESENA) (RONCOFREDDO-CESENA DEP. RONCOFREDDO ) ASSORBIMENTO AMPEROMETRICO A</v>
          </cell>
          <cell r="H1078" t="str">
            <v>A</v>
          </cell>
          <cell r="I1078" t="str">
            <v>820</v>
          </cell>
          <cell r="J1078" t="str">
            <v>4095</v>
          </cell>
          <cell r="K1078" t="str">
            <v>0</v>
          </cell>
          <cell r="L1078" t="str">
            <v>100</v>
          </cell>
          <cell r="M1078" t="str">
            <v>10</v>
          </cell>
          <cell r="N1078" t="str">
            <v>0</v>
          </cell>
          <cell r="O1078" t="str">
            <v>32</v>
          </cell>
          <cell r="P1078" t="str">
            <v>0</v>
          </cell>
          <cell r="Q1078" t="str">
            <v>15</v>
          </cell>
          <cell r="R1078" t="str">
            <v>LINEARE</v>
          </cell>
          <cell r="S1078" t="str">
            <v>999999</v>
          </cell>
          <cell r="T1078" t="str">
            <v>888888</v>
          </cell>
          <cell r="U1078" t="str">
            <v>888888</v>
          </cell>
          <cell r="V1078" t="str">
            <v>-888888</v>
          </cell>
          <cell r="W1078" t="str">
            <v>-888888</v>
          </cell>
          <cell r="X1078" t="str">
            <v>-999999</v>
          </cell>
          <cell r="Y1078" t="str">
            <v>15</v>
          </cell>
          <cell r="Z1078" t="str">
            <v>MEDIA</v>
          </cell>
          <cell r="AA1078" t="str">
            <v>10</v>
          </cell>
          <cell r="AB1078" t="str">
            <v>0</v>
          </cell>
          <cell r="AC1078" t="str">
            <v>SI</v>
          </cell>
          <cell r="AD1078" t="str">
            <v>SI_HighLow</v>
          </cell>
          <cell r="AE1078" t="str">
            <v>not used</v>
          </cell>
          <cell r="AF1078" t="str">
            <v>D005048</v>
          </cell>
        </row>
        <row r="1079">
          <cell r="A1079" t="str">
            <v>SHARED</v>
          </cell>
          <cell r="B1079" t="str">
            <v>1</v>
          </cell>
          <cell r="C1079" t="str">
            <v>D_005048</v>
          </cell>
          <cell r="D1079" t="str">
            <v>0000030000</v>
          </cell>
          <cell r="E1079" t="str">
            <v>02</v>
          </cell>
          <cell r="F1079" t="str">
            <v>D_005048_002</v>
          </cell>
          <cell r="G1079" t="str">
            <v>(Dis.CESENA) (RONCOFREDDO-CESENA DEP. RONCOFREDDO ) ASSORBIMENTO AMPEROMETRICO A</v>
          </cell>
          <cell r="H1079" t="str">
            <v>A</v>
          </cell>
          <cell r="I1079" t="str">
            <v>820</v>
          </cell>
          <cell r="J1079" t="str">
            <v>4095</v>
          </cell>
          <cell r="K1079" t="str">
            <v>0</v>
          </cell>
          <cell r="L1079" t="str">
            <v>100</v>
          </cell>
          <cell r="M1079" t="str">
            <v>10</v>
          </cell>
          <cell r="N1079" t="str">
            <v>0</v>
          </cell>
          <cell r="O1079" t="str">
            <v>32</v>
          </cell>
          <cell r="P1079" t="str">
            <v>0</v>
          </cell>
          <cell r="Q1079" t="str">
            <v>15</v>
          </cell>
          <cell r="R1079" t="str">
            <v>LINEARE</v>
          </cell>
          <cell r="S1079" t="str">
            <v>999999</v>
          </cell>
          <cell r="T1079" t="str">
            <v>888888</v>
          </cell>
          <cell r="U1079" t="str">
            <v>888888</v>
          </cell>
          <cell r="V1079" t="str">
            <v>-888888</v>
          </cell>
          <cell r="W1079" t="str">
            <v>-888888</v>
          </cell>
          <cell r="X1079" t="str">
            <v>-999999</v>
          </cell>
          <cell r="Y1079" t="str">
            <v>15</v>
          </cell>
          <cell r="Z1079" t="str">
            <v>MEDIA</v>
          </cell>
          <cell r="AA1079" t="str">
            <v>10</v>
          </cell>
          <cell r="AB1079" t="str">
            <v>0</v>
          </cell>
          <cell r="AC1079" t="str">
            <v>SI</v>
          </cell>
          <cell r="AD1079" t="str">
            <v>SI_HighLow</v>
          </cell>
          <cell r="AE1079" t="str">
            <v>not used</v>
          </cell>
          <cell r="AF1079" t="str">
            <v>D005048</v>
          </cell>
        </row>
        <row r="1080">
          <cell r="A1080" t="str">
            <v>SHARED</v>
          </cell>
          <cell r="B1080" t="str">
            <v>1</v>
          </cell>
          <cell r="C1080" t="str">
            <v>D_005075</v>
          </cell>
          <cell r="D1080" t="str">
            <v>0000010000</v>
          </cell>
          <cell r="E1080" t="str">
            <v>00</v>
          </cell>
          <cell r="F1080" t="str">
            <v>D_005075_000</v>
          </cell>
          <cell r="G1080" t="str">
            <v>(Dis.CESENA) (BORELLO FITO DEP. BORA ) LIVELLO POZZETTO</v>
          </cell>
          <cell r="H1080" t="str">
            <v>%</v>
          </cell>
          <cell r="I1080" t="str">
            <v>820</v>
          </cell>
          <cell r="J1080" t="str">
            <v>4095</v>
          </cell>
          <cell r="K1080" t="str">
            <v>0</v>
          </cell>
          <cell r="L1080" t="str">
            <v>100</v>
          </cell>
          <cell r="M1080" t="str">
            <v>1</v>
          </cell>
          <cell r="N1080" t="str">
            <v>0</v>
          </cell>
          <cell r="O1080" t="str">
            <v>32</v>
          </cell>
          <cell r="P1080" t="str">
            <v>0</v>
          </cell>
          <cell r="Q1080" t="str">
            <v>15</v>
          </cell>
          <cell r="R1080" t="str">
            <v>LINEARE</v>
          </cell>
          <cell r="S1080" t="str">
            <v>999999</v>
          </cell>
          <cell r="T1080" t="str">
            <v>888888</v>
          </cell>
          <cell r="U1080" t="str">
            <v>888888</v>
          </cell>
          <cell r="V1080" t="str">
            <v>-888888</v>
          </cell>
          <cell r="W1080" t="str">
            <v>-888888</v>
          </cell>
          <cell r="X1080" t="str">
            <v>-999999</v>
          </cell>
          <cell r="Y1080" t="str">
            <v>15</v>
          </cell>
          <cell r="Z1080" t="str">
            <v>MEDIA</v>
          </cell>
          <cell r="AA1080" t="str">
            <v>10</v>
          </cell>
          <cell r="AB1080" t="str">
            <v>0</v>
          </cell>
          <cell r="AC1080" t="str">
            <v>SI</v>
          </cell>
          <cell r="AD1080" t="str">
            <v>SI_HighLow</v>
          </cell>
          <cell r="AE1080" t="str">
            <v>not used</v>
          </cell>
          <cell r="AF1080" t="str">
            <v>D005075</v>
          </cell>
        </row>
        <row r="1081">
          <cell r="A1081" t="str">
            <v>SHARED</v>
          </cell>
          <cell r="B1081" t="str">
            <v>1</v>
          </cell>
          <cell r="C1081" t="str">
            <v>D_005075</v>
          </cell>
          <cell r="D1081" t="str">
            <v>0000020000</v>
          </cell>
          <cell r="E1081" t="str">
            <v>01</v>
          </cell>
          <cell r="F1081" t="str">
            <v>D_005075_001</v>
          </cell>
          <cell r="G1081" t="str">
            <v>(Dis.CESENA) (BORELLO FITO DEP. BORA ) ASSORBIMENTO AMPEROMETRICO P.PA.1</v>
          </cell>
          <cell r="H1081" t="str">
            <v>A</v>
          </cell>
          <cell r="I1081" t="str">
            <v>820</v>
          </cell>
          <cell r="J1081" t="str">
            <v>4095</v>
          </cell>
          <cell r="K1081" t="str">
            <v>0</v>
          </cell>
          <cell r="L1081" t="str">
            <v>100</v>
          </cell>
          <cell r="M1081" t="str">
            <v>10</v>
          </cell>
          <cell r="N1081" t="str">
            <v>0</v>
          </cell>
          <cell r="O1081" t="str">
            <v>32</v>
          </cell>
          <cell r="P1081" t="str">
            <v>0</v>
          </cell>
          <cell r="Q1081" t="str">
            <v>15</v>
          </cell>
          <cell r="R1081" t="str">
            <v>LINEARE</v>
          </cell>
          <cell r="S1081" t="str">
            <v>999999</v>
          </cell>
          <cell r="T1081" t="str">
            <v>888888</v>
          </cell>
          <cell r="U1081" t="str">
            <v>888888</v>
          </cell>
          <cell r="V1081" t="str">
            <v>-888888</v>
          </cell>
          <cell r="W1081" t="str">
            <v>-888888</v>
          </cell>
          <cell r="X1081" t="str">
            <v>-999999</v>
          </cell>
          <cell r="Y1081" t="str">
            <v>15</v>
          </cell>
          <cell r="Z1081" t="str">
            <v>MEDIA</v>
          </cell>
          <cell r="AA1081" t="str">
            <v>10</v>
          </cell>
          <cell r="AB1081" t="str">
            <v>0</v>
          </cell>
          <cell r="AC1081" t="str">
            <v>SI</v>
          </cell>
          <cell r="AD1081" t="str">
            <v>SI_HighLow</v>
          </cell>
          <cell r="AE1081" t="str">
            <v>not used</v>
          </cell>
          <cell r="AF1081" t="str">
            <v>D005075</v>
          </cell>
        </row>
        <row r="1082">
          <cell r="A1082" t="str">
            <v>SHARED</v>
          </cell>
          <cell r="B1082" t="str">
            <v>1</v>
          </cell>
          <cell r="C1082" t="str">
            <v>D_005075</v>
          </cell>
          <cell r="D1082" t="str">
            <v>0000030000</v>
          </cell>
          <cell r="E1082" t="str">
            <v>02</v>
          </cell>
          <cell r="F1082" t="str">
            <v>D_005075_002</v>
          </cell>
          <cell r="G1082" t="str">
            <v>(Dis.CESENA) (BORELLO FITO DEP. BORA ) ASSORBIMENTO AMPEROMETRICO P.PA.2</v>
          </cell>
          <cell r="H1082" t="str">
            <v>A</v>
          </cell>
          <cell r="I1082" t="str">
            <v>820</v>
          </cell>
          <cell r="J1082" t="str">
            <v>4095</v>
          </cell>
          <cell r="K1082" t="str">
            <v>0</v>
          </cell>
          <cell r="L1082" t="str">
            <v>100</v>
          </cell>
          <cell r="M1082" t="str">
            <v>10</v>
          </cell>
          <cell r="N1082" t="str">
            <v>0</v>
          </cell>
          <cell r="O1082" t="str">
            <v>32</v>
          </cell>
          <cell r="P1082" t="str">
            <v>0</v>
          </cell>
          <cell r="Q1082" t="str">
            <v>15</v>
          </cell>
          <cell r="R1082" t="str">
            <v>LINEARE</v>
          </cell>
          <cell r="S1082" t="str">
            <v>999999</v>
          </cell>
          <cell r="T1082" t="str">
            <v>888888</v>
          </cell>
          <cell r="U1082" t="str">
            <v>888888</v>
          </cell>
          <cell r="V1082" t="str">
            <v>-888888</v>
          </cell>
          <cell r="W1082" t="str">
            <v>-888888</v>
          </cell>
          <cell r="X1082" t="str">
            <v>-999999</v>
          </cell>
          <cell r="Y1082" t="str">
            <v>15</v>
          </cell>
          <cell r="Z1082" t="str">
            <v>MEDIA</v>
          </cell>
          <cell r="AA1082" t="str">
            <v>10</v>
          </cell>
          <cell r="AB1082" t="str">
            <v>0</v>
          </cell>
          <cell r="AC1082" t="str">
            <v>SI</v>
          </cell>
          <cell r="AD1082" t="str">
            <v>SI_HighLow</v>
          </cell>
          <cell r="AE1082" t="str">
            <v>not used</v>
          </cell>
          <cell r="AF1082" t="str">
            <v>D005075</v>
          </cell>
        </row>
        <row r="1083">
          <cell r="A1083" t="str">
            <v>SHARED</v>
          </cell>
          <cell r="B1083" t="str">
            <v>1</v>
          </cell>
          <cell r="C1083" t="str">
            <v>D_005076</v>
          </cell>
          <cell r="D1083" t="str">
            <v>0000010000</v>
          </cell>
          <cell r="E1083" t="str">
            <v>00</v>
          </cell>
          <cell r="F1083" t="str">
            <v>D_005076_000</v>
          </cell>
          <cell r="G1083" t="str">
            <v>(Dis.CESENA) (CESENA FITO DEP. CALABRINA ) LIVELLO POZZETTO</v>
          </cell>
          <cell r="H1083" t="str">
            <v>%</v>
          </cell>
          <cell r="I1083" t="str">
            <v>820</v>
          </cell>
          <cell r="J1083" t="str">
            <v>4095</v>
          </cell>
          <cell r="K1083" t="str">
            <v>0</v>
          </cell>
          <cell r="L1083" t="str">
            <v>100</v>
          </cell>
          <cell r="M1083" t="str">
            <v>1</v>
          </cell>
          <cell r="N1083" t="str">
            <v>0</v>
          </cell>
          <cell r="O1083" t="str">
            <v>32</v>
          </cell>
          <cell r="P1083" t="str">
            <v>0</v>
          </cell>
          <cell r="Q1083" t="str">
            <v>15</v>
          </cell>
          <cell r="R1083" t="str">
            <v>LINEARE</v>
          </cell>
          <cell r="S1083" t="str">
            <v>999999</v>
          </cell>
          <cell r="T1083" t="str">
            <v>888888</v>
          </cell>
          <cell r="U1083" t="str">
            <v>888888</v>
          </cell>
          <cell r="V1083" t="str">
            <v>-888888</v>
          </cell>
          <cell r="W1083" t="str">
            <v>-888888</v>
          </cell>
          <cell r="X1083" t="str">
            <v>-999999</v>
          </cell>
          <cell r="Y1083" t="str">
            <v>15</v>
          </cell>
          <cell r="Z1083" t="str">
            <v>MEDIA</v>
          </cell>
          <cell r="AA1083" t="str">
            <v>10</v>
          </cell>
          <cell r="AB1083" t="str">
            <v>0</v>
          </cell>
          <cell r="AC1083" t="str">
            <v>SI</v>
          </cell>
          <cell r="AD1083" t="str">
            <v>SI_HighLow</v>
          </cell>
          <cell r="AE1083" t="str">
            <v>not used</v>
          </cell>
          <cell r="AF1083" t="str">
            <v>D005076</v>
          </cell>
        </row>
        <row r="1084">
          <cell r="A1084" t="str">
            <v>SHARED</v>
          </cell>
          <cell r="B1084" t="str">
            <v>1</v>
          </cell>
          <cell r="C1084" t="str">
            <v>D_005076</v>
          </cell>
          <cell r="D1084" t="str">
            <v>0000020000</v>
          </cell>
          <cell r="E1084" t="str">
            <v>01</v>
          </cell>
          <cell r="F1084" t="str">
            <v>D_005076_001</v>
          </cell>
          <cell r="G1084" t="str">
            <v>(Dis.CESENA) (CESENA FITO DEP. CALABRINA ) ASSORBIMENTO AMPEROMETRICO P.PA.1</v>
          </cell>
          <cell r="H1084" t="str">
            <v>A</v>
          </cell>
          <cell r="I1084" t="str">
            <v>820</v>
          </cell>
          <cell r="J1084" t="str">
            <v>4095</v>
          </cell>
          <cell r="K1084" t="str">
            <v>0</v>
          </cell>
          <cell r="L1084" t="str">
            <v>100</v>
          </cell>
          <cell r="M1084" t="str">
            <v>10</v>
          </cell>
          <cell r="N1084" t="str">
            <v>0</v>
          </cell>
          <cell r="O1084" t="str">
            <v>32</v>
          </cell>
          <cell r="P1084" t="str">
            <v>0</v>
          </cell>
          <cell r="Q1084" t="str">
            <v>15</v>
          </cell>
          <cell r="R1084" t="str">
            <v>LINEARE</v>
          </cell>
          <cell r="S1084" t="str">
            <v>999999</v>
          </cell>
          <cell r="T1084" t="str">
            <v>888888</v>
          </cell>
          <cell r="U1084" t="str">
            <v>888888</v>
          </cell>
          <cell r="V1084" t="str">
            <v>-888888</v>
          </cell>
          <cell r="W1084" t="str">
            <v>-888888</v>
          </cell>
          <cell r="X1084" t="str">
            <v>-999999</v>
          </cell>
          <cell r="Y1084" t="str">
            <v>15</v>
          </cell>
          <cell r="Z1084" t="str">
            <v>MEDIA</v>
          </cell>
          <cell r="AA1084" t="str">
            <v>10</v>
          </cell>
          <cell r="AB1084" t="str">
            <v>0</v>
          </cell>
          <cell r="AC1084" t="str">
            <v>SI</v>
          </cell>
          <cell r="AD1084" t="str">
            <v>SI_HighLow</v>
          </cell>
          <cell r="AE1084" t="str">
            <v>not used</v>
          </cell>
          <cell r="AF1084" t="str">
            <v>D005076</v>
          </cell>
        </row>
        <row r="1085">
          <cell r="A1085" t="str">
            <v>SHARED</v>
          </cell>
          <cell r="B1085" t="str">
            <v>1</v>
          </cell>
          <cell r="C1085" t="str">
            <v>D_005076</v>
          </cell>
          <cell r="D1085" t="str">
            <v>0000030000</v>
          </cell>
          <cell r="E1085" t="str">
            <v>02</v>
          </cell>
          <cell r="F1085" t="str">
            <v>D_005076_002</v>
          </cell>
          <cell r="G1085" t="str">
            <v>(Dis.CESENA) (CESENA FITO DEP. CALABRINA ) ASSORBIMENTO AMPEROMETRICO P.PA.2</v>
          </cell>
          <cell r="H1085" t="str">
            <v>A</v>
          </cell>
          <cell r="I1085" t="str">
            <v>820</v>
          </cell>
          <cell r="J1085" t="str">
            <v>4095</v>
          </cell>
          <cell r="K1085" t="str">
            <v>0</v>
          </cell>
          <cell r="L1085" t="str">
            <v>100</v>
          </cell>
          <cell r="M1085" t="str">
            <v>10</v>
          </cell>
          <cell r="N1085" t="str">
            <v>0</v>
          </cell>
          <cell r="O1085" t="str">
            <v>32</v>
          </cell>
          <cell r="P1085" t="str">
            <v>0</v>
          </cell>
          <cell r="Q1085" t="str">
            <v>15</v>
          </cell>
          <cell r="R1085" t="str">
            <v>LINEARE</v>
          </cell>
          <cell r="S1085" t="str">
            <v>999999</v>
          </cell>
          <cell r="T1085" t="str">
            <v>888888</v>
          </cell>
          <cell r="U1085" t="str">
            <v>888888</v>
          </cell>
          <cell r="V1085" t="str">
            <v>-888888</v>
          </cell>
          <cell r="W1085" t="str">
            <v>-888888</v>
          </cell>
          <cell r="X1085" t="str">
            <v>-999999</v>
          </cell>
          <cell r="Y1085" t="str">
            <v>15</v>
          </cell>
          <cell r="Z1085" t="str">
            <v>MEDIA</v>
          </cell>
          <cell r="AA1085" t="str">
            <v>10</v>
          </cell>
          <cell r="AB1085" t="str">
            <v>0</v>
          </cell>
          <cell r="AC1085" t="str">
            <v>SI</v>
          </cell>
          <cell r="AD1085" t="str">
            <v>SI_HighLow</v>
          </cell>
          <cell r="AE1085" t="str">
            <v>not used</v>
          </cell>
          <cell r="AF1085" t="str">
            <v>D005076</v>
          </cell>
        </row>
        <row r="1086">
          <cell r="A1086" t="str">
            <v>SHARED</v>
          </cell>
          <cell r="B1086" t="str">
            <v>1</v>
          </cell>
          <cell r="C1086" t="str">
            <v>D_005076</v>
          </cell>
          <cell r="D1086" t="str">
            <v>0000040000</v>
          </cell>
          <cell r="E1086" t="str">
            <v>03</v>
          </cell>
          <cell r="F1086" t="str">
            <v>D_005076_003</v>
          </cell>
          <cell r="G1086" t="str">
            <v>(Dis.CESENA) (CESENA FITO DEP. CALABRINA ) ASSORBIMENTO AMPEROMETRICO P.PA.3</v>
          </cell>
          <cell r="H1086" t="str">
            <v>m3/h</v>
          </cell>
          <cell r="I1086" t="str">
            <v>820</v>
          </cell>
          <cell r="J1086" t="str">
            <v>4095</v>
          </cell>
          <cell r="K1086" t="str">
            <v>0</v>
          </cell>
          <cell r="L1086" t="str">
            <v>100</v>
          </cell>
          <cell r="M1086" t="str">
            <v>10</v>
          </cell>
          <cell r="N1086" t="str">
            <v>0</v>
          </cell>
          <cell r="O1086" t="str">
            <v>32</v>
          </cell>
          <cell r="P1086" t="str">
            <v>0</v>
          </cell>
          <cell r="Q1086" t="str">
            <v>15</v>
          </cell>
          <cell r="R1086" t="str">
            <v>LINEARE</v>
          </cell>
          <cell r="S1086" t="str">
            <v>999999</v>
          </cell>
          <cell r="T1086" t="str">
            <v>888888</v>
          </cell>
          <cell r="U1086" t="str">
            <v>888888</v>
          </cell>
          <cell r="V1086" t="str">
            <v>-888888</v>
          </cell>
          <cell r="W1086" t="str">
            <v>-888888</v>
          </cell>
          <cell r="X1086" t="str">
            <v>-999999</v>
          </cell>
          <cell r="Y1086" t="str">
            <v>15</v>
          </cell>
          <cell r="Z1086" t="str">
            <v>MEDIA</v>
          </cell>
          <cell r="AA1086" t="str">
            <v>10</v>
          </cell>
          <cell r="AB1086" t="str">
            <v>0</v>
          </cell>
          <cell r="AC1086" t="str">
            <v>SI</v>
          </cell>
          <cell r="AD1086" t="str">
            <v>SI_HighLow</v>
          </cell>
          <cell r="AE1086" t="str">
            <v>not used</v>
          </cell>
          <cell r="AF1086" t="str">
            <v>D005076</v>
          </cell>
        </row>
        <row r="1087">
          <cell r="A1087" t="str">
            <v>SHARED</v>
          </cell>
          <cell r="B1087" t="str">
            <v>1</v>
          </cell>
          <cell r="C1087" t="str">
            <v>D_005076</v>
          </cell>
          <cell r="D1087" t="str">
            <v>0000050000</v>
          </cell>
          <cell r="E1087" t="str">
            <v>04</v>
          </cell>
          <cell r="F1087" t="str">
            <v>D_005076_004</v>
          </cell>
          <cell r="G1087" t="str">
            <v>(Dis.CESENA) (CESENA FITO DEP. CALABRINA ) ASSORBIMENTO AMPEROMETRICO P.PA.4</v>
          </cell>
          <cell r="H1087" t="str">
            <v>%</v>
          </cell>
          <cell r="I1087" t="str">
            <v>820</v>
          </cell>
          <cell r="J1087" t="str">
            <v>4095</v>
          </cell>
          <cell r="K1087" t="str">
            <v>0</v>
          </cell>
          <cell r="L1087" t="str">
            <v>100</v>
          </cell>
          <cell r="M1087" t="str">
            <v>10</v>
          </cell>
          <cell r="N1087" t="str">
            <v>0</v>
          </cell>
          <cell r="O1087" t="str">
            <v>32</v>
          </cell>
          <cell r="P1087" t="str">
            <v>0</v>
          </cell>
          <cell r="Q1087" t="str">
            <v>15</v>
          </cell>
          <cell r="R1087" t="str">
            <v>LINEARE</v>
          </cell>
          <cell r="S1087" t="str">
            <v>999999</v>
          </cell>
          <cell r="T1087" t="str">
            <v>888888</v>
          </cell>
          <cell r="U1087" t="str">
            <v>888888</v>
          </cell>
          <cell r="V1087" t="str">
            <v>-888888</v>
          </cell>
          <cell r="W1087" t="str">
            <v>-888888</v>
          </cell>
          <cell r="X1087" t="str">
            <v>-999999</v>
          </cell>
          <cell r="Y1087" t="str">
            <v>15</v>
          </cell>
          <cell r="Z1087" t="str">
            <v>MEDIA</v>
          </cell>
          <cell r="AA1087" t="str">
            <v>10</v>
          </cell>
          <cell r="AB1087" t="str">
            <v>0</v>
          </cell>
          <cell r="AC1087" t="str">
            <v>SI</v>
          </cell>
          <cell r="AD1087" t="str">
            <v>SI_HighLow</v>
          </cell>
          <cell r="AE1087" t="str">
            <v>not used</v>
          </cell>
          <cell r="AF1087" t="str">
            <v>D005076</v>
          </cell>
        </row>
        <row r="1088">
          <cell r="A1088" t="str">
            <v>SHARED</v>
          </cell>
          <cell r="B1088" t="str">
            <v>1</v>
          </cell>
          <cell r="C1088" t="str">
            <v>D_005086</v>
          </cell>
          <cell r="D1088" t="str">
            <v>0000010000</v>
          </cell>
          <cell r="E1088" t="str">
            <v>00</v>
          </cell>
          <cell r="F1088" t="str">
            <v>D_005086_000</v>
          </cell>
          <cell r="G1088" t="str">
            <v>(Dis.CESENA) (CESENA DEPURATORE RUFFIO ) LIVELLO POZZETTO</v>
          </cell>
          <cell r="H1088" t="str">
            <v>%</v>
          </cell>
          <cell r="I1088" t="str">
            <v>820</v>
          </cell>
          <cell r="J1088" t="str">
            <v>4095</v>
          </cell>
          <cell r="K1088" t="str">
            <v>0</v>
          </cell>
          <cell r="L1088" t="str">
            <v>100</v>
          </cell>
          <cell r="M1088" t="str">
            <v>1</v>
          </cell>
          <cell r="N1088" t="str">
            <v>0</v>
          </cell>
          <cell r="O1088" t="str">
            <v>32</v>
          </cell>
          <cell r="P1088" t="str">
            <v>0</v>
          </cell>
          <cell r="Q1088" t="str">
            <v>15</v>
          </cell>
          <cell r="R1088" t="str">
            <v>LINEARE</v>
          </cell>
          <cell r="S1088" t="str">
            <v>999999</v>
          </cell>
          <cell r="T1088" t="str">
            <v>888888</v>
          </cell>
          <cell r="U1088" t="str">
            <v>888888</v>
          </cell>
          <cell r="V1088" t="str">
            <v>-888888</v>
          </cell>
          <cell r="W1088" t="str">
            <v>-888888</v>
          </cell>
          <cell r="X1088" t="str">
            <v>-999999</v>
          </cell>
          <cell r="Y1088" t="str">
            <v>15</v>
          </cell>
          <cell r="Z1088" t="str">
            <v>MEDIA</v>
          </cell>
          <cell r="AA1088" t="str">
            <v>10</v>
          </cell>
          <cell r="AB1088" t="str">
            <v>0</v>
          </cell>
          <cell r="AC1088" t="str">
            <v>SI</v>
          </cell>
          <cell r="AD1088" t="str">
            <v>SI_HighLow</v>
          </cell>
          <cell r="AE1088" t="str">
            <v>not used</v>
          </cell>
          <cell r="AF1088" t="str">
            <v>D005086</v>
          </cell>
        </row>
        <row r="1089">
          <cell r="A1089" t="str">
            <v>SHARED</v>
          </cell>
          <cell r="B1089" t="str">
            <v>1</v>
          </cell>
          <cell r="C1089" t="str">
            <v>D_005086</v>
          </cell>
          <cell r="D1089" t="str">
            <v>0000020000</v>
          </cell>
          <cell r="E1089" t="str">
            <v>01</v>
          </cell>
          <cell r="F1089" t="str">
            <v>D_005086_001</v>
          </cell>
          <cell r="G1089" t="str">
            <v>(Dis.CESENA) (CESENA DEPURATORE RUFFIO ) ASSORBIMENTO AMPEROMETRICO P.PA.1</v>
          </cell>
          <cell r="H1089" t="str">
            <v>A</v>
          </cell>
          <cell r="I1089" t="str">
            <v>820</v>
          </cell>
          <cell r="J1089" t="str">
            <v>4095</v>
          </cell>
          <cell r="K1089" t="str">
            <v>0</v>
          </cell>
          <cell r="L1089" t="str">
            <v>100</v>
          </cell>
          <cell r="M1089" t="str">
            <v>10</v>
          </cell>
          <cell r="N1089" t="str">
            <v>0</v>
          </cell>
          <cell r="O1089" t="str">
            <v>32</v>
          </cell>
          <cell r="P1089" t="str">
            <v>0</v>
          </cell>
          <cell r="Q1089" t="str">
            <v>15</v>
          </cell>
          <cell r="R1089" t="str">
            <v>LINEARE</v>
          </cell>
          <cell r="S1089" t="str">
            <v>999999</v>
          </cell>
          <cell r="T1089" t="str">
            <v>888888</v>
          </cell>
          <cell r="U1089" t="str">
            <v>888888</v>
          </cell>
          <cell r="V1089" t="str">
            <v>-888888</v>
          </cell>
          <cell r="W1089" t="str">
            <v>-888888</v>
          </cell>
          <cell r="X1089" t="str">
            <v>-999999</v>
          </cell>
          <cell r="Y1089" t="str">
            <v>15</v>
          </cell>
          <cell r="Z1089" t="str">
            <v>MEDIA</v>
          </cell>
          <cell r="AA1089" t="str">
            <v>10</v>
          </cell>
          <cell r="AB1089" t="str">
            <v>0</v>
          </cell>
          <cell r="AC1089" t="str">
            <v>SI</v>
          </cell>
          <cell r="AD1089" t="str">
            <v>SI_HighLow</v>
          </cell>
          <cell r="AE1089" t="str">
            <v>not used</v>
          </cell>
          <cell r="AF1089" t="str">
            <v>D005086</v>
          </cell>
        </row>
        <row r="1090">
          <cell r="A1090" t="str">
            <v>SHARED</v>
          </cell>
          <cell r="B1090" t="str">
            <v>1</v>
          </cell>
          <cell r="C1090" t="str">
            <v>D_005086</v>
          </cell>
          <cell r="D1090" t="str">
            <v>0000030000</v>
          </cell>
          <cell r="E1090" t="str">
            <v>02</v>
          </cell>
          <cell r="F1090" t="str">
            <v>D_005086_002</v>
          </cell>
          <cell r="G1090" t="str">
            <v>(Dis.CESENA) (CESENA DEPURATORE RUFFIO ) ASSORBIMENTO AMPEROMETRICO P.PA.2</v>
          </cell>
          <cell r="H1090" t="str">
            <v>A</v>
          </cell>
          <cell r="I1090" t="str">
            <v>820</v>
          </cell>
          <cell r="J1090" t="str">
            <v>4095</v>
          </cell>
          <cell r="K1090" t="str">
            <v>0</v>
          </cell>
          <cell r="L1090" t="str">
            <v>100</v>
          </cell>
          <cell r="M1090" t="str">
            <v>10</v>
          </cell>
          <cell r="N1090" t="str">
            <v>0</v>
          </cell>
          <cell r="O1090" t="str">
            <v>32</v>
          </cell>
          <cell r="P1090" t="str">
            <v>0</v>
          </cell>
          <cell r="Q1090" t="str">
            <v>15</v>
          </cell>
          <cell r="R1090" t="str">
            <v>LINEARE</v>
          </cell>
          <cell r="S1090" t="str">
            <v>999999</v>
          </cell>
          <cell r="T1090" t="str">
            <v>888888</v>
          </cell>
          <cell r="U1090" t="str">
            <v>888888</v>
          </cell>
          <cell r="V1090" t="str">
            <v>-888888</v>
          </cell>
          <cell r="W1090" t="str">
            <v>-888888</v>
          </cell>
          <cell r="X1090" t="str">
            <v>-999999</v>
          </cell>
          <cell r="Y1090" t="str">
            <v>15</v>
          </cell>
          <cell r="Z1090" t="str">
            <v>MEDIA</v>
          </cell>
          <cell r="AA1090" t="str">
            <v>10</v>
          </cell>
          <cell r="AB1090" t="str">
            <v>0</v>
          </cell>
          <cell r="AC1090" t="str">
            <v>SI</v>
          </cell>
          <cell r="AD1090" t="str">
            <v>SI_HighLow</v>
          </cell>
          <cell r="AE1090" t="str">
            <v>not used</v>
          </cell>
          <cell r="AF1090" t="str">
            <v>D005086</v>
          </cell>
        </row>
        <row r="1091">
          <cell r="A1091" t="str">
            <v>SHARED</v>
          </cell>
          <cell r="B1091" t="str">
            <v>1</v>
          </cell>
          <cell r="C1091" t="str">
            <v>D_005086</v>
          </cell>
          <cell r="D1091" t="str">
            <v>0000040000</v>
          </cell>
          <cell r="E1091" t="str">
            <v>03</v>
          </cell>
          <cell r="F1091" t="str">
            <v>D_005086_003</v>
          </cell>
          <cell r="G1091" t="str">
            <v>(Dis.CESENA) (CESENA DEPURATORE RUFFIO ) ASSORBIMENTO AMPEROMETRICO AER. 1</v>
          </cell>
          <cell r="H1091" t="str">
            <v>A</v>
          </cell>
          <cell r="I1091" t="str">
            <v>820</v>
          </cell>
          <cell r="J1091" t="str">
            <v>4095</v>
          </cell>
          <cell r="K1091" t="str">
            <v>0</v>
          </cell>
          <cell r="L1091" t="str">
            <v>100</v>
          </cell>
          <cell r="M1091" t="str">
            <v>10</v>
          </cell>
          <cell r="N1091" t="str">
            <v>0</v>
          </cell>
          <cell r="O1091" t="str">
            <v>32</v>
          </cell>
          <cell r="P1091" t="str">
            <v>0</v>
          </cell>
          <cell r="Q1091" t="str">
            <v>15</v>
          </cell>
          <cell r="R1091" t="str">
            <v>LINEARE</v>
          </cell>
          <cell r="S1091" t="str">
            <v>999999</v>
          </cell>
          <cell r="T1091" t="str">
            <v>888888</v>
          </cell>
          <cell r="U1091" t="str">
            <v>888888</v>
          </cell>
          <cell r="V1091" t="str">
            <v>-888888</v>
          </cell>
          <cell r="W1091" t="str">
            <v>-888888</v>
          </cell>
          <cell r="X1091" t="str">
            <v>-999999</v>
          </cell>
          <cell r="Y1091" t="str">
            <v>15</v>
          </cell>
          <cell r="Z1091" t="str">
            <v>MEDIA</v>
          </cell>
          <cell r="AA1091" t="str">
            <v>10</v>
          </cell>
          <cell r="AB1091" t="str">
            <v>0</v>
          </cell>
          <cell r="AC1091" t="str">
            <v>SI</v>
          </cell>
          <cell r="AD1091" t="str">
            <v>SI_HighLow</v>
          </cell>
          <cell r="AE1091" t="str">
            <v>not used</v>
          </cell>
          <cell r="AF1091" t="str">
            <v>D005086</v>
          </cell>
        </row>
        <row r="1092">
          <cell r="A1092" t="str">
            <v>SHARED</v>
          </cell>
          <cell r="B1092" t="str">
            <v>1</v>
          </cell>
          <cell r="C1092" t="str">
            <v>D_005086</v>
          </cell>
          <cell r="D1092" t="str">
            <v>0000050000</v>
          </cell>
          <cell r="E1092" t="str">
            <v>04</v>
          </cell>
          <cell r="F1092" t="str">
            <v>D_005086_004</v>
          </cell>
          <cell r="G1092" t="str">
            <v>(Dis.CESENA) (CESENA DEPURATORE RUFFIO ) ASSORBIMENTO AMPEROMETRICO AER. 2</v>
          </cell>
          <cell r="H1092" t="str">
            <v>A</v>
          </cell>
          <cell r="I1092" t="str">
            <v>820</v>
          </cell>
          <cell r="J1092" t="str">
            <v>4095</v>
          </cell>
          <cell r="K1092" t="str">
            <v>0</v>
          </cell>
          <cell r="L1092" t="str">
            <v>100</v>
          </cell>
          <cell r="M1092" t="str">
            <v>10</v>
          </cell>
          <cell r="N1092" t="str">
            <v>0</v>
          </cell>
          <cell r="O1092" t="str">
            <v>32</v>
          </cell>
          <cell r="P1092" t="str">
            <v>0</v>
          </cell>
          <cell r="Q1092" t="str">
            <v>15</v>
          </cell>
          <cell r="R1092" t="str">
            <v>LINEARE</v>
          </cell>
          <cell r="S1092" t="str">
            <v>999999</v>
          </cell>
          <cell r="T1092" t="str">
            <v>888888</v>
          </cell>
          <cell r="U1092" t="str">
            <v>888888</v>
          </cell>
          <cell r="V1092" t="str">
            <v>-888888</v>
          </cell>
          <cell r="W1092" t="str">
            <v>-888888</v>
          </cell>
          <cell r="X1092" t="str">
            <v>-999999</v>
          </cell>
          <cell r="Y1092" t="str">
            <v>15</v>
          </cell>
          <cell r="Z1092" t="str">
            <v>MEDIA</v>
          </cell>
          <cell r="AA1092" t="str">
            <v>10</v>
          </cell>
          <cell r="AB1092" t="str">
            <v>0</v>
          </cell>
          <cell r="AC1092" t="str">
            <v>SI</v>
          </cell>
          <cell r="AD1092" t="str">
            <v>SI_HighLow</v>
          </cell>
          <cell r="AE1092" t="str">
            <v>not used</v>
          </cell>
          <cell r="AF1092" t="str">
            <v>D005086</v>
          </cell>
        </row>
        <row r="1093">
          <cell r="A1093" t="str">
            <v>SHARED</v>
          </cell>
          <cell r="B1093" t="str">
            <v>1</v>
          </cell>
          <cell r="C1093" t="str">
            <v>D_005133</v>
          </cell>
          <cell r="D1093" t="str">
            <v>0000010000</v>
          </cell>
          <cell r="E1093" t="str">
            <v>00</v>
          </cell>
          <cell r="F1093" t="str">
            <v>D_005133_000</v>
          </cell>
          <cell r="G1093" t="str">
            <v>(Dis.CESENA) (VERGHERETO-CESENA DEP. BALZE ) LIVELLO POZZETTO</v>
          </cell>
          <cell r="H1093" t="str">
            <v>%</v>
          </cell>
          <cell r="I1093" t="str">
            <v>820</v>
          </cell>
          <cell r="J1093" t="str">
            <v>4095</v>
          </cell>
          <cell r="K1093" t="str">
            <v>0</v>
          </cell>
          <cell r="L1093" t="str">
            <v>100</v>
          </cell>
          <cell r="M1093" t="str">
            <v>1</v>
          </cell>
          <cell r="N1093" t="str">
            <v>0</v>
          </cell>
          <cell r="O1093" t="str">
            <v>32</v>
          </cell>
          <cell r="P1093" t="str">
            <v>0</v>
          </cell>
          <cell r="Q1093" t="str">
            <v>15</v>
          </cell>
          <cell r="R1093" t="str">
            <v>LINEARE</v>
          </cell>
          <cell r="S1093" t="str">
            <v>999999</v>
          </cell>
          <cell r="T1093" t="str">
            <v>888888</v>
          </cell>
          <cell r="U1093" t="str">
            <v>888888</v>
          </cell>
          <cell r="V1093" t="str">
            <v>-888888</v>
          </cell>
          <cell r="W1093" t="str">
            <v>-888888</v>
          </cell>
          <cell r="X1093" t="str">
            <v>-999999</v>
          </cell>
          <cell r="Y1093" t="str">
            <v>15</v>
          </cell>
          <cell r="Z1093" t="str">
            <v>MEDIA</v>
          </cell>
          <cell r="AA1093" t="str">
            <v>10</v>
          </cell>
          <cell r="AB1093" t="str">
            <v>0</v>
          </cell>
          <cell r="AC1093" t="str">
            <v>SI</v>
          </cell>
          <cell r="AD1093" t="str">
            <v>SI_HighLow</v>
          </cell>
          <cell r="AE1093" t="str">
            <v>not used</v>
          </cell>
          <cell r="AF1093" t="str">
            <v>D005133</v>
          </cell>
        </row>
        <row r="1094">
          <cell r="A1094" t="str">
            <v>SHARED</v>
          </cell>
          <cell r="B1094" t="str">
            <v>1</v>
          </cell>
          <cell r="C1094" t="str">
            <v>D_005133</v>
          </cell>
          <cell r="D1094" t="str">
            <v>0000020000</v>
          </cell>
          <cell r="E1094" t="str">
            <v>01</v>
          </cell>
          <cell r="F1094" t="str">
            <v>D_005133_001</v>
          </cell>
          <cell r="G1094" t="str">
            <v>(Dis.CESENA) (VERGHERETO-CESENA DEP. BALZE ) ASSORBIMENTO AMPEROMETRICO P.PA.1</v>
          </cell>
          <cell r="H1094" t="str">
            <v>A</v>
          </cell>
          <cell r="I1094" t="str">
            <v>820</v>
          </cell>
          <cell r="J1094" t="str">
            <v>4095</v>
          </cell>
          <cell r="K1094" t="str">
            <v>0</v>
          </cell>
          <cell r="L1094" t="str">
            <v>100</v>
          </cell>
          <cell r="M1094" t="str">
            <v>10</v>
          </cell>
          <cell r="N1094" t="str">
            <v>0</v>
          </cell>
          <cell r="O1094" t="str">
            <v>32</v>
          </cell>
          <cell r="P1094" t="str">
            <v>0</v>
          </cell>
          <cell r="Q1094" t="str">
            <v>15</v>
          </cell>
          <cell r="R1094" t="str">
            <v>LINEARE</v>
          </cell>
          <cell r="S1094" t="str">
            <v>999999</v>
          </cell>
          <cell r="T1094" t="str">
            <v>888888</v>
          </cell>
          <cell r="U1094" t="str">
            <v>888888</v>
          </cell>
          <cell r="V1094" t="str">
            <v>-888888</v>
          </cell>
          <cell r="W1094" t="str">
            <v>-888888</v>
          </cell>
          <cell r="X1094" t="str">
            <v>-999999</v>
          </cell>
          <cell r="Y1094" t="str">
            <v>15</v>
          </cell>
          <cell r="Z1094" t="str">
            <v>MEDIA</v>
          </cell>
          <cell r="AA1094" t="str">
            <v>10</v>
          </cell>
          <cell r="AB1094" t="str">
            <v>0</v>
          </cell>
          <cell r="AC1094" t="str">
            <v>SI</v>
          </cell>
          <cell r="AD1094" t="str">
            <v>SI_HighLow</v>
          </cell>
          <cell r="AE1094" t="str">
            <v>not used</v>
          </cell>
          <cell r="AF1094" t="str">
            <v>D005133</v>
          </cell>
        </row>
        <row r="1095">
          <cell r="A1095" t="str">
            <v>SHARED</v>
          </cell>
          <cell r="B1095" t="str">
            <v>1</v>
          </cell>
          <cell r="C1095" t="str">
            <v>D_005133</v>
          </cell>
          <cell r="D1095" t="str">
            <v>0000030000</v>
          </cell>
          <cell r="E1095" t="str">
            <v>02</v>
          </cell>
          <cell r="F1095" t="str">
            <v>D_005133_002</v>
          </cell>
          <cell r="G1095" t="str">
            <v>(Dis.CESENA) (VERGHERETO-CESENA DEP. BALZE ) ASSORBIMENTO AMPEROMETRICO P.PA.2</v>
          </cell>
          <cell r="H1095" t="str">
            <v>A</v>
          </cell>
          <cell r="I1095" t="str">
            <v>820</v>
          </cell>
          <cell r="J1095" t="str">
            <v>4095</v>
          </cell>
          <cell r="K1095" t="str">
            <v>0</v>
          </cell>
          <cell r="L1095" t="str">
            <v>100</v>
          </cell>
          <cell r="M1095" t="str">
            <v>10</v>
          </cell>
          <cell r="N1095" t="str">
            <v>0</v>
          </cell>
          <cell r="O1095" t="str">
            <v>32</v>
          </cell>
          <cell r="P1095" t="str">
            <v>0</v>
          </cell>
          <cell r="Q1095" t="str">
            <v>15</v>
          </cell>
          <cell r="R1095" t="str">
            <v>LINEARE</v>
          </cell>
          <cell r="S1095" t="str">
            <v>999999</v>
          </cell>
          <cell r="T1095" t="str">
            <v>888888</v>
          </cell>
          <cell r="U1095" t="str">
            <v>888888</v>
          </cell>
          <cell r="V1095" t="str">
            <v>-888888</v>
          </cell>
          <cell r="W1095" t="str">
            <v>-888888</v>
          </cell>
          <cell r="X1095" t="str">
            <v>-999999</v>
          </cell>
          <cell r="Y1095" t="str">
            <v>15</v>
          </cell>
          <cell r="Z1095" t="str">
            <v>MEDIA</v>
          </cell>
          <cell r="AA1095" t="str">
            <v>10</v>
          </cell>
          <cell r="AB1095" t="str">
            <v>0</v>
          </cell>
          <cell r="AC1095" t="str">
            <v>SI</v>
          </cell>
          <cell r="AD1095" t="str">
            <v>SI_HighLow</v>
          </cell>
          <cell r="AE1095" t="str">
            <v>not used</v>
          </cell>
          <cell r="AF1095" t="str">
            <v>D005133</v>
          </cell>
        </row>
        <row r="1096">
          <cell r="A1096" t="str">
            <v>SHARED</v>
          </cell>
          <cell r="B1096" t="str">
            <v>1</v>
          </cell>
          <cell r="C1096" t="str">
            <v>D_005133</v>
          </cell>
          <cell r="D1096" t="str">
            <v>0000040000</v>
          </cell>
          <cell r="E1096" t="str">
            <v>06</v>
          </cell>
          <cell r="F1096" t="str">
            <v>D_005133_006</v>
          </cell>
          <cell r="G1096" t="str">
            <v>(Dis.CESENA) (VERGHERETO-CESENA DEP. BALZE ) MIS OSSIGENO VASCA OSSIDAZIONE</v>
          </cell>
          <cell r="H1096" t="str">
            <v>mg/l</v>
          </cell>
          <cell r="I1096" t="str">
            <v>820</v>
          </cell>
          <cell r="J1096" t="str">
            <v>4095</v>
          </cell>
          <cell r="K1096" t="str">
            <v>0</v>
          </cell>
          <cell r="L1096" t="str">
            <v>100</v>
          </cell>
          <cell r="M1096" t="str">
            <v>1</v>
          </cell>
          <cell r="N1096" t="str">
            <v>0</v>
          </cell>
          <cell r="O1096" t="str">
            <v>32</v>
          </cell>
          <cell r="P1096" t="str">
            <v>0</v>
          </cell>
          <cell r="Q1096" t="str">
            <v>15</v>
          </cell>
          <cell r="R1096" t="str">
            <v>LINEARE</v>
          </cell>
          <cell r="S1096" t="str">
            <v>999999</v>
          </cell>
          <cell r="T1096" t="str">
            <v>888888</v>
          </cell>
          <cell r="U1096" t="str">
            <v>888888</v>
          </cell>
          <cell r="V1096" t="str">
            <v>-888888</v>
          </cell>
          <cell r="W1096" t="str">
            <v>-888888</v>
          </cell>
          <cell r="X1096" t="str">
            <v>-999999</v>
          </cell>
          <cell r="Y1096" t="str">
            <v>15</v>
          </cell>
          <cell r="Z1096" t="str">
            <v>MEDIA</v>
          </cell>
          <cell r="AA1096" t="str">
            <v>10</v>
          </cell>
          <cell r="AB1096" t="str">
            <v>0</v>
          </cell>
          <cell r="AC1096" t="str">
            <v>SI</v>
          </cell>
          <cell r="AD1096" t="str">
            <v>SI_HighLow</v>
          </cell>
          <cell r="AE1096" t="str">
            <v>not used</v>
          </cell>
          <cell r="AF1096" t="str">
            <v>D005133</v>
          </cell>
        </row>
        <row r="1097">
          <cell r="A1097" t="str">
            <v>SHARED</v>
          </cell>
          <cell r="B1097" t="str">
            <v>1</v>
          </cell>
          <cell r="C1097" t="str">
            <v>D_005133</v>
          </cell>
          <cell r="D1097" t="str">
            <v>0000050000</v>
          </cell>
          <cell r="E1097" t="str">
            <v>07</v>
          </cell>
          <cell r="F1097" t="str">
            <v>D_005133_007</v>
          </cell>
          <cell r="G1097" t="str">
            <v>(Dis.CESENA) (VERGHERETO-CESENA DEP. BALZE ) MIS AMMONIACA USCITA IMPIANTO</v>
          </cell>
          <cell r="H1097" t="str">
            <v>mg/l</v>
          </cell>
          <cell r="I1097" t="str">
            <v>820</v>
          </cell>
          <cell r="J1097" t="str">
            <v>4095</v>
          </cell>
          <cell r="K1097" t="str">
            <v>0</v>
          </cell>
          <cell r="L1097" t="str">
            <v>100</v>
          </cell>
          <cell r="M1097" t="str">
            <v>1</v>
          </cell>
          <cell r="N1097" t="str">
            <v>0</v>
          </cell>
          <cell r="O1097" t="str">
            <v>32</v>
          </cell>
          <cell r="P1097" t="str">
            <v>0</v>
          </cell>
          <cell r="Q1097" t="str">
            <v>15</v>
          </cell>
          <cell r="R1097" t="str">
            <v>LINEARE</v>
          </cell>
          <cell r="S1097" t="str">
            <v>999999</v>
          </cell>
          <cell r="T1097" t="str">
            <v>888888</v>
          </cell>
          <cell r="U1097" t="str">
            <v>888888</v>
          </cell>
          <cell r="V1097" t="str">
            <v>-888888</v>
          </cell>
          <cell r="W1097" t="str">
            <v>-888888</v>
          </cell>
          <cell r="X1097" t="str">
            <v>-999999</v>
          </cell>
          <cell r="Y1097" t="str">
            <v>15</v>
          </cell>
          <cell r="Z1097" t="str">
            <v>MEDIA</v>
          </cell>
          <cell r="AA1097" t="str">
            <v>10</v>
          </cell>
          <cell r="AB1097" t="str">
            <v>0</v>
          </cell>
          <cell r="AC1097" t="str">
            <v>SI</v>
          </cell>
          <cell r="AD1097" t="str">
            <v>SI_HighLow</v>
          </cell>
          <cell r="AE1097" t="str">
            <v>not used</v>
          </cell>
          <cell r="AF1097" t="str">
            <v>D005133</v>
          </cell>
        </row>
        <row r="1098">
          <cell r="A1098" t="str">
            <v>SHARED</v>
          </cell>
          <cell r="B1098" t="str">
            <v>1</v>
          </cell>
          <cell r="C1098" t="str">
            <v>D_205114</v>
          </cell>
          <cell r="D1098" t="str">
            <v>0000010000</v>
          </cell>
          <cell r="E1098" t="str">
            <v>0</v>
          </cell>
          <cell r="F1098" t="str">
            <v>D_205114_000</v>
          </cell>
          <cell r="G1098" t="str">
            <v>(Dis.FORLI) (DEP. MODIGLIANA ) LIVELLO  POZZETTO INIZIALE</v>
          </cell>
          <cell r="H1098" t="str">
            <v>%</v>
          </cell>
          <cell r="I1098" t="str">
            <v>762</v>
          </cell>
          <cell r="J1098" t="str">
            <v>3810</v>
          </cell>
          <cell r="K1098" t="str">
            <v>0</v>
          </cell>
          <cell r="L1098" t="str">
            <v>100</v>
          </cell>
          <cell r="M1098" t="str">
            <v>1</v>
          </cell>
          <cell r="N1098" t="str">
            <v>0</v>
          </cell>
          <cell r="O1098" t="str">
            <v>30</v>
          </cell>
          <cell r="P1098" t="str">
            <v>0</v>
          </cell>
          <cell r="Q1098" t="str">
            <v>15</v>
          </cell>
          <cell r="R1098" t="str">
            <v>LINEARE</v>
          </cell>
          <cell r="S1098" t="str">
            <v>999999</v>
          </cell>
          <cell r="T1098" t="str">
            <v>888888</v>
          </cell>
          <cell r="U1098" t="str">
            <v>888888</v>
          </cell>
          <cell r="V1098" t="str">
            <v>-888888</v>
          </cell>
          <cell r="W1098" t="str">
            <v>-888888</v>
          </cell>
          <cell r="X1098" t="str">
            <v>-999999</v>
          </cell>
          <cell r="Y1098" t="str">
            <v>15</v>
          </cell>
          <cell r="Z1098" t="str">
            <v>MEDIA</v>
          </cell>
          <cell r="AA1098" t="str">
            <v>10</v>
          </cell>
          <cell r="AB1098" t="str">
            <v>0</v>
          </cell>
          <cell r="AC1098" t="str">
            <v>SI</v>
          </cell>
          <cell r="AD1098" t="str">
            <v>30_HighLow</v>
          </cell>
          <cell r="AE1098" t="str">
            <v>not used</v>
          </cell>
          <cell r="AF1098" t="str">
            <v>D205114</v>
          </cell>
        </row>
        <row r="1099">
          <cell r="A1099" t="str">
            <v>SHARED</v>
          </cell>
          <cell r="B1099" t="str">
            <v>1</v>
          </cell>
          <cell r="C1099" t="str">
            <v>D_205114</v>
          </cell>
          <cell r="D1099" t="str">
            <v>0000020000</v>
          </cell>
          <cell r="E1099" t="str">
            <v>1</v>
          </cell>
          <cell r="F1099" t="str">
            <v>D_205114_001</v>
          </cell>
          <cell r="G1099" t="str">
            <v>(Dis.FORLI) (DEP. MODIGLIANA ) ASSORBIMENTO  AMPEROMETRICO  SOFF. ARIA VASCA DI</v>
          </cell>
          <cell r="H1099" t="str">
            <v>A</v>
          </cell>
          <cell r="I1099" t="str">
            <v>762</v>
          </cell>
          <cell r="J1099" t="str">
            <v>3810</v>
          </cell>
          <cell r="K1099" t="str">
            <v>0</v>
          </cell>
          <cell r="L1099" t="str">
            <v>100</v>
          </cell>
          <cell r="M1099" t="str">
            <v>10</v>
          </cell>
          <cell r="N1099" t="str">
            <v>0</v>
          </cell>
          <cell r="O1099" t="str">
            <v>30</v>
          </cell>
          <cell r="P1099" t="str">
            <v>0</v>
          </cell>
          <cell r="Q1099" t="str">
            <v>15</v>
          </cell>
          <cell r="R1099" t="str">
            <v>LINEARE</v>
          </cell>
          <cell r="S1099" t="str">
            <v>999999</v>
          </cell>
          <cell r="T1099" t="str">
            <v>888888</v>
          </cell>
          <cell r="U1099" t="str">
            <v>888888</v>
          </cell>
          <cell r="V1099" t="str">
            <v>-888888</v>
          </cell>
          <cell r="W1099" t="str">
            <v>-888888</v>
          </cell>
          <cell r="X1099" t="str">
            <v>-999999</v>
          </cell>
          <cell r="Y1099" t="str">
            <v>15</v>
          </cell>
          <cell r="Z1099" t="str">
            <v>MEDIA</v>
          </cell>
          <cell r="AA1099" t="str">
            <v>10</v>
          </cell>
          <cell r="AB1099" t="str">
            <v>0</v>
          </cell>
          <cell r="AC1099" t="str">
            <v>SI</v>
          </cell>
          <cell r="AD1099" t="str">
            <v>30_HighLow</v>
          </cell>
          <cell r="AE1099" t="str">
            <v>not used</v>
          </cell>
          <cell r="AF1099" t="str">
            <v>D205114</v>
          </cell>
        </row>
        <row r="1100">
          <cell r="A1100" t="str">
            <v>SHARED</v>
          </cell>
          <cell r="B1100" t="str">
            <v>1</v>
          </cell>
          <cell r="C1100" t="str">
            <v>D_205114</v>
          </cell>
          <cell r="D1100" t="str">
            <v>0000030000</v>
          </cell>
          <cell r="E1100" t="str">
            <v>2</v>
          </cell>
          <cell r="F1100" t="str">
            <v>D_205114_002</v>
          </cell>
          <cell r="G1100" t="str">
            <v>(Dis.FORLI) (DEP. MODIGLIANA ) ASSORBIMENTO  AMPEROMETRICO P.PA.SOLL 1  INIZIALE</v>
          </cell>
          <cell r="H1100" t="str">
            <v>A</v>
          </cell>
          <cell r="I1100" t="str">
            <v>762</v>
          </cell>
          <cell r="J1100" t="str">
            <v>3810</v>
          </cell>
          <cell r="K1100" t="str">
            <v>0</v>
          </cell>
          <cell r="L1100" t="str">
            <v>100</v>
          </cell>
          <cell r="M1100" t="str">
            <v>10</v>
          </cell>
          <cell r="N1100" t="str">
            <v>0</v>
          </cell>
          <cell r="O1100" t="str">
            <v>30</v>
          </cell>
          <cell r="P1100" t="str">
            <v>0</v>
          </cell>
          <cell r="Q1100" t="str">
            <v>15</v>
          </cell>
          <cell r="R1100" t="str">
            <v>LINEARE</v>
          </cell>
          <cell r="S1100" t="str">
            <v>999999</v>
          </cell>
          <cell r="T1100" t="str">
            <v>888888</v>
          </cell>
          <cell r="U1100" t="str">
            <v>888888</v>
          </cell>
          <cell r="V1100" t="str">
            <v>-888888</v>
          </cell>
          <cell r="W1100" t="str">
            <v>-888888</v>
          </cell>
          <cell r="X1100" t="str">
            <v>-999999</v>
          </cell>
          <cell r="Y1100" t="str">
            <v>15</v>
          </cell>
          <cell r="Z1100" t="str">
            <v>MEDIA</v>
          </cell>
          <cell r="AA1100" t="str">
            <v>10</v>
          </cell>
          <cell r="AB1100" t="str">
            <v>0</v>
          </cell>
          <cell r="AC1100" t="str">
            <v>SI</v>
          </cell>
          <cell r="AD1100" t="str">
            <v>30_HighLow</v>
          </cell>
          <cell r="AE1100" t="str">
            <v>not used</v>
          </cell>
          <cell r="AF1100" t="str">
            <v>D205114</v>
          </cell>
        </row>
        <row r="1101">
          <cell r="A1101" t="str">
            <v>SHARED</v>
          </cell>
          <cell r="B1101" t="str">
            <v>1</v>
          </cell>
          <cell r="C1101" t="str">
            <v>D_205114</v>
          </cell>
          <cell r="D1101" t="str">
            <v>0000040000</v>
          </cell>
          <cell r="E1101" t="str">
            <v>3</v>
          </cell>
          <cell r="F1101" t="str">
            <v>D_205114_003</v>
          </cell>
          <cell r="G1101" t="str">
            <v>(Dis.FORLI) (DEP. MODIGLIANA ) ASSORBIMENTO  AMPEROMETRICO P.PA.SOLL 2 INIZIALE</v>
          </cell>
          <cell r="H1101" t="str">
            <v>A</v>
          </cell>
          <cell r="I1101" t="str">
            <v>762</v>
          </cell>
          <cell r="J1101" t="str">
            <v>3810</v>
          </cell>
          <cell r="K1101" t="str">
            <v>0</v>
          </cell>
          <cell r="L1101" t="str">
            <v>100</v>
          </cell>
          <cell r="M1101" t="str">
            <v>10</v>
          </cell>
          <cell r="N1101" t="str">
            <v>0</v>
          </cell>
          <cell r="O1101" t="str">
            <v>30</v>
          </cell>
          <cell r="P1101" t="str">
            <v>0</v>
          </cell>
          <cell r="Q1101" t="str">
            <v>15</v>
          </cell>
          <cell r="R1101" t="str">
            <v>LINEARE</v>
          </cell>
          <cell r="S1101" t="str">
            <v>999999</v>
          </cell>
          <cell r="T1101" t="str">
            <v>888888</v>
          </cell>
          <cell r="U1101" t="str">
            <v>888888</v>
          </cell>
          <cell r="V1101" t="str">
            <v>-888888</v>
          </cell>
          <cell r="W1101" t="str">
            <v>-888888</v>
          </cell>
          <cell r="X1101" t="str">
            <v>-999999</v>
          </cell>
          <cell r="Y1101" t="str">
            <v>15</v>
          </cell>
          <cell r="Z1101" t="str">
            <v>MEDIA</v>
          </cell>
          <cell r="AA1101" t="str">
            <v>10</v>
          </cell>
          <cell r="AB1101" t="str">
            <v>0</v>
          </cell>
          <cell r="AC1101" t="str">
            <v>SI</v>
          </cell>
          <cell r="AD1101" t="str">
            <v>30_HighLow</v>
          </cell>
          <cell r="AE1101" t="str">
            <v>not used</v>
          </cell>
          <cell r="AF1101" t="str">
            <v>D205114</v>
          </cell>
        </row>
        <row r="1102">
          <cell r="A1102" t="str">
            <v>SHARED</v>
          </cell>
          <cell r="B1102" t="str">
            <v>1</v>
          </cell>
          <cell r="C1102" t="str">
            <v>D_205114</v>
          </cell>
          <cell r="D1102" t="str">
            <v>0000050000</v>
          </cell>
          <cell r="E1102" t="str">
            <v>4</v>
          </cell>
          <cell r="F1102" t="str">
            <v>D_205114_004</v>
          </cell>
          <cell r="G1102" t="str">
            <v>(Dis.FORLI) (DEP. MODIGLIANA ) ASSORBIMENTO  AMPEROMETRICO AGITATORE  VASCA DENI</v>
          </cell>
          <cell r="H1102" t="str">
            <v>A</v>
          </cell>
          <cell r="I1102" t="str">
            <v>762</v>
          </cell>
          <cell r="J1102" t="str">
            <v>3810</v>
          </cell>
          <cell r="K1102" t="str">
            <v>0</v>
          </cell>
          <cell r="L1102" t="str">
            <v>100</v>
          </cell>
          <cell r="M1102" t="str">
            <v>10</v>
          </cell>
          <cell r="N1102" t="str">
            <v>0</v>
          </cell>
          <cell r="O1102" t="str">
            <v>30</v>
          </cell>
          <cell r="P1102" t="str">
            <v>0</v>
          </cell>
          <cell r="Q1102" t="str">
            <v>15</v>
          </cell>
          <cell r="R1102" t="str">
            <v>LINEARE</v>
          </cell>
          <cell r="S1102" t="str">
            <v>999999</v>
          </cell>
          <cell r="T1102" t="str">
            <v>888888</v>
          </cell>
          <cell r="U1102" t="str">
            <v>888888</v>
          </cell>
          <cell r="V1102" t="str">
            <v>-888888</v>
          </cell>
          <cell r="W1102" t="str">
            <v>-888888</v>
          </cell>
          <cell r="X1102" t="str">
            <v>-999999</v>
          </cell>
          <cell r="Y1102" t="str">
            <v>15</v>
          </cell>
          <cell r="Z1102" t="str">
            <v>MEDIA</v>
          </cell>
          <cell r="AA1102" t="str">
            <v>10</v>
          </cell>
          <cell r="AB1102" t="str">
            <v>0</v>
          </cell>
          <cell r="AC1102" t="str">
            <v>SI</v>
          </cell>
          <cell r="AD1102" t="str">
            <v>30_HighLow</v>
          </cell>
          <cell r="AE1102" t="str">
            <v>not used</v>
          </cell>
          <cell r="AF1102" t="str">
            <v>D205114</v>
          </cell>
        </row>
        <row r="1103">
          <cell r="A1103" t="str">
            <v>SHARED</v>
          </cell>
          <cell r="B1103" t="str">
            <v>1</v>
          </cell>
          <cell r="C1103" t="str">
            <v>D_205114</v>
          </cell>
          <cell r="D1103" t="str">
            <v>0000060000</v>
          </cell>
          <cell r="E1103" t="str">
            <v>5</v>
          </cell>
          <cell r="F1103" t="str">
            <v>D_205114_005</v>
          </cell>
          <cell r="G1103" t="str">
            <v>(Dis.FORLI) (DEP. MODIGLIANA ) ASSORBIMENTO  AMPEROMETRICO AGITATORE  VASCA DENI</v>
          </cell>
          <cell r="H1103" t="str">
            <v>A</v>
          </cell>
          <cell r="I1103" t="str">
            <v>762</v>
          </cell>
          <cell r="J1103" t="str">
            <v>3810</v>
          </cell>
          <cell r="K1103" t="str">
            <v>0</v>
          </cell>
          <cell r="L1103" t="str">
            <v>100</v>
          </cell>
          <cell r="M1103" t="str">
            <v>10</v>
          </cell>
          <cell r="N1103" t="str">
            <v>0</v>
          </cell>
          <cell r="O1103" t="str">
            <v>30</v>
          </cell>
          <cell r="P1103" t="str">
            <v>0</v>
          </cell>
          <cell r="Q1103" t="str">
            <v>15</v>
          </cell>
          <cell r="R1103" t="str">
            <v>LINEARE</v>
          </cell>
          <cell r="S1103" t="str">
            <v>999999</v>
          </cell>
          <cell r="T1103" t="str">
            <v>888888</v>
          </cell>
          <cell r="U1103" t="str">
            <v>888888</v>
          </cell>
          <cell r="V1103" t="str">
            <v>-888888</v>
          </cell>
          <cell r="W1103" t="str">
            <v>-888888</v>
          </cell>
          <cell r="X1103" t="str">
            <v>-999999</v>
          </cell>
          <cell r="Y1103" t="str">
            <v>15</v>
          </cell>
          <cell r="Z1103" t="str">
            <v>MEDIA</v>
          </cell>
          <cell r="AA1103" t="str">
            <v>10</v>
          </cell>
          <cell r="AB1103" t="str">
            <v>0</v>
          </cell>
          <cell r="AC1103" t="str">
            <v>SI</v>
          </cell>
          <cell r="AD1103" t="str">
            <v>30_HighLow</v>
          </cell>
          <cell r="AE1103" t="str">
            <v>not used</v>
          </cell>
          <cell r="AF1103" t="str">
            <v>D205114</v>
          </cell>
        </row>
        <row r="1104">
          <cell r="A1104" t="str">
            <v>SHARED</v>
          </cell>
          <cell r="B1104" t="str">
            <v>1</v>
          </cell>
          <cell r="C1104" t="str">
            <v>D_205114</v>
          </cell>
          <cell r="D1104" t="str">
            <v>0000070000</v>
          </cell>
          <cell r="E1104" t="str">
            <v>6</v>
          </cell>
          <cell r="F1104" t="str">
            <v>D_205114_006</v>
          </cell>
          <cell r="G1104" t="str">
            <v>(Dis.FORLI) (DEP. MODIGLIANA ) ASSORBIMENTO  AMPEROMETRICO SOFFIATORE ARIA OSSID</v>
          </cell>
          <cell r="H1104" t="str">
            <v>A</v>
          </cell>
          <cell r="I1104" t="str">
            <v>762</v>
          </cell>
          <cell r="J1104" t="str">
            <v>3810</v>
          </cell>
          <cell r="K1104" t="str">
            <v>0</v>
          </cell>
          <cell r="L1104" t="str">
            <v>100</v>
          </cell>
          <cell r="M1104" t="str">
            <v>10</v>
          </cell>
          <cell r="N1104" t="str">
            <v>0</v>
          </cell>
          <cell r="O1104" t="str">
            <v>30</v>
          </cell>
          <cell r="P1104" t="str">
            <v>0</v>
          </cell>
          <cell r="Q1104" t="str">
            <v>15</v>
          </cell>
          <cell r="R1104" t="str">
            <v>LINEARE</v>
          </cell>
          <cell r="S1104" t="str">
            <v>999999</v>
          </cell>
          <cell r="T1104" t="str">
            <v>888888</v>
          </cell>
          <cell r="U1104" t="str">
            <v>888888</v>
          </cell>
          <cell r="V1104" t="str">
            <v>-888888</v>
          </cell>
          <cell r="W1104" t="str">
            <v>-888888</v>
          </cell>
          <cell r="X1104" t="str">
            <v>-999999</v>
          </cell>
          <cell r="Y1104" t="str">
            <v>15</v>
          </cell>
          <cell r="Z1104" t="str">
            <v>MEDIA</v>
          </cell>
          <cell r="AA1104" t="str">
            <v>10</v>
          </cell>
          <cell r="AB1104" t="str">
            <v>0</v>
          </cell>
          <cell r="AC1104" t="str">
            <v>SI</v>
          </cell>
          <cell r="AD1104" t="str">
            <v>30_HighLow</v>
          </cell>
          <cell r="AE1104" t="str">
            <v>not used</v>
          </cell>
          <cell r="AF1104" t="str">
            <v>D205114</v>
          </cell>
        </row>
        <row r="1105">
          <cell r="A1105" t="str">
            <v>SHARED</v>
          </cell>
          <cell r="B1105" t="str">
            <v>1</v>
          </cell>
          <cell r="C1105" t="str">
            <v>D_205114</v>
          </cell>
          <cell r="D1105" t="str">
            <v>0000080000</v>
          </cell>
          <cell r="E1105" t="str">
            <v>7</v>
          </cell>
          <cell r="F1105" t="str">
            <v>D_205114_007</v>
          </cell>
          <cell r="G1105" t="str">
            <v>(Dis.FORLI) (DEP. MODIGLIANA ) ASSORBIMENTO  AMPEROMETRICO SOFFIATORE ARIA OSSID</v>
          </cell>
          <cell r="H1105" t="str">
            <v>A</v>
          </cell>
          <cell r="I1105" t="str">
            <v>762</v>
          </cell>
          <cell r="J1105" t="str">
            <v>3810</v>
          </cell>
          <cell r="K1105" t="str">
            <v>0</v>
          </cell>
          <cell r="L1105" t="str">
            <v>100</v>
          </cell>
          <cell r="M1105" t="str">
            <v>10</v>
          </cell>
          <cell r="N1105" t="str">
            <v>0</v>
          </cell>
          <cell r="O1105" t="str">
            <v>30</v>
          </cell>
          <cell r="P1105" t="str">
            <v>0</v>
          </cell>
          <cell r="Q1105" t="str">
            <v>15</v>
          </cell>
          <cell r="R1105" t="str">
            <v>LINEARE</v>
          </cell>
          <cell r="S1105" t="str">
            <v>999999</v>
          </cell>
          <cell r="T1105" t="str">
            <v>888888</v>
          </cell>
          <cell r="U1105" t="str">
            <v>888888</v>
          </cell>
          <cell r="V1105" t="str">
            <v>-888888</v>
          </cell>
          <cell r="W1105" t="str">
            <v>-888888</v>
          </cell>
          <cell r="X1105" t="str">
            <v>-999999</v>
          </cell>
          <cell r="Y1105" t="str">
            <v>15</v>
          </cell>
          <cell r="Z1105" t="str">
            <v>MEDIA</v>
          </cell>
          <cell r="AA1105" t="str">
            <v>10</v>
          </cell>
          <cell r="AB1105" t="str">
            <v>0</v>
          </cell>
          <cell r="AC1105" t="str">
            <v>SI</v>
          </cell>
          <cell r="AD1105" t="str">
            <v>30_HighLow</v>
          </cell>
          <cell r="AE1105" t="str">
            <v>not used</v>
          </cell>
          <cell r="AF1105" t="str">
            <v>D205114</v>
          </cell>
        </row>
        <row r="1106">
          <cell r="A1106" t="str">
            <v>SHARED</v>
          </cell>
          <cell r="B1106" t="str">
            <v>1</v>
          </cell>
          <cell r="C1106" t="str">
            <v>D_205114</v>
          </cell>
          <cell r="D1106" t="str">
            <v>0000090000</v>
          </cell>
          <cell r="E1106" t="str">
            <v>8</v>
          </cell>
          <cell r="F1106" t="str">
            <v>D_205114_008</v>
          </cell>
          <cell r="G1106" t="str">
            <v>(Dis.FORLI) (DEP. MODIGLIANA ) ASSORBIMENTO  AMPEROMETRICO SOFFIATORE ARIA OSSID</v>
          </cell>
          <cell r="H1106" t="str">
            <v>A</v>
          </cell>
          <cell r="I1106" t="str">
            <v>762</v>
          </cell>
          <cell r="J1106" t="str">
            <v>3810</v>
          </cell>
          <cell r="K1106" t="str">
            <v>0</v>
          </cell>
          <cell r="L1106" t="str">
            <v>100</v>
          </cell>
          <cell r="M1106" t="str">
            <v>10</v>
          </cell>
          <cell r="N1106" t="str">
            <v>0</v>
          </cell>
          <cell r="O1106" t="str">
            <v>30</v>
          </cell>
          <cell r="P1106" t="str">
            <v>0</v>
          </cell>
          <cell r="Q1106" t="str">
            <v>15</v>
          </cell>
          <cell r="R1106" t="str">
            <v>LINEARE</v>
          </cell>
          <cell r="S1106" t="str">
            <v>999999</v>
          </cell>
          <cell r="T1106" t="str">
            <v>888888</v>
          </cell>
          <cell r="U1106" t="str">
            <v>888888</v>
          </cell>
          <cell r="V1106" t="str">
            <v>-888888</v>
          </cell>
          <cell r="W1106" t="str">
            <v>-888888</v>
          </cell>
          <cell r="X1106" t="str">
            <v>-999999</v>
          </cell>
          <cell r="Y1106" t="str">
            <v>15</v>
          </cell>
          <cell r="Z1106" t="str">
            <v>MEDIA</v>
          </cell>
          <cell r="AA1106" t="str">
            <v>10</v>
          </cell>
          <cell r="AB1106" t="str">
            <v>0</v>
          </cell>
          <cell r="AC1106" t="str">
            <v>SI</v>
          </cell>
          <cell r="AD1106" t="str">
            <v>30_HighLow</v>
          </cell>
          <cell r="AE1106" t="str">
            <v>not used</v>
          </cell>
          <cell r="AF1106" t="str">
            <v>D205114</v>
          </cell>
        </row>
        <row r="1107">
          <cell r="A1107" t="str">
            <v>SHARED</v>
          </cell>
          <cell r="B1107" t="str">
            <v>1</v>
          </cell>
          <cell r="C1107" t="str">
            <v>D_205114</v>
          </cell>
          <cell r="D1107" t="str">
            <v>0000100000</v>
          </cell>
          <cell r="E1107" t="str">
            <v>9</v>
          </cell>
          <cell r="F1107" t="str">
            <v>D_205114_009</v>
          </cell>
          <cell r="G1107" t="str">
            <v>(Dis.FORLI) (DEP. MODIGLIANA ) ASSORBIMENTO  AMPEROMETRICO COMPRESSORE ARIA  SER</v>
          </cell>
          <cell r="H1107" t="str">
            <v>A</v>
          </cell>
          <cell r="I1107" t="str">
            <v>762</v>
          </cell>
          <cell r="J1107" t="str">
            <v>3810</v>
          </cell>
          <cell r="K1107" t="str">
            <v>0</v>
          </cell>
          <cell r="L1107" t="str">
            <v>100</v>
          </cell>
          <cell r="M1107" t="str">
            <v>10</v>
          </cell>
          <cell r="N1107" t="str">
            <v>0</v>
          </cell>
          <cell r="O1107" t="str">
            <v>30</v>
          </cell>
          <cell r="P1107" t="str">
            <v>0</v>
          </cell>
          <cell r="Q1107" t="str">
            <v>15</v>
          </cell>
          <cell r="R1107" t="str">
            <v>LINEARE</v>
          </cell>
          <cell r="S1107" t="str">
            <v>999999</v>
          </cell>
          <cell r="T1107" t="str">
            <v>888888</v>
          </cell>
          <cell r="U1107" t="str">
            <v>888888</v>
          </cell>
          <cell r="V1107" t="str">
            <v>-888888</v>
          </cell>
          <cell r="W1107" t="str">
            <v>-888888</v>
          </cell>
          <cell r="X1107" t="str">
            <v>-999999</v>
          </cell>
          <cell r="Y1107" t="str">
            <v>15</v>
          </cell>
          <cell r="Z1107" t="str">
            <v>MEDIA</v>
          </cell>
          <cell r="AA1107" t="str">
            <v>10</v>
          </cell>
          <cell r="AB1107" t="str">
            <v>0</v>
          </cell>
          <cell r="AC1107" t="str">
            <v>SI</v>
          </cell>
          <cell r="AD1107" t="str">
            <v>30_HighLow</v>
          </cell>
          <cell r="AE1107" t="str">
            <v>not used</v>
          </cell>
          <cell r="AF1107" t="str">
            <v>D205114</v>
          </cell>
        </row>
        <row r="1108">
          <cell r="A1108" t="str">
            <v>SHARED</v>
          </cell>
          <cell r="B1108" t="str">
            <v>1</v>
          </cell>
          <cell r="C1108" t="str">
            <v>D_205114</v>
          </cell>
          <cell r="D1108" t="str">
            <v>0000110000</v>
          </cell>
          <cell r="E1108" t="str">
            <v>10</v>
          </cell>
          <cell r="F1108" t="str">
            <v>D_205114_010</v>
          </cell>
          <cell r="G1108" t="str">
            <v>(Dis.FORLI) (DEP. MODIGLIANA ) ASSORBIMENTO  AMPEROMETRICO RASCHIA FANGO CHIARIF</v>
          </cell>
          <cell r="H1108" t="str">
            <v>A</v>
          </cell>
          <cell r="I1108" t="str">
            <v>762</v>
          </cell>
          <cell r="J1108" t="str">
            <v>3810</v>
          </cell>
          <cell r="K1108" t="str">
            <v>0</v>
          </cell>
          <cell r="L1108" t="str">
            <v>100</v>
          </cell>
          <cell r="M1108" t="str">
            <v>10</v>
          </cell>
          <cell r="N1108" t="str">
            <v>0</v>
          </cell>
          <cell r="O1108" t="str">
            <v>30</v>
          </cell>
          <cell r="P1108" t="str">
            <v>0</v>
          </cell>
          <cell r="Q1108" t="str">
            <v>15</v>
          </cell>
          <cell r="R1108" t="str">
            <v>LINEARE</v>
          </cell>
          <cell r="S1108" t="str">
            <v>999999</v>
          </cell>
          <cell r="T1108" t="str">
            <v>888888</v>
          </cell>
          <cell r="U1108" t="str">
            <v>888888</v>
          </cell>
          <cell r="V1108" t="str">
            <v>-888888</v>
          </cell>
          <cell r="W1108" t="str">
            <v>-888888</v>
          </cell>
          <cell r="X1108" t="str">
            <v>-999999</v>
          </cell>
          <cell r="Y1108" t="str">
            <v>15</v>
          </cell>
          <cell r="Z1108" t="str">
            <v>MEDIA</v>
          </cell>
          <cell r="AA1108" t="str">
            <v>10</v>
          </cell>
          <cell r="AB1108" t="str">
            <v>0</v>
          </cell>
          <cell r="AC1108" t="str">
            <v>SI</v>
          </cell>
          <cell r="AD1108" t="str">
            <v>30_HighLow</v>
          </cell>
          <cell r="AE1108" t="str">
            <v>not used</v>
          </cell>
          <cell r="AF1108" t="str">
            <v>D205114</v>
          </cell>
        </row>
        <row r="1109">
          <cell r="A1109" t="str">
            <v>SHARED</v>
          </cell>
          <cell r="B1109" t="str">
            <v>1</v>
          </cell>
          <cell r="C1109" t="str">
            <v>D_205114</v>
          </cell>
          <cell r="D1109" t="str">
            <v>0000120000</v>
          </cell>
          <cell r="E1109" t="str">
            <v>11</v>
          </cell>
          <cell r="F1109" t="str">
            <v>D_205114_011</v>
          </cell>
          <cell r="G1109" t="str">
            <v>(Dis.FORLI) (DEP. MODIGLIANA ) ASSORBIMENTO  AMPEROMETRICO RICIRCOLO FANGHI 1 CH</v>
          </cell>
          <cell r="H1109" t="str">
            <v>A</v>
          </cell>
          <cell r="I1109" t="str">
            <v>762</v>
          </cell>
          <cell r="J1109" t="str">
            <v>3810</v>
          </cell>
          <cell r="K1109" t="str">
            <v>0</v>
          </cell>
          <cell r="L1109" t="str">
            <v>100</v>
          </cell>
          <cell r="M1109" t="str">
            <v>10</v>
          </cell>
          <cell r="N1109" t="str">
            <v>0</v>
          </cell>
          <cell r="O1109" t="str">
            <v>30</v>
          </cell>
          <cell r="P1109" t="str">
            <v>0</v>
          </cell>
          <cell r="Q1109" t="str">
            <v>15</v>
          </cell>
          <cell r="R1109" t="str">
            <v>LINEARE</v>
          </cell>
          <cell r="S1109" t="str">
            <v>999999</v>
          </cell>
          <cell r="T1109" t="str">
            <v>888888</v>
          </cell>
          <cell r="U1109" t="str">
            <v>888888</v>
          </cell>
          <cell r="V1109" t="str">
            <v>-888888</v>
          </cell>
          <cell r="W1109" t="str">
            <v>-888888</v>
          </cell>
          <cell r="X1109" t="str">
            <v>-999999</v>
          </cell>
          <cell r="Y1109" t="str">
            <v>15</v>
          </cell>
          <cell r="Z1109" t="str">
            <v>MEDIA</v>
          </cell>
          <cell r="AA1109" t="str">
            <v>10</v>
          </cell>
          <cell r="AB1109" t="str">
            <v>0</v>
          </cell>
          <cell r="AC1109" t="str">
            <v>SI</v>
          </cell>
          <cell r="AD1109" t="str">
            <v>30_HighLow</v>
          </cell>
          <cell r="AE1109" t="str">
            <v>not used</v>
          </cell>
          <cell r="AF1109" t="str">
            <v>D205114</v>
          </cell>
        </row>
        <row r="1110">
          <cell r="A1110" t="str">
            <v>SHARED</v>
          </cell>
          <cell r="B1110" t="str">
            <v>1</v>
          </cell>
          <cell r="C1110" t="str">
            <v>D_205114</v>
          </cell>
          <cell r="D1110" t="str">
            <v>0000130000</v>
          </cell>
          <cell r="E1110" t="str">
            <v>12</v>
          </cell>
          <cell r="F1110" t="str">
            <v>D_205114_012</v>
          </cell>
          <cell r="G1110" t="str">
            <v>(Dis.FORLI) (DEP. MODIGLIANA ) ASSORBIMENTO  AMPEROMETRICO RICIRCOLO FANGHI 2 CH</v>
          </cell>
          <cell r="H1110" t="str">
            <v>A</v>
          </cell>
          <cell r="I1110" t="str">
            <v>762</v>
          </cell>
          <cell r="J1110" t="str">
            <v>3810</v>
          </cell>
          <cell r="K1110" t="str">
            <v>0</v>
          </cell>
          <cell r="L1110" t="str">
            <v>100</v>
          </cell>
          <cell r="M1110" t="str">
            <v>10</v>
          </cell>
          <cell r="N1110" t="str">
            <v>0</v>
          </cell>
          <cell r="O1110" t="str">
            <v>30</v>
          </cell>
          <cell r="P1110" t="str">
            <v>0</v>
          </cell>
          <cell r="Q1110" t="str">
            <v>15</v>
          </cell>
          <cell r="R1110" t="str">
            <v>LINEARE</v>
          </cell>
          <cell r="S1110" t="str">
            <v>999999</v>
          </cell>
          <cell r="T1110" t="str">
            <v>888888</v>
          </cell>
          <cell r="U1110" t="str">
            <v>888888</v>
          </cell>
          <cell r="V1110" t="str">
            <v>-888888</v>
          </cell>
          <cell r="W1110" t="str">
            <v>-888888</v>
          </cell>
          <cell r="X1110" t="str">
            <v>-999999</v>
          </cell>
          <cell r="Y1110" t="str">
            <v>15</v>
          </cell>
          <cell r="Z1110" t="str">
            <v>MEDIA</v>
          </cell>
          <cell r="AA1110" t="str">
            <v>10</v>
          </cell>
          <cell r="AB1110" t="str">
            <v>0</v>
          </cell>
          <cell r="AC1110" t="str">
            <v>SI</v>
          </cell>
          <cell r="AD1110" t="str">
            <v>30_HighLow</v>
          </cell>
          <cell r="AE1110" t="str">
            <v>not used</v>
          </cell>
          <cell r="AF1110" t="str">
            <v>D205114</v>
          </cell>
        </row>
        <row r="1111">
          <cell r="A1111" t="str">
            <v>SHARED</v>
          </cell>
          <cell r="B1111" t="str">
            <v>1</v>
          </cell>
          <cell r="C1111" t="str">
            <v>D_205114</v>
          </cell>
          <cell r="D1111" t="str">
            <v>0000140000</v>
          </cell>
          <cell r="E1111" t="str">
            <v>13</v>
          </cell>
          <cell r="F1111" t="str">
            <v>D_205114_013</v>
          </cell>
          <cell r="G1111" t="str">
            <v>(Dis.FORLI) (DEP. MODIGLIANA ) ASSORBIMENTO  AMPEROMETRICO RASCHIA FANGO ISPESSI</v>
          </cell>
          <cell r="H1111" t="str">
            <v>A</v>
          </cell>
          <cell r="I1111" t="str">
            <v>762</v>
          </cell>
          <cell r="J1111" t="str">
            <v>3810</v>
          </cell>
          <cell r="K1111" t="str">
            <v>0</v>
          </cell>
          <cell r="L1111" t="str">
            <v>100</v>
          </cell>
          <cell r="M1111" t="str">
            <v>10</v>
          </cell>
          <cell r="N1111" t="str">
            <v>0</v>
          </cell>
          <cell r="O1111" t="str">
            <v>30</v>
          </cell>
          <cell r="P1111" t="str">
            <v>0</v>
          </cell>
          <cell r="Q1111" t="str">
            <v>15</v>
          </cell>
          <cell r="R1111" t="str">
            <v>LINEARE</v>
          </cell>
          <cell r="S1111" t="str">
            <v>999999</v>
          </cell>
          <cell r="T1111" t="str">
            <v>888888</v>
          </cell>
          <cell r="U1111" t="str">
            <v>888888</v>
          </cell>
          <cell r="V1111" t="str">
            <v>-888888</v>
          </cell>
          <cell r="W1111" t="str">
            <v>-888888</v>
          </cell>
          <cell r="X1111" t="str">
            <v>-999999</v>
          </cell>
          <cell r="Y1111" t="str">
            <v>15</v>
          </cell>
          <cell r="Z1111" t="str">
            <v>MEDIA</v>
          </cell>
          <cell r="AA1111" t="str">
            <v>10</v>
          </cell>
          <cell r="AB1111" t="str">
            <v>0</v>
          </cell>
          <cell r="AC1111" t="str">
            <v>SI</v>
          </cell>
          <cell r="AD1111" t="str">
            <v>30_HighLow</v>
          </cell>
          <cell r="AE1111" t="str">
            <v>not used</v>
          </cell>
          <cell r="AF1111" t="str">
            <v>D205114</v>
          </cell>
        </row>
        <row r="1112">
          <cell r="A1112" t="str">
            <v>SHARED</v>
          </cell>
          <cell r="B1112" t="str">
            <v>1</v>
          </cell>
          <cell r="C1112" t="str">
            <v>D_205114</v>
          </cell>
          <cell r="D1112" t="str">
            <v>0000150000</v>
          </cell>
          <cell r="E1112" t="str">
            <v>14</v>
          </cell>
          <cell r="F1112" t="str">
            <v>D_205114_014</v>
          </cell>
          <cell r="G1112" t="str">
            <v>(Dis.FORLI) (DEP. MODIGLIANA ) ASSORBIMENTO  AMPEROMETRICO POMPA MONO FANGHI ISP</v>
          </cell>
          <cell r="H1112" t="str">
            <v>A</v>
          </cell>
          <cell r="I1112" t="str">
            <v>762</v>
          </cell>
          <cell r="J1112" t="str">
            <v>3810</v>
          </cell>
          <cell r="K1112" t="str">
            <v>0</v>
          </cell>
          <cell r="L1112" t="str">
            <v>100</v>
          </cell>
          <cell r="M1112" t="str">
            <v>10</v>
          </cell>
          <cell r="N1112" t="str">
            <v>0</v>
          </cell>
          <cell r="O1112" t="str">
            <v>30</v>
          </cell>
          <cell r="P1112" t="str">
            <v>0</v>
          </cell>
          <cell r="Q1112" t="str">
            <v>15</v>
          </cell>
          <cell r="R1112" t="str">
            <v>LINEARE</v>
          </cell>
          <cell r="S1112" t="str">
            <v>999999</v>
          </cell>
          <cell r="T1112" t="str">
            <v>888888</v>
          </cell>
          <cell r="U1112" t="str">
            <v>888888</v>
          </cell>
          <cell r="V1112" t="str">
            <v>-888888</v>
          </cell>
          <cell r="W1112" t="str">
            <v>-888888</v>
          </cell>
          <cell r="X1112" t="str">
            <v>-999999</v>
          </cell>
          <cell r="Y1112" t="str">
            <v>15</v>
          </cell>
          <cell r="Z1112" t="str">
            <v>MEDIA</v>
          </cell>
          <cell r="AA1112" t="str">
            <v>10</v>
          </cell>
          <cell r="AB1112" t="str">
            <v>0</v>
          </cell>
          <cell r="AC1112" t="str">
            <v>SI</v>
          </cell>
          <cell r="AD1112" t="str">
            <v>30_HighLow</v>
          </cell>
          <cell r="AE1112" t="str">
            <v>not used</v>
          </cell>
          <cell r="AF1112" t="str">
            <v>D205114</v>
          </cell>
        </row>
        <row r="1113">
          <cell r="A1113" t="str">
            <v>SHARED</v>
          </cell>
          <cell r="B1113" t="str">
            <v>1</v>
          </cell>
          <cell r="C1113" t="str">
            <v>D_205114</v>
          </cell>
          <cell r="D1113" t="str">
            <v>0000160000</v>
          </cell>
          <cell r="E1113" t="str">
            <v>15</v>
          </cell>
          <cell r="F1113" t="str">
            <v>D_205114_015</v>
          </cell>
          <cell r="G1113" t="str">
            <v>(Dis.FORLI) (DEP. MODIGLIANA ) ASSORBIMENTO  AMPEROMETRICO AERATORE SOMM. DENITR</v>
          </cell>
          <cell r="H1113" t="str">
            <v>A</v>
          </cell>
          <cell r="I1113" t="str">
            <v>762</v>
          </cell>
          <cell r="J1113" t="str">
            <v>3810</v>
          </cell>
          <cell r="K1113" t="str">
            <v>0</v>
          </cell>
          <cell r="L1113" t="str">
            <v>100</v>
          </cell>
          <cell r="M1113" t="str">
            <v>10</v>
          </cell>
          <cell r="N1113" t="str">
            <v>0</v>
          </cell>
          <cell r="O1113" t="str">
            <v>30</v>
          </cell>
          <cell r="P1113" t="str">
            <v>0</v>
          </cell>
          <cell r="Q1113" t="str">
            <v>15</v>
          </cell>
          <cell r="R1113" t="str">
            <v>LINEARE</v>
          </cell>
          <cell r="S1113" t="str">
            <v>999999</v>
          </cell>
          <cell r="T1113" t="str">
            <v>888888</v>
          </cell>
          <cell r="U1113" t="str">
            <v>888888</v>
          </cell>
          <cell r="V1113" t="str">
            <v>-888888</v>
          </cell>
          <cell r="W1113" t="str">
            <v>-888888</v>
          </cell>
          <cell r="X1113" t="str">
            <v>-999999</v>
          </cell>
          <cell r="Y1113" t="str">
            <v>15</v>
          </cell>
          <cell r="Z1113" t="str">
            <v>MEDIA</v>
          </cell>
          <cell r="AA1113" t="str">
            <v>10</v>
          </cell>
          <cell r="AB1113" t="str">
            <v>0</v>
          </cell>
          <cell r="AC1113" t="str">
            <v>SI</v>
          </cell>
          <cell r="AD1113" t="str">
            <v>30_HighLow</v>
          </cell>
          <cell r="AE1113" t="str">
            <v>not used</v>
          </cell>
          <cell r="AF1113" t="str">
            <v>D205114</v>
          </cell>
        </row>
        <row r="1114">
          <cell r="A1114" t="str">
            <v>SHARED</v>
          </cell>
          <cell r="B1114" t="str">
            <v>1</v>
          </cell>
          <cell r="C1114" t="str">
            <v>D_205114</v>
          </cell>
          <cell r="D1114" t="str">
            <v>0000170000</v>
          </cell>
          <cell r="E1114" t="str">
            <v>16</v>
          </cell>
          <cell r="F1114" t="str">
            <v>D_205114_016</v>
          </cell>
          <cell r="G1114" t="str">
            <v>(Dis.FORLI) (DEP. MODIGLIANA ) ASSORBIMENTO  AMPEROMETRICO POMPA RICIRCOLO FANGH</v>
          </cell>
          <cell r="H1114" t="str">
            <v>A</v>
          </cell>
          <cell r="I1114" t="str">
            <v>762</v>
          </cell>
          <cell r="J1114" t="str">
            <v>3810</v>
          </cell>
          <cell r="K1114" t="str">
            <v>0</v>
          </cell>
          <cell r="L1114" t="str">
            <v>100</v>
          </cell>
          <cell r="M1114" t="str">
            <v>10</v>
          </cell>
          <cell r="N1114" t="str">
            <v>0</v>
          </cell>
          <cell r="O1114" t="str">
            <v>30</v>
          </cell>
          <cell r="P1114" t="str">
            <v>0</v>
          </cell>
          <cell r="Q1114" t="str">
            <v>15</v>
          </cell>
          <cell r="R1114" t="str">
            <v>LINEARE</v>
          </cell>
          <cell r="S1114" t="str">
            <v>999999</v>
          </cell>
          <cell r="T1114" t="str">
            <v>888888</v>
          </cell>
          <cell r="U1114" t="str">
            <v>888888</v>
          </cell>
          <cell r="V1114" t="str">
            <v>-888888</v>
          </cell>
          <cell r="W1114" t="str">
            <v>-888888</v>
          </cell>
          <cell r="X1114" t="str">
            <v>-999999</v>
          </cell>
          <cell r="Y1114" t="str">
            <v>15</v>
          </cell>
          <cell r="Z1114" t="str">
            <v>MEDIA</v>
          </cell>
          <cell r="AA1114" t="str">
            <v>10</v>
          </cell>
          <cell r="AB1114" t="str">
            <v>0</v>
          </cell>
          <cell r="AC1114" t="str">
            <v>SI</v>
          </cell>
          <cell r="AD1114" t="str">
            <v>30_HighLow</v>
          </cell>
          <cell r="AE1114" t="str">
            <v>not used</v>
          </cell>
          <cell r="AF1114" t="str">
            <v>D205114</v>
          </cell>
        </row>
        <row r="1115">
          <cell r="A1115" t="str">
            <v>SHARED</v>
          </cell>
          <cell r="B1115" t="str">
            <v>1</v>
          </cell>
          <cell r="C1115" t="str">
            <v>D_205114</v>
          </cell>
          <cell r="D1115" t="str">
            <v>0000180000</v>
          </cell>
          <cell r="E1115" t="str">
            <v>17</v>
          </cell>
          <cell r="F1115" t="str">
            <v>D_205114_017</v>
          </cell>
          <cell r="G1115" t="str">
            <v>(Dis.FORLI) (DEP. MODIGLIANA ) ASSORBIMENTO  AMPEROMETRICO POMPA RICIRCOLO FANGH</v>
          </cell>
          <cell r="H1115" t="str">
            <v>A</v>
          </cell>
          <cell r="I1115" t="str">
            <v>762</v>
          </cell>
          <cell r="J1115" t="str">
            <v>3810</v>
          </cell>
          <cell r="K1115" t="str">
            <v>0</v>
          </cell>
          <cell r="L1115" t="str">
            <v>100</v>
          </cell>
          <cell r="M1115" t="str">
            <v>10</v>
          </cell>
          <cell r="N1115" t="str">
            <v>0</v>
          </cell>
          <cell r="O1115" t="str">
            <v>30</v>
          </cell>
          <cell r="P1115" t="str">
            <v>0</v>
          </cell>
          <cell r="Q1115" t="str">
            <v>15</v>
          </cell>
          <cell r="R1115" t="str">
            <v>LINEARE</v>
          </cell>
          <cell r="S1115" t="str">
            <v>999999</v>
          </cell>
          <cell r="T1115" t="str">
            <v>888888</v>
          </cell>
          <cell r="U1115" t="str">
            <v>888888</v>
          </cell>
          <cell r="V1115" t="str">
            <v>-888888</v>
          </cell>
          <cell r="W1115" t="str">
            <v>-888888</v>
          </cell>
          <cell r="X1115" t="str">
            <v>-999999</v>
          </cell>
          <cell r="Y1115" t="str">
            <v>15</v>
          </cell>
          <cell r="Z1115" t="str">
            <v>MEDIA</v>
          </cell>
          <cell r="AA1115" t="str">
            <v>10</v>
          </cell>
          <cell r="AB1115" t="str">
            <v>0</v>
          </cell>
          <cell r="AC1115" t="str">
            <v>SI</v>
          </cell>
          <cell r="AD1115" t="str">
            <v>30_HighLow</v>
          </cell>
          <cell r="AE1115" t="str">
            <v>not used</v>
          </cell>
          <cell r="AF1115" t="str">
            <v>D205114</v>
          </cell>
        </row>
        <row r="1116">
          <cell r="A1116" t="str">
            <v>SHARED</v>
          </cell>
          <cell r="B1116" t="str">
            <v>1</v>
          </cell>
          <cell r="C1116" t="str">
            <v>D_205114</v>
          </cell>
          <cell r="D1116" t="str">
            <v>0000190000</v>
          </cell>
          <cell r="E1116" t="str">
            <v>18</v>
          </cell>
          <cell r="F1116" t="str">
            <v>D_205114_018</v>
          </cell>
          <cell r="G1116" t="str">
            <v>(Dis.FORLI) (DEP. MODIGLIANA ) ASSORBIMENTO  AMPEROMETRICO POMPA MIXER LIQUOR 1</v>
          </cell>
          <cell r="H1116" t="str">
            <v>A</v>
          </cell>
          <cell r="I1116" t="str">
            <v>762</v>
          </cell>
          <cell r="J1116" t="str">
            <v>3810</v>
          </cell>
          <cell r="K1116" t="str">
            <v>0</v>
          </cell>
          <cell r="L1116" t="str">
            <v>100</v>
          </cell>
          <cell r="M1116" t="str">
            <v>10</v>
          </cell>
          <cell r="N1116" t="str">
            <v>0</v>
          </cell>
          <cell r="O1116" t="str">
            <v>30</v>
          </cell>
          <cell r="P1116" t="str">
            <v>0</v>
          </cell>
          <cell r="Q1116" t="str">
            <v>15</v>
          </cell>
          <cell r="R1116" t="str">
            <v>LINEARE</v>
          </cell>
          <cell r="S1116" t="str">
            <v>999999</v>
          </cell>
          <cell r="T1116" t="str">
            <v>888888</v>
          </cell>
          <cell r="U1116" t="str">
            <v>888888</v>
          </cell>
          <cell r="V1116" t="str">
            <v>-888888</v>
          </cell>
          <cell r="W1116" t="str">
            <v>-888888</v>
          </cell>
          <cell r="X1116" t="str">
            <v>-999999</v>
          </cell>
          <cell r="Y1116" t="str">
            <v>15</v>
          </cell>
          <cell r="Z1116" t="str">
            <v>MEDIA</v>
          </cell>
          <cell r="AA1116" t="str">
            <v>10</v>
          </cell>
          <cell r="AB1116" t="str">
            <v>0</v>
          </cell>
          <cell r="AC1116" t="str">
            <v>SI</v>
          </cell>
          <cell r="AD1116" t="str">
            <v>30_HighLow</v>
          </cell>
          <cell r="AE1116" t="str">
            <v>not used</v>
          </cell>
          <cell r="AF1116" t="str">
            <v>D205114</v>
          </cell>
        </row>
        <row r="1117">
          <cell r="A1117" t="str">
            <v>SHARED</v>
          </cell>
          <cell r="B1117" t="str">
            <v>1</v>
          </cell>
          <cell r="C1117" t="str">
            <v>D_205114</v>
          </cell>
          <cell r="D1117" t="str">
            <v>0000200000</v>
          </cell>
          <cell r="E1117" t="str">
            <v>19</v>
          </cell>
          <cell r="F1117" t="str">
            <v>D_205114_019</v>
          </cell>
          <cell r="G1117" t="str">
            <v>(Dis.FORLI) (DEP. MODIGLIANA ) ASSORBIMENTO  AMPEROMETRICO POMPA MIXER LIQUOR 2</v>
          </cell>
          <cell r="H1117" t="str">
            <v>A</v>
          </cell>
          <cell r="I1117" t="str">
            <v>762</v>
          </cell>
          <cell r="J1117" t="str">
            <v>3810</v>
          </cell>
          <cell r="K1117" t="str">
            <v>0</v>
          </cell>
          <cell r="L1117" t="str">
            <v>100</v>
          </cell>
          <cell r="M1117" t="str">
            <v>10</v>
          </cell>
          <cell r="N1117" t="str">
            <v>0</v>
          </cell>
          <cell r="O1117" t="str">
            <v>30</v>
          </cell>
          <cell r="P1117" t="str">
            <v>0</v>
          </cell>
          <cell r="Q1117" t="str">
            <v>15</v>
          </cell>
          <cell r="R1117" t="str">
            <v>LINEARE</v>
          </cell>
          <cell r="S1117" t="str">
            <v>999999</v>
          </cell>
          <cell r="T1117" t="str">
            <v>888888</v>
          </cell>
          <cell r="U1117" t="str">
            <v>888888</v>
          </cell>
          <cell r="V1117" t="str">
            <v>-888888</v>
          </cell>
          <cell r="W1117" t="str">
            <v>-888888</v>
          </cell>
          <cell r="X1117" t="str">
            <v>-999999</v>
          </cell>
          <cell r="Y1117" t="str">
            <v>15</v>
          </cell>
          <cell r="Z1117" t="str">
            <v>MEDIA</v>
          </cell>
          <cell r="AA1117" t="str">
            <v>10</v>
          </cell>
          <cell r="AB1117" t="str">
            <v>0</v>
          </cell>
          <cell r="AC1117" t="str">
            <v>SI</v>
          </cell>
          <cell r="AD1117" t="str">
            <v>30_HighLow</v>
          </cell>
          <cell r="AE1117" t="str">
            <v>not used</v>
          </cell>
          <cell r="AF1117" t="str">
            <v>D205114</v>
          </cell>
        </row>
        <row r="1118">
          <cell r="A1118" t="str">
            <v>SHARED</v>
          </cell>
          <cell r="B1118" t="str">
            <v>1</v>
          </cell>
          <cell r="C1118" t="str">
            <v>D_205114</v>
          </cell>
          <cell r="D1118" t="str">
            <v>0000210000</v>
          </cell>
          <cell r="E1118" t="str">
            <v>20</v>
          </cell>
          <cell r="F1118" t="str">
            <v>D_205114_020</v>
          </cell>
          <cell r="G1118" t="str">
            <v>(Dis.FORLI) (DEP. MODIGLIANA ) ASSORBIMENTO  AMPEROMETRICO GRIGLIA</v>
          </cell>
          <cell r="H1118" t="str">
            <v>A</v>
          </cell>
          <cell r="I1118" t="str">
            <v>762</v>
          </cell>
          <cell r="J1118" t="str">
            <v>3810</v>
          </cell>
          <cell r="K1118" t="str">
            <v>0</v>
          </cell>
          <cell r="L1118" t="str">
            <v>100</v>
          </cell>
          <cell r="M1118" t="str">
            <v>10</v>
          </cell>
          <cell r="N1118" t="str">
            <v>0</v>
          </cell>
          <cell r="O1118" t="str">
            <v>30</v>
          </cell>
          <cell r="P1118" t="str">
            <v>0</v>
          </cell>
          <cell r="Q1118" t="str">
            <v>15</v>
          </cell>
          <cell r="R1118" t="str">
            <v>LINEARE</v>
          </cell>
          <cell r="S1118" t="str">
            <v>999999</v>
          </cell>
          <cell r="T1118" t="str">
            <v>888888</v>
          </cell>
          <cell r="U1118" t="str">
            <v>888888</v>
          </cell>
          <cell r="V1118" t="str">
            <v>-888888</v>
          </cell>
          <cell r="W1118" t="str">
            <v>-888888</v>
          </cell>
          <cell r="X1118" t="str">
            <v>-999999</v>
          </cell>
          <cell r="Y1118" t="str">
            <v>15</v>
          </cell>
          <cell r="Z1118" t="str">
            <v>MEDIA</v>
          </cell>
          <cell r="AA1118" t="str">
            <v>10</v>
          </cell>
          <cell r="AB1118" t="str">
            <v>0</v>
          </cell>
          <cell r="AC1118" t="str">
            <v>SI</v>
          </cell>
          <cell r="AD1118" t="str">
            <v>30_HighLow</v>
          </cell>
          <cell r="AE1118" t="str">
            <v>not used</v>
          </cell>
          <cell r="AF1118" t="str">
            <v>D205114</v>
          </cell>
        </row>
        <row r="1119">
          <cell r="A1119" t="str">
            <v>SHARED</v>
          </cell>
          <cell r="B1119" t="str">
            <v>1</v>
          </cell>
          <cell r="C1119" t="str">
            <v>D_205114</v>
          </cell>
          <cell r="D1119" t="str">
            <v>0000220000</v>
          </cell>
          <cell r="E1119" t="str">
            <v>21</v>
          </cell>
          <cell r="F1119" t="str">
            <v>D_205114_021</v>
          </cell>
          <cell r="G1119" t="str">
            <v>(Dis.FORLI) (DEP. MODIGLIANA ) PORTATA  SOLLEVAMENTO INIZIALE</v>
          </cell>
          <cell r="H1119" t="str">
            <v>m3/h</v>
          </cell>
          <cell r="I1119" t="str">
            <v>762</v>
          </cell>
          <cell r="J1119" t="str">
            <v>3810</v>
          </cell>
          <cell r="K1119" t="str">
            <v>0</v>
          </cell>
          <cell r="L1119" t="str">
            <v>300</v>
          </cell>
          <cell r="M1119" t="str">
            <v>0</v>
          </cell>
          <cell r="N1119" t="str">
            <v>0</v>
          </cell>
          <cell r="O1119" t="str">
            <v>30</v>
          </cell>
          <cell r="P1119" t="str">
            <v>0</v>
          </cell>
          <cell r="Q1119" t="str">
            <v>15</v>
          </cell>
          <cell r="R1119" t="str">
            <v>LINEARE</v>
          </cell>
          <cell r="S1119" t="str">
            <v>999999</v>
          </cell>
          <cell r="T1119" t="str">
            <v>888888</v>
          </cell>
          <cell r="U1119" t="str">
            <v>0</v>
          </cell>
          <cell r="V1119" t="str">
            <v>0</v>
          </cell>
          <cell r="W1119" t="str">
            <v>-888888</v>
          </cell>
          <cell r="X1119" t="str">
            <v>-999999</v>
          </cell>
          <cell r="Y1119" t="str">
            <v>15</v>
          </cell>
          <cell r="Z1119" t="str">
            <v>MEDIA</v>
          </cell>
          <cell r="AA1119" t="str">
            <v>10</v>
          </cell>
          <cell r="AB1119" t="str">
            <v>0</v>
          </cell>
          <cell r="AC1119" t="str">
            <v>SI</v>
          </cell>
          <cell r="AE1119" t="str">
            <v>not used</v>
          </cell>
          <cell r="AF1119" t="str">
            <v>D205114</v>
          </cell>
        </row>
        <row r="1120">
          <cell r="A1120" t="str">
            <v>SHARED</v>
          </cell>
          <cell r="B1120" t="str">
            <v>1</v>
          </cell>
          <cell r="C1120" t="str">
            <v>D_205114</v>
          </cell>
          <cell r="D1120" t="str">
            <v>0000230000</v>
          </cell>
          <cell r="E1120" t="str">
            <v>22</v>
          </cell>
          <cell r="F1120" t="str">
            <v>D_205114_022</v>
          </cell>
          <cell r="G1120" t="str">
            <v>(Dis.FORLI) (DEP. MODIGLIANA ) PORTATA  SOLLEVAMENTO ALPI</v>
          </cell>
          <cell r="H1120" t="str">
            <v>m3/h</v>
          </cell>
          <cell r="I1120" t="str">
            <v>762</v>
          </cell>
          <cell r="J1120" t="str">
            <v>3810</v>
          </cell>
          <cell r="K1120" t="str">
            <v>0</v>
          </cell>
          <cell r="L1120" t="str">
            <v>100</v>
          </cell>
          <cell r="M1120" t="str">
            <v>1</v>
          </cell>
          <cell r="N1120" t="str">
            <v>0</v>
          </cell>
          <cell r="O1120" t="str">
            <v>30</v>
          </cell>
          <cell r="P1120" t="str">
            <v>0</v>
          </cell>
          <cell r="Q1120" t="str">
            <v>15</v>
          </cell>
          <cell r="R1120" t="str">
            <v>LINEARE</v>
          </cell>
          <cell r="S1120" t="str">
            <v>999999</v>
          </cell>
          <cell r="T1120" t="str">
            <v>888888</v>
          </cell>
          <cell r="U1120" t="str">
            <v>888888</v>
          </cell>
          <cell r="V1120" t="str">
            <v>-888888</v>
          </cell>
          <cell r="W1120" t="str">
            <v>-888888</v>
          </cell>
          <cell r="X1120" t="str">
            <v>-999999</v>
          </cell>
          <cell r="Y1120" t="str">
            <v>15</v>
          </cell>
          <cell r="Z1120" t="str">
            <v>MEDIA</v>
          </cell>
          <cell r="AA1120" t="str">
            <v>10</v>
          </cell>
          <cell r="AB1120" t="str">
            <v>0</v>
          </cell>
          <cell r="AC1120" t="str">
            <v>SI</v>
          </cell>
          <cell r="AD1120" t="str">
            <v>30_HighLow</v>
          </cell>
          <cell r="AE1120" t="str">
            <v>not used</v>
          </cell>
          <cell r="AF1120" t="str">
            <v>D205114</v>
          </cell>
        </row>
        <row r="1121">
          <cell r="A1121" t="str">
            <v>SHARED</v>
          </cell>
          <cell r="B1121" t="str">
            <v>1</v>
          </cell>
          <cell r="C1121" t="str">
            <v>D_205114</v>
          </cell>
          <cell r="D1121" t="str">
            <v>0000240000</v>
          </cell>
          <cell r="E1121" t="str">
            <v>23</v>
          </cell>
          <cell r="F1121" t="str">
            <v>D_205114_023</v>
          </cell>
          <cell r="G1121" t="str">
            <v>(Dis.FORLI) (DEP. MODIGLIANA ) MIS AMMONIACA   USCITA IMPIANTO</v>
          </cell>
          <cell r="H1121" t="str">
            <v>mg/l</v>
          </cell>
          <cell r="I1121" t="str">
            <v>762</v>
          </cell>
          <cell r="J1121" t="str">
            <v>3810</v>
          </cell>
          <cell r="K1121" t="str">
            <v>0</v>
          </cell>
          <cell r="L1121" t="str">
            <v>100</v>
          </cell>
          <cell r="M1121" t="str">
            <v>1</v>
          </cell>
          <cell r="N1121" t="str">
            <v>0</v>
          </cell>
          <cell r="O1121" t="str">
            <v>30</v>
          </cell>
          <cell r="P1121" t="str">
            <v>0</v>
          </cell>
          <cell r="Q1121" t="str">
            <v>15</v>
          </cell>
          <cell r="R1121" t="str">
            <v>LINEARE</v>
          </cell>
          <cell r="S1121" t="str">
            <v>999999</v>
          </cell>
          <cell r="T1121" t="str">
            <v>888888</v>
          </cell>
          <cell r="U1121" t="str">
            <v>888888</v>
          </cell>
          <cell r="V1121" t="str">
            <v>-888888</v>
          </cell>
          <cell r="W1121" t="str">
            <v>-888888</v>
          </cell>
          <cell r="X1121" t="str">
            <v>-999999</v>
          </cell>
          <cell r="Y1121" t="str">
            <v>15</v>
          </cell>
          <cell r="Z1121" t="str">
            <v>MEDIA</v>
          </cell>
          <cell r="AA1121" t="str">
            <v>10</v>
          </cell>
          <cell r="AB1121" t="str">
            <v>0</v>
          </cell>
          <cell r="AC1121" t="str">
            <v>SI</v>
          </cell>
          <cell r="AD1121" t="str">
            <v>30_HighLow</v>
          </cell>
          <cell r="AE1121" t="str">
            <v>not used</v>
          </cell>
          <cell r="AF1121" t="str">
            <v>D205114</v>
          </cell>
        </row>
        <row r="1122">
          <cell r="A1122" t="str">
            <v>SHARED</v>
          </cell>
          <cell r="B1122" t="str">
            <v>1</v>
          </cell>
          <cell r="C1122" t="str">
            <v>D_205114</v>
          </cell>
          <cell r="D1122" t="str">
            <v>0000250000</v>
          </cell>
          <cell r="E1122" t="str">
            <v>24</v>
          </cell>
          <cell r="F1122" t="str">
            <v>D_205114_024</v>
          </cell>
          <cell r="G1122" t="str">
            <v>(Dis.FORLI) (DEP. MODIGLIANA ) MISURA NITRATI    USCITA IMPIANTO</v>
          </cell>
          <cell r="H1122" t="str">
            <v>mg/l</v>
          </cell>
          <cell r="I1122" t="str">
            <v>762</v>
          </cell>
          <cell r="J1122" t="str">
            <v>3810</v>
          </cell>
          <cell r="K1122" t="str">
            <v>0</v>
          </cell>
          <cell r="L1122" t="str">
            <v>100</v>
          </cell>
          <cell r="M1122" t="str">
            <v>1</v>
          </cell>
          <cell r="N1122" t="str">
            <v>0</v>
          </cell>
          <cell r="O1122" t="str">
            <v>30</v>
          </cell>
          <cell r="P1122" t="str">
            <v>0</v>
          </cell>
          <cell r="Q1122" t="str">
            <v>15</v>
          </cell>
          <cell r="R1122" t="str">
            <v>LINEARE</v>
          </cell>
          <cell r="S1122" t="str">
            <v>999999</v>
          </cell>
          <cell r="T1122" t="str">
            <v>888888</v>
          </cell>
          <cell r="U1122" t="str">
            <v>888888</v>
          </cell>
          <cell r="V1122" t="str">
            <v>-888888</v>
          </cell>
          <cell r="W1122" t="str">
            <v>-888888</v>
          </cell>
          <cell r="X1122" t="str">
            <v>-999999</v>
          </cell>
          <cell r="Y1122" t="str">
            <v>15</v>
          </cell>
          <cell r="Z1122" t="str">
            <v>MEDIA</v>
          </cell>
          <cell r="AA1122" t="str">
            <v>10</v>
          </cell>
          <cell r="AB1122" t="str">
            <v>0</v>
          </cell>
          <cell r="AC1122" t="str">
            <v>SI</v>
          </cell>
          <cell r="AD1122" t="str">
            <v>30_HighLow</v>
          </cell>
          <cell r="AE1122" t="str">
            <v>not used</v>
          </cell>
          <cell r="AF1122" t="str">
            <v>D205114</v>
          </cell>
        </row>
        <row r="1123">
          <cell r="A1123" t="str">
            <v>SHARED</v>
          </cell>
          <cell r="B1123" t="str">
            <v>1</v>
          </cell>
          <cell r="C1123" t="str">
            <v>D_205114</v>
          </cell>
          <cell r="D1123" t="str">
            <v>0000260000</v>
          </cell>
          <cell r="E1123" t="str">
            <v>25</v>
          </cell>
          <cell r="F1123" t="str">
            <v>D_205114_025</v>
          </cell>
          <cell r="G1123" t="str">
            <v>(Dis.FORLI) (DEP. MODIGLIANA ) MISURA  COD  VASCA SOLLEVAMENTO  INIZIALE</v>
          </cell>
          <cell r="H1123" t="str">
            <v>mg/l</v>
          </cell>
          <cell r="I1123" t="str">
            <v>762</v>
          </cell>
          <cell r="J1123" t="str">
            <v>3810</v>
          </cell>
          <cell r="K1123" t="str">
            <v>0</v>
          </cell>
          <cell r="L1123" t="str">
            <v>100</v>
          </cell>
          <cell r="M1123" t="str">
            <v>1</v>
          </cell>
          <cell r="N1123" t="str">
            <v>0</v>
          </cell>
          <cell r="O1123" t="str">
            <v>30</v>
          </cell>
          <cell r="P1123" t="str">
            <v>0</v>
          </cell>
          <cell r="Q1123" t="str">
            <v>15</v>
          </cell>
          <cell r="R1123" t="str">
            <v>LINEARE</v>
          </cell>
          <cell r="S1123" t="str">
            <v>999999</v>
          </cell>
          <cell r="T1123" t="str">
            <v>888888</v>
          </cell>
          <cell r="U1123" t="str">
            <v>888888</v>
          </cell>
          <cell r="V1123" t="str">
            <v>-888888</v>
          </cell>
          <cell r="W1123" t="str">
            <v>-888888</v>
          </cell>
          <cell r="X1123" t="str">
            <v>-999999</v>
          </cell>
          <cell r="Y1123" t="str">
            <v>15</v>
          </cell>
          <cell r="Z1123" t="str">
            <v>MEDIA</v>
          </cell>
          <cell r="AA1123" t="str">
            <v>10</v>
          </cell>
          <cell r="AB1123" t="str">
            <v>0</v>
          </cell>
          <cell r="AC1123" t="str">
            <v>SI</v>
          </cell>
          <cell r="AD1123" t="str">
            <v>30_HighLow</v>
          </cell>
          <cell r="AE1123" t="str">
            <v>not used</v>
          </cell>
          <cell r="AF1123" t="str">
            <v>D205114</v>
          </cell>
        </row>
        <row r="1124">
          <cell r="A1124" t="str">
            <v>SHARED</v>
          </cell>
          <cell r="B1124" t="str">
            <v>1</v>
          </cell>
          <cell r="C1124" t="str">
            <v>D_205114</v>
          </cell>
          <cell r="D1124" t="str">
            <v>0000270000</v>
          </cell>
          <cell r="E1124" t="str">
            <v>26</v>
          </cell>
          <cell r="F1124" t="str">
            <v>D_205114_026</v>
          </cell>
          <cell r="G1124" t="str">
            <v>(Dis.FORLI) (DEP. MODIGLIANA ) MISURA SST  VASCA OSSIDAZIONE</v>
          </cell>
          <cell r="H1124" t="str">
            <v>mg/l</v>
          </cell>
          <cell r="I1124" t="str">
            <v>762</v>
          </cell>
          <cell r="J1124" t="str">
            <v>3810</v>
          </cell>
          <cell r="K1124" t="str">
            <v>0</v>
          </cell>
          <cell r="L1124" t="str">
            <v>100</v>
          </cell>
          <cell r="M1124" t="str">
            <v>1</v>
          </cell>
          <cell r="N1124" t="str">
            <v>0</v>
          </cell>
          <cell r="O1124" t="str">
            <v>30</v>
          </cell>
          <cell r="P1124" t="str">
            <v>0</v>
          </cell>
          <cell r="Q1124" t="str">
            <v>15</v>
          </cell>
          <cell r="R1124" t="str">
            <v>LINEARE</v>
          </cell>
          <cell r="S1124" t="str">
            <v>999999</v>
          </cell>
          <cell r="T1124" t="str">
            <v>888888</v>
          </cell>
          <cell r="U1124" t="str">
            <v>888888</v>
          </cell>
          <cell r="V1124" t="str">
            <v>-888888</v>
          </cell>
          <cell r="W1124" t="str">
            <v>-888888</v>
          </cell>
          <cell r="X1124" t="str">
            <v>-999999</v>
          </cell>
          <cell r="Y1124" t="str">
            <v>15</v>
          </cell>
          <cell r="Z1124" t="str">
            <v>MEDIA</v>
          </cell>
          <cell r="AA1124" t="str">
            <v>10</v>
          </cell>
          <cell r="AB1124" t="str">
            <v>0</v>
          </cell>
          <cell r="AC1124" t="str">
            <v>SI</v>
          </cell>
          <cell r="AD1124" t="str">
            <v>30_HighLow</v>
          </cell>
          <cell r="AE1124" t="str">
            <v>not used</v>
          </cell>
          <cell r="AF1124" t="str">
            <v>D205114</v>
          </cell>
        </row>
        <row r="1125">
          <cell r="A1125" t="str">
            <v>SHARED</v>
          </cell>
          <cell r="B1125" t="str">
            <v>1</v>
          </cell>
          <cell r="C1125" t="str">
            <v>D_205114</v>
          </cell>
          <cell r="D1125" t="str">
            <v>0000280000</v>
          </cell>
          <cell r="E1125" t="str">
            <v>27</v>
          </cell>
          <cell r="F1125" t="str">
            <v>D_205114_027</v>
          </cell>
          <cell r="G1125" t="str">
            <v>(Dis.FORLI) (DEP. MODIGLIANA ) MISURA OSSIGENO  VASCA OSSIDAZIONE</v>
          </cell>
          <cell r="H1125" t="str">
            <v>mg/l</v>
          </cell>
          <cell r="I1125" t="str">
            <v>762</v>
          </cell>
          <cell r="J1125" t="str">
            <v>3810</v>
          </cell>
          <cell r="K1125" t="str">
            <v>0</v>
          </cell>
          <cell r="L1125" t="str">
            <v>100</v>
          </cell>
          <cell r="M1125" t="str">
            <v>1</v>
          </cell>
          <cell r="N1125" t="str">
            <v>0</v>
          </cell>
          <cell r="O1125" t="str">
            <v>30</v>
          </cell>
          <cell r="P1125" t="str">
            <v>0</v>
          </cell>
          <cell r="Q1125" t="str">
            <v>15</v>
          </cell>
          <cell r="R1125" t="str">
            <v>LINEARE</v>
          </cell>
          <cell r="S1125" t="str">
            <v>999999</v>
          </cell>
          <cell r="T1125" t="str">
            <v>888888</v>
          </cell>
          <cell r="U1125" t="str">
            <v>888888</v>
          </cell>
          <cell r="V1125" t="str">
            <v>-888888</v>
          </cell>
          <cell r="W1125" t="str">
            <v>-888888</v>
          </cell>
          <cell r="X1125" t="str">
            <v>-999999</v>
          </cell>
          <cell r="Y1125" t="str">
            <v>15</v>
          </cell>
          <cell r="Z1125" t="str">
            <v>MEDIA</v>
          </cell>
          <cell r="AA1125" t="str">
            <v>10</v>
          </cell>
          <cell r="AB1125" t="str">
            <v>0</v>
          </cell>
          <cell r="AC1125" t="str">
            <v>SI</v>
          </cell>
          <cell r="AD1125" t="str">
            <v>30_HighLow</v>
          </cell>
          <cell r="AE1125" t="str">
            <v>not used</v>
          </cell>
          <cell r="AF1125" t="str">
            <v>D205114</v>
          </cell>
        </row>
        <row r="1126">
          <cell r="A1126" t="str">
            <v>SHARED</v>
          </cell>
          <cell r="B1126" t="str">
            <v>1</v>
          </cell>
          <cell r="C1126" t="str">
            <v>D_205119</v>
          </cell>
          <cell r="D1126" t="str">
            <v>0000010000</v>
          </cell>
          <cell r="E1126" t="str">
            <v>00</v>
          </cell>
          <cell r="F1126" t="str">
            <v>D_205119_000</v>
          </cell>
          <cell r="G1126" t="str">
            <v>(Dis.FORLI) (TREDOZIO DEP. TREDOZIO ) LIVELLO POZZETTO</v>
          </cell>
          <cell r="H1126" t="str">
            <v>%</v>
          </cell>
          <cell r="I1126" t="str">
            <v>820</v>
          </cell>
          <cell r="J1126" t="str">
            <v>4095</v>
          </cell>
          <cell r="K1126" t="str">
            <v>0</v>
          </cell>
          <cell r="L1126" t="str">
            <v>100</v>
          </cell>
          <cell r="M1126" t="str">
            <v>1</v>
          </cell>
          <cell r="N1126" t="str">
            <v>0</v>
          </cell>
          <cell r="O1126" t="str">
            <v>32</v>
          </cell>
          <cell r="P1126" t="str">
            <v>0</v>
          </cell>
          <cell r="Q1126" t="str">
            <v>15</v>
          </cell>
          <cell r="R1126" t="str">
            <v>LINEARE</v>
          </cell>
          <cell r="S1126" t="str">
            <v>999999</v>
          </cell>
          <cell r="T1126" t="str">
            <v>888888</v>
          </cell>
          <cell r="U1126" t="str">
            <v>888888</v>
          </cell>
          <cell r="V1126" t="str">
            <v>-888888</v>
          </cell>
          <cell r="W1126" t="str">
            <v>-888888</v>
          </cell>
          <cell r="X1126" t="str">
            <v>-999999</v>
          </cell>
          <cell r="Y1126" t="str">
            <v>15</v>
          </cell>
          <cell r="Z1126" t="str">
            <v>MEDIA</v>
          </cell>
          <cell r="AA1126" t="str">
            <v>10</v>
          </cell>
          <cell r="AB1126" t="str">
            <v>0</v>
          </cell>
          <cell r="AC1126" t="str">
            <v>SI</v>
          </cell>
          <cell r="AD1126" t="str">
            <v>SI_HighLow</v>
          </cell>
          <cell r="AE1126" t="str">
            <v>not used</v>
          </cell>
          <cell r="AF1126" t="str">
            <v>D205119</v>
          </cell>
        </row>
        <row r="1127">
          <cell r="A1127" t="str">
            <v>SHARED</v>
          </cell>
          <cell r="B1127" t="str">
            <v>1</v>
          </cell>
          <cell r="C1127" t="str">
            <v>D_205119</v>
          </cell>
          <cell r="D1127" t="str">
            <v>0000020000</v>
          </cell>
          <cell r="E1127" t="str">
            <v>01</v>
          </cell>
          <cell r="F1127" t="str">
            <v>D_205119_001</v>
          </cell>
          <cell r="G1127" t="str">
            <v>(Dis.FORLI) (TREDOZIO DEP. TREDOZIO ) ASSORBIMENTO AMPER. SOFFIANTE</v>
          </cell>
          <cell r="H1127" t="str">
            <v>A</v>
          </cell>
          <cell r="I1127" t="str">
            <v>820</v>
          </cell>
          <cell r="J1127" t="str">
            <v>4095</v>
          </cell>
          <cell r="K1127" t="str">
            <v>0</v>
          </cell>
          <cell r="L1127" t="str">
            <v>100</v>
          </cell>
          <cell r="M1127" t="str">
            <v>10</v>
          </cell>
          <cell r="N1127" t="str">
            <v>0</v>
          </cell>
          <cell r="O1127" t="str">
            <v>32</v>
          </cell>
          <cell r="P1127" t="str">
            <v>0</v>
          </cell>
          <cell r="Q1127" t="str">
            <v>15</v>
          </cell>
          <cell r="R1127" t="str">
            <v>LINEARE</v>
          </cell>
          <cell r="S1127" t="str">
            <v>999999</v>
          </cell>
          <cell r="T1127" t="str">
            <v>888888</v>
          </cell>
          <cell r="U1127" t="str">
            <v>888888</v>
          </cell>
          <cell r="V1127" t="str">
            <v>-888888</v>
          </cell>
          <cell r="W1127" t="str">
            <v>-888888</v>
          </cell>
          <cell r="X1127" t="str">
            <v>-999999</v>
          </cell>
          <cell r="Y1127" t="str">
            <v>15</v>
          </cell>
          <cell r="Z1127" t="str">
            <v>MEDIA</v>
          </cell>
          <cell r="AA1127" t="str">
            <v>10</v>
          </cell>
          <cell r="AB1127" t="str">
            <v>0</v>
          </cell>
          <cell r="AC1127" t="str">
            <v>SI</v>
          </cell>
          <cell r="AD1127" t="str">
            <v>SI_HighLow</v>
          </cell>
          <cell r="AE1127" t="str">
            <v>not used</v>
          </cell>
          <cell r="AF1127" t="str">
            <v>D205119</v>
          </cell>
        </row>
        <row r="1128">
          <cell r="A1128" t="str">
            <v>SHARED</v>
          </cell>
          <cell r="B1128" t="str">
            <v>1</v>
          </cell>
          <cell r="C1128" t="str">
            <v>D_205119</v>
          </cell>
          <cell r="D1128" t="str">
            <v>0000030000</v>
          </cell>
          <cell r="E1128" t="str">
            <v>02</v>
          </cell>
          <cell r="F1128" t="str">
            <v>D_205119_002</v>
          </cell>
          <cell r="G1128" t="str">
            <v>(Dis.FORLI) (TREDOZIO DEP. TREDOZIO ) ASSORBIMENTO AMPER. SPAZZOLA</v>
          </cell>
          <cell r="H1128" t="str">
            <v>A</v>
          </cell>
          <cell r="I1128" t="str">
            <v>820</v>
          </cell>
          <cell r="J1128" t="str">
            <v>4095</v>
          </cell>
          <cell r="K1128" t="str">
            <v>0</v>
          </cell>
          <cell r="L1128" t="str">
            <v>100</v>
          </cell>
          <cell r="M1128" t="str">
            <v>10</v>
          </cell>
          <cell r="N1128" t="str">
            <v>0</v>
          </cell>
          <cell r="O1128" t="str">
            <v>32</v>
          </cell>
          <cell r="P1128" t="str">
            <v>0</v>
          </cell>
          <cell r="Q1128" t="str">
            <v>15</v>
          </cell>
          <cell r="R1128" t="str">
            <v>LINEARE</v>
          </cell>
          <cell r="S1128" t="str">
            <v>999999</v>
          </cell>
          <cell r="T1128" t="str">
            <v>888888</v>
          </cell>
          <cell r="U1128" t="str">
            <v>888888</v>
          </cell>
          <cell r="V1128" t="str">
            <v>-888888</v>
          </cell>
          <cell r="W1128" t="str">
            <v>-888888</v>
          </cell>
          <cell r="X1128" t="str">
            <v>-999999</v>
          </cell>
          <cell r="Y1128" t="str">
            <v>15</v>
          </cell>
          <cell r="Z1128" t="str">
            <v>MEDIA</v>
          </cell>
          <cell r="AA1128" t="str">
            <v>10</v>
          </cell>
          <cell r="AB1128" t="str">
            <v>0</v>
          </cell>
          <cell r="AC1128" t="str">
            <v>SI</v>
          </cell>
          <cell r="AD1128" t="str">
            <v>SI_HighLow</v>
          </cell>
          <cell r="AE1128" t="str">
            <v>not used</v>
          </cell>
          <cell r="AF1128" t="str">
            <v>D205119</v>
          </cell>
        </row>
        <row r="1129">
          <cell r="A1129" t="str">
            <v>SHARED</v>
          </cell>
          <cell r="B1129" t="str">
            <v>1</v>
          </cell>
          <cell r="C1129" t="str">
            <v>D_205119</v>
          </cell>
          <cell r="D1129" t="str">
            <v>0000040000</v>
          </cell>
          <cell r="E1129" t="str">
            <v>03</v>
          </cell>
          <cell r="F1129" t="str">
            <v>D_205119_003</v>
          </cell>
          <cell r="G1129" t="str">
            <v>(Dis.FORLI) (TREDOZIO DEP. TREDOZIO ) ASSORBIMENTO AMPEROM. RICIRCOLO</v>
          </cell>
          <cell r="H1129" t="str">
            <v>A</v>
          </cell>
          <cell r="I1129" t="str">
            <v>820</v>
          </cell>
          <cell r="J1129" t="str">
            <v>4095</v>
          </cell>
          <cell r="K1129" t="str">
            <v>0</v>
          </cell>
          <cell r="L1129" t="str">
            <v>100</v>
          </cell>
          <cell r="M1129" t="str">
            <v>10</v>
          </cell>
          <cell r="N1129" t="str">
            <v>0</v>
          </cell>
          <cell r="O1129" t="str">
            <v>32</v>
          </cell>
          <cell r="P1129" t="str">
            <v>0</v>
          </cell>
          <cell r="Q1129" t="str">
            <v>15</v>
          </cell>
          <cell r="R1129" t="str">
            <v>LINEARE</v>
          </cell>
          <cell r="S1129" t="str">
            <v>999999</v>
          </cell>
          <cell r="T1129" t="str">
            <v>888888</v>
          </cell>
          <cell r="U1129" t="str">
            <v>888888</v>
          </cell>
          <cell r="V1129" t="str">
            <v>-888888</v>
          </cell>
          <cell r="W1129" t="str">
            <v>-888888</v>
          </cell>
          <cell r="X1129" t="str">
            <v>-999999</v>
          </cell>
          <cell r="Y1129" t="str">
            <v>15</v>
          </cell>
          <cell r="Z1129" t="str">
            <v>MEDIA</v>
          </cell>
          <cell r="AA1129" t="str">
            <v>10</v>
          </cell>
          <cell r="AB1129" t="str">
            <v>0</v>
          </cell>
          <cell r="AC1129" t="str">
            <v>SI</v>
          </cell>
          <cell r="AD1129" t="str">
            <v>SI_HighLow</v>
          </cell>
          <cell r="AE1129" t="str">
            <v>not used</v>
          </cell>
          <cell r="AF1129" t="str">
            <v>D205119</v>
          </cell>
        </row>
        <row r="1130">
          <cell r="A1130" t="str">
            <v>SHARED</v>
          </cell>
          <cell r="B1130" t="str">
            <v>1</v>
          </cell>
          <cell r="C1130" t="str">
            <v>D_205119</v>
          </cell>
          <cell r="D1130" t="str">
            <v>0000050000</v>
          </cell>
          <cell r="E1130" t="str">
            <v>04</v>
          </cell>
          <cell r="F1130" t="str">
            <v>D_205119_004</v>
          </cell>
          <cell r="G1130" t="str">
            <v>(Dis.FORLI) (TREDOZIO DEP. TREDOZIO ) ASSORBIMENTO AMPEROM. DRENAGGIO</v>
          </cell>
          <cell r="H1130" t="str">
            <v>A</v>
          </cell>
          <cell r="I1130" t="str">
            <v>820</v>
          </cell>
          <cell r="J1130" t="str">
            <v>4095</v>
          </cell>
          <cell r="K1130" t="str">
            <v>0</v>
          </cell>
          <cell r="L1130" t="str">
            <v>100</v>
          </cell>
          <cell r="M1130" t="str">
            <v>10</v>
          </cell>
          <cell r="N1130" t="str">
            <v>0</v>
          </cell>
          <cell r="O1130" t="str">
            <v>32</v>
          </cell>
          <cell r="P1130" t="str">
            <v>0</v>
          </cell>
          <cell r="Q1130" t="str">
            <v>15</v>
          </cell>
          <cell r="R1130" t="str">
            <v>LINEARE</v>
          </cell>
          <cell r="S1130" t="str">
            <v>999999</v>
          </cell>
          <cell r="T1130" t="str">
            <v>888888</v>
          </cell>
          <cell r="U1130" t="str">
            <v>888888</v>
          </cell>
          <cell r="V1130" t="str">
            <v>-888888</v>
          </cell>
          <cell r="W1130" t="str">
            <v>-888888</v>
          </cell>
          <cell r="X1130" t="str">
            <v>-999999</v>
          </cell>
          <cell r="Y1130" t="str">
            <v>15</v>
          </cell>
          <cell r="Z1130" t="str">
            <v>MEDIA</v>
          </cell>
          <cell r="AA1130" t="str">
            <v>10</v>
          </cell>
          <cell r="AB1130" t="str">
            <v>0</v>
          </cell>
          <cell r="AC1130" t="str">
            <v>SI</v>
          </cell>
          <cell r="AD1130" t="str">
            <v>SI_HighLow</v>
          </cell>
          <cell r="AE1130" t="str">
            <v>not used</v>
          </cell>
          <cell r="AF1130" t="str">
            <v>D205119</v>
          </cell>
        </row>
        <row r="1131">
          <cell r="A1131" t="str">
            <v>SHARED</v>
          </cell>
          <cell r="B1131" t="str">
            <v>0</v>
          </cell>
          <cell r="C1131" t="str">
            <v>F_005000</v>
          </cell>
          <cell r="D1131" t="str">
            <v>0000010000</v>
          </cell>
          <cell r="E1131" t="str">
            <v>0</v>
          </cell>
          <cell r="F1131" t="str">
            <v>F_005000_001</v>
          </cell>
          <cell r="G1131" t="str">
            <v>(Dis.CESENA) (VILLA CALABRA) LIVELLO VASCA</v>
          </cell>
          <cell r="H1131" t="str">
            <v>%</v>
          </cell>
          <cell r="I1131" t="str">
            <v>38726</v>
          </cell>
          <cell r="J1131" t="str">
            <v>62556</v>
          </cell>
          <cell r="K1131" t="str">
            <v>0</v>
          </cell>
          <cell r="L1131" t="str">
            <v>100</v>
          </cell>
          <cell r="M1131" t="str">
            <v>1</v>
          </cell>
          <cell r="N1131" t="str">
            <v>0</v>
          </cell>
          <cell r="O1131" t="str">
            <v>238</v>
          </cell>
          <cell r="P1131" t="str">
            <v>0</v>
          </cell>
          <cell r="Q1131" t="str">
            <v>15</v>
          </cell>
          <cell r="R1131" t="str">
            <v>LINEARE</v>
          </cell>
          <cell r="S1131" t="str">
            <v>20</v>
          </cell>
          <cell r="T1131" t="str">
            <v>15</v>
          </cell>
          <cell r="U1131" t="str">
            <v>15</v>
          </cell>
          <cell r="V1131" t="str">
            <v>5</v>
          </cell>
          <cell r="W1131" t="str">
            <v>5</v>
          </cell>
          <cell r="X1131" t="str">
            <v>2</v>
          </cell>
          <cell r="Y1131" t="str">
            <v>0</v>
          </cell>
          <cell r="Z1131" t="str">
            <v>MEDIA</v>
          </cell>
          <cell r="AA1131" t="str">
            <v>10</v>
          </cell>
          <cell r="AB1131" t="str">
            <v>0</v>
          </cell>
          <cell r="AC1131" t="str">
            <v>NO</v>
          </cell>
          <cell r="AD1131" t="str">
            <v>NO</v>
          </cell>
          <cell r="AE1131" t="str">
            <v>not used</v>
          </cell>
          <cell r="AF1131" t="str">
            <v>F005000</v>
          </cell>
        </row>
        <row r="1132">
          <cell r="A1132" t="str">
            <v>SHARED</v>
          </cell>
          <cell r="B1132" t="str">
            <v>0</v>
          </cell>
          <cell r="C1132" t="str">
            <v>F_005000</v>
          </cell>
          <cell r="D1132" t="str">
            <v>0000020000</v>
          </cell>
          <cell r="E1132" t="str">
            <v>1</v>
          </cell>
          <cell r="F1132" t="str">
            <v>F_005000_002</v>
          </cell>
          <cell r="G1132" t="str">
            <v>(Dis.CESENA) (VILLA CALABRA) PORTATA</v>
          </cell>
          <cell r="H1132" t="str">
            <v>m3/h</v>
          </cell>
          <cell r="I1132" t="str">
            <v>38726</v>
          </cell>
          <cell r="J1132" t="str">
            <v>62556</v>
          </cell>
          <cell r="K1132" t="str">
            <v>0</v>
          </cell>
          <cell r="L1132" t="str">
            <v>10</v>
          </cell>
          <cell r="M1132" t="str">
            <v>1</v>
          </cell>
          <cell r="N1132" t="str">
            <v>0</v>
          </cell>
          <cell r="O1132" t="str">
            <v>238</v>
          </cell>
          <cell r="P1132" t="str">
            <v>0</v>
          </cell>
          <cell r="Q1132" t="str">
            <v>15</v>
          </cell>
          <cell r="R1132" t="str">
            <v>LINEARE</v>
          </cell>
          <cell r="S1132" t="str">
            <v>999999</v>
          </cell>
          <cell r="T1132" t="str">
            <v>888888</v>
          </cell>
          <cell r="U1132" t="str">
            <v>888888</v>
          </cell>
          <cell r="V1132" t="str">
            <v>-888888</v>
          </cell>
          <cell r="W1132" t="str">
            <v>-888888</v>
          </cell>
          <cell r="X1132" t="str">
            <v>-999999</v>
          </cell>
          <cell r="Y1132" t="str">
            <v>0</v>
          </cell>
          <cell r="Z1132" t="str">
            <v>MEDIA</v>
          </cell>
          <cell r="AA1132" t="str">
            <v>10</v>
          </cell>
          <cell r="AB1132" t="str">
            <v>0</v>
          </cell>
          <cell r="AC1132" t="str">
            <v>NO</v>
          </cell>
          <cell r="AD1132" t="str">
            <v>NO</v>
          </cell>
          <cell r="AE1132" t="str">
            <v>not used</v>
          </cell>
          <cell r="AF1132" t="str">
            <v>F005000</v>
          </cell>
        </row>
        <row r="1133">
          <cell r="A1133" t="str">
            <v>SHARED</v>
          </cell>
          <cell r="B1133" t="str">
            <v>0</v>
          </cell>
          <cell r="C1133" t="str">
            <v>F_005001</v>
          </cell>
          <cell r="D1133" t="str">
            <v>0000010000</v>
          </cell>
          <cell r="E1133" t="str">
            <v>0</v>
          </cell>
          <cell r="F1133" t="str">
            <v>F_005001_001</v>
          </cell>
          <cell r="G1133" t="str">
            <v>(Dis.CESENA) (S.GIORGIO) LIVELLO VASCA</v>
          </cell>
          <cell r="H1133" t="str">
            <v>%</v>
          </cell>
          <cell r="I1133" t="str">
            <v>38726</v>
          </cell>
          <cell r="J1133" t="str">
            <v>62556</v>
          </cell>
          <cell r="K1133" t="str">
            <v>0</v>
          </cell>
          <cell r="L1133" t="str">
            <v>100</v>
          </cell>
          <cell r="M1133" t="str">
            <v>1</v>
          </cell>
          <cell r="N1133" t="str">
            <v>0</v>
          </cell>
          <cell r="O1133" t="str">
            <v>238</v>
          </cell>
          <cell r="P1133" t="str">
            <v>0</v>
          </cell>
          <cell r="Q1133" t="str">
            <v>15</v>
          </cell>
          <cell r="R1133" t="str">
            <v>LINEARE</v>
          </cell>
          <cell r="S1133" t="str">
            <v>20</v>
          </cell>
          <cell r="T1133" t="str">
            <v>15</v>
          </cell>
          <cell r="U1133" t="str">
            <v>15</v>
          </cell>
          <cell r="V1133" t="str">
            <v>5</v>
          </cell>
          <cell r="W1133" t="str">
            <v>5</v>
          </cell>
          <cell r="X1133" t="str">
            <v>2</v>
          </cell>
          <cell r="Y1133" t="str">
            <v>0</v>
          </cell>
          <cell r="Z1133" t="str">
            <v>MEDIA</v>
          </cell>
          <cell r="AA1133" t="str">
            <v>10</v>
          </cell>
          <cell r="AB1133" t="str">
            <v>0</v>
          </cell>
          <cell r="AC1133" t="str">
            <v>NO</v>
          </cell>
          <cell r="AD1133" t="str">
            <v>NO</v>
          </cell>
          <cell r="AE1133" t="str">
            <v>not used</v>
          </cell>
          <cell r="AF1133" t="str">
            <v>F005001</v>
          </cell>
        </row>
        <row r="1134">
          <cell r="A1134" t="str">
            <v>SHARED</v>
          </cell>
          <cell r="B1134" t="str">
            <v>0</v>
          </cell>
          <cell r="C1134" t="str">
            <v>F_005001</v>
          </cell>
          <cell r="D1134" t="str">
            <v>0000020000</v>
          </cell>
          <cell r="E1134" t="str">
            <v>1</v>
          </cell>
          <cell r="F1134" t="str">
            <v>F_005001_002</v>
          </cell>
          <cell r="G1134" t="str">
            <v>(Dis.CESENA) (S.GIORGIO) PORTATA</v>
          </cell>
          <cell r="H1134" t="str">
            <v>m3/h</v>
          </cell>
          <cell r="I1134" t="str">
            <v>38726</v>
          </cell>
          <cell r="J1134" t="str">
            <v>62556</v>
          </cell>
          <cell r="K1134" t="str">
            <v>0</v>
          </cell>
          <cell r="L1134" t="str">
            <v>10</v>
          </cell>
          <cell r="M1134" t="str">
            <v>1</v>
          </cell>
          <cell r="N1134" t="str">
            <v>0</v>
          </cell>
          <cell r="O1134" t="str">
            <v>238</v>
          </cell>
          <cell r="P1134" t="str">
            <v>0</v>
          </cell>
          <cell r="Q1134" t="str">
            <v>15</v>
          </cell>
          <cell r="R1134" t="str">
            <v>LINEARE</v>
          </cell>
          <cell r="S1134" t="str">
            <v>999999</v>
          </cell>
          <cell r="T1134" t="str">
            <v>888888</v>
          </cell>
          <cell r="U1134" t="str">
            <v>888888</v>
          </cell>
          <cell r="V1134" t="str">
            <v>-888888</v>
          </cell>
          <cell r="W1134" t="str">
            <v>-888888</v>
          </cell>
          <cell r="X1134" t="str">
            <v>-999999</v>
          </cell>
          <cell r="Y1134" t="str">
            <v>0</v>
          </cell>
          <cell r="Z1134" t="str">
            <v>MEDIA</v>
          </cell>
          <cell r="AA1134" t="str">
            <v>10</v>
          </cell>
          <cell r="AB1134" t="str">
            <v>0</v>
          </cell>
          <cell r="AC1134" t="str">
            <v>NO</v>
          </cell>
          <cell r="AD1134" t="str">
            <v>NO</v>
          </cell>
          <cell r="AE1134" t="str">
            <v>not used</v>
          </cell>
          <cell r="AF1134" t="str">
            <v>F005001</v>
          </cell>
        </row>
        <row r="1135">
          <cell r="A1135" t="str">
            <v>SHARED</v>
          </cell>
          <cell r="B1135" t="str">
            <v>1</v>
          </cell>
          <cell r="C1135" t="str">
            <v>F_005002</v>
          </cell>
          <cell r="D1135" t="str">
            <v>0000010000</v>
          </cell>
          <cell r="E1135" t="str">
            <v>00</v>
          </cell>
          <cell r="F1135" t="str">
            <v>F_005002_000</v>
          </cell>
          <cell r="G1135" t="str">
            <v>(Dis.CESENA) (CESENA REDICHIARO ) LIVELLO POZZETTO</v>
          </cell>
          <cell r="H1135" t="str">
            <v>%</v>
          </cell>
          <cell r="I1135" t="str">
            <v>820</v>
          </cell>
          <cell r="J1135" t="str">
            <v>4095</v>
          </cell>
          <cell r="K1135" t="str">
            <v>0</v>
          </cell>
          <cell r="L1135" t="str">
            <v>100</v>
          </cell>
          <cell r="M1135" t="str">
            <v>1</v>
          </cell>
          <cell r="N1135" t="str">
            <v>0</v>
          </cell>
          <cell r="O1135" t="str">
            <v>32</v>
          </cell>
          <cell r="P1135" t="str">
            <v>0</v>
          </cell>
          <cell r="Q1135" t="str">
            <v>15</v>
          </cell>
          <cell r="R1135" t="str">
            <v>LINEARE</v>
          </cell>
          <cell r="S1135" t="str">
            <v>999999</v>
          </cell>
          <cell r="T1135" t="str">
            <v>888888</v>
          </cell>
          <cell r="U1135" t="str">
            <v>888888</v>
          </cell>
          <cell r="V1135" t="str">
            <v>-888888</v>
          </cell>
          <cell r="W1135" t="str">
            <v>-888888</v>
          </cell>
          <cell r="X1135" t="str">
            <v>-999999</v>
          </cell>
          <cell r="Y1135" t="str">
            <v>15</v>
          </cell>
          <cell r="Z1135" t="str">
            <v>MEDIA</v>
          </cell>
          <cell r="AA1135" t="str">
            <v>10</v>
          </cell>
          <cell r="AB1135" t="str">
            <v>0</v>
          </cell>
          <cell r="AC1135" t="str">
            <v>SI</v>
          </cell>
          <cell r="AD1135" t="str">
            <v>SI_HighLow</v>
          </cell>
          <cell r="AE1135" t="str">
            <v>not used</v>
          </cell>
          <cell r="AF1135" t="str">
            <v>F005002</v>
          </cell>
        </row>
        <row r="1136">
          <cell r="A1136" t="str">
            <v>SHARED</v>
          </cell>
          <cell r="B1136" t="str">
            <v>1</v>
          </cell>
          <cell r="C1136" t="str">
            <v>F_005002</v>
          </cell>
          <cell r="D1136" t="str">
            <v>0000020000</v>
          </cell>
          <cell r="E1136" t="str">
            <v>01</v>
          </cell>
          <cell r="F1136" t="str">
            <v>F_005002_001</v>
          </cell>
          <cell r="G1136" t="str">
            <v>(Dis.CESENA) (CESENA REDICHIARO ) ASSORBIMENTO AMPEROMETRICO P.PA.1</v>
          </cell>
          <cell r="H1136" t="str">
            <v>A</v>
          </cell>
          <cell r="I1136" t="str">
            <v>820</v>
          </cell>
          <cell r="J1136" t="str">
            <v>4095</v>
          </cell>
          <cell r="K1136" t="str">
            <v>0</v>
          </cell>
          <cell r="L1136" t="str">
            <v>100</v>
          </cell>
          <cell r="M1136" t="str">
            <v>10</v>
          </cell>
          <cell r="N1136" t="str">
            <v>0</v>
          </cell>
          <cell r="O1136" t="str">
            <v>32</v>
          </cell>
          <cell r="P1136" t="str">
            <v>0</v>
          </cell>
          <cell r="Q1136" t="str">
            <v>15</v>
          </cell>
          <cell r="R1136" t="str">
            <v>LINEARE</v>
          </cell>
          <cell r="S1136" t="str">
            <v>999999</v>
          </cell>
          <cell r="T1136" t="str">
            <v>888888</v>
          </cell>
          <cell r="U1136" t="str">
            <v>888888</v>
          </cell>
          <cell r="V1136" t="str">
            <v>-888888</v>
          </cell>
          <cell r="W1136" t="str">
            <v>-888888</v>
          </cell>
          <cell r="X1136" t="str">
            <v>-999999</v>
          </cell>
          <cell r="Y1136" t="str">
            <v>15</v>
          </cell>
          <cell r="Z1136" t="str">
            <v>MEDIA</v>
          </cell>
          <cell r="AA1136" t="str">
            <v>10</v>
          </cell>
          <cell r="AB1136" t="str">
            <v>0</v>
          </cell>
          <cell r="AC1136" t="str">
            <v>SI</v>
          </cell>
          <cell r="AD1136" t="str">
            <v>SI_HighLow</v>
          </cell>
          <cell r="AE1136" t="str">
            <v>not used</v>
          </cell>
          <cell r="AF1136" t="str">
            <v>F005002</v>
          </cell>
        </row>
        <row r="1137">
          <cell r="A1137" t="str">
            <v>SHARED</v>
          </cell>
          <cell r="B1137" t="str">
            <v>1</v>
          </cell>
          <cell r="C1137" t="str">
            <v>F_005002</v>
          </cell>
          <cell r="D1137" t="str">
            <v>0000030000</v>
          </cell>
          <cell r="E1137" t="str">
            <v>02</v>
          </cell>
          <cell r="F1137" t="str">
            <v>F_005002_002</v>
          </cell>
          <cell r="G1137" t="str">
            <v>(Dis.CESENA) (CESENA REDICHIARO ) ASSORBIMENTO AMPEROMETRICO P.PA.2</v>
          </cell>
          <cell r="H1137" t="str">
            <v>A</v>
          </cell>
          <cell r="I1137" t="str">
            <v>820</v>
          </cell>
          <cell r="J1137" t="str">
            <v>4095</v>
          </cell>
          <cell r="K1137" t="str">
            <v>0</v>
          </cell>
          <cell r="L1137" t="str">
            <v>100</v>
          </cell>
          <cell r="M1137" t="str">
            <v>10</v>
          </cell>
          <cell r="N1137" t="str">
            <v>0</v>
          </cell>
          <cell r="O1137" t="str">
            <v>32</v>
          </cell>
          <cell r="P1137" t="str">
            <v>0</v>
          </cell>
          <cell r="Q1137" t="str">
            <v>15</v>
          </cell>
          <cell r="R1137" t="str">
            <v>LINEARE</v>
          </cell>
          <cell r="S1137" t="str">
            <v>999999</v>
          </cell>
          <cell r="T1137" t="str">
            <v>888888</v>
          </cell>
          <cell r="U1137" t="str">
            <v>888888</v>
          </cell>
          <cell r="V1137" t="str">
            <v>-888888</v>
          </cell>
          <cell r="W1137" t="str">
            <v>-888888</v>
          </cell>
          <cell r="X1137" t="str">
            <v>-999999</v>
          </cell>
          <cell r="Y1137" t="str">
            <v>15</v>
          </cell>
          <cell r="Z1137" t="str">
            <v>MEDIA</v>
          </cell>
          <cell r="AA1137" t="str">
            <v>10</v>
          </cell>
          <cell r="AB1137" t="str">
            <v>0</v>
          </cell>
          <cell r="AC1137" t="str">
            <v>SI</v>
          </cell>
          <cell r="AD1137" t="str">
            <v>SI_HighLow</v>
          </cell>
          <cell r="AE1137" t="str">
            <v>not used</v>
          </cell>
          <cell r="AF1137" t="str">
            <v>F005002</v>
          </cell>
        </row>
        <row r="1138">
          <cell r="A1138" t="str">
            <v>SHARED</v>
          </cell>
          <cell r="B1138" t="str">
            <v>0</v>
          </cell>
          <cell r="C1138" t="str">
            <v>F_005003</v>
          </cell>
          <cell r="D1138" t="str">
            <v>0000010000</v>
          </cell>
          <cell r="E1138" t="str">
            <v>0</v>
          </cell>
          <cell r="F1138" t="str">
            <v>F_005003_001</v>
          </cell>
          <cell r="G1138" t="str">
            <v>(Dis.CESENA) (VIA FRIULI) LIVELLO VASCA</v>
          </cell>
          <cell r="H1138" t="str">
            <v>%</v>
          </cell>
          <cell r="I1138" t="str">
            <v>38726</v>
          </cell>
          <cell r="J1138" t="str">
            <v>62556</v>
          </cell>
          <cell r="K1138" t="str">
            <v>0</v>
          </cell>
          <cell r="L1138" t="str">
            <v>100</v>
          </cell>
          <cell r="M1138" t="str">
            <v>1</v>
          </cell>
          <cell r="N1138" t="str">
            <v>0</v>
          </cell>
          <cell r="O1138" t="str">
            <v>238</v>
          </cell>
          <cell r="P1138" t="str">
            <v>0</v>
          </cell>
          <cell r="Q1138" t="str">
            <v>15</v>
          </cell>
          <cell r="R1138" t="str">
            <v>LINEARE</v>
          </cell>
          <cell r="S1138" t="str">
            <v>20</v>
          </cell>
          <cell r="T1138" t="str">
            <v>15</v>
          </cell>
          <cell r="U1138" t="str">
            <v>15</v>
          </cell>
          <cell r="V1138" t="str">
            <v>5</v>
          </cell>
          <cell r="W1138" t="str">
            <v>5</v>
          </cell>
          <cell r="X1138" t="str">
            <v>2</v>
          </cell>
          <cell r="Y1138" t="str">
            <v>0</v>
          </cell>
          <cell r="Z1138" t="str">
            <v>MEDIA</v>
          </cell>
          <cell r="AA1138" t="str">
            <v>10</v>
          </cell>
          <cell r="AB1138" t="str">
            <v>0</v>
          </cell>
          <cell r="AC1138" t="str">
            <v>NO</v>
          </cell>
          <cell r="AD1138" t="str">
            <v>NO</v>
          </cell>
          <cell r="AE1138" t="str">
            <v>not used</v>
          </cell>
          <cell r="AF1138" t="str">
            <v>F005003</v>
          </cell>
        </row>
        <row r="1139">
          <cell r="A1139" t="str">
            <v>SHARED</v>
          </cell>
          <cell r="B1139" t="str">
            <v>0</v>
          </cell>
          <cell r="C1139" t="str">
            <v>F_005003</v>
          </cell>
          <cell r="D1139" t="str">
            <v>0000020000</v>
          </cell>
          <cell r="E1139" t="str">
            <v>1</v>
          </cell>
          <cell r="F1139" t="str">
            <v>F_005003_002</v>
          </cell>
          <cell r="G1139" t="str">
            <v>(Dis.CESENA) (VIA FRIULI) PORTATA</v>
          </cell>
          <cell r="H1139" t="str">
            <v>m3/h</v>
          </cell>
          <cell r="I1139" t="str">
            <v>38726</v>
          </cell>
          <cell r="J1139" t="str">
            <v>62556</v>
          </cell>
          <cell r="K1139" t="str">
            <v>0</v>
          </cell>
          <cell r="L1139" t="str">
            <v>10</v>
          </cell>
          <cell r="M1139" t="str">
            <v>1</v>
          </cell>
          <cell r="N1139" t="str">
            <v>0</v>
          </cell>
          <cell r="O1139" t="str">
            <v>238</v>
          </cell>
          <cell r="P1139" t="str">
            <v>0</v>
          </cell>
          <cell r="Q1139" t="str">
            <v>15</v>
          </cell>
          <cell r="R1139" t="str">
            <v>LINEARE</v>
          </cell>
          <cell r="S1139" t="str">
            <v>999999</v>
          </cell>
          <cell r="T1139" t="str">
            <v>888888</v>
          </cell>
          <cell r="U1139" t="str">
            <v>888888</v>
          </cell>
          <cell r="V1139" t="str">
            <v>-888888</v>
          </cell>
          <cell r="W1139" t="str">
            <v>-888888</v>
          </cell>
          <cell r="X1139" t="str">
            <v>-999999</v>
          </cell>
          <cell r="Y1139" t="str">
            <v>0</v>
          </cell>
          <cell r="Z1139" t="str">
            <v>MEDIA</v>
          </cell>
          <cell r="AA1139" t="str">
            <v>10</v>
          </cell>
          <cell r="AB1139" t="str">
            <v>0</v>
          </cell>
          <cell r="AC1139" t="str">
            <v>NO</v>
          </cell>
          <cell r="AD1139" t="str">
            <v>NO</v>
          </cell>
          <cell r="AE1139" t="str">
            <v>not used</v>
          </cell>
          <cell r="AF1139" t="str">
            <v>F005003</v>
          </cell>
        </row>
        <row r="1140">
          <cell r="A1140" t="str">
            <v>SHARED</v>
          </cell>
          <cell r="B1140" t="str">
            <v>1</v>
          </cell>
          <cell r="C1140" t="str">
            <v>F_005004</v>
          </cell>
          <cell r="D1140" t="str">
            <v>0000010000</v>
          </cell>
          <cell r="E1140" t="str">
            <v>00</v>
          </cell>
          <cell r="F1140" t="str">
            <v>F_005004_000</v>
          </cell>
          <cell r="G1140" t="str">
            <v>(Dis.CESENA) (CESENA PONTE PIETRA CHIESA ) LIVELLO POZZETTO</v>
          </cell>
          <cell r="H1140" t="str">
            <v>%</v>
          </cell>
          <cell r="I1140" t="str">
            <v>820</v>
          </cell>
          <cell r="J1140" t="str">
            <v>4095</v>
          </cell>
          <cell r="K1140" t="str">
            <v>0</v>
          </cell>
          <cell r="L1140" t="str">
            <v>100</v>
          </cell>
          <cell r="M1140" t="str">
            <v>1</v>
          </cell>
          <cell r="N1140" t="str">
            <v>0</v>
          </cell>
          <cell r="O1140" t="str">
            <v>32</v>
          </cell>
          <cell r="P1140" t="str">
            <v>0</v>
          </cell>
          <cell r="Q1140" t="str">
            <v>15</v>
          </cell>
          <cell r="R1140" t="str">
            <v>LINEARE</v>
          </cell>
          <cell r="S1140" t="str">
            <v>999999</v>
          </cell>
          <cell r="T1140" t="str">
            <v>888888</v>
          </cell>
          <cell r="U1140" t="str">
            <v>888888</v>
          </cell>
          <cell r="V1140" t="str">
            <v>-888888</v>
          </cell>
          <cell r="W1140" t="str">
            <v>-888888</v>
          </cell>
          <cell r="X1140" t="str">
            <v>-999999</v>
          </cell>
          <cell r="Y1140" t="str">
            <v>15</v>
          </cell>
          <cell r="Z1140" t="str">
            <v>MEDIA</v>
          </cell>
          <cell r="AA1140" t="str">
            <v>10</v>
          </cell>
          <cell r="AB1140" t="str">
            <v>0</v>
          </cell>
          <cell r="AC1140" t="str">
            <v>SI</v>
          </cell>
          <cell r="AD1140" t="str">
            <v>SI_HighLow</v>
          </cell>
          <cell r="AE1140" t="str">
            <v>not used</v>
          </cell>
          <cell r="AF1140" t="str">
            <v>F005004</v>
          </cell>
        </row>
        <row r="1141">
          <cell r="A1141" t="str">
            <v>SHARED</v>
          </cell>
          <cell r="B1141" t="str">
            <v>1</v>
          </cell>
          <cell r="C1141" t="str">
            <v>F_005004</v>
          </cell>
          <cell r="D1141" t="str">
            <v>0000020000</v>
          </cell>
          <cell r="E1141" t="str">
            <v>01</v>
          </cell>
          <cell r="F1141" t="str">
            <v>F_005004_001</v>
          </cell>
          <cell r="G1141" t="str">
            <v>(Dis.CESENA) (CESENA PONTE PIETRA CHIESA ) ASSORBIMENTO AMPEROMETRICO P.PA.1</v>
          </cell>
          <cell r="H1141" t="str">
            <v>A</v>
          </cell>
          <cell r="I1141" t="str">
            <v>820</v>
          </cell>
          <cell r="J1141" t="str">
            <v>4095</v>
          </cell>
          <cell r="K1141" t="str">
            <v>0</v>
          </cell>
          <cell r="L1141" t="str">
            <v>10</v>
          </cell>
          <cell r="M1141" t="str">
            <v>0</v>
          </cell>
          <cell r="N1141" t="str">
            <v>0</v>
          </cell>
          <cell r="O1141" t="str">
            <v>32</v>
          </cell>
          <cell r="P1141" t="str">
            <v>0</v>
          </cell>
          <cell r="Q1141" t="str">
            <v>15</v>
          </cell>
          <cell r="R1141" t="str">
            <v>LINEARE</v>
          </cell>
          <cell r="S1141" t="str">
            <v>999999</v>
          </cell>
          <cell r="T1141" t="str">
            <v>888888</v>
          </cell>
          <cell r="U1141" t="str">
            <v>888888</v>
          </cell>
          <cell r="V1141" t="str">
            <v>-888888</v>
          </cell>
          <cell r="W1141" t="str">
            <v>-888888</v>
          </cell>
          <cell r="X1141" t="str">
            <v>-999999</v>
          </cell>
          <cell r="Y1141" t="str">
            <v>15</v>
          </cell>
          <cell r="Z1141" t="str">
            <v>MEDIA</v>
          </cell>
          <cell r="AA1141" t="str">
            <v>10</v>
          </cell>
          <cell r="AB1141" t="str">
            <v>0</v>
          </cell>
          <cell r="AC1141" t="str">
            <v>SI</v>
          </cell>
          <cell r="AD1141" t="str">
            <v>SI_HighLow</v>
          </cell>
          <cell r="AE1141" t="str">
            <v>not used</v>
          </cell>
          <cell r="AF1141" t="str">
            <v>F005004</v>
          </cell>
        </row>
        <row r="1142">
          <cell r="A1142" t="str">
            <v>SHARED</v>
          </cell>
          <cell r="B1142" t="str">
            <v>1</v>
          </cell>
          <cell r="C1142" t="str">
            <v>F_005004</v>
          </cell>
          <cell r="D1142" t="str">
            <v>0000030000</v>
          </cell>
          <cell r="E1142" t="str">
            <v>02</v>
          </cell>
          <cell r="F1142" t="str">
            <v>F_005004_002</v>
          </cell>
          <cell r="G1142" t="str">
            <v>(Dis.CESENA) (CESENA PONTE PIETRA CHIESA ) ASSORBIMENTO AMPEROMETRICO P.PA.2</v>
          </cell>
          <cell r="H1142" t="str">
            <v>A</v>
          </cell>
          <cell r="I1142" t="str">
            <v>820</v>
          </cell>
          <cell r="J1142" t="str">
            <v>4095</v>
          </cell>
          <cell r="K1142" t="str">
            <v>0</v>
          </cell>
          <cell r="L1142" t="str">
            <v>10</v>
          </cell>
          <cell r="M1142" t="str">
            <v>0</v>
          </cell>
          <cell r="N1142" t="str">
            <v>0</v>
          </cell>
          <cell r="O1142" t="str">
            <v>32</v>
          </cell>
          <cell r="P1142" t="str">
            <v>0</v>
          </cell>
          <cell r="Q1142" t="str">
            <v>15</v>
          </cell>
          <cell r="R1142" t="str">
            <v>LINEARE</v>
          </cell>
          <cell r="S1142" t="str">
            <v>999999</v>
          </cell>
          <cell r="T1142" t="str">
            <v>888888</v>
          </cell>
          <cell r="U1142" t="str">
            <v>888888</v>
          </cell>
          <cell r="V1142" t="str">
            <v>-888888</v>
          </cell>
          <cell r="W1142" t="str">
            <v>-888888</v>
          </cell>
          <cell r="X1142" t="str">
            <v>-999999</v>
          </cell>
          <cell r="Y1142" t="str">
            <v>15</v>
          </cell>
          <cell r="Z1142" t="str">
            <v>MEDIA</v>
          </cell>
          <cell r="AA1142" t="str">
            <v>10</v>
          </cell>
          <cell r="AB1142" t="str">
            <v>0</v>
          </cell>
          <cell r="AC1142" t="str">
            <v>SI</v>
          </cell>
          <cell r="AD1142" t="str">
            <v>SI_HighLow</v>
          </cell>
          <cell r="AE1142" t="str">
            <v>not used</v>
          </cell>
          <cell r="AF1142" t="str">
            <v>F005004</v>
          </cell>
        </row>
        <row r="1143">
          <cell r="A1143" t="str">
            <v>SHARED</v>
          </cell>
          <cell r="B1143" t="str">
            <v>1</v>
          </cell>
          <cell r="C1143" t="str">
            <v>F_005005</v>
          </cell>
          <cell r="D1143" t="str">
            <v>0000010000</v>
          </cell>
          <cell r="E1143" t="str">
            <v>00</v>
          </cell>
          <cell r="F1143" t="str">
            <v>F_005005_000</v>
          </cell>
          <cell r="G1143" t="str">
            <v>(Dis.CESENA) (CESENA PONTE PIETRA PEEP ) LIVELLO POZZETTO</v>
          </cell>
          <cell r="H1143" t="str">
            <v>%</v>
          </cell>
          <cell r="I1143" t="str">
            <v>820</v>
          </cell>
          <cell r="J1143" t="str">
            <v>4095</v>
          </cell>
          <cell r="K1143" t="str">
            <v>0</v>
          </cell>
          <cell r="L1143" t="str">
            <v>100</v>
          </cell>
          <cell r="M1143" t="str">
            <v>1</v>
          </cell>
          <cell r="N1143" t="str">
            <v>0</v>
          </cell>
          <cell r="O1143" t="str">
            <v>32</v>
          </cell>
          <cell r="P1143" t="str">
            <v>0</v>
          </cell>
          <cell r="Q1143" t="str">
            <v>15</v>
          </cell>
          <cell r="R1143" t="str">
            <v>LINEARE</v>
          </cell>
          <cell r="S1143" t="str">
            <v>999999</v>
          </cell>
          <cell r="T1143" t="str">
            <v>888888</v>
          </cell>
          <cell r="U1143" t="str">
            <v>888888</v>
          </cell>
          <cell r="V1143" t="str">
            <v>-888888</v>
          </cell>
          <cell r="W1143" t="str">
            <v>-888888</v>
          </cell>
          <cell r="X1143" t="str">
            <v>-999999</v>
          </cell>
          <cell r="Y1143" t="str">
            <v>15</v>
          </cell>
          <cell r="Z1143" t="str">
            <v>MEDIA</v>
          </cell>
          <cell r="AA1143" t="str">
            <v>10</v>
          </cell>
          <cell r="AB1143" t="str">
            <v>0</v>
          </cell>
          <cell r="AC1143" t="str">
            <v>SI</v>
          </cell>
          <cell r="AD1143" t="str">
            <v>SI_HighLow</v>
          </cell>
          <cell r="AE1143" t="str">
            <v>not used</v>
          </cell>
          <cell r="AF1143" t="str">
            <v>F005005</v>
          </cell>
        </row>
        <row r="1144">
          <cell r="A1144" t="str">
            <v>SHARED</v>
          </cell>
          <cell r="B1144" t="str">
            <v>1</v>
          </cell>
          <cell r="C1144" t="str">
            <v>F_005005</v>
          </cell>
          <cell r="D1144" t="str">
            <v>0000020000</v>
          </cell>
          <cell r="E1144" t="str">
            <v>01</v>
          </cell>
          <cell r="F1144" t="str">
            <v>F_005005_001</v>
          </cell>
          <cell r="G1144" t="str">
            <v>(Dis.CESENA) (CESENA PONTE PIETRA PEEP ) ASSORBIMENTO AMPEROMETRICO P.PA.1</v>
          </cell>
          <cell r="H1144" t="str">
            <v>A</v>
          </cell>
          <cell r="I1144" t="str">
            <v>820</v>
          </cell>
          <cell r="J1144" t="str">
            <v>4095</v>
          </cell>
          <cell r="K1144" t="str">
            <v>0</v>
          </cell>
          <cell r="L1144" t="str">
            <v>15</v>
          </cell>
          <cell r="M1144" t="str">
            <v>0</v>
          </cell>
          <cell r="N1144" t="str">
            <v>0</v>
          </cell>
          <cell r="O1144" t="str">
            <v>32</v>
          </cell>
          <cell r="P1144" t="str">
            <v>0</v>
          </cell>
          <cell r="Q1144" t="str">
            <v>15</v>
          </cell>
          <cell r="R1144" t="str">
            <v>LINEARE</v>
          </cell>
          <cell r="S1144" t="str">
            <v>999999</v>
          </cell>
          <cell r="T1144" t="str">
            <v>888888</v>
          </cell>
          <cell r="U1144" t="str">
            <v>888888</v>
          </cell>
          <cell r="V1144" t="str">
            <v>-888888</v>
          </cell>
          <cell r="W1144" t="str">
            <v>-888888</v>
          </cell>
          <cell r="X1144" t="str">
            <v>-999999</v>
          </cell>
          <cell r="Y1144" t="str">
            <v>15</v>
          </cell>
          <cell r="Z1144" t="str">
            <v>MEDIA</v>
          </cell>
          <cell r="AA1144" t="str">
            <v>10</v>
          </cell>
          <cell r="AB1144" t="str">
            <v>0</v>
          </cell>
          <cell r="AC1144" t="str">
            <v>SI</v>
          </cell>
          <cell r="AD1144" t="str">
            <v>SI_HighLow</v>
          </cell>
          <cell r="AE1144" t="str">
            <v>not used</v>
          </cell>
          <cell r="AF1144" t="str">
            <v>F005005</v>
          </cell>
        </row>
        <row r="1145">
          <cell r="A1145" t="str">
            <v>SHARED</v>
          </cell>
          <cell r="B1145" t="str">
            <v>1</v>
          </cell>
          <cell r="C1145" t="str">
            <v>F_005005</v>
          </cell>
          <cell r="D1145" t="str">
            <v>0000030000</v>
          </cell>
          <cell r="E1145" t="str">
            <v>02</v>
          </cell>
          <cell r="F1145" t="str">
            <v>F_005005_002</v>
          </cell>
          <cell r="G1145" t="str">
            <v>(Dis.CESENA) (CESENA PONTE PIETRA PEEP ) ASSORBIMENTO AMPEROMETRICO P.PA.2</v>
          </cell>
          <cell r="H1145" t="str">
            <v>A</v>
          </cell>
          <cell r="I1145" t="str">
            <v>820</v>
          </cell>
          <cell r="J1145" t="str">
            <v>4095</v>
          </cell>
          <cell r="K1145" t="str">
            <v>0</v>
          </cell>
          <cell r="L1145" t="str">
            <v>15</v>
          </cell>
          <cell r="M1145" t="str">
            <v>0</v>
          </cell>
          <cell r="N1145" t="str">
            <v>0</v>
          </cell>
          <cell r="O1145" t="str">
            <v>32</v>
          </cell>
          <cell r="P1145" t="str">
            <v>0</v>
          </cell>
          <cell r="Q1145" t="str">
            <v>15</v>
          </cell>
          <cell r="R1145" t="str">
            <v>LINEARE</v>
          </cell>
          <cell r="S1145" t="str">
            <v>999999</v>
          </cell>
          <cell r="T1145" t="str">
            <v>888888</v>
          </cell>
          <cell r="U1145" t="str">
            <v>888888</v>
          </cell>
          <cell r="V1145" t="str">
            <v>-888888</v>
          </cell>
          <cell r="W1145" t="str">
            <v>-888888</v>
          </cell>
          <cell r="X1145" t="str">
            <v>-999999</v>
          </cell>
          <cell r="Y1145" t="str">
            <v>15</v>
          </cell>
          <cell r="Z1145" t="str">
            <v>MEDIA</v>
          </cell>
          <cell r="AA1145" t="str">
            <v>10</v>
          </cell>
          <cell r="AB1145" t="str">
            <v>0</v>
          </cell>
          <cell r="AC1145" t="str">
            <v>SI</v>
          </cell>
          <cell r="AD1145" t="str">
            <v>SI_HighLow</v>
          </cell>
          <cell r="AE1145" t="str">
            <v>not used</v>
          </cell>
          <cell r="AF1145" t="str">
            <v>F005005</v>
          </cell>
        </row>
        <row r="1146">
          <cell r="A1146" t="str">
            <v>SHARED</v>
          </cell>
          <cell r="B1146" t="str">
            <v>0</v>
          </cell>
          <cell r="C1146" t="str">
            <v>F_005007</v>
          </cell>
          <cell r="D1146" t="str">
            <v>0000010000</v>
          </cell>
          <cell r="E1146" t="str">
            <v>0</v>
          </cell>
          <cell r="F1146" t="str">
            <v>F_005007_001</v>
          </cell>
          <cell r="G1146" t="str">
            <v>(Dis.CESENA) (ZUCCHERIFICO ROSSI) LIVELLO VASCA</v>
          </cell>
          <cell r="H1146" t="str">
            <v>%</v>
          </cell>
          <cell r="I1146" t="str">
            <v>38726</v>
          </cell>
          <cell r="J1146" t="str">
            <v>62556</v>
          </cell>
          <cell r="K1146" t="str">
            <v>0</v>
          </cell>
          <cell r="L1146" t="str">
            <v>100</v>
          </cell>
          <cell r="M1146" t="str">
            <v>1</v>
          </cell>
          <cell r="N1146" t="str">
            <v>0</v>
          </cell>
          <cell r="O1146" t="str">
            <v>238</v>
          </cell>
          <cell r="P1146" t="str">
            <v>0</v>
          </cell>
          <cell r="Q1146" t="str">
            <v>15</v>
          </cell>
          <cell r="R1146" t="str">
            <v>LINEARE</v>
          </cell>
          <cell r="S1146" t="str">
            <v>20</v>
          </cell>
          <cell r="T1146" t="str">
            <v>15</v>
          </cell>
          <cell r="U1146" t="str">
            <v>15</v>
          </cell>
          <cell r="V1146" t="str">
            <v>5</v>
          </cell>
          <cell r="W1146" t="str">
            <v>5</v>
          </cell>
          <cell r="X1146" t="str">
            <v>2</v>
          </cell>
          <cell r="Y1146" t="str">
            <v>0</v>
          </cell>
          <cell r="Z1146" t="str">
            <v>MEDIA</v>
          </cell>
          <cell r="AA1146" t="str">
            <v>10</v>
          </cell>
          <cell r="AB1146" t="str">
            <v>0</v>
          </cell>
          <cell r="AC1146" t="str">
            <v>NO</v>
          </cell>
          <cell r="AD1146" t="str">
            <v>NO</v>
          </cell>
          <cell r="AE1146" t="str">
            <v>not used</v>
          </cell>
          <cell r="AF1146" t="str">
            <v>F005007</v>
          </cell>
        </row>
        <row r="1147">
          <cell r="A1147" t="str">
            <v>SHARED</v>
          </cell>
          <cell r="B1147" t="str">
            <v>0</v>
          </cell>
          <cell r="C1147" t="str">
            <v>F_005007</v>
          </cell>
          <cell r="D1147" t="str">
            <v>0000020000</v>
          </cell>
          <cell r="E1147" t="str">
            <v>1</v>
          </cell>
          <cell r="F1147" t="str">
            <v>F_005007_002</v>
          </cell>
          <cell r="G1147" t="str">
            <v>(Dis.CESENA) (ZUCCHERIFICO ROSSI) PORTATA</v>
          </cell>
          <cell r="H1147" t="str">
            <v>m3/h</v>
          </cell>
          <cell r="I1147" t="str">
            <v>38726</v>
          </cell>
          <cell r="J1147" t="str">
            <v>62556</v>
          </cell>
          <cell r="K1147" t="str">
            <v>0</v>
          </cell>
          <cell r="L1147" t="str">
            <v>10</v>
          </cell>
          <cell r="M1147" t="str">
            <v>1</v>
          </cell>
          <cell r="N1147" t="str">
            <v>0</v>
          </cell>
          <cell r="O1147" t="str">
            <v>238</v>
          </cell>
          <cell r="P1147" t="str">
            <v>0</v>
          </cell>
          <cell r="Q1147" t="str">
            <v>15</v>
          </cell>
          <cell r="R1147" t="str">
            <v>LINEARE</v>
          </cell>
          <cell r="S1147" t="str">
            <v>999999</v>
          </cell>
          <cell r="T1147" t="str">
            <v>888888</v>
          </cell>
          <cell r="U1147" t="str">
            <v>888888</v>
          </cell>
          <cell r="V1147" t="str">
            <v>-888888</v>
          </cell>
          <cell r="W1147" t="str">
            <v>-888888</v>
          </cell>
          <cell r="X1147" t="str">
            <v>-999999</v>
          </cell>
          <cell r="Y1147" t="str">
            <v>0</v>
          </cell>
          <cell r="Z1147" t="str">
            <v>MEDIA</v>
          </cell>
          <cell r="AA1147" t="str">
            <v>10</v>
          </cell>
          <cell r="AB1147" t="str">
            <v>0</v>
          </cell>
          <cell r="AC1147" t="str">
            <v>NO</v>
          </cell>
          <cell r="AD1147" t="str">
            <v>NO</v>
          </cell>
          <cell r="AE1147" t="str">
            <v>not used</v>
          </cell>
          <cell r="AF1147" t="str">
            <v>F005007</v>
          </cell>
        </row>
        <row r="1148">
          <cell r="A1148" t="str">
            <v>SHARED</v>
          </cell>
          <cell r="B1148" t="str">
            <v>0</v>
          </cell>
          <cell r="C1148" t="str">
            <v>F_005008</v>
          </cell>
          <cell r="D1148" t="str">
            <v>0000010000</v>
          </cell>
          <cell r="E1148" t="str">
            <v>0</v>
          </cell>
          <cell r="F1148" t="str">
            <v>F_005008_001</v>
          </cell>
          <cell r="G1148" t="str">
            <v>(Dis.CESENA) (CESUOLA) LIVELLO VASCA</v>
          </cell>
          <cell r="H1148" t="str">
            <v>%</v>
          </cell>
          <cell r="I1148" t="str">
            <v>38726</v>
          </cell>
          <cell r="J1148" t="str">
            <v>62556</v>
          </cell>
          <cell r="K1148" t="str">
            <v>0</v>
          </cell>
          <cell r="L1148" t="str">
            <v>100</v>
          </cell>
          <cell r="M1148" t="str">
            <v>1</v>
          </cell>
          <cell r="N1148" t="str">
            <v>0</v>
          </cell>
          <cell r="O1148" t="str">
            <v>238</v>
          </cell>
          <cell r="P1148" t="str">
            <v>0</v>
          </cell>
          <cell r="Q1148" t="str">
            <v>15</v>
          </cell>
          <cell r="R1148" t="str">
            <v>LINEARE</v>
          </cell>
          <cell r="S1148" t="str">
            <v>20</v>
          </cell>
          <cell r="T1148" t="str">
            <v>15</v>
          </cell>
          <cell r="U1148" t="str">
            <v>15</v>
          </cell>
          <cell r="V1148" t="str">
            <v>5</v>
          </cell>
          <cell r="W1148" t="str">
            <v>5</v>
          </cell>
          <cell r="X1148" t="str">
            <v>2</v>
          </cell>
          <cell r="Y1148" t="str">
            <v>0</v>
          </cell>
          <cell r="Z1148" t="str">
            <v>MEDIA</v>
          </cell>
          <cell r="AA1148" t="str">
            <v>10</v>
          </cell>
          <cell r="AB1148" t="str">
            <v>0</v>
          </cell>
          <cell r="AC1148" t="str">
            <v>NO</v>
          </cell>
          <cell r="AD1148" t="str">
            <v>NO</v>
          </cell>
          <cell r="AE1148" t="str">
            <v>not used</v>
          </cell>
          <cell r="AF1148" t="str">
            <v>F005008</v>
          </cell>
        </row>
        <row r="1149">
          <cell r="A1149" t="str">
            <v>SHARED</v>
          </cell>
          <cell r="B1149" t="str">
            <v>0</v>
          </cell>
          <cell r="C1149" t="str">
            <v>F_005008</v>
          </cell>
          <cell r="D1149" t="str">
            <v>0000020000</v>
          </cell>
          <cell r="E1149" t="str">
            <v>1</v>
          </cell>
          <cell r="F1149" t="str">
            <v>F_005008_002</v>
          </cell>
          <cell r="G1149" t="str">
            <v>(Dis.CESENA) (CESUOLA) PORTATA</v>
          </cell>
          <cell r="H1149" t="str">
            <v>m3/h</v>
          </cell>
          <cell r="I1149" t="str">
            <v>38726</v>
          </cell>
          <cell r="J1149" t="str">
            <v>62556</v>
          </cell>
          <cell r="K1149" t="str">
            <v>0</v>
          </cell>
          <cell r="L1149" t="str">
            <v>10</v>
          </cell>
          <cell r="M1149" t="str">
            <v>1</v>
          </cell>
          <cell r="N1149" t="str">
            <v>0</v>
          </cell>
          <cell r="O1149" t="str">
            <v>238</v>
          </cell>
          <cell r="P1149" t="str">
            <v>0</v>
          </cell>
          <cell r="Q1149" t="str">
            <v>15</v>
          </cell>
          <cell r="R1149" t="str">
            <v>LINEARE</v>
          </cell>
          <cell r="S1149" t="str">
            <v>999999</v>
          </cell>
          <cell r="T1149" t="str">
            <v>888888</v>
          </cell>
          <cell r="U1149" t="str">
            <v>888888</v>
          </cell>
          <cell r="V1149" t="str">
            <v>-888888</v>
          </cell>
          <cell r="W1149" t="str">
            <v>-888888</v>
          </cell>
          <cell r="X1149" t="str">
            <v>-999999</v>
          </cell>
          <cell r="Y1149" t="str">
            <v>0</v>
          </cell>
          <cell r="Z1149" t="str">
            <v>MEDIA</v>
          </cell>
          <cell r="AA1149" t="str">
            <v>10</v>
          </cell>
          <cell r="AB1149" t="str">
            <v>0</v>
          </cell>
          <cell r="AC1149" t="str">
            <v>NO</v>
          </cell>
          <cell r="AD1149" t="str">
            <v>NO</v>
          </cell>
          <cell r="AE1149" t="str">
            <v>not used</v>
          </cell>
          <cell r="AF1149" t="str">
            <v>F005008</v>
          </cell>
        </row>
        <row r="1150">
          <cell r="A1150" t="str">
            <v>SHARED</v>
          </cell>
          <cell r="B1150" t="str">
            <v>1</v>
          </cell>
          <cell r="C1150" t="str">
            <v>F_005009</v>
          </cell>
          <cell r="D1150" t="str">
            <v>0000010000</v>
          </cell>
          <cell r="E1150" t="str">
            <v>00</v>
          </cell>
          <cell r="F1150" t="str">
            <v>F_005009_000</v>
          </cell>
          <cell r="G1150" t="str">
            <v>(Dis.CESENA) (CESENA PONTE ABBADESSE ) LIVELLO POZZETTO</v>
          </cell>
          <cell r="H1150" t="str">
            <v>%</v>
          </cell>
          <cell r="I1150" t="str">
            <v>820</v>
          </cell>
          <cell r="J1150" t="str">
            <v>4095</v>
          </cell>
          <cell r="K1150" t="str">
            <v>0</v>
          </cell>
          <cell r="L1150" t="str">
            <v>100</v>
          </cell>
          <cell r="M1150" t="str">
            <v>1</v>
          </cell>
          <cell r="N1150" t="str">
            <v>0</v>
          </cell>
          <cell r="O1150" t="str">
            <v>32</v>
          </cell>
          <cell r="P1150" t="str">
            <v>0</v>
          </cell>
          <cell r="Q1150" t="str">
            <v>15</v>
          </cell>
          <cell r="R1150" t="str">
            <v>LINEARE</v>
          </cell>
          <cell r="S1150" t="str">
            <v>999999</v>
          </cell>
          <cell r="T1150" t="str">
            <v>888888</v>
          </cell>
          <cell r="U1150" t="str">
            <v>888888</v>
          </cell>
          <cell r="V1150" t="str">
            <v>-888888</v>
          </cell>
          <cell r="W1150" t="str">
            <v>-888888</v>
          </cell>
          <cell r="X1150" t="str">
            <v>-999999</v>
          </cell>
          <cell r="Y1150" t="str">
            <v>15</v>
          </cell>
          <cell r="Z1150" t="str">
            <v>MEDIA</v>
          </cell>
          <cell r="AA1150" t="str">
            <v>10</v>
          </cell>
          <cell r="AB1150" t="str">
            <v>0</v>
          </cell>
          <cell r="AC1150" t="str">
            <v>SI</v>
          </cell>
          <cell r="AD1150" t="str">
            <v>SI_HighLow</v>
          </cell>
          <cell r="AE1150" t="str">
            <v>not used</v>
          </cell>
          <cell r="AF1150" t="str">
            <v>F005009</v>
          </cell>
        </row>
        <row r="1151">
          <cell r="A1151" t="str">
            <v>SHARED</v>
          </cell>
          <cell r="B1151" t="str">
            <v>1</v>
          </cell>
          <cell r="C1151" t="str">
            <v>F_005009</v>
          </cell>
          <cell r="D1151" t="str">
            <v>0000020000</v>
          </cell>
          <cell r="E1151" t="str">
            <v>01</v>
          </cell>
          <cell r="F1151" t="str">
            <v>F_005009_001</v>
          </cell>
          <cell r="G1151" t="str">
            <v>(Dis.CESENA) (CESENA PONTE ABBADESSE ) ASSORBIMENTO AMPEROMETRICO P.PA.1</v>
          </cell>
          <cell r="H1151" t="str">
            <v>A</v>
          </cell>
          <cell r="I1151" t="str">
            <v>820</v>
          </cell>
          <cell r="J1151" t="str">
            <v>4095</v>
          </cell>
          <cell r="K1151" t="str">
            <v>0</v>
          </cell>
          <cell r="L1151" t="str">
            <v>100</v>
          </cell>
          <cell r="M1151" t="str">
            <v>10</v>
          </cell>
          <cell r="N1151" t="str">
            <v>0</v>
          </cell>
          <cell r="O1151" t="str">
            <v>32</v>
          </cell>
          <cell r="P1151" t="str">
            <v>0</v>
          </cell>
          <cell r="Q1151" t="str">
            <v>15</v>
          </cell>
          <cell r="R1151" t="str">
            <v>LINEARE</v>
          </cell>
          <cell r="S1151" t="str">
            <v>999999</v>
          </cell>
          <cell r="T1151" t="str">
            <v>888888</v>
          </cell>
          <cell r="U1151" t="str">
            <v>888888</v>
          </cell>
          <cell r="V1151" t="str">
            <v>-888888</v>
          </cell>
          <cell r="W1151" t="str">
            <v>-888888</v>
          </cell>
          <cell r="X1151" t="str">
            <v>-999999</v>
          </cell>
          <cell r="Y1151" t="str">
            <v>15</v>
          </cell>
          <cell r="Z1151" t="str">
            <v>MEDIA</v>
          </cell>
          <cell r="AA1151" t="str">
            <v>10</v>
          </cell>
          <cell r="AB1151" t="str">
            <v>0</v>
          </cell>
          <cell r="AC1151" t="str">
            <v>SI</v>
          </cell>
          <cell r="AD1151" t="str">
            <v>SI_HighLow</v>
          </cell>
          <cell r="AE1151" t="str">
            <v>not used</v>
          </cell>
          <cell r="AF1151" t="str">
            <v>F005009</v>
          </cell>
        </row>
        <row r="1152">
          <cell r="A1152" t="str">
            <v>SHARED</v>
          </cell>
          <cell r="B1152" t="str">
            <v>1</v>
          </cell>
          <cell r="C1152" t="str">
            <v>F_005009</v>
          </cell>
          <cell r="D1152" t="str">
            <v>0000030000</v>
          </cell>
          <cell r="E1152" t="str">
            <v>02</v>
          </cell>
          <cell r="F1152" t="str">
            <v>F_005009_002</v>
          </cell>
          <cell r="G1152" t="str">
            <v>(Dis.CESENA) (CESENA PONTE ABBADESSE ) ASSORBIMENTO AMPEROMETRICO P.PA.2</v>
          </cell>
          <cell r="H1152" t="str">
            <v>A</v>
          </cell>
          <cell r="I1152" t="str">
            <v>820</v>
          </cell>
          <cell r="J1152" t="str">
            <v>4095</v>
          </cell>
          <cell r="K1152" t="str">
            <v>0</v>
          </cell>
          <cell r="L1152" t="str">
            <v>100</v>
          </cell>
          <cell r="M1152" t="str">
            <v>10</v>
          </cell>
          <cell r="N1152" t="str">
            <v>0</v>
          </cell>
          <cell r="O1152" t="str">
            <v>32</v>
          </cell>
          <cell r="P1152" t="str">
            <v>0</v>
          </cell>
          <cell r="Q1152" t="str">
            <v>15</v>
          </cell>
          <cell r="R1152" t="str">
            <v>LINEARE</v>
          </cell>
          <cell r="S1152" t="str">
            <v>999999</v>
          </cell>
          <cell r="T1152" t="str">
            <v>888888</v>
          </cell>
          <cell r="U1152" t="str">
            <v>888888</v>
          </cell>
          <cell r="V1152" t="str">
            <v>-888888</v>
          </cell>
          <cell r="W1152" t="str">
            <v>-888888</v>
          </cell>
          <cell r="X1152" t="str">
            <v>-999999</v>
          </cell>
          <cell r="Y1152" t="str">
            <v>15</v>
          </cell>
          <cell r="Z1152" t="str">
            <v>MEDIA</v>
          </cell>
          <cell r="AA1152" t="str">
            <v>10</v>
          </cell>
          <cell r="AB1152" t="str">
            <v>0</v>
          </cell>
          <cell r="AC1152" t="str">
            <v>SI</v>
          </cell>
          <cell r="AD1152" t="str">
            <v>SI_HighLow</v>
          </cell>
          <cell r="AE1152" t="str">
            <v>not used</v>
          </cell>
          <cell r="AF1152" t="str">
            <v>F005009</v>
          </cell>
        </row>
        <row r="1153">
          <cell r="A1153" t="str">
            <v>SHARED</v>
          </cell>
          <cell r="B1153" t="str">
            <v>1</v>
          </cell>
          <cell r="C1153" t="str">
            <v>F_005010</v>
          </cell>
          <cell r="D1153" t="str">
            <v>0000010000</v>
          </cell>
          <cell r="E1153" t="str">
            <v>00</v>
          </cell>
          <cell r="F1153" t="str">
            <v>F_005010_000</v>
          </cell>
          <cell r="G1153" t="str">
            <v>(Dis.CESENA) (CESENA S.ROCCO ) LIVELLO POZZETTO</v>
          </cell>
          <cell r="H1153" t="str">
            <v>%</v>
          </cell>
          <cell r="I1153" t="str">
            <v>820</v>
          </cell>
          <cell r="J1153" t="str">
            <v>4095</v>
          </cell>
          <cell r="K1153" t="str">
            <v>0</v>
          </cell>
          <cell r="L1153" t="str">
            <v>100</v>
          </cell>
          <cell r="M1153" t="str">
            <v>1</v>
          </cell>
          <cell r="N1153" t="str">
            <v>0</v>
          </cell>
          <cell r="O1153" t="str">
            <v>32</v>
          </cell>
          <cell r="P1153" t="str">
            <v>0</v>
          </cell>
          <cell r="Q1153" t="str">
            <v>15</v>
          </cell>
          <cell r="R1153" t="str">
            <v>LINEARE</v>
          </cell>
          <cell r="S1153" t="str">
            <v>999999</v>
          </cell>
          <cell r="T1153" t="str">
            <v>888888</v>
          </cell>
          <cell r="U1153" t="str">
            <v>888888</v>
          </cell>
          <cell r="V1153" t="str">
            <v>-888888</v>
          </cell>
          <cell r="W1153" t="str">
            <v>-888888</v>
          </cell>
          <cell r="X1153" t="str">
            <v>-999999</v>
          </cell>
          <cell r="Y1153" t="str">
            <v>15</v>
          </cell>
          <cell r="Z1153" t="str">
            <v>MEDIA</v>
          </cell>
          <cell r="AA1153" t="str">
            <v>10</v>
          </cell>
          <cell r="AB1153" t="str">
            <v>0</v>
          </cell>
          <cell r="AC1153" t="str">
            <v>SI</v>
          </cell>
          <cell r="AD1153" t="str">
            <v>SI_HighLow</v>
          </cell>
          <cell r="AE1153" t="str">
            <v>not used</v>
          </cell>
          <cell r="AF1153" t="str">
            <v>F005010</v>
          </cell>
        </row>
        <row r="1154">
          <cell r="A1154" t="str">
            <v>SHARED</v>
          </cell>
          <cell r="B1154" t="str">
            <v>1</v>
          </cell>
          <cell r="C1154" t="str">
            <v>F_005010</v>
          </cell>
          <cell r="D1154" t="str">
            <v>0000020000</v>
          </cell>
          <cell r="E1154" t="str">
            <v>01</v>
          </cell>
          <cell r="F1154" t="str">
            <v>F_005010_001</v>
          </cell>
          <cell r="G1154" t="str">
            <v>(Dis.CESENA) (CESENA S.ROCCO ) ASSORBIMENTO AMPEROMETRICO P.PA.1</v>
          </cell>
          <cell r="H1154" t="str">
            <v>A</v>
          </cell>
          <cell r="I1154" t="str">
            <v>820</v>
          </cell>
          <cell r="J1154" t="str">
            <v>4095</v>
          </cell>
          <cell r="K1154" t="str">
            <v>0</v>
          </cell>
          <cell r="L1154" t="str">
            <v>10</v>
          </cell>
          <cell r="M1154" t="str">
            <v>0</v>
          </cell>
          <cell r="N1154" t="str">
            <v>0</v>
          </cell>
          <cell r="O1154" t="str">
            <v>32</v>
          </cell>
          <cell r="P1154" t="str">
            <v>0</v>
          </cell>
          <cell r="Q1154" t="str">
            <v>15</v>
          </cell>
          <cell r="R1154" t="str">
            <v>LINEARE</v>
          </cell>
          <cell r="S1154" t="str">
            <v>999999</v>
          </cell>
          <cell r="T1154" t="str">
            <v>888888</v>
          </cell>
          <cell r="U1154" t="str">
            <v>888888</v>
          </cell>
          <cell r="V1154" t="str">
            <v>-888888</v>
          </cell>
          <cell r="W1154" t="str">
            <v>-888888</v>
          </cell>
          <cell r="X1154" t="str">
            <v>-999999</v>
          </cell>
          <cell r="Y1154" t="str">
            <v>15</v>
          </cell>
          <cell r="Z1154" t="str">
            <v>MEDIA</v>
          </cell>
          <cell r="AA1154" t="str">
            <v>10</v>
          </cell>
          <cell r="AB1154" t="str">
            <v>0</v>
          </cell>
          <cell r="AC1154" t="str">
            <v>SI</v>
          </cell>
          <cell r="AD1154" t="str">
            <v>SI_HighLow</v>
          </cell>
          <cell r="AE1154" t="str">
            <v>not used</v>
          </cell>
          <cell r="AF1154" t="str">
            <v>F005010</v>
          </cell>
        </row>
        <row r="1155">
          <cell r="A1155" t="str">
            <v>SHARED</v>
          </cell>
          <cell r="B1155" t="str">
            <v>1</v>
          </cell>
          <cell r="C1155" t="str">
            <v>F_005010</v>
          </cell>
          <cell r="D1155" t="str">
            <v>0000030000</v>
          </cell>
          <cell r="E1155" t="str">
            <v>02</v>
          </cell>
          <cell r="F1155" t="str">
            <v>F_005010_002</v>
          </cell>
          <cell r="G1155" t="str">
            <v>(Dis.CESENA) (CESENA S.ROCCO ) ASSORBIMENTO AMPEROMETRICO P.PA.2</v>
          </cell>
          <cell r="H1155" t="str">
            <v>A</v>
          </cell>
          <cell r="I1155" t="str">
            <v>820</v>
          </cell>
          <cell r="J1155" t="str">
            <v>4095</v>
          </cell>
          <cell r="K1155" t="str">
            <v>0</v>
          </cell>
          <cell r="L1155" t="str">
            <v>10</v>
          </cell>
          <cell r="M1155" t="str">
            <v>0</v>
          </cell>
          <cell r="N1155" t="str">
            <v>0</v>
          </cell>
          <cell r="O1155" t="str">
            <v>32</v>
          </cell>
          <cell r="P1155" t="str">
            <v>0</v>
          </cell>
          <cell r="Q1155" t="str">
            <v>15</v>
          </cell>
          <cell r="R1155" t="str">
            <v>LINEARE</v>
          </cell>
          <cell r="S1155" t="str">
            <v>999999</v>
          </cell>
          <cell r="T1155" t="str">
            <v>888888</v>
          </cell>
          <cell r="U1155" t="str">
            <v>888888</v>
          </cell>
          <cell r="V1155" t="str">
            <v>-888888</v>
          </cell>
          <cell r="W1155" t="str">
            <v>-888888</v>
          </cell>
          <cell r="X1155" t="str">
            <v>-999999</v>
          </cell>
          <cell r="Y1155" t="str">
            <v>15</v>
          </cell>
          <cell r="Z1155" t="str">
            <v>MEDIA</v>
          </cell>
          <cell r="AA1155" t="str">
            <v>10</v>
          </cell>
          <cell r="AB1155" t="str">
            <v>0</v>
          </cell>
          <cell r="AC1155" t="str">
            <v>SI</v>
          </cell>
          <cell r="AD1155" t="str">
            <v>SI_HighLow</v>
          </cell>
          <cell r="AE1155" t="str">
            <v>not used</v>
          </cell>
          <cell r="AF1155" t="str">
            <v>F005010</v>
          </cell>
        </row>
        <row r="1156">
          <cell r="A1156" t="str">
            <v>SHARED</v>
          </cell>
          <cell r="B1156" t="str">
            <v>1</v>
          </cell>
          <cell r="C1156" t="str">
            <v>F_005011</v>
          </cell>
          <cell r="D1156" t="str">
            <v>0093000004</v>
          </cell>
          <cell r="E1156" t="str">
            <v>0</v>
          </cell>
          <cell r="F1156" t="str">
            <v>F_005011_000</v>
          </cell>
          <cell r="G1156" t="str">
            <v>(Dis.CESENA) (SOLL. TORRE DEL MORO) LIVELLO  POZZETTO</v>
          </cell>
          <cell r="H1156" t="str">
            <v>mt</v>
          </cell>
          <cell r="I1156" t="str">
            <v>762</v>
          </cell>
          <cell r="J1156" t="str">
            <v>3810</v>
          </cell>
          <cell r="K1156" t="str">
            <v>0</v>
          </cell>
          <cell r="L1156" t="str">
            <v>10</v>
          </cell>
          <cell r="M1156" t="str">
            <v>0</v>
          </cell>
          <cell r="N1156" t="str">
            <v>0</v>
          </cell>
          <cell r="O1156" t="str">
            <v>30</v>
          </cell>
          <cell r="P1156" t="str">
            <v>0</v>
          </cell>
          <cell r="Q1156" t="str">
            <v>15</v>
          </cell>
          <cell r="R1156" t="str">
            <v>LINEARE</v>
          </cell>
          <cell r="S1156" t="str">
            <v>999999</v>
          </cell>
          <cell r="T1156" t="str">
            <v>888888</v>
          </cell>
          <cell r="U1156" t="str">
            <v>888888</v>
          </cell>
          <cell r="V1156" t="str">
            <v>-888888</v>
          </cell>
          <cell r="W1156" t="str">
            <v>-888888</v>
          </cell>
          <cell r="X1156" t="str">
            <v>-999999</v>
          </cell>
          <cell r="Y1156" t="str">
            <v>15</v>
          </cell>
          <cell r="Z1156" t="str">
            <v>MEDIA</v>
          </cell>
          <cell r="AA1156" t="str">
            <v>10</v>
          </cell>
          <cell r="AB1156" t="str">
            <v>0</v>
          </cell>
          <cell r="AC1156" t="str">
            <v>SI</v>
          </cell>
          <cell r="AE1156" t="str">
            <v>not used</v>
          </cell>
          <cell r="AF1156" t="str">
            <v>F005011</v>
          </cell>
        </row>
        <row r="1157">
          <cell r="A1157" t="str">
            <v>SHARED</v>
          </cell>
          <cell r="B1157" t="str">
            <v>1</v>
          </cell>
          <cell r="C1157" t="str">
            <v>F_005011</v>
          </cell>
          <cell r="D1157" t="str">
            <v>0093000006</v>
          </cell>
          <cell r="E1157" t="str">
            <v>1</v>
          </cell>
          <cell r="F1157" t="str">
            <v>F_005011_001</v>
          </cell>
          <cell r="G1157" t="str">
            <v>(Dis.CESENA) (SOLL. TORRE DEL MORO) ASSORBIMENTO  AMPEROMETRICO P.PA.1</v>
          </cell>
          <cell r="H1157" t="str">
            <v>A</v>
          </cell>
          <cell r="I1157" t="str">
            <v>829</v>
          </cell>
          <cell r="J1157" t="str">
            <v>3810</v>
          </cell>
          <cell r="K1157" t="str">
            <v>0</v>
          </cell>
          <cell r="L1157" t="str">
            <v>10</v>
          </cell>
          <cell r="M1157" t="str">
            <v>0</v>
          </cell>
          <cell r="N1157" t="str">
            <v>0</v>
          </cell>
          <cell r="O1157" t="str">
            <v>30</v>
          </cell>
          <cell r="P1157" t="str">
            <v>0</v>
          </cell>
          <cell r="Q1157" t="str">
            <v>15</v>
          </cell>
          <cell r="R1157" t="str">
            <v>LINEARE</v>
          </cell>
          <cell r="S1157" t="str">
            <v>999999</v>
          </cell>
          <cell r="T1157" t="str">
            <v>888888</v>
          </cell>
          <cell r="U1157" t="str">
            <v>888888</v>
          </cell>
          <cell r="V1157" t="str">
            <v>-888888</v>
          </cell>
          <cell r="W1157" t="str">
            <v>-888888</v>
          </cell>
          <cell r="X1157" t="str">
            <v>-999999</v>
          </cell>
          <cell r="Y1157" t="str">
            <v>15</v>
          </cell>
          <cell r="Z1157" t="str">
            <v>MEDIA</v>
          </cell>
          <cell r="AA1157" t="str">
            <v>10</v>
          </cell>
          <cell r="AB1157" t="str">
            <v>0</v>
          </cell>
          <cell r="AC1157" t="str">
            <v>SI</v>
          </cell>
          <cell r="AE1157" t="str">
            <v>not used</v>
          </cell>
          <cell r="AF1157" t="str">
            <v>F005011</v>
          </cell>
        </row>
        <row r="1158">
          <cell r="A1158" t="str">
            <v>SHARED</v>
          </cell>
          <cell r="B1158" t="str">
            <v>1</v>
          </cell>
          <cell r="C1158" t="str">
            <v>F_005011</v>
          </cell>
          <cell r="D1158" t="str">
            <v>0093000008</v>
          </cell>
          <cell r="E1158" t="str">
            <v>2</v>
          </cell>
          <cell r="F1158" t="str">
            <v>F_005011_002</v>
          </cell>
          <cell r="G1158" t="str">
            <v>(Dis.CESENA) (SOLL. TORRE DEL MORO) ASSORBIMENTO  AMPEROMETRICO P.PA.2</v>
          </cell>
          <cell r="H1158" t="str">
            <v>A</v>
          </cell>
          <cell r="I1158" t="str">
            <v>829</v>
          </cell>
          <cell r="J1158" t="str">
            <v>3810</v>
          </cell>
          <cell r="K1158" t="str">
            <v>0</v>
          </cell>
          <cell r="L1158" t="str">
            <v>10</v>
          </cell>
          <cell r="M1158" t="str">
            <v>0</v>
          </cell>
          <cell r="N1158" t="str">
            <v>0</v>
          </cell>
          <cell r="O1158" t="str">
            <v>30</v>
          </cell>
          <cell r="P1158" t="str">
            <v>0</v>
          </cell>
          <cell r="Q1158" t="str">
            <v>15</v>
          </cell>
          <cell r="R1158" t="str">
            <v>LINEARE</v>
          </cell>
          <cell r="S1158" t="str">
            <v>999999</v>
          </cell>
          <cell r="T1158" t="str">
            <v>888888</v>
          </cell>
          <cell r="U1158" t="str">
            <v>888888</v>
          </cell>
          <cell r="V1158" t="str">
            <v>-888888</v>
          </cell>
          <cell r="W1158" t="str">
            <v>-888888</v>
          </cell>
          <cell r="X1158" t="str">
            <v>-999999</v>
          </cell>
          <cell r="Y1158" t="str">
            <v>15</v>
          </cell>
          <cell r="Z1158" t="str">
            <v>MEDIA</v>
          </cell>
          <cell r="AA1158" t="str">
            <v>10</v>
          </cell>
          <cell r="AB1158" t="str">
            <v>0</v>
          </cell>
          <cell r="AC1158" t="str">
            <v>SI</v>
          </cell>
          <cell r="AE1158" t="str">
            <v>not used</v>
          </cell>
          <cell r="AF1158" t="str">
            <v>F005011</v>
          </cell>
        </row>
        <row r="1159">
          <cell r="A1159" t="str">
            <v>SHARED</v>
          </cell>
          <cell r="B1159" t="str">
            <v>1</v>
          </cell>
          <cell r="C1159" t="str">
            <v>F_005011</v>
          </cell>
          <cell r="D1159" t="str">
            <v>0093000010</v>
          </cell>
          <cell r="E1159" t="str">
            <v>3</v>
          </cell>
          <cell r="F1159" t="str">
            <v>F_005011_003</v>
          </cell>
          <cell r="G1159" t="str">
            <v>(Dis.CESENA) (SOLL. TORRE DEL MORO) PORTATA  SOLLEVAMENTO</v>
          </cell>
          <cell r="H1159" t="str">
            <v>m3/h</v>
          </cell>
          <cell r="I1159" t="str">
            <v>762</v>
          </cell>
          <cell r="J1159" t="str">
            <v>3810</v>
          </cell>
          <cell r="K1159" t="str">
            <v>0</v>
          </cell>
          <cell r="L1159" t="str">
            <v>100</v>
          </cell>
          <cell r="M1159" t="str">
            <v>1</v>
          </cell>
          <cell r="N1159" t="str">
            <v>0</v>
          </cell>
          <cell r="O1159" t="str">
            <v>30</v>
          </cell>
          <cell r="P1159" t="str">
            <v>0</v>
          </cell>
          <cell r="Q1159" t="str">
            <v>15</v>
          </cell>
          <cell r="R1159" t="str">
            <v>LINEARE</v>
          </cell>
          <cell r="S1159" t="str">
            <v>999999</v>
          </cell>
          <cell r="T1159" t="str">
            <v>888888</v>
          </cell>
          <cell r="U1159" t="str">
            <v>888888</v>
          </cell>
          <cell r="V1159" t="str">
            <v>-888888</v>
          </cell>
          <cell r="W1159" t="str">
            <v>-888888</v>
          </cell>
          <cell r="X1159" t="str">
            <v>-999999</v>
          </cell>
          <cell r="Y1159" t="str">
            <v>15</v>
          </cell>
          <cell r="Z1159" t="str">
            <v>MEDIA</v>
          </cell>
          <cell r="AA1159" t="str">
            <v>10</v>
          </cell>
          <cell r="AB1159" t="str">
            <v>0</v>
          </cell>
          <cell r="AC1159" t="str">
            <v>SI</v>
          </cell>
          <cell r="AD1159" t="str">
            <v>SI_HighLow</v>
          </cell>
          <cell r="AE1159" t="str">
            <v>not used</v>
          </cell>
          <cell r="AF1159" t="str">
            <v>F005011</v>
          </cell>
        </row>
        <row r="1160">
          <cell r="A1160" t="str">
            <v>SHARED</v>
          </cell>
          <cell r="B1160" t="str">
            <v>1</v>
          </cell>
          <cell r="C1160" t="str">
            <v>F_005011</v>
          </cell>
          <cell r="D1160" t="str">
            <v>0093000012</v>
          </cell>
          <cell r="E1160" t="str">
            <v>4</v>
          </cell>
          <cell r="F1160" t="str">
            <v>F_005011_004</v>
          </cell>
          <cell r="G1160" t="str">
            <v>(Dis.CESENA) (SOLL. TORRE DEL MORO) ASSORBIMENTO  AMPEROMETRICO P.PA.3</v>
          </cell>
          <cell r="H1160" t="str">
            <v>A</v>
          </cell>
          <cell r="I1160" t="str">
            <v>762</v>
          </cell>
          <cell r="J1160" t="str">
            <v>3810</v>
          </cell>
          <cell r="K1160" t="str">
            <v>0</v>
          </cell>
          <cell r="L1160" t="str">
            <v>10</v>
          </cell>
          <cell r="M1160" t="str">
            <v>0</v>
          </cell>
          <cell r="N1160" t="str">
            <v>0</v>
          </cell>
          <cell r="O1160" t="str">
            <v>30</v>
          </cell>
          <cell r="P1160" t="str">
            <v>0</v>
          </cell>
          <cell r="Q1160" t="str">
            <v>15</v>
          </cell>
          <cell r="R1160" t="str">
            <v>LINEARE</v>
          </cell>
          <cell r="S1160" t="str">
            <v>999999</v>
          </cell>
          <cell r="T1160" t="str">
            <v>888888</v>
          </cell>
          <cell r="U1160" t="str">
            <v>888888</v>
          </cell>
          <cell r="V1160" t="str">
            <v>-888888</v>
          </cell>
          <cell r="W1160" t="str">
            <v>-888888</v>
          </cell>
          <cell r="X1160" t="str">
            <v>-999999</v>
          </cell>
          <cell r="Y1160" t="str">
            <v>15</v>
          </cell>
          <cell r="Z1160" t="str">
            <v>MEDIA</v>
          </cell>
          <cell r="AA1160" t="str">
            <v>10</v>
          </cell>
          <cell r="AB1160" t="str">
            <v>0</v>
          </cell>
          <cell r="AC1160" t="str">
            <v>SI</v>
          </cell>
          <cell r="AE1160" t="str">
            <v>not used</v>
          </cell>
          <cell r="AF1160" t="str">
            <v>F005011</v>
          </cell>
        </row>
        <row r="1161">
          <cell r="A1161" t="str">
            <v>SHARED</v>
          </cell>
          <cell r="B1161" t="str">
            <v>1</v>
          </cell>
          <cell r="C1161" t="str">
            <v>F_005012</v>
          </cell>
          <cell r="D1161" t="str">
            <v>0093000014</v>
          </cell>
          <cell r="E1161" t="str">
            <v>0</v>
          </cell>
          <cell r="F1161" t="str">
            <v>F_005012_000</v>
          </cell>
          <cell r="G1161" t="str">
            <v>(Dis.CESENA) (SOLL. SAN CRISTOFORO) LIVELLO  POZZETTO</v>
          </cell>
          <cell r="H1161" t="str">
            <v>%</v>
          </cell>
          <cell r="I1161" t="str">
            <v>762</v>
          </cell>
          <cell r="J1161" t="str">
            <v>3810</v>
          </cell>
          <cell r="K1161" t="str">
            <v>0</v>
          </cell>
          <cell r="L1161" t="str">
            <v>100</v>
          </cell>
          <cell r="M1161" t="str">
            <v>1</v>
          </cell>
          <cell r="N1161" t="str">
            <v>0</v>
          </cell>
          <cell r="O1161" t="str">
            <v>30</v>
          </cell>
          <cell r="P1161" t="str">
            <v>0</v>
          </cell>
          <cell r="Q1161" t="str">
            <v>15</v>
          </cell>
          <cell r="R1161" t="str">
            <v>LINEARE</v>
          </cell>
          <cell r="S1161" t="str">
            <v>999999</v>
          </cell>
          <cell r="T1161" t="str">
            <v>888888</v>
          </cell>
          <cell r="U1161" t="str">
            <v>888888</v>
          </cell>
          <cell r="V1161" t="str">
            <v>-888888</v>
          </cell>
          <cell r="W1161" t="str">
            <v>-888888</v>
          </cell>
          <cell r="X1161" t="str">
            <v>-999999</v>
          </cell>
          <cell r="Y1161" t="str">
            <v>15</v>
          </cell>
          <cell r="Z1161" t="str">
            <v>MEDIA</v>
          </cell>
          <cell r="AA1161" t="str">
            <v>10</v>
          </cell>
          <cell r="AB1161" t="str">
            <v>0</v>
          </cell>
          <cell r="AC1161" t="str">
            <v>SI</v>
          </cell>
          <cell r="AD1161" t="str">
            <v>SI_HighLow</v>
          </cell>
          <cell r="AE1161" t="str">
            <v>not used</v>
          </cell>
          <cell r="AF1161" t="str">
            <v>F005012</v>
          </cell>
        </row>
        <row r="1162">
          <cell r="A1162" t="str">
            <v>SHARED</v>
          </cell>
          <cell r="B1162" t="str">
            <v>1</v>
          </cell>
          <cell r="C1162" t="str">
            <v>F_005012</v>
          </cell>
          <cell r="D1162" t="str">
            <v>0093000016</v>
          </cell>
          <cell r="E1162" t="str">
            <v>1</v>
          </cell>
          <cell r="F1162" t="str">
            <v>F_005012_001</v>
          </cell>
          <cell r="G1162" t="str">
            <v>(Dis.CESENA) (SOLL. SAN CRISTOFORO) ASSORBIMENTO  AMPEROMETRICO P.PA.1</v>
          </cell>
          <cell r="H1162" t="str">
            <v>A</v>
          </cell>
          <cell r="I1162" t="str">
            <v>762</v>
          </cell>
          <cell r="J1162" t="str">
            <v>3810</v>
          </cell>
          <cell r="K1162" t="str">
            <v>0</v>
          </cell>
          <cell r="L1162" t="str">
            <v>100</v>
          </cell>
          <cell r="M1162" t="str">
            <v>1</v>
          </cell>
          <cell r="N1162" t="str">
            <v>0</v>
          </cell>
          <cell r="O1162" t="str">
            <v>30</v>
          </cell>
          <cell r="P1162" t="str">
            <v>0</v>
          </cell>
          <cell r="Q1162" t="str">
            <v>15</v>
          </cell>
          <cell r="R1162" t="str">
            <v>LINEARE</v>
          </cell>
          <cell r="S1162" t="str">
            <v>999999</v>
          </cell>
          <cell r="T1162" t="str">
            <v>888888</v>
          </cell>
          <cell r="U1162" t="str">
            <v>888888</v>
          </cell>
          <cell r="V1162" t="str">
            <v>-888888</v>
          </cell>
          <cell r="W1162" t="str">
            <v>-888888</v>
          </cell>
          <cell r="X1162" t="str">
            <v>-999999</v>
          </cell>
          <cell r="Y1162" t="str">
            <v>15</v>
          </cell>
          <cell r="Z1162" t="str">
            <v>MEDIA</v>
          </cell>
          <cell r="AA1162" t="str">
            <v>10</v>
          </cell>
          <cell r="AB1162" t="str">
            <v>0</v>
          </cell>
          <cell r="AC1162" t="str">
            <v>SI</v>
          </cell>
          <cell r="AD1162" t="str">
            <v>SI_HighLow</v>
          </cell>
          <cell r="AE1162" t="str">
            <v>not used</v>
          </cell>
          <cell r="AF1162" t="str">
            <v>F005012</v>
          </cell>
        </row>
        <row r="1163">
          <cell r="A1163" t="str">
            <v>SHARED</v>
          </cell>
          <cell r="B1163" t="str">
            <v>1</v>
          </cell>
          <cell r="C1163" t="str">
            <v>F_005012</v>
          </cell>
          <cell r="D1163" t="str">
            <v>0093000018</v>
          </cell>
          <cell r="E1163" t="str">
            <v>2</v>
          </cell>
          <cell r="F1163" t="str">
            <v>F_005012_002</v>
          </cell>
          <cell r="G1163" t="str">
            <v>(Dis.CESENA) (SOLL. SAN CRISTOFORO) ASSORBIMENTO  AMPEROMETRICO P.PA.2</v>
          </cell>
          <cell r="H1163" t="str">
            <v>A</v>
          </cell>
          <cell r="I1163" t="str">
            <v>762</v>
          </cell>
          <cell r="J1163" t="str">
            <v>3810</v>
          </cell>
          <cell r="K1163" t="str">
            <v>0</v>
          </cell>
          <cell r="L1163" t="str">
            <v>100</v>
          </cell>
          <cell r="M1163" t="str">
            <v>1</v>
          </cell>
          <cell r="N1163" t="str">
            <v>0</v>
          </cell>
          <cell r="O1163" t="str">
            <v>30</v>
          </cell>
          <cell r="P1163" t="str">
            <v>0</v>
          </cell>
          <cell r="Q1163" t="str">
            <v>15</v>
          </cell>
          <cell r="R1163" t="str">
            <v>LINEARE</v>
          </cell>
          <cell r="S1163" t="str">
            <v>999999</v>
          </cell>
          <cell r="T1163" t="str">
            <v>888888</v>
          </cell>
          <cell r="U1163" t="str">
            <v>888888</v>
          </cell>
          <cell r="V1163" t="str">
            <v>-888888</v>
          </cell>
          <cell r="W1163" t="str">
            <v>-888888</v>
          </cell>
          <cell r="X1163" t="str">
            <v>-999999</v>
          </cell>
          <cell r="Y1163" t="str">
            <v>15</v>
          </cell>
          <cell r="Z1163" t="str">
            <v>MEDIA</v>
          </cell>
          <cell r="AA1163" t="str">
            <v>10</v>
          </cell>
          <cell r="AB1163" t="str">
            <v>0</v>
          </cell>
          <cell r="AC1163" t="str">
            <v>SI</v>
          </cell>
          <cell r="AD1163" t="str">
            <v>SI_HighLow</v>
          </cell>
          <cell r="AE1163" t="str">
            <v>not used</v>
          </cell>
          <cell r="AF1163" t="str">
            <v>F005012</v>
          </cell>
        </row>
        <row r="1164">
          <cell r="A1164" t="str">
            <v>SHARED</v>
          </cell>
          <cell r="B1164" t="str">
            <v>1</v>
          </cell>
          <cell r="C1164" t="str">
            <v>F_005012</v>
          </cell>
          <cell r="D1164" t="str">
            <v>0093000020</v>
          </cell>
          <cell r="E1164" t="str">
            <v>3</v>
          </cell>
          <cell r="F1164" t="str">
            <v>F_005012_003</v>
          </cell>
          <cell r="G1164" t="str">
            <v>(Dis.CESENA) (SOLL. SAN CRISTOFORO) PORTATA  SOLLEVAMENTO</v>
          </cell>
          <cell r="H1164" t="str">
            <v>m3/h</v>
          </cell>
          <cell r="I1164" t="str">
            <v>762</v>
          </cell>
          <cell r="J1164" t="str">
            <v>3810</v>
          </cell>
          <cell r="K1164" t="str">
            <v>0</v>
          </cell>
          <cell r="L1164" t="str">
            <v>100</v>
          </cell>
          <cell r="M1164" t="str">
            <v>1</v>
          </cell>
          <cell r="N1164" t="str">
            <v>0</v>
          </cell>
          <cell r="O1164" t="str">
            <v>30</v>
          </cell>
          <cell r="P1164" t="str">
            <v>0</v>
          </cell>
          <cell r="Q1164" t="str">
            <v>15</v>
          </cell>
          <cell r="R1164" t="str">
            <v>LINEARE</v>
          </cell>
          <cell r="S1164" t="str">
            <v>999999</v>
          </cell>
          <cell r="T1164" t="str">
            <v>888888</v>
          </cell>
          <cell r="U1164" t="str">
            <v>888888</v>
          </cell>
          <cell r="V1164" t="str">
            <v>-888888</v>
          </cell>
          <cell r="W1164" t="str">
            <v>-888888</v>
          </cell>
          <cell r="X1164" t="str">
            <v>-999999</v>
          </cell>
          <cell r="Y1164" t="str">
            <v>15</v>
          </cell>
          <cell r="Z1164" t="str">
            <v>MEDIA</v>
          </cell>
          <cell r="AA1164" t="str">
            <v>10</v>
          </cell>
          <cell r="AB1164" t="str">
            <v>0</v>
          </cell>
          <cell r="AC1164" t="str">
            <v>SI</v>
          </cell>
          <cell r="AD1164" t="str">
            <v>SI_HighLow</v>
          </cell>
          <cell r="AE1164" t="str">
            <v>not used</v>
          </cell>
          <cell r="AF1164" t="str">
            <v>F005012</v>
          </cell>
        </row>
        <row r="1165">
          <cell r="A1165" t="str">
            <v>SHARED</v>
          </cell>
          <cell r="B1165" t="str">
            <v>1</v>
          </cell>
          <cell r="C1165" t="str">
            <v>F_005013</v>
          </cell>
          <cell r="D1165" t="str">
            <v>0000010000</v>
          </cell>
          <cell r="E1165" t="str">
            <v>00</v>
          </cell>
          <cell r="F1165" t="str">
            <v>F_005013_000</v>
          </cell>
          <cell r="G1165" t="str">
            <v>(Dis.CESENA) (CESENA PIEVESISTINA PEEP ) LIVELLO POZZETTO</v>
          </cell>
          <cell r="H1165" t="str">
            <v>%</v>
          </cell>
          <cell r="I1165" t="str">
            <v>820</v>
          </cell>
          <cell r="J1165" t="str">
            <v>4095</v>
          </cell>
          <cell r="K1165" t="str">
            <v>0</v>
          </cell>
          <cell r="L1165" t="str">
            <v>100</v>
          </cell>
          <cell r="M1165" t="str">
            <v>1</v>
          </cell>
          <cell r="N1165" t="str">
            <v>0</v>
          </cell>
          <cell r="O1165" t="str">
            <v>32</v>
          </cell>
          <cell r="P1165" t="str">
            <v>0</v>
          </cell>
          <cell r="Q1165" t="str">
            <v>15</v>
          </cell>
          <cell r="R1165" t="str">
            <v>LINEARE</v>
          </cell>
          <cell r="S1165" t="str">
            <v>999999</v>
          </cell>
          <cell r="T1165" t="str">
            <v>888888</v>
          </cell>
          <cell r="U1165" t="str">
            <v>888888</v>
          </cell>
          <cell r="V1165" t="str">
            <v>-888888</v>
          </cell>
          <cell r="W1165" t="str">
            <v>-888888</v>
          </cell>
          <cell r="X1165" t="str">
            <v>-999999</v>
          </cell>
          <cell r="Y1165" t="str">
            <v>15</v>
          </cell>
          <cell r="Z1165" t="str">
            <v>MEDIA</v>
          </cell>
          <cell r="AA1165" t="str">
            <v>10</v>
          </cell>
          <cell r="AB1165" t="str">
            <v>0</v>
          </cell>
          <cell r="AC1165" t="str">
            <v>SI</v>
          </cell>
          <cell r="AD1165" t="str">
            <v>SI_HighLow</v>
          </cell>
          <cell r="AE1165" t="str">
            <v>not used</v>
          </cell>
          <cell r="AF1165" t="str">
            <v>F005013</v>
          </cell>
        </row>
        <row r="1166">
          <cell r="A1166" t="str">
            <v>SHARED</v>
          </cell>
          <cell r="B1166" t="str">
            <v>1</v>
          </cell>
          <cell r="C1166" t="str">
            <v>F_005013</v>
          </cell>
          <cell r="D1166" t="str">
            <v>0000020000</v>
          </cell>
          <cell r="E1166" t="str">
            <v>01</v>
          </cell>
          <cell r="F1166" t="str">
            <v>F_005013_001</v>
          </cell>
          <cell r="G1166" t="str">
            <v>(Dis.CESENA) (CESENA PIEVESISTINA PEEP ) ASSORBIMENTO AMPEROMETRICO P.PA.1</v>
          </cell>
          <cell r="H1166" t="str">
            <v>A</v>
          </cell>
          <cell r="I1166" t="str">
            <v>820</v>
          </cell>
          <cell r="J1166" t="str">
            <v>4095</v>
          </cell>
          <cell r="K1166" t="str">
            <v>0</v>
          </cell>
          <cell r="L1166" t="str">
            <v>100</v>
          </cell>
          <cell r="M1166" t="str">
            <v>10</v>
          </cell>
          <cell r="N1166" t="str">
            <v>0</v>
          </cell>
          <cell r="O1166" t="str">
            <v>32</v>
          </cell>
          <cell r="P1166" t="str">
            <v>0</v>
          </cell>
          <cell r="Q1166" t="str">
            <v>15</v>
          </cell>
          <cell r="R1166" t="str">
            <v>LINEARE</v>
          </cell>
          <cell r="S1166" t="str">
            <v>999999</v>
          </cell>
          <cell r="T1166" t="str">
            <v>888888</v>
          </cell>
          <cell r="U1166" t="str">
            <v>888888</v>
          </cell>
          <cell r="V1166" t="str">
            <v>-888888</v>
          </cell>
          <cell r="W1166" t="str">
            <v>-888888</v>
          </cell>
          <cell r="X1166" t="str">
            <v>-999999</v>
          </cell>
          <cell r="Y1166" t="str">
            <v>15</v>
          </cell>
          <cell r="Z1166" t="str">
            <v>MEDIA</v>
          </cell>
          <cell r="AA1166" t="str">
            <v>10</v>
          </cell>
          <cell r="AB1166" t="str">
            <v>0</v>
          </cell>
          <cell r="AC1166" t="str">
            <v>SI</v>
          </cell>
          <cell r="AD1166" t="str">
            <v>SI_HighLow</v>
          </cell>
          <cell r="AE1166" t="str">
            <v>not used</v>
          </cell>
          <cell r="AF1166" t="str">
            <v>F005013</v>
          </cell>
        </row>
        <row r="1167">
          <cell r="A1167" t="str">
            <v>SHARED</v>
          </cell>
          <cell r="B1167" t="str">
            <v>1</v>
          </cell>
          <cell r="C1167" t="str">
            <v>F_005013</v>
          </cell>
          <cell r="D1167" t="str">
            <v>0000030000</v>
          </cell>
          <cell r="E1167" t="str">
            <v>02</v>
          </cell>
          <cell r="F1167" t="str">
            <v>F_005013_002</v>
          </cell>
          <cell r="G1167" t="str">
            <v>(Dis.CESENA) (CESENA PIEVESISTINA PEEP ) ASSORBIMENTO AMPEROMETRICO P.PA.2</v>
          </cell>
          <cell r="H1167" t="str">
            <v>A</v>
          </cell>
          <cell r="I1167" t="str">
            <v>820</v>
          </cell>
          <cell r="J1167" t="str">
            <v>4095</v>
          </cell>
          <cell r="K1167" t="str">
            <v>0</v>
          </cell>
          <cell r="L1167" t="str">
            <v>100</v>
          </cell>
          <cell r="M1167" t="str">
            <v>10</v>
          </cell>
          <cell r="N1167" t="str">
            <v>0</v>
          </cell>
          <cell r="O1167" t="str">
            <v>32</v>
          </cell>
          <cell r="P1167" t="str">
            <v>0</v>
          </cell>
          <cell r="Q1167" t="str">
            <v>15</v>
          </cell>
          <cell r="R1167" t="str">
            <v>LINEARE</v>
          </cell>
          <cell r="S1167" t="str">
            <v>999999</v>
          </cell>
          <cell r="T1167" t="str">
            <v>888888</v>
          </cell>
          <cell r="U1167" t="str">
            <v>888888</v>
          </cell>
          <cell r="V1167" t="str">
            <v>-888888</v>
          </cell>
          <cell r="W1167" t="str">
            <v>-888888</v>
          </cell>
          <cell r="X1167" t="str">
            <v>-999999</v>
          </cell>
          <cell r="Y1167" t="str">
            <v>15</v>
          </cell>
          <cell r="Z1167" t="str">
            <v>MEDIA</v>
          </cell>
          <cell r="AA1167" t="str">
            <v>10</v>
          </cell>
          <cell r="AB1167" t="str">
            <v>0</v>
          </cell>
          <cell r="AC1167" t="str">
            <v>SI</v>
          </cell>
          <cell r="AD1167" t="str">
            <v>SI_HighLow</v>
          </cell>
          <cell r="AE1167" t="str">
            <v>not used</v>
          </cell>
          <cell r="AF1167" t="str">
            <v>F005013</v>
          </cell>
        </row>
        <row r="1168">
          <cell r="A1168" t="str">
            <v>SHARED</v>
          </cell>
          <cell r="B1168" t="str">
            <v>0</v>
          </cell>
          <cell r="C1168" t="str">
            <v>F_005014</v>
          </cell>
          <cell r="D1168" t="str">
            <v>0000010000</v>
          </cell>
          <cell r="E1168" t="str">
            <v>0</v>
          </cell>
          <cell r="F1168" t="str">
            <v>F_005014_001</v>
          </cell>
          <cell r="G1168" t="str">
            <v>(Dis.CESENA) (S.CARLO) LIVELLO VASCA</v>
          </cell>
          <cell r="H1168" t="str">
            <v>%</v>
          </cell>
          <cell r="I1168" t="str">
            <v>38726</v>
          </cell>
          <cell r="J1168" t="str">
            <v>62556</v>
          </cell>
          <cell r="K1168" t="str">
            <v>0</v>
          </cell>
          <cell r="L1168" t="str">
            <v>100</v>
          </cell>
          <cell r="M1168" t="str">
            <v>1</v>
          </cell>
          <cell r="N1168" t="str">
            <v>0</v>
          </cell>
          <cell r="O1168" t="str">
            <v>238</v>
          </cell>
          <cell r="P1168" t="str">
            <v>0</v>
          </cell>
          <cell r="Q1168" t="str">
            <v>15</v>
          </cell>
          <cell r="R1168" t="str">
            <v>LINEARE</v>
          </cell>
          <cell r="S1168" t="str">
            <v>20</v>
          </cell>
          <cell r="T1168" t="str">
            <v>15</v>
          </cell>
          <cell r="U1168" t="str">
            <v>15</v>
          </cell>
          <cell r="V1168" t="str">
            <v>5</v>
          </cell>
          <cell r="W1168" t="str">
            <v>5</v>
          </cell>
          <cell r="X1168" t="str">
            <v>2</v>
          </cell>
          <cell r="Y1168" t="str">
            <v>0</v>
          </cell>
          <cell r="Z1168" t="str">
            <v>MEDIA</v>
          </cell>
          <cell r="AA1168" t="str">
            <v>10</v>
          </cell>
          <cell r="AB1168" t="str">
            <v>0</v>
          </cell>
          <cell r="AC1168" t="str">
            <v>NO</v>
          </cell>
          <cell r="AD1168" t="str">
            <v>NO</v>
          </cell>
          <cell r="AE1168" t="str">
            <v>not used</v>
          </cell>
          <cell r="AF1168" t="str">
            <v>F005014</v>
          </cell>
        </row>
        <row r="1169">
          <cell r="A1169" t="str">
            <v>SHARED</v>
          </cell>
          <cell r="B1169" t="str">
            <v>0</v>
          </cell>
          <cell r="C1169" t="str">
            <v>F_005014</v>
          </cell>
          <cell r="D1169" t="str">
            <v>0000020000</v>
          </cell>
          <cell r="E1169" t="str">
            <v>1</v>
          </cell>
          <cell r="F1169" t="str">
            <v>F_005014_002</v>
          </cell>
          <cell r="G1169" t="str">
            <v>(Dis.CESENA) (S.CARLO) PORTATA</v>
          </cell>
          <cell r="H1169" t="str">
            <v>m3/h</v>
          </cell>
          <cell r="I1169" t="str">
            <v>38726</v>
          </cell>
          <cell r="J1169" t="str">
            <v>62556</v>
          </cell>
          <cell r="K1169" t="str">
            <v>0</v>
          </cell>
          <cell r="L1169" t="str">
            <v>10</v>
          </cell>
          <cell r="M1169" t="str">
            <v>1</v>
          </cell>
          <cell r="N1169" t="str">
            <v>0</v>
          </cell>
          <cell r="O1169" t="str">
            <v>238</v>
          </cell>
          <cell r="P1169" t="str">
            <v>0</v>
          </cell>
          <cell r="Q1169" t="str">
            <v>15</v>
          </cell>
          <cell r="R1169" t="str">
            <v>LINEARE</v>
          </cell>
          <cell r="S1169" t="str">
            <v>999999</v>
          </cell>
          <cell r="T1169" t="str">
            <v>888888</v>
          </cell>
          <cell r="U1169" t="str">
            <v>888888</v>
          </cell>
          <cell r="V1169" t="str">
            <v>-888888</v>
          </cell>
          <cell r="W1169" t="str">
            <v>-888888</v>
          </cell>
          <cell r="X1169" t="str">
            <v>-999999</v>
          </cell>
          <cell r="Y1169" t="str">
            <v>0</v>
          </cell>
          <cell r="Z1169" t="str">
            <v>MEDIA</v>
          </cell>
          <cell r="AA1169" t="str">
            <v>10</v>
          </cell>
          <cell r="AB1169" t="str">
            <v>0</v>
          </cell>
          <cell r="AC1169" t="str">
            <v>NO</v>
          </cell>
          <cell r="AD1169" t="str">
            <v>NO</v>
          </cell>
          <cell r="AE1169" t="str">
            <v>not used</v>
          </cell>
          <cell r="AF1169" t="str">
            <v>F005014</v>
          </cell>
        </row>
        <row r="1170">
          <cell r="A1170" t="str">
            <v>SHARED</v>
          </cell>
          <cell r="B1170" t="str">
            <v>0</v>
          </cell>
          <cell r="C1170" t="str">
            <v>F_005015</v>
          </cell>
          <cell r="D1170" t="str">
            <v>0000010000</v>
          </cell>
          <cell r="E1170" t="str">
            <v>0</v>
          </cell>
          <cell r="F1170" t="str">
            <v>F_005015_001</v>
          </cell>
          <cell r="G1170" t="str">
            <v>(Dis.CESENA) (VIA ASSANO) LIVELLO VASCA</v>
          </cell>
          <cell r="H1170" t="str">
            <v>%</v>
          </cell>
          <cell r="I1170" t="str">
            <v>38726</v>
          </cell>
          <cell r="J1170" t="str">
            <v>62556</v>
          </cell>
          <cell r="K1170" t="str">
            <v>0</v>
          </cell>
          <cell r="L1170" t="str">
            <v>100</v>
          </cell>
          <cell r="M1170" t="str">
            <v>1</v>
          </cell>
          <cell r="N1170" t="str">
            <v>0</v>
          </cell>
          <cell r="O1170" t="str">
            <v>238</v>
          </cell>
          <cell r="P1170" t="str">
            <v>0</v>
          </cell>
          <cell r="Q1170" t="str">
            <v>15</v>
          </cell>
          <cell r="R1170" t="str">
            <v>LINEARE</v>
          </cell>
          <cell r="S1170" t="str">
            <v>20</v>
          </cell>
          <cell r="T1170" t="str">
            <v>15</v>
          </cell>
          <cell r="U1170" t="str">
            <v>15</v>
          </cell>
          <cell r="V1170" t="str">
            <v>5</v>
          </cell>
          <cell r="W1170" t="str">
            <v>5</v>
          </cell>
          <cell r="X1170" t="str">
            <v>2</v>
          </cell>
          <cell r="Y1170" t="str">
            <v>0</v>
          </cell>
          <cell r="Z1170" t="str">
            <v>MEDIA</v>
          </cell>
          <cell r="AA1170" t="str">
            <v>10</v>
          </cell>
          <cell r="AB1170" t="str">
            <v>0</v>
          </cell>
          <cell r="AC1170" t="str">
            <v>NO</v>
          </cell>
          <cell r="AD1170" t="str">
            <v>NO</v>
          </cell>
          <cell r="AE1170" t="str">
            <v>not used</v>
          </cell>
          <cell r="AF1170" t="str">
            <v>F005015</v>
          </cell>
        </row>
        <row r="1171">
          <cell r="A1171" t="str">
            <v>SHARED</v>
          </cell>
          <cell r="B1171" t="str">
            <v>1</v>
          </cell>
          <cell r="C1171" t="str">
            <v>F_005016</v>
          </cell>
          <cell r="D1171" t="str">
            <v>0000010000</v>
          </cell>
          <cell r="E1171" t="str">
            <v>00</v>
          </cell>
          <cell r="F1171" t="str">
            <v>F_005016_000</v>
          </cell>
          <cell r="G1171" t="str">
            <v>(Dis.CESENA) (CESENA GATTOLINO ) LIVELLO POZZETTO</v>
          </cell>
          <cell r="H1171" t="str">
            <v>%</v>
          </cell>
          <cell r="I1171" t="str">
            <v>820</v>
          </cell>
          <cell r="J1171" t="str">
            <v>4095</v>
          </cell>
          <cell r="K1171" t="str">
            <v>0</v>
          </cell>
          <cell r="L1171" t="str">
            <v>100</v>
          </cell>
          <cell r="M1171" t="str">
            <v>1</v>
          </cell>
          <cell r="N1171" t="str">
            <v>0</v>
          </cell>
          <cell r="O1171" t="str">
            <v>32</v>
          </cell>
          <cell r="P1171" t="str">
            <v>0</v>
          </cell>
          <cell r="Q1171" t="str">
            <v>15</v>
          </cell>
          <cell r="R1171" t="str">
            <v>LINEARE</v>
          </cell>
          <cell r="S1171" t="str">
            <v>999999</v>
          </cell>
          <cell r="T1171" t="str">
            <v>888888</v>
          </cell>
          <cell r="U1171" t="str">
            <v>888888</v>
          </cell>
          <cell r="V1171" t="str">
            <v>-888888</v>
          </cell>
          <cell r="W1171" t="str">
            <v>-888888</v>
          </cell>
          <cell r="X1171" t="str">
            <v>-999999</v>
          </cell>
          <cell r="Y1171" t="str">
            <v>15</v>
          </cell>
          <cell r="Z1171" t="str">
            <v>MEDIA</v>
          </cell>
          <cell r="AA1171" t="str">
            <v>10</v>
          </cell>
          <cell r="AB1171" t="str">
            <v>0</v>
          </cell>
          <cell r="AC1171" t="str">
            <v>SI</v>
          </cell>
          <cell r="AD1171" t="str">
            <v>SI_HighLow</v>
          </cell>
          <cell r="AE1171" t="str">
            <v>not used</v>
          </cell>
          <cell r="AF1171" t="str">
            <v>F005016</v>
          </cell>
        </row>
        <row r="1172">
          <cell r="A1172" t="str">
            <v>SHARED</v>
          </cell>
          <cell r="B1172" t="str">
            <v>1</v>
          </cell>
          <cell r="C1172" t="str">
            <v>F_005016</v>
          </cell>
          <cell r="D1172" t="str">
            <v>0000020000</v>
          </cell>
          <cell r="E1172" t="str">
            <v>01</v>
          </cell>
          <cell r="F1172" t="str">
            <v>F_005016_001</v>
          </cell>
          <cell r="G1172" t="str">
            <v>(Dis.CESENA) (CESENA GATTOLINO ) ASSORBIMENTO AMPEROMETRICO P.PA.1</v>
          </cell>
          <cell r="H1172" t="str">
            <v>A</v>
          </cell>
          <cell r="I1172" t="str">
            <v>820</v>
          </cell>
          <cell r="J1172" t="str">
            <v>4095</v>
          </cell>
          <cell r="K1172" t="str">
            <v>0</v>
          </cell>
          <cell r="L1172" t="str">
            <v>10</v>
          </cell>
          <cell r="M1172" t="str">
            <v>10</v>
          </cell>
          <cell r="N1172" t="str">
            <v>0</v>
          </cell>
          <cell r="O1172" t="str">
            <v>32</v>
          </cell>
          <cell r="P1172" t="str">
            <v>0</v>
          </cell>
          <cell r="Q1172" t="str">
            <v>15</v>
          </cell>
          <cell r="R1172" t="str">
            <v>LINEARE</v>
          </cell>
          <cell r="S1172" t="str">
            <v>999999</v>
          </cell>
          <cell r="T1172" t="str">
            <v>888888</v>
          </cell>
          <cell r="U1172" t="str">
            <v>888888</v>
          </cell>
          <cell r="V1172" t="str">
            <v>-888888</v>
          </cell>
          <cell r="W1172" t="str">
            <v>-888888</v>
          </cell>
          <cell r="X1172" t="str">
            <v>-999999</v>
          </cell>
          <cell r="Y1172" t="str">
            <v>15</v>
          </cell>
          <cell r="Z1172" t="str">
            <v>MEDIA</v>
          </cell>
          <cell r="AA1172" t="str">
            <v>10</v>
          </cell>
          <cell r="AB1172" t="str">
            <v>0</v>
          </cell>
          <cell r="AC1172" t="str">
            <v>SI</v>
          </cell>
          <cell r="AD1172" t="str">
            <v>SI_HighLow</v>
          </cell>
          <cell r="AE1172" t="str">
            <v>not used</v>
          </cell>
          <cell r="AF1172" t="str">
            <v>F005016</v>
          </cell>
        </row>
        <row r="1173">
          <cell r="A1173" t="str">
            <v>SHARED</v>
          </cell>
          <cell r="B1173" t="str">
            <v>1</v>
          </cell>
          <cell r="C1173" t="str">
            <v>F_005016</v>
          </cell>
          <cell r="D1173" t="str">
            <v>0000030000</v>
          </cell>
          <cell r="E1173" t="str">
            <v>02</v>
          </cell>
          <cell r="F1173" t="str">
            <v>F_005016_002</v>
          </cell>
          <cell r="G1173" t="str">
            <v>(Dis.CESENA) (CESENA GATTOLINO ) ASSORBIMENTO AMPEROMETRICO P.PA.2</v>
          </cell>
          <cell r="H1173" t="str">
            <v>A</v>
          </cell>
          <cell r="I1173" t="str">
            <v>820</v>
          </cell>
          <cell r="J1173" t="str">
            <v>4095</v>
          </cell>
          <cell r="K1173" t="str">
            <v>0</v>
          </cell>
          <cell r="L1173" t="str">
            <v>10</v>
          </cell>
          <cell r="M1173" t="str">
            <v>10</v>
          </cell>
          <cell r="N1173" t="str">
            <v>0</v>
          </cell>
          <cell r="O1173" t="str">
            <v>32</v>
          </cell>
          <cell r="P1173" t="str">
            <v>0</v>
          </cell>
          <cell r="Q1173" t="str">
            <v>15</v>
          </cell>
          <cell r="R1173" t="str">
            <v>LINEARE</v>
          </cell>
          <cell r="S1173" t="str">
            <v>999999</v>
          </cell>
          <cell r="T1173" t="str">
            <v>888888</v>
          </cell>
          <cell r="U1173" t="str">
            <v>888888</v>
          </cell>
          <cell r="V1173" t="str">
            <v>-888888</v>
          </cell>
          <cell r="W1173" t="str">
            <v>-888888</v>
          </cell>
          <cell r="X1173" t="str">
            <v>-999999</v>
          </cell>
          <cell r="Y1173" t="str">
            <v>15</v>
          </cell>
          <cell r="Z1173" t="str">
            <v>MEDIA</v>
          </cell>
          <cell r="AA1173" t="str">
            <v>10</v>
          </cell>
          <cell r="AB1173" t="str">
            <v>0</v>
          </cell>
          <cell r="AC1173" t="str">
            <v>SI</v>
          </cell>
          <cell r="AD1173" t="str">
            <v>SI_HighLow</v>
          </cell>
          <cell r="AE1173" t="str">
            <v>not used</v>
          </cell>
          <cell r="AF1173" t="str">
            <v>F005016</v>
          </cell>
        </row>
        <row r="1174">
          <cell r="A1174" t="str">
            <v>SHARED</v>
          </cell>
          <cell r="B1174" t="str">
            <v>1</v>
          </cell>
          <cell r="C1174" t="str">
            <v>F_005017</v>
          </cell>
          <cell r="D1174" t="str">
            <v>0000010000</v>
          </cell>
          <cell r="E1174" t="str">
            <v>00</v>
          </cell>
          <cell r="F1174" t="str">
            <v>F_005017_000</v>
          </cell>
          <cell r="G1174" t="str">
            <v>(Dis.CESENA) (CESENA RIO SAN MAURO ) LIVELLO POZZETTO</v>
          </cell>
          <cell r="H1174" t="str">
            <v>%</v>
          </cell>
          <cell r="I1174" t="str">
            <v>820</v>
          </cell>
          <cell r="J1174" t="str">
            <v>4095</v>
          </cell>
          <cell r="K1174" t="str">
            <v>0</v>
          </cell>
          <cell r="L1174" t="str">
            <v>100</v>
          </cell>
          <cell r="M1174" t="str">
            <v>1</v>
          </cell>
          <cell r="N1174" t="str">
            <v>0</v>
          </cell>
          <cell r="O1174" t="str">
            <v>32</v>
          </cell>
          <cell r="P1174" t="str">
            <v>0</v>
          </cell>
          <cell r="Q1174" t="str">
            <v>15</v>
          </cell>
          <cell r="R1174" t="str">
            <v>LINEARE</v>
          </cell>
          <cell r="S1174" t="str">
            <v>999999</v>
          </cell>
          <cell r="T1174" t="str">
            <v>888888</v>
          </cell>
          <cell r="U1174" t="str">
            <v>888888</v>
          </cell>
          <cell r="V1174" t="str">
            <v>-888888</v>
          </cell>
          <cell r="W1174" t="str">
            <v>-888888</v>
          </cell>
          <cell r="X1174" t="str">
            <v>-999999</v>
          </cell>
          <cell r="Y1174" t="str">
            <v>15</v>
          </cell>
          <cell r="Z1174" t="str">
            <v>MEDIA</v>
          </cell>
          <cell r="AA1174" t="str">
            <v>10</v>
          </cell>
          <cell r="AB1174" t="str">
            <v>0</v>
          </cell>
          <cell r="AC1174" t="str">
            <v>SI</v>
          </cell>
          <cell r="AD1174" t="str">
            <v>SI_HighLow</v>
          </cell>
          <cell r="AE1174" t="str">
            <v>not used</v>
          </cell>
          <cell r="AF1174" t="str">
            <v>F005017</v>
          </cell>
        </row>
        <row r="1175">
          <cell r="A1175" t="str">
            <v>SHARED</v>
          </cell>
          <cell r="B1175" t="str">
            <v>1</v>
          </cell>
          <cell r="C1175" t="str">
            <v>F_005017</v>
          </cell>
          <cell r="D1175" t="str">
            <v>0000020000</v>
          </cell>
          <cell r="E1175" t="str">
            <v>01</v>
          </cell>
          <cell r="F1175" t="str">
            <v>F_005017_001</v>
          </cell>
          <cell r="G1175" t="str">
            <v>(Dis.CESENA) (CESENA RIO SAN MAURO ) ASSORBIMENTO AMPEROMETRICO P.PA.1</v>
          </cell>
          <cell r="H1175" t="str">
            <v>A</v>
          </cell>
          <cell r="I1175" t="str">
            <v>820</v>
          </cell>
          <cell r="J1175" t="str">
            <v>4095</v>
          </cell>
          <cell r="K1175" t="str">
            <v>0</v>
          </cell>
          <cell r="L1175" t="str">
            <v>100</v>
          </cell>
          <cell r="M1175" t="str">
            <v>10</v>
          </cell>
          <cell r="N1175" t="str">
            <v>0</v>
          </cell>
          <cell r="O1175" t="str">
            <v>32</v>
          </cell>
          <cell r="P1175" t="str">
            <v>0</v>
          </cell>
          <cell r="Q1175" t="str">
            <v>15</v>
          </cell>
          <cell r="R1175" t="str">
            <v>LINEARE</v>
          </cell>
          <cell r="S1175" t="str">
            <v>999999</v>
          </cell>
          <cell r="T1175" t="str">
            <v>888888</v>
          </cell>
          <cell r="U1175" t="str">
            <v>888888</v>
          </cell>
          <cell r="V1175" t="str">
            <v>-888888</v>
          </cell>
          <cell r="W1175" t="str">
            <v>-888888</v>
          </cell>
          <cell r="X1175" t="str">
            <v>-999999</v>
          </cell>
          <cell r="Y1175" t="str">
            <v>15</v>
          </cell>
          <cell r="Z1175" t="str">
            <v>MEDIA</v>
          </cell>
          <cell r="AA1175" t="str">
            <v>10</v>
          </cell>
          <cell r="AB1175" t="str">
            <v>0</v>
          </cell>
          <cell r="AC1175" t="str">
            <v>SI</v>
          </cell>
          <cell r="AD1175" t="str">
            <v>SI_HighLow</v>
          </cell>
          <cell r="AE1175" t="str">
            <v>not used</v>
          </cell>
          <cell r="AF1175" t="str">
            <v>F005017</v>
          </cell>
        </row>
        <row r="1176">
          <cell r="A1176" t="str">
            <v>SHARED</v>
          </cell>
          <cell r="B1176" t="str">
            <v>1</v>
          </cell>
          <cell r="C1176" t="str">
            <v>F_005017</v>
          </cell>
          <cell r="D1176" t="str">
            <v>0000030000</v>
          </cell>
          <cell r="E1176" t="str">
            <v>02</v>
          </cell>
          <cell r="F1176" t="str">
            <v>F_005017_002</v>
          </cell>
          <cell r="G1176" t="str">
            <v>(Dis.CESENA) (CESENA RIO SAN MAURO ) ASSORBIMENTO AMPEROMETRICO P.PA.2</v>
          </cell>
          <cell r="H1176" t="str">
            <v>A</v>
          </cell>
          <cell r="I1176" t="str">
            <v>820</v>
          </cell>
          <cell r="J1176" t="str">
            <v>4095</v>
          </cell>
          <cell r="K1176" t="str">
            <v>0</v>
          </cell>
          <cell r="L1176" t="str">
            <v>100</v>
          </cell>
          <cell r="M1176" t="str">
            <v>10</v>
          </cell>
          <cell r="N1176" t="str">
            <v>0</v>
          </cell>
          <cell r="O1176" t="str">
            <v>32</v>
          </cell>
          <cell r="P1176" t="str">
            <v>0</v>
          </cell>
          <cell r="Q1176" t="str">
            <v>15</v>
          </cell>
          <cell r="R1176" t="str">
            <v>LINEARE</v>
          </cell>
          <cell r="S1176" t="str">
            <v>999999</v>
          </cell>
          <cell r="T1176" t="str">
            <v>888888</v>
          </cell>
          <cell r="U1176" t="str">
            <v>888888</v>
          </cell>
          <cell r="V1176" t="str">
            <v>-888888</v>
          </cell>
          <cell r="W1176" t="str">
            <v>-888888</v>
          </cell>
          <cell r="X1176" t="str">
            <v>-999999</v>
          </cell>
          <cell r="Y1176" t="str">
            <v>15</v>
          </cell>
          <cell r="Z1176" t="str">
            <v>MEDIA</v>
          </cell>
          <cell r="AA1176" t="str">
            <v>10</v>
          </cell>
          <cell r="AB1176" t="str">
            <v>0</v>
          </cell>
          <cell r="AC1176" t="str">
            <v>SI</v>
          </cell>
          <cell r="AD1176" t="str">
            <v>SI_HighLow</v>
          </cell>
          <cell r="AE1176" t="str">
            <v>not used</v>
          </cell>
          <cell r="AF1176" t="str">
            <v>F005017</v>
          </cell>
        </row>
        <row r="1177">
          <cell r="A1177" t="str">
            <v>SHARED</v>
          </cell>
          <cell r="B1177" t="str">
            <v>1</v>
          </cell>
          <cell r="C1177" t="str">
            <v>F_005019</v>
          </cell>
          <cell r="D1177" t="str">
            <v>0000010000</v>
          </cell>
          <cell r="E1177" t="str">
            <v>00</v>
          </cell>
          <cell r="F1177" t="str">
            <v>F_005019_000</v>
          </cell>
          <cell r="G1177" t="str">
            <v>(Dis.CESENA) (MONTIANO-CESENA MONTIANO SOLL. ) LIVELLO POZZETTO</v>
          </cell>
          <cell r="H1177" t="str">
            <v>%</v>
          </cell>
          <cell r="I1177" t="str">
            <v>820</v>
          </cell>
          <cell r="J1177" t="str">
            <v>4095</v>
          </cell>
          <cell r="K1177" t="str">
            <v>0</v>
          </cell>
          <cell r="L1177" t="str">
            <v>100</v>
          </cell>
          <cell r="M1177" t="str">
            <v>1</v>
          </cell>
          <cell r="N1177" t="str">
            <v>0</v>
          </cell>
          <cell r="O1177" t="str">
            <v>32</v>
          </cell>
          <cell r="P1177" t="str">
            <v>0</v>
          </cell>
          <cell r="Q1177" t="str">
            <v>15</v>
          </cell>
          <cell r="R1177" t="str">
            <v>LINEARE</v>
          </cell>
          <cell r="S1177" t="str">
            <v>999999</v>
          </cell>
          <cell r="T1177" t="str">
            <v>888888</v>
          </cell>
          <cell r="U1177" t="str">
            <v>888888</v>
          </cell>
          <cell r="V1177" t="str">
            <v>-888888</v>
          </cell>
          <cell r="W1177" t="str">
            <v>-888888</v>
          </cell>
          <cell r="X1177" t="str">
            <v>-999999</v>
          </cell>
          <cell r="Y1177" t="str">
            <v>15</v>
          </cell>
          <cell r="Z1177" t="str">
            <v>MEDIA</v>
          </cell>
          <cell r="AA1177" t="str">
            <v>10</v>
          </cell>
          <cell r="AB1177" t="str">
            <v>0</v>
          </cell>
          <cell r="AC1177" t="str">
            <v>SI</v>
          </cell>
          <cell r="AD1177" t="str">
            <v>SI_HighLow</v>
          </cell>
          <cell r="AE1177" t="str">
            <v>not used</v>
          </cell>
          <cell r="AF1177" t="str">
            <v>F005019</v>
          </cell>
        </row>
        <row r="1178">
          <cell r="A1178" t="str">
            <v>SHARED</v>
          </cell>
          <cell r="B1178" t="str">
            <v>1</v>
          </cell>
          <cell r="C1178" t="str">
            <v>F_005019</v>
          </cell>
          <cell r="D1178" t="str">
            <v>0000020000</v>
          </cell>
          <cell r="E1178" t="str">
            <v>01</v>
          </cell>
          <cell r="F1178" t="str">
            <v>F_005019_001</v>
          </cell>
          <cell r="G1178" t="str">
            <v>(Dis.CESENA) (MONTIANO-CESENA MONTIANO SOLL. ) ASSORBIMENTO AMPEROMETRICO P.PA.1</v>
          </cell>
          <cell r="H1178" t="str">
            <v>A</v>
          </cell>
          <cell r="I1178" t="str">
            <v>820</v>
          </cell>
          <cell r="J1178" t="str">
            <v>4095</v>
          </cell>
          <cell r="K1178" t="str">
            <v>0</v>
          </cell>
          <cell r="L1178" t="str">
            <v>100</v>
          </cell>
          <cell r="M1178" t="str">
            <v>10</v>
          </cell>
          <cell r="N1178" t="str">
            <v>0</v>
          </cell>
          <cell r="O1178" t="str">
            <v>32</v>
          </cell>
          <cell r="P1178" t="str">
            <v>0</v>
          </cell>
          <cell r="Q1178" t="str">
            <v>15</v>
          </cell>
          <cell r="R1178" t="str">
            <v>LINEARE</v>
          </cell>
          <cell r="S1178" t="str">
            <v>999999</v>
          </cell>
          <cell r="T1178" t="str">
            <v>888888</v>
          </cell>
          <cell r="U1178" t="str">
            <v>888888</v>
          </cell>
          <cell r="V1178" t="str">
            <v>-888888</v>
          </cell>
          <cell r="W1178" t="str">
            <v>-888888</v>
          </cell>
          <cell r="X1178" t="str">
            <v>-999999</v>
          </cell>
          <cell r="Y1178" t="str">
            <v>15</v>
          </cell>
          <cell r="Z1178" t="str">
            <v>MEDIA</v>
          </cell>
          <cell r="AA1178" t="str">
            <v>10</v>
          </cell>
          <cell r="AB1178" t="str">
            <v>0</v>
          </cell>
          <cell r="AC1178" t="str">
            <v>SI</v>
          </cell>
          <cell r="AD1178" t="str">
            <v>SI_HighLow</v>
          </cell>
          <cell r="AE1178" t="str">
            <v>not used</v>
          </cell>
          <cell r="AF1178" t="str">
            <v>F005019</v>
          </cell>
        </row>
        <row r="1179">
          <cell r="A1179" t="str">
            <v>SHARED</v>
          </cell>
          <cell r="B1179" t="str">
            <v>1</v>
          </cell>
          <cell r="C1179" t="str">
            <v>F_005019</v>
          </cell>
          <cell r="D1179" t="str">
            <v>0000030000</v>
          </cell>
          <cell r="E1179" t="str">
            <v>02</v>
          </cell>
          <cell r="F1179" t="str">
            <v>F_005019_002</v>
          </cell>
          <cell r="G1179" t="str">
            <v>(Dis.CESENA) (MONTIANO-CESENA MONTIANO SOLL. ) ASSORBIMENTO AMPEROMETRICO P.PA.2</v>
          </cell>
          <cell r="H1179" t="str">
            <v>A</v>
          </cell>
          <cell r="I1179" t="str">
            <v>820</v>
          </cell>
          <cell r="J1179" t="str">
            <v>4095</v>
          </cell>
          <cell r="K1179" t="str">
            <v>0</v>
          </cell>
          <cell r="L1179" t="str">
            <v>100</v>
          </cell>
          <cell r="M1179" t="str">
            <v>10</v>
          </cell>
          <cell r="N1179" t="str">
            <v>0</v>
          </cell>
          <cell r="O1179" t="str">
            <v>32</v>
          </cell>
          <cell r="P1179" t="str">
            <v>0</v>
          </cell>
          <cell r="Q1179" t="str">
            <v>15</v>
          </cell>
          <cell r="R1179" t="str">
            <v>LINEARE</v>
          </cell>
          <cell r="S1179" t="str">
            <v>999999</v>
          </cell>
          <cell r="T1179" t="str">
            <v>888888</v>
          </cell>
          <cell r="U1179" t="str">
            <v>888888</v>
          </cell>
          <cell r="V1179" t="str">
            <v>-888888</v>
          </cell>
          <cell r="W1179" t="str">
            <v>-888888</v>
          </cell>
          <cell r="X1179" t="str">
            <v>-999999</v>
          </cell>
          <cell r="Y1179" t="str">
            <v>15</v>
          </cell>
          <cell r="Z1179" t="str">
            <v>MEDIA</v>
          </cell>
          <cell r="AA1179" t="str">
            <v>10</v>
          </cell>
          <cell r="AB1179" t="str">
            <v>0</v>
          </cell>
          <cell r="AC1179" t="str">
            <v>SI</v>
          </cell>
          <cell r="AD1179" t="str">
            <v>SI_HighLow</v>
          </cell>
          <cell r="AE1179" t="str">
            <v>not used</v>
          </cell>
          <cell r="AF1179" t="str">
            <v>F005019</v>
          </cell>
        </row>
        <row r="1180">
          <cell r="A1180" t="str">
            <v>SHARED</v>
          </cell>
          <cell r="B1180" t="str">
            <v>1</v>
          </cell>
          <cell r="C1180" t="str">
            <v>F_005019</v>
          </cell>
          <cell r="D1180" t="str">
            <v>0000040000</v>
          </cell>
          <cell r="E1180" t="str">
            <v>00</v>
          </cell>
          <cell r="F1180" t="str">
            <v>F_005020_000</v>
          </cell>
          <cell r="G1180" t="str">
            <v>(Dis.CESENA) (MONTIANO-CESENA BADIA SOLL. SCUOLE) LIVELLO POZZETTO</v>
          </cell>
          <cell r="H1180" t="str">
            <v>%</v>
          </cell>
          <cell r="I1180" t="str">
            <v>820</v>
          </cell>
          <cell r="J1180" t="str">
            <v>4095</v>
          </cell>
          <cell r="K1180" t="str">
            <v>0</v>
          </cell>
          <cell r="L1180" t="str">
            <v>100</v>
          </cell>
          <cell r="M1180" t="str">
            <v>1</v>
          </cell>
          <cell r="N1180" t="str">
            <v>0</v>
          </cell>
          <cell r="O1180" t="str">
            <v>32</v>
          </cell>
          <cell r="P1180" t="str">
            <v>0</v>
          </cell>
          <cell r="Q1180" t="str">
            <v>15</v>
          </cell>
          <cell r="R1180" t="str">
            <v>LINEARE</v>
          </cell>
          <cell r="S1180" t="str">
            <v>999999</v>
          </cell>
          <cell r="T1180" t="str">
            <v>888888</v>
          </cell>
          <cell r="U1180" t="str">
            <v>888888</v>
          </cell>
          <cell r="V1180" t="str">
            <v>-888888</v>
          </cell>
          <cell r="W1180" t="str">
            <v>-888888</v>
          </cell>
          <cell r="X1180" t="str">
            <v>-999999</v>
          </cell>
          <cell r="Y1180" t="str">
            <v>15</v>
          </cell>
          <cell r="Z1180" t="str">
            <v>MEDIA</v>
          </cell>
          <cell r="AA1180" t="str">
            <v>10</v>
          </cell>
          <cell r="AB1180" t="str">
            <v>0</v>
          </cell>
          <cell r="AC1180" t="str">
            <v>SI</v>
          </cell>
          <cell r="AD1180" t="str">
            <v>SI_HighLow</v>
          </cell>
          <cell r="AE1180" t="str">
            <v>not used</v>
          </cell>
          <cell r="AF1180" t="str">
            <v>F005020</v>
          </cell>
        </row>
        <row r="1181">
          <cell r="A1181" t="str">
            <v>SHARED</v>
          </cell>
          <cell r="B1181" t="str">
            <v>1</v>
          </cell>
          <cell r="C1181" t="str">
            <v>F_005020</v>
          </cell>
          <cell r="D1181" t="str">
            <v>0000030000</v>
          </cell>
          <cell r="E1181" t="str">
            <v>00</v>
          </cell>
          <cell r="F1181" t="str">
            <v>F_005020_000</v>
          </cell>
          <cell r="G1181" t="str">
            <v>(Dis.CESENA) (LONGIANO-CESENA BADIA SOLL. SCUOLE) LIVELLO POZZETTO</v>
          </cell>
          <cell r="H1181" t="str">
            <v>%</v>
          </cell>
          <cell r="I1181" t="str">
            <v>820</v>
          </cell>
          <cell r="J1181" t="str">
            <v>4095</v>
          </cell>
          <cell r="K1181" t="str">
            <v>0</v>
          </cell>
          <cell r="L1181" t="str">
            <v>100</v>
          </cell>
          <cell r="M1181" t="str">
            <v>1</v>
          </cell>
          <cell r="N1181" t="str">
            <v>0</v>
          </cell>
          <cell r="O1181" t="str">
            <v>32</v>
          </cell>
          <cell r="P1181" t="str">
            <v>0</v>
          </cell>
          <cell r="Q1181" t="str">
            <v>15</v>
          </cell>
          <cell r="R1181" t="str">
            <v>LINEARE</v>
          </cell>
          <cell r="S1181" t="str">
            <v>999999</v>
          </cell>
          <cell r="T1181" t="str">
            <v>888888</v>
          </cell>
          <cell r="U1181" t="str">
            <v>888888</v>
          </cell>
          <cell r="V1181" t="str">
            <v>-888888</v>
          </cell>
          <cell r="W1181" t="str">
            <v>-888888</v>
          </cell>
          <cell r="X1181" t="str">
            <v>-999999</v>
          </cell>
          <cell r="Y1181" t="str">
            <v>15</v>
          </cell>
          <cell r="Z1181" t="str">
            <v>MEDIA</v>
          </cell>
          <cell r="AA1181" t="str">
            <v>10</v>
          </cell>
          <cell r="AB1181" t="str">
            <v>0</v>
          </cell>
          <cell r="AC1181" t="str">
            <v>SI</v>
          </cell>
          <cell r="AD1181" t="str">
            <v>SI_HighLow</v>
          </cell>
          <cell r="AE1181" t="str">
            <v>not used</v>
          </cell>
          <cell r="AF1181" t="str">
            <v>F005020</v>
          </cell>
          <cell r="AP1181" t="str">
            <v>0</v>
          </cell>
        </row>
        <row r="1182">
          <cell r="A1182" t="str">
            <v>SHARED</v>
          </cell>
          <cell r="B1182" t="str">
            <v>1</v>
          </cell>
          <cell r="C1182" t="str">
            <v>F_005020</v>
          </cell>
          <cell r="D1182" t="str">
            <v>0000010000</v>
          </cell>
          <cell r="E1182" t="str">
            <v>01</v>
          </cell>
          <cell r="F1182" t="str">
            <v>F_005020_001</v>
          </cell>
          <cell r="G1182" t="str">
            <v>(Dis.CESENA) (LONGIANO-CESENA BADIA SOLL. SCUOLE) ASSORBIMENTO AMPEROMETRICO P.P</v>
          </cell>
          <cell r="H1182" t="str">
            <v>A</v>
          </cell>
          <cell r="I1182" t="str">
            <v>820</v>
          </cell>
          <cell r="J1182" t="str">
            <v>4095</v>
          </cell>
          <cell r="K1182" t="str">
            <v>0</v>
          </cell>
          <cell r="L1182" t="str">
            <v>10</v>
          </cell>
          <cell r="M1182" t="str">
            <v>10</v>
          </cell>
          <cell r="N1182" t="str">
            <v>0</v>
          </cell>
          <cell r="O1182" t="str">
            <v>32</v>
          </cell>
          <cell r="P1182" t="str">
            <v>0</v>
          </cell>
          <cell r="Q1182" t="str">
            <v>15</v>
          </cell>
          <cell r="R1182" t="str">
            <v>LINEARE</v>
          </cell>
          <cell r="S1182" t="str">
            <v>999999</v>
          </cell>
          <cell r="T1182" t="str">
            <v>888888</v>
          </cell>
          <cell r="U1182" t="str">
            <v>888888</v>
          </cell>
          <cell r="V1182" t="str">
            <v>-888888</v>
          </cell>
          <cell r="W1182" t="str">
            <v>-888888</v>
          </cell>
          <cell r="X1182" t="str">
            <v>-999999</v>
          </cell>
          <cell r="Y1182" t="str">
            <v>15</v>
          </cell>
          <cell r="Z1182" t="str">
            <v>MEDIA</v>
          </cell>
          <cell r="AA1182" t="str">
            <v>10</v>
          </cell>
          <cell r="AB1182" t="str">
            <v>0</v>
          </cell>
          <cell r="AC1182" t="str">
            <v>SI</v>
          </cell>
          <cell r="AD1182" t="str">
            <v>SI_HighLow</v>
          </cell>
          <cell r="AE1182" t="str">
            <v>not used</v>
          </cell>
          <cell r="AF1182" t="str">
            <v>F005020</v>
          </cell>
        </row>
        <row r="1183">
          <cell r="A1183" t="str">
            <v>SHARED</v>
          </cell>
          <cell r="B1183" t="str">
            <v>1</v>
          </cell>
          <cell r="C1183" t="str">
            <v>F_005020</v>
          </cell>
          <cell r="D1183" t="str">
            <v>0000020000</v>
          </cell>
          <cell r="E1183" t="str">
            <v>02</v>
          </cell>
          <cell r="F1183" t="str">
            <v>F_005020_002</v>
          </cell>
          <cell r="G1183" t="str">
            <v>(Dis.CESENA) (LONGIANO-CESENA BADIA SOLL. SCUOLE) ASSORBIMENTO AMPEROMETRICO P.P</v>
          </cell>
          <cell r="H1183" t="str">
            <v>A</v>
          </cell>
          <cell r="I1183" t="str">
            <v>820</v>
          </cell>
          <cell r="J1183" t="str">
            <v>4095</v>
          </cell>
          <cell r="K1183" t="str">
            <v>0</v>
          </cell>
          <cell r="L1183" t="str">
            <v>10</v>
          </cell>
          <cell r="M1183" t="str">
            <v>10</v>
          </cell>
          <cell r="N1183" t="str">
            <v>0</v>
          </cell>
          <cell r="O1183" t="str">
            <v>32</v>
          </cell>
          <cell r="P1183" t="str">
            <v>0</v>
          </cell>
          <cell r="Q1183" t="str">
            <v>15</v>
          </cell>
          <cell r="R1183" t="str">
            <v>LINEARE</v>
          </cell>
          <cell r="S1183" t="str">
            <v>999999</v>
          </cell>
          <cell r="T1183" t="str">
            <v>888888</v>
          </cell>
          <cell r="U1183" t="str">
            <v>888888</v>
          </cell>
          <cell r="V1183" t="str">
            <v>-888888</v>
          </cell>
          <cell r="W1183" t="str">
            <v>-888888</v>
          </cell>
          <cell r="X1183" t="str">
            <v>-999999</v>
          </cell>
          <cell r="Y1183" t="str">
            <v>15</v>
          </cell>
          <cell r="Z1183" t="str">
            <v>MEDIA</v>
          </cell>
          <cell r="AA1183" t="str">
            <v>10</v>
          </cell>
          <cell r="AB1183" t="str">
            <v>0</v>
          </cell>
          <cell r="AC1183" t="str">
            <v>SI</v>
          </cell>
          <cell r="AD1183" t="str">
            <v>SI_HighLow</v>
          </cell>
          <cell r="AE1183" t="str">
            <v>not used</v>
          </cell>
          <cell r="AF1183" t="str">
            <v>F005020</v>
          </cell>
        </row>
        <row r="1184">
          <cell r="A1184" t="str">
            <v>SHARED</v>
          </cell>
          <cell r="B1184" t="str">
            <v>1</v>
          </cell>
          <cell r="C1184" t="str">
            <v>F_005021</v>
          </cell>
          <cell r="D1184" t="str">
            <v>0093000022</v>
          </cell>
          <cell r="E1184" t="str">
            <v>0</v>
          </cell>
          <cell r="F1184" t="str">
            <v>F_005021_000</v>
          </cell>
          <cell r="G1184" t="str">
            <v>(Dis.CESENA) (SOLL. SAN MARTINO) LIVELLO POZZETTO</v>
          </cell>
          <cell r="H1184" t="str">
            <v>%</v>
          </cell>
          <cell r="I1184" t="str">
            <v>762</v>
          </cell>
          <cell r="J1184" t="str">
            <v>3810</v>
          </cell>
          <cell r="K1184" t="str">
            <v>0</v>
          </cell>
          <cell r="L1184" t="str">
            <v>100</v>
          </cell>
          <cell r="M1184" t="str">
            <v>1</v>
          </cell>
          <cell r="N1184" t="str">
            <v>0</v>
          </cell>
          <cell r="O1184" t="str">
            <v>30</v>
          </cell>
          <cell r="P1184" t="str">
            <v>0</v>
          </cell>
          <cell r="Q1184" t="str">
            <v>15</v>
          </cell>
          <cell r="R1184" t="str">
            <v>LINEARE</v>
          </cell>
          <cell r="S1184" t="str">
            <v>999999</v>
          </cell>
          <cell r="T1184" t="str">
            <v>888888</v>
          </cell>
          <cell r="U1184" t="str">
            <v>888888</v>
          </cell>
          <cell r="V1184" t="str">
            <v>-888888</v>
          </cell>
          <cell r="W1184" t="str">
            <v>-888888</v>
          </cell>
          <cell r="X1184" t="str">
            <v>-999999</v>
          </cell>
          <cell r="Y1184" t="str">
            <v>15</v>
          </cell>
          <cell r="Z1184" t="str">
            <v>MEDIA</v>
          </cell>
          <cell r="AA1184" t="str">
            <v>10</v>
          </cell>
          <cell r="AB1184" t="str">
            <v>0</v>
          </cell>
          <cell r="AC1184" t="str">
            <v>SI</v>
          </cell>
          <cell r="AD1184" t="str">
            <v>SI_HighLow</v>
          </cell>
          <cell r="AE1184" t="str">
            <v>not used</v>
          </cell>
          <cell r="AF1184" t="str">
            <v>F005021</v>
          </cell>
        </row>
        <row r="1185">
          <cell r="A1185" t="str">
            <v>SHARED</v>
          </cell>
          <cell r="B1185" t="str">
            <v>1</v>
          </cell>
          <cell r="C1185" t="str">
            <v>F_005021</v>
          </cell>
          <cell r="D1185" t="str">
            <v>0093000024</v>
          </cell>
          <cell r="E1185" t="str">
            <v>1</v>
          </cell>
          <cell r="F1185" t="str">
            <v>F_005021_001</v>
          </cell>
          <cell r="G1185" t="str">
            <v>(Dis.CESENA) (SOLL. SAN MARTINO) ASSORBIMENTO AMPEROMETRICO P.PA.1</v>
          </cell>
          <cell r="H1185" t="str">
            <v>A</v>
          </cell>
          <cell r="I1185" t="str">
            <v>762</v>
          </cell>
          <cell r="J1185" t="str">
            <v>3810</v>
          </cell>
          <cell r="K1185" t="str">
            <v>0</v>
          </cell>
          <cell r="L1185" t="str">
            <v>100</v>
          </cell>
          <cell r="M1185" t="str">
            <v>1</v>
          </cell>
          <cell r="N1185" t="str">
            <v>0</v>
          </cell>
          <cell r="O1185" t="str">
            <v>30</v>
          </cell>
          <cell r="P1185" t="str">
            <v>0</v>
          </cell>
          <cell r="Q1185" t="str">
            <v>15</v>
          </cell>
          <cell r="R1185" t="str">
            <v>LINEARE</v>
          </cell>
          <cell r="S1185" t="str">
            <v>999999</v>
          </cell>
          <cell r="T1185" t="str">
            <v>888888</v>
          </cell>
          <cell r="U1185" t="str">
            <v>888888</v>
          </cell>
          <cell r="V1185" t="str">
            <v>-888888</v>
          </cell>
          <cell r="W1185" t="str">
            <v>-888888</v>
          </cell>
          <cell r="X1185" t="str">
            <v>-999999</v>
          </cell>
          <cell r="Y1185" t="str">
            <v>15</v>
          </cell>
          <cell r="Z1185" t="str">
            <v>MEDIA</v>
          </cell>
          <cell r="AA1185" t="str">
            <v>10</v>
          </cell>
          <cell r="AB1185" t="str">
            <v>0</v>
          </cell>
          <cell r="AC1185" t="str">
            <v>SI</v>
          </cell>
          <cell r="AD1185" t="str">
            <v>SI_HighLow</v>
          </cell>
          <cell r="AE1185" t="str">
            <v>not used</v>
          </cell>
          <cell r="AF1185" t="str">
            <v>F005021</v>
          </cell>
        </row>
        <row r="1186">
          <cell r="A1186" t="str">
            <v>SHARED</v>
          </cell>
          <cell r="B1186" t="str">
            <v>1</v>
          </cell>
          <cell r="C1186" t="str">
            <v>F_005021</v>
          </cell>
          <cell r="D1186" t="str">
            <v>0093000026</v>
          </cell>
          <cell r="E1186" t="str">
            <v>2</v>
          </cell>
          <cell r="F1186" t="str">
            <v>F_005021_002</v>
          </cell>
          <cell r="G1186" t="str">
            <v>(Dis.CESENA) (SOLL. SAN MARTINO) ASSORBIMENTO AMPEROMETRICO P.PA.2</v>
          </cell>
          <cell r="H1186" t="str">
            <v>A</v>
          </cell>
          <cell r="I1186" t="str">
            <v>762</v>
          </cell>
          <cell r="J1186" t="str">
            <v>3810</v>
          </cell>
          <cell r="K1186" t="str">
            <v>0</v>
          </cell>
          <cell r="L1186" t="str">
            <v>100</v>
          </cell>
          <cell r="M1186" t="str">
            <v>1</v>
          </cell>
          <cell r="N1186" t="str">
            <v>0</v>
          </cell>
          <cell r="O1186" t="str">
            <v>30</v>
          </cell>
          <cell r="P1186" t="str">
            <v>0</v>
          </cell>
          <cell r="Q1186" t="str">
            <v>15</v>
          </cell>
          <cell r="R1186" t="str">
            <v>LINEARE</v>
          </cell>
          <cell r="S1186" t="str">
            <v>999999</v>
          </cell>
          <cell r="T1186" t="str">
            <v>888888</v>
          </cell>
          <cell r="U1186" t="str">
            <v>888888</v>
          </cell>
          <cell r="V1186" t="str">
            <v>-888888</v>
          </cell>
          <cell r="W1186" t="str">
            <v>-888888</v>
          </cell>
          <cell r="X1186" t="str">
            <v>-999999</v>
          </cell>
          <cell r="Y1186" t="str">
            <v>15</v>
          </cell>
          <cell r="Z1186" t="str">
            <v>MEDIA</v>
          </cell>
          <cell r="AA1186" t="str">
            <v>10</v>
          </cell>
          <cell r="AB1186" t="str">
            <v>0</v>
          </cell>
          <cell r="AC1186" t="str">
            <v>SI</v>
          </cell>
          <cell r="AD1186" t="str">
            <v>SI_HighLow</v>
          </cell>
          <cell r="AE1186" t="str">
            <v>not used</v>
          </cell>
          <cell r="AF1186" t="str">
            <v>F005021</v>
          </cell>
        </row>
        <row r="1187">
          <cell r="A1187" t="str">
            <v>SHARED</v>
          </cell>
          <cell r="B1187" t="str">
            <v>1</v>
          </cell>
          <cell r="C1187" t="str">
            <v>F_005021</v>
          </cell>
          <cell r="D1187" t="str">
            <v>0093000028</v>
          </cell>
          <cell r="E1187" t="str">
            <v>3</v>
          </cell>
          <cell r="F1187" t="str">
            <v>F_005021_003</v>
          </cell>
          <cell r="G1187" t="str">
            <v>(Dis.CESENA) (SOLL. SAN MARTINO) ASSORBIMENTO AMPEROMETRICO AER. 1</v>
          </cell>
          <cell r="H1187" t="str">
            <v>A</v>
          </cell>
          <cell r="I1187" t="str">
            <v>762</v>
          </cell>
          <cell r="J1187" t="str">
            <v>3810</v>
          </cell>
          <cell r="K1187" t="str">
            <v>0</v>
          </cell>
          <cell r="L1187" t="str">
            <v>100</v>
          </cell>
          <cell r="M1187" t="str">
            <v>1</v>
          </cell>
          <cell r="N1187" t="str">
            <v>0</v>
          </cell>
          <cell r="O1187" t="str">
            <v>30</v>
          </cell>
          <cell r="P1187" t="str">
            <v>0</v>
          </cell>
          <cell r="Q1187" t="str">
            <v>15</v>
          </cell>
          <cell r="R1187" t="str">
            <v>LINEARE</v>
          </cell>
          <cell r="S1187" t="str">
            <v>999999</v>
          </cell>
          <cell r="T1187" t="str">
            <v>888888</v>
          </cell>
          <cell r="U1187" t="str">
            <v>888888</v>
          </cell>
          <cell r="V1187" t="str">
            <v>-888888</v>
          </cell>
          <cell r="W1187" t="str">
            <v>-888888</v>
          </cell>
          <cell r="X1187" t="str">
            <v>-999999</v>
          </cell>
          <cell r="Y1187" t="str">
            <v>15</v>
          </cell>
          <cell r="Z1187" t="str">
            <v>MEDIA</v>
          </cell>
          <cell r="AA1187" t="str">
            <v>10</v>
          </cell>
          <cell r="AB1187" t="str">
            <v>0</v>
          </cell>
          <cell r="AC1187" t="str">
            <v>SI</v>
          </cell>
          <cell r="AD1187" t="str">
            <v>SI_HighLow</v>
          </cell>
          <cell r="AE1187" t="str">
            <v>not used</v>
          </cell>
          <cell r="AF1187" t="str">
            <v>F005021</v>
          </cell>
        </row>
        <row r="1188">
          <cell r="A1188" t="str">
            <v>SHARED</v>
          </cell>
          <cell r="B1188" t="str">
            <v>1</v>
          </cell>
          <cell r="C1188" t="str">
            <v>F_005021</v>
          </cell>
          <cell r="D1188" t="str">
            <v>0093000030</v>
          </cell>
          <cell r="E1188" t="str">
            <v>4</v>
          </cell>
          <cell r="F1188" t="str">
            <v>F_005021_004</v>
          </cell>
          <cell r="G1188" t="str">
            <v>(Dis.CESENA) (SOLL. SAN MARTINO) ASSORBIMENTO AMPEROMETRICO AER. 2</v>
          </cell>
          <cell r="H1188" t="str">
            <v>A</v>
          </cell>
          <cell r="I1188" t="str">
            <v>762</v>
          </cell>
          <cell r="J1188" t="str">
            <v>3810</v>
          </cell>
          <cell r="K1188" t="str">
            <v>0</v>
          </cell>
          <cell r="L1188" t="str">
            <v>100</v>
          </cell>
          <cell r="M1188" t="str">
            <v>1</v>
          </cell>
          <cell r="N1188" t="str">
            <v>0</v>
          </cell>
          <cell r="O1188" t="str">
            <v>30</v>
          </cell>
          <cell r="P1188" t="str">
            <v>0</v>
          </cell>
          <cell r="Q1188" t="str">
            <v>15</v>
          </cell>
          <cell r="R1188" t="str">
            <v>LINEARE</v>
          </cell>
          <cell r="S1188" t="str">
            <v>999999</v>
          </cell>
          <cell r="T1188" t="str">
            <v>888888</v>
          </cell>
          <cell r="U1188" t="str">
            <v>888888</v>
          </cell>
          <cell r="V1188" t="str">
            <v>-888888</v>
          </cell>
          <cell r="W1188" t="str">
            <v>-888888</v>
          </cell>
          <cell r="X1188" t="str">
            <v>-999999</v>
          </cell>
          <cell r="Y1188" t="str">
            <v>15</v>
          </cell>
          <cell r="Z1188" t="str">
            <v>MEDIA</v>
          </cell>
          <cell r="AA1188" t="str">
            <v>10</v>
          </cell>
          <cell r="AB1188" t="str">
            <v>0</v>
          </cell>
          <cell r="AC1188" t="str">
            <v>SI</v>
          </cell>
          <cell r="AD1188" t="str">
            <v>SI_HighLow</v>
          </cell>
          <cell r="AE1188" t="str">
            <v>not used</v>
          </cell>
          <cell r="AF1188" t="str">
            <v>F005021</v>
          </cell>
        </row>
        <row r="1189">
          <cell r="A1189" t="str">
            <v>SHARED</v>
          </cell>
          <cell r="B1189" t="str">
            <v>1</v>
          </cell>
          <cell r="C1189" t="str">
            <v>F_005021</v>
          </cell>
          <cell r="D1189" t="str">
            <v>0093000032</v>
          </cell>
          <cell r="E1189" t="str">
            <v>5</v>
          </cell>
          <cell r="F1189" t="str">
            <v>F_005021_005</v>
          </cell>
          <cell r="G1189" t="str">
            <v>(Dis.CESENA) (SOLL. SAN MARTINO) PORTATA SOLLEVAMENTO</v>
          </cell>
          <cell r="H1189" t="str">
            <v>m3/h</v>
          </cell>
          <cell r="I1189" t="str">
            <v>762</v>
          </cell>
          <cell r="J1189" t="str">
            <v>3810</v>
          </cell>
          <cell r="K1189" t="str">
            <v>0</v>
          </cell>
          <cell r="L1189" t="str">
            <v>100</v>
          </cell>
          <cell r="M1189" t="str">
            <v>1</v>
          </cell>
          <cell r="N1189" t="str">
            <v>0</v>
          </cell>
          <cell r="O1189" t="str">
            <v>30</v>
          </cell>
          <cell r="P1189" t="str">
            <v>0</v>
          </cell>
          <cell r="Q1189" t="str">
            <v>15</v>
          </cell>
          <cell r="R1189" t="str">
            <v>LINEARE</v>
          </cell>
          <cell r="S1189" t="str">
            <v>999999</v>
          </cell>
          <cell r="T1189" t="str">
            <v>888888</v>
          </cell>
          <cell r="U1189" t="str">
            <v>888888</v>
          </cell>
          <cell r="V1189" t="str">
            <v>-888888</v>
          </cell>
          <cell r="W1189" t="str">
            <v>-888888</v>
          </cell>
          <cell r="X1189" t="str">
            <v>-999999</v>
          </cell>
          <cell r="Y1189" t="str">
            <v>15</v>
          </cell>
          <cell r="Z1189" t="str">
            <v>MEDIA</v>
          </cell>
          <cell r="AA1189" t="str">
            <v>10</v>
          </cell>
          <cell r="AB1189" t="str">
            <v>0</v>
          </cell>
          <cell r="AC1189" t="str">
            <v>SI</v>
          </cell>
          <cell r="AD1189" t="str">
            <v>SI_HighLow</v>
          </cell>
          <cell r="AE1189" t="str">
            <v>not used</v>
          </cell>
          <cell r="AF1189" t="str">
            <v>F005021</v>
          </cell>
        </row>
        <row r="1190">
          <cell r="A1190" t="str">
            <v>SHARED</v>
          </cell>
          <cell r="B1190" t="str">
            <v>1</v>
          </cell>
          <cell r="C1190" t="str">
            <v>F_005021</v>
          </cell>
          <cell r="D1190" t="str">
            <v>0093000034</v>
          </cell>
          <cell r="E1190" t="str">
            <v>6</v>
          </cell>
          <cell r="F1190" t="str">
            <v>F_005021_006</v>
          </cell>
          <cell r="G1190" t="str">
            <v>(Dis.CESENA) (SOLL. SAN MARTINO) MIS OSSIGENO VASCA OSSIDAZIONE</v>
          </cell>
          <cell r="H1190" t="str">
            <v>mg/l</v>
          </cell>
          <cell r="I1190" t="str">
            <v>762</v>
          </cell>
          <cell r="J1190" t="str">
            <v>3810</v>
          </cell>
          <cell r="K1190" t="str">
            <v>0</v>
          </cell>
          <cell r="L1190" t="str">
            <v>100</v>
          </cell>
          <cell r="M1190" t="str">
            <v>1</v>
          </cell>
          <cell r="N1190" t="str">
            <v>0</v>
          </cell>
          <cell r="O1190" t="str">
            <v>30</v>
          </cell>
          <cell r="P1190" t="str">
            <v>0</v>
          </cell>
          <cell r="Q1190" t="str">
            <v>15</v>
          </cell>
          <cell r="R1190" t="str">
            <v>LINEARE</v>
          </cell>
          <cell r="S1190" t="str">
            <v>999999</v>
          </cell>
          <cell r="T1190" t="str">
            <v>888888</v>
          </cell>
          <cell r="U1190" t="str">
            <v>888888</v>
          </cell>
          <cell r="V1190" t="str">
            <v>-888888</v>
          </cell>
          <cell r="W1190" t="str">
            <v>-888888</v>
          </cell>
          <cell r="X1190" t="str">
            <v>-999999</v>
          </cell>
          <cell r="Y1190" t="str">
            <v>15</v>
          </cell>
          <cell r="Z1190" t="str">
            <v>MEDIA</v>
          </cell>
          <cell r="AA1190" t="str">
            <v>10</v>
          </cell>
          <cell r="AB1190" t="str">
            <v>0</v>
          </cell>
          <cell r="AC1190" t="str">
            <v>SI</v>
          </cell>
          <cell r="AD1190" t="str">
            <v>SI_HighLow</v>
          </cell>
          <cell r="AE1190" t="str">
            <v>not used</v>
          </cell>
          <cell r="AF1190" t="str">
            <v>F005021</v>
          </cell>
        </row>
        <row r="1191">
          <cell r="A1191" t="str">
            <v>SHARED</v>
          </cell>
          <cell r="B1191" t="str">
            <v>1</v>
          </cell>
          <cell r="C1191" t="str">
            <v>F_005021</v>
          </cell>
          <cell r="D1191" t="str">
            <v>0093000036</v>
          </cell>
          <cell r="E1191" t="str">
            <v>7</v>
          </cell>
          <cell r="F1191" t="str">
            <v>F_005021_007</v>
          </cell>
          <cell r="G1191" t="str">
            <v>(Dis.CESENA) (SOLL. SAN MARTINO) MIS AMMONIACA USCITA IMPIANTO</v>
          </cell>
          <cell r="H1191" t="str">
            <v>mg/l</v>
          </cell>
          <cell r="I1191" t="str">
            <v>762</v>
          </cell>
          <cell r="J1191" t="str">
            <v>3810</v>
          </cell>
          <cell r="K1191" t="str">
            <v>0</v>
          </cell>
          <cell r="L1191" t="str">
            <v>100</v>
          </cell>
          <cell r="M1191" t="str">
            <v>1</v>
          </cell>
          <cell r="N1191" t="str">
            <v>0</v>
          </cell>
          <cell r="O1191" t="str">
            <v>30</v>
          </cell>
          <cell r="P1191" t="str">
            <v>0</v>
          </cell>
          <cell r="Q1191" t="str">
            <v>15</v>
          </cell>
          <cell r="R1191" t="str">
            <v>LINEARE</v>
          </cell>
          <cell r="S1191" t="str">
            <v>999999</v>
          </cell>
          <cell r="T1191" t="str">
            <v>888888</v>
          </cell>
          <cell r="U1191" t="str">
            <v>888888</v>
          </cell>
          <cell r="V1191" t="str">
            <v>-888888</v>
          </cell>
          <cell r="W1191" t="str">
            <v>-888888</v>
          </cell>
          <cell r="X1191" t="str">
            <v>-999999</v>
          </cell>
          <cell r="Y1191" t="str">
            <v>15</v>
          </cell>
          <cell r="Z1191" t="str">
            <v>MEDIA</v>
          </cell>
          <cell r="AA1191" t="str">
            <v>10</v>
          </cell>
          <cell r="AB1191" t="str">
            <v>0</v>
          </cell>
          <cell r="AC1191" t="str">
            <v>SI</v>
          </cell>
          <cell r="AD1191" t="str">
            <v>SI_HighLow</v>
          </cell>
          <cell r="AE1191" t="str">
            <v>not used</v>
          </cell>
          <cell r="AF1191" t="str">
            <v>F005021</v>
          </cell>
        </row>
        <row r="1192">
          <cell r="A1192" t="str">
            <v>SHARED</v>
          </cell>
          <cell r="B1192" t="str">
            <v>1</v>
          </cell>
          <cell r="C1192" t="str">
            <v>F_005023</v>
          </cell>
          <cell r="D1192" t="str">
            <v>0000010000</v>
          </cell>
          <cell r="E1192" t="str">
            <v>00</v>
          </cell>
          <cell r="F1192" t="str">
            <v>F_005023_000</v>
          </cell>
          <cell r="G1192" t="str">
            <v>(Dis.CESENA) (CESENA BORA BASSA ) LIVELLO POZZETTO</v>
          </cell>
          <cell r="H1192" t="str">
            <v>%</v>
          </cell>
          <cell r="I1192" t="str">
            <v>820</v>
          </cell>
          <cell r="J1192" t="str">
            <v>4095</v>
          </cell>
          <cell r="K1192" t="str">
            <v>0</v>
          </cell>
          <cell r="L1192" t="str">
            <v>100</v>
          </cell>
          <cell r="M1192" t="str">
            <v>0</v>
          </cell>
          <cell r="N1192" t="str">
            <v>0</v>
          </cell>
          <cell r="O1192" t="str">
            <v>32</v>
          </cell>
          <cell r="P1192" t="str">
            <v>0</v>
          </cell>
          <cell r="Q1192" t="str">
            <v>15</v>
          </cell>
          <cell r="R1192" t="str">
            <v>LINEARE</v>
          </cell>
          <cell r="S1192" t="str">
            <v>999999</v>
          </cell>
          <cell r="T1192" t="str">
            <v>888888</v>
          </cell>
          <cell r="U1192" t="str">
            <v>888888</v>
          </cell>
          <cell r="V1192" t="str">
            <v>-888888</v>
          </cell>
          <cell r="W1192" t="str">
            <v>-888888</v>
          </cell>
          <cell r="X1192" t="str">
            <v>-999999</v>
          </cell>
          <cell r="Y1192" t="str">
            <v>15</v>
          </cell>
          <cell r="Z1192" t="str">
            <v>MEDIA</v>
          </cell>
          <cell r="AA1192" t="str">
            <v>10</v>
          </cell>
          <cell r="AB1192" t="str">
            <v>0</v>
          </cell>
          <cell r="AC1192" t="str">
            <v>SI</v>
          </cell>
          <cell r="AD1192" t="str">
            <v>SI_HighLow</v>
          </cell>
          <cell r="AE1192" t="str">
            <v>not used</v>
          </cell>
          <cell r="AF1192" t="str">
            <v>F005023</v>
          </cell>
        </row>
        <row r="1193">
          <cell r="A1193" t="str">
            <v>SHARED</v>
          </cell>
          <cell r="B1193" t="str">
            <v>1</v>
          </cell>
          <cell r="C1193" t="str">
            <v>F_005023</v>
          </cell>
          <cell r="D1193" t="str">
            <v>0000020000</v>
          </cell>
          <cell r="E1193" t="str">
            <v>01</v>
          </cell>
          <cell r="F1193" t="str">
            <v>F_005023_001</v>
          </cell>
          <cell r="G1193" t="str">
            <v>(Dis.CESENA) (CESENA BORA BASSA ) ASSORBIMENTO AMPEROMETRICO P.PA.1</v>
          </cell>
          <cell r="H1193" t="str">
            <v>A</v>
          </cell>
          <cell r="I1193" t="str">
            <v>820</v>
          </cell>
          <cell r="J1193" t="str">
            <v>4095</v>
          </cell>
          <cell r="K1193" t="str">
            <v>0</v>
          </cell>
          <cell r="L1193" t="str">
            <v>100</v>
          </cell>
          <cell r="M1193" t="str">
            <v>10</v>
          </cell>
          <cell r="N1193" t="str">
            <v>0</v>
          </cell>
          <cell r="O1193" t="str">
            <v>32</v>
          </cell>
          <cell r="P1193" t="str">
            <v>0</v>
          </cell>
          <cell r="Q1193" t="str">
            <v>15</v>
          </cell>
          <cell r="R1193" t="str">
            <v>LINEARE</v>
          </cell>
          <cell r="S1193" t="str">
            <v>999999</v>
          </cell>
          <cell r="T1193" t="str">
            <v>888888</v>
          </cell>
          <cell r="U1193" t="str">
            <v>888888</v>
          </cell>
          <cell r="V1193" t="str">
            <v>-888888</v>
          </cell>
          <cell r="W1193" t="str">
            <v>-888888</v>
          </cell>
          <cell r="X1193" t="str">
            <v>-999999</v>
          </cell>
          <cell r="Y1193" t="str">
            <v>15</v>
          </cell>
          <cell r="Z1193" t="str">
            <v>MEDIA</v>
          </cell>
          <cell r="AA1193" t="str">
            <v>10</v>
          </cell>
          <cell r="AB1193" t="str">
            <v>0</v>
          </cell>
          <cell r="AC1193" t="str">
            <v>SI</v>
          </cell>
          <cell r="AD1193" t="str">
            <v>SI_HighLow</v>
          </cell>
          <cell r="AE1193" t="str">
            <v>not used</v>
          </cell>
          <cell r="AF1193" t="str">
            <v>F005023</v>
          </cell>
        </row>
        <row r="1194">
          <cell r="A1194" t="str">
            <v>SHARED</v>
          </cell>
          <cell r="B1194" t="str">
            <v>1</v>
          </cell>
          <cell r="C1194" t="str">
            <v>F_005023</v>
          </cell>
          <cell r="D1194" t="str">
            <v>0000030000</v>
          </cell>
          <cell r="E1194" t="str">
            <v>02</v>
          </cell>
          <cell r="F1194" t="str">
            <v>F_005023_002</v>
          </cell>
          <cell r="G1194" t="str">
            <v>(Dis.CESENA) (CESENA BORA BASSA ) ASSORBIMENTO AMPEROMETRICO P.PA.2</v>
          </cell>
          <cell r="H1194" t="str">
            <v>A</v>
          </cell>
          <cell r="I1194" t="str">
            <v>820</v>
          </cell>
          <cell r="J1194" t="str">
            <v>4095</v>
          </cell>
          <cell r="K1194" t="str">
            <v>0</v>
          </cell>
          <cell r="L1194" t="str">
            <v>100</v>
          </cell>
          <cell r="M1194" t="str">
            <v>10</v>
          </cell>
          <cell r="N1194" t="str">
            <v>0</v>
          </cell>
          <cell r="O1194" t="str">
            <v>32</v>
          </cell>
          <cell r="P1194" t="str">
            <v>0</v>
          </cell>
          <cell r="Q1194" t="str">
            <v>15</v>
          </cell>
          <cell r="R1194" t="str">
            <v>LINEARE</v>
          </cell>
          <cell r="S1194" t="str">
            <v>999999</v>
          </cell>
          <cell r="T1194" t="str">
            <v>888888</v>
          </cell>
          <cell r="U1194" t="str">
            <v>888888</v>
          </cell>
          <cell r="V1194" t="str">
            <v>-888888</v>
          </cell>
          <cell r="W1194" t="str">
            <v>-888888</v>
          </cell>
          <cell r="X1194" t="str">
            <v>-999999</v>
          </cell>
          <cell r="Y1194" t="str">
            <v>15</v>
          </cell>
          <cell r="Z1194" t="str">
            <v>MEDIA</v>
          </cell>
          <cell r="AA1194" t="str">
            <v>10</v>
          </cell>
          <cell r="AB1194" t="str">
            <v>0</v>
          </cell>
          <cell r="AC1194" t="str">
            <v>SI</v>
          </cell>
          <cell r="AD1194" t="str">
            <v>SI_HighLow</v>
          </cell>
          <cell r="AE1194" t="str">
            <v>not used</v>
          </cell>
          <cell r="AF1194" t="str">
            <v>F005023</v>
          </cell>
        </row>
        <row r="1195">
          <cell r="A1195" t="str">
            <v>SHARED</v>
          </cell>
          <cell r="B1195" t="str">
            <v>1</v>
          </cell>
          <cell r="C1195" t="str">
            <v>F_005028</v>
          </cell>
          <cell r="D1195" t="str">
            <v>0000010000</v>
          </cell>
          <cell r="E1195" t="str">
            <v>00</v>
          </cell>
          <cell r="F1195" t="str">
            <v>F_005028_000</v>
          </cell>
          <cell r="G1195" t="str">
            <v>(Dis.CESENA) (MONTIANO-CESENA SOLL. BADIA PONTE ) LIVELLO POZZETTO</v>
          </cell>
          <cell r="H1195" t="str">
            <v>%</v>
          </cell>
          <cell r="I1195" t="str">
            <v>820</v>
          </cell>
          <cell r="J1195" t="str">
            <v>4095</v>
          </cell>
          <cell r="K1195" t="str">
            <v>0</v>
          </cell>
          <cell r="L1195" t="str">
            <v>100</v>
          </cell>
          <cell r="M1195" t="str">
            <v>1</v>
          </cell>
          <cell r="N1195" t="str">
            <v>0</v>
          </cell>
          <cell r="O1195" t="str">
            <v>32</v>
          </cell>
          <cell r="P1195" t="str">
            <v>0</v>
          </cell>
          <cell r="Q1195" t="str">
            <v>15</v>
          </cell>
          <cell r="R1195" t="str">
            <v>LINEARE</v>
          </cell>
          <cell r="S1195" t="str">
            <v>999999</v>
          </cell>
          <cell r="T1195" t="str">
            <v>888888</v>
          </cell>
          <cell r="U1195" t="str">
            <v>888888</v>
          </cell>
          <cell r="V1195" t="str">
            <v>-888888</v>
          </cell>
          <cell r="W1195" t="str">
            <v>-888888</v>
          </cell>
          <cell r="X1195" t="str">
            <v>-999999</v>
          </cell>
          <cell r="Y1195" t="str">
            <v>15</v>
          </cell>
          <cell r="Z1195" t="str">
            <v>MEDIA</v>
          </cell>
          <cell r="AA1195" t="str">
            <v>10</v>
          </cell>
          <cell r="AB1195" t="str">
            <v>0</v>
          </cell>
          <cell r="AC1195" t="str">
            <v>SI</v>
          </cell>
          <cell r="AD1195" t="str">
            <v>SI_HighLow</v>
          </cell>
          <cell r="AE1195" t="str">
            <v>not used</v>
          </cell>
          <cell r="AF1195" t="str">
            <v>F005028</v>
          </cell>
        </row>
        <row r="1196">
          <cell r="A1196" t="str">
            <v>SHARED</v>
          </cell>
          <cell r="B1196" t="str">
            <v>1</v>
          </cell>
          <cell r="C1196" t="str">
            <v>F_005028</v>
          </cell>
          <cell r="D1196" t="str">
            <v>0000020000</v>
          </cell>
          <cell r="E1196" t="str">
            <v>01</v>
          </cell>
          <cell r="F1196" t="str">
            <v>F_005028_001</v>
          </cell>
          <cell r="G1196" t="str">
            <v>(Dis.CESENA) (MONTIANO-CESENA SOLL. BADIA PONTE ) ASSORBIMENTO AMPEROMETRICO P.P</v>
          </cell>
          <cell r="H1196" t="str">
            <v>A</v>
          </cell>
          <cell r="I1196" t="str">
            <v>820</v>
          </cell>
          <cell r="J1196" t="str">
            <v>4095</v>
          </cell>
          <cell r="K1196" t="str">
            <v>0</v>
          </cell>
          <cell r="L1196" t="str">
            <v>100</v>
          </cell>
          <cell r="M1196" t="str">
            <v>10</v>
          </cell>
          <cell r="N1196" t="str">
            <v>0</v>
          </cell>
          <cell r="O1196" t="str">
            <v>32</v>
          </cell>
          <cell r="P1196" t="str">
            <v>0</v>
          </cell>
          <cell r="Q1196" t="str">
            <v>15</v>
          </cell>
          <cell r="R1196" t="str">
            <v>LINEARE</v>
          </cell>
          <cell r="S1196" t="str">
            <v>999999</v>
          </cell>
          <cell r="T1196" t="str">
            <v>888888</v>
          </cell>
          <cell r="U1196" t="str">
            <v>888888</v>
          </cell>
          <cell r="V1196" t="str">
            <v>-888888</v>
          </cell>
          <cell r="W1196" t="str">
            <v>-888888</v>
          </cell>
          <cell r="X1196" t="str">
            <v>-999999</v>
          </cell>
          <cell r="Y1196" t="str">
            <v>15</v>
          </cell>
          <cell r="Z1196" t="str">
            <v>MEDIA</v>
          </cell>
          <cell r="AA1196" t="str">
            <v>10</v>
          </cell>
          <cell r="AB1196" t="str">
            <v>0</v>
          </cell>
          <cell r="AC1196" t="str">
            <v>SI</v>
          </cell>
          <cell r="AD1196" t="str">
            <v>SI_HighLow</v>
          </cell>
          <cell r="AE1196" t="str">
            <v>not used</v>
          </cell>
          <cell r="AF1196" t="str">
            <v>F005028</v>
          </cell>
        </row>
        <row r="1197">
          <cell r="A1197" t="str">
            <v>SHARED</v>
          </cell>
          <cell r="B1197" t="str">
            <v>1</v>
          </cell>
          <cell r="C1197" t="str">
            <v>F_005028</v>
          </cell>
          <cell r="D1197" t="str">
            <v>0000030000</v>
          </cell>
          <cell r="E1197" t="str">
            <v>02</v>
          </cell>
          <cell r="F1197" t="str">
            <v>F_005028_002</v>
          </cell>
          <cell r="G1197" t="str">
            <v>(Dis.CESENA) (MONTIANO-CESENA SOLL. BADIA PONTE ) ASSORBIMENTO AMPEROMETRICO P.P</v>
          </cell>
          <cell r="H1197" t="str">
            <v>A</v>
          </cell>
          <cell r="I1197" t="str">
            <v>820</v>
          </cell>
          <cell r="J1197" t="str">
            <v>4095</v>
          </cell>
          <cell r="K1197" t="str">
            <v>0</v>
          </cell>
          <cell r="L1197" t="str">
            <v>100</v>
          </cell>
          <cell r="M1197" t="str">
            <v>10</v>
          </cell>
          <cell r="N1197" t="str">
            <v>0</v>
          </cell>
          <cell r="O1197" t="str">
            <v>32</v>
          </cell>
          <cell r="P1197" t="str">
            <v>0</v>
          </cell>
          <cell r="Q1197" t="str">
            <v>15</v>
          </cell>
          <cell r="R1197" t="str">
            <v>LINEARE</v>
          </cell>
          <cell r="S1197" t="str">
            <v>999999</v>
          </cell>
          <cell r="T1197" t="str">
            <v>888888</v>
          </cell>
          <cell r="U1197" t="str">
            <v>888888</v>
          </cell>
          <cell r="V1197" t="str">
            <v>-888888</v>
          </cell>
          <cell r="W1197" t="str">
            <v>-888888</v>
          </cell>
          <cell r="X1197" t="str">
            <v>-999999</v>
          </cell>
          <cell r="Y1197" t="str">
            <v>15</v>
          </cell>
          <cell r="Z1197" t="str">
            <v>MEDIA</v>
          </cell>
          <cell r="AA1197" t="str">
            <v>10</v>
          </cell>
          <cell r="AB1197" t="str">
            <v>0</v>
          </cell>
          <cell r="AC1197" t="str">
            <v>SI</v>
          </cell>
          <cell r="AD1197" t="str">
            <v>SI_HighLow</v>
          </cell>
          <cell r="AE1197" t="str">
            <v>not used</v>
          </cell>
          <cell r="AF1197" t="str">
            <v>F005028</v>
          </cell>
        </row>
        <row r="1198">
          <cell r="A1198" t="str">
            <v>SHARED</v>
          </cell>
          <cell r="B1198" t="str">
            <v>0</v>
          </cell>
          <cell r="C1198" t="str">
            <v>F_005030</v>
          </cell>
          <cell r="D1198" t="str">
            <v>0000010000</v>
          </cell>
          <cell r="E1198" t="str">
            <v>0</v>
          </cell>
          <cell r="F1198" t="str">
            <v>F_005030_001</v>
          </cell>
          <cell r="G1198" t="str">
            <v>(Dis.CESENA) (LONGIANO) LIVELLO SOLLEVAMENTO</v>
          </cell>
          <cell r="H1198" t="str">
            <v>%</v>
          </cell>
          <cell r="I1198" t="str">
            <v>38726</v>
          </cell>
          <cell r="J1198" t="str">
            <v>62556</v>
          </cell>
          <cell r="K1198" t="str">
            <v>0</v>
          </cell>
          <cell r="L1198" t="str">
            <v>100</v>
          </cell>
          <cell r="M1198" t="str">
            <v>1</v>
          </cell>
          <cell r="N1198" t="str">
            <v>0</v>
          </cell>
          <cell r="O1198" t="str">
            <v>238</v>
          </cell>
          <cell r="P1198" t="str">
            <v>0</v>
          </cell>
          <cell r="Q1198" t="str">
            <v>15</v>
          </cell>
          <cell r="R1198" t="str">
            <v>LINEARE</v>
          </cell>
          <cell r="S1198" t="str">
            <v>20</v>
          </cell>
          <cell r="T1198" t="str">
            <v>15</v>
          </cell>
          <cell r="U1198" t="str">
            <v>15</v>
          </cell>
          <cell r="V1198" t="str">
            <v>5</v>
          </cell>
          <cell r="W1198" t="str">
            <v>5</v>
          </cell>
          <cell r="X1198" t="str">
            <v>2</v>
          </cell>
          <cell r="Y1198" t="str">
            <v>0</v>
          </cell>
          <cell r="Z1198" t="str">
            <v>MEDIA</v>
          </cell>
          <cell r="AA1198" t="str">
            <v>10</v>
          </cell>
          <cell r="AB1198" t="str">
            <v>0</v>
          </cell>
          <cell r="AC1198" t="str">
            <v>NO</v>
          </cell>
          <cell r="AD1198" t="str">
            <v>NO</v>
          </cell>
          <cell r="AE1198" t="str">
            <v>not used</v>
          </cell>
          <cell r="AF1198" t="str">
            <v>F005030</v>
          </cell>
        </row>
        <row r="1199">
          <cell r="A1199" t="str">
            <v>SHARED</v>
          </cell>
          <cell r="B1199" t="str">
            <v>0</v>
          </cell>
          <cell r="C1199" t="str">
            <v>F_005030</v>
          </cell>
          <cell r="D1199" t="str">
            <v>0000020000</v>
          </cell>
          <cell r="E1199" t="str">
            <v>1</v>
          </cell>
          <cell r="F1199" t="str">
            <v>F_005030_002</v>
          </cell>
          <cell r="G1199" t="str">
            <v>(Dis.CESENA) (LONGIANO) PORTATA INGRESSO</v>
          </cell>
          <cell r="H1199" t="str">
            <v>m3/h</v>
          </cell>
          <cell r="I1199" t="str">
            <v>38726</v>
          </cell>
          <cell r="J1199" t="str">
            <v>62556</v>
          </cell>
          <cell r="K1199" t="str">
            <v>0</v>
          </cell>
          <cell r="L1199" t="str">
            <v>100</v>
          </cell>
          <cell r="M1199" t="str">
            <v>1</v>
          </cell>
          <cell r="N1199" t="str">
            <v>0</v>
          </cell>
          <cell r="O1199" t="str">
            <v>238</v>
          </cell>
          <cell r="P1199" t="str">
            <v>0</v>
          </cell>
          <cell r="Q1199" t="str">
            <v>15</v>
          </cell>
          <cell r="R1199" t="str">
            <v>LINEARE</v>
          </cell>
          <cell r="S1199" t="str">
            <v>999999</v>
          </cell>
          <cell r="T1199" t="str">
            <v>888888</v>
          </cell>
          <cell r="U1199" t="str">
            <v>888888</v>
          </cell>
          <cell r="V1199" t="str">
            <v>-888888</v>
          </cell>
          <cell r="W1199" t="str">
            <v>-888888</v>
          </cell>
          <cell r="X1199" t="str">
            <v>-999999</v>
          </cell>
          <cell r="Y1199" t="str">
            <v>0</v>
          </cell>
          <cell r="Z1199" t="str">
            <v>MEDIA</v>
          </cell>
          <cell r="AA1199" t="str">
            <v>10</v>
          </cell>
          <cell r="AB1199" t="str">
            <v>0</v>
          </cell>
          <cell r="AC1199" t="str">
            <v>NO</v>
          </cell>
          <cell r="AD1199" t="str">
            <v>NO</v>
          </cell>
          <cell r="AE1199" t="str">
            <v>not used</v>
          </cell>
          <cell r="AF1199" t="str">
            <v>F005030</v>
          </cell>
        </row>
        <row r="1200">
          <cell r="A1200" t="str">
            <v>SHARED</v>
          </cell>
          <cell r="B1200" t="str">
            <v>1</v>
          </cell>
          <cell r="C1200" t="str">
            <v>F_005034</v>
          </cell>
          <cell r="D1200" t="str">
            <v>0000010000</v>
          </cell>
          <cell r="E1200" t="str">
            <v>00</v>
          </cell>
          <cell r="F1200" t="str">
            <v>F_005034_000</v>
          </cell>
          <cell r="G1200" t="str">
            <v>(Dis.CESENA) (CESENA HIMOFF DIEGARO ) LIVELLO POZZETTO</v>
          </cell>
          <cell r="H1200" t="str">
            <v>%</v>
          </cell>
          <cell r="I1200" t="str">
            <v>820</v>
          </cell>
          <cell r="J1200" t="str">
            <v>4095</v>
          </cell>
          <cell r="K1200" t="str">
            <v>0</v>
          </cell>
          <cell r="L1200" t="str">
            <v>100</v>
          </cell>
          <cell r="M1200" t="str">
            <v>1</v>
          </cell>
          <cell r="N1200" t="str">
            <v>0</v>
          </cell>
          <cell r="O1200" t="str">
            <v>32</v>
          </cell>
          <cell r="P1200" t="str">
            <v>0</v>
          </cell>
          <cell r="Q1200" t="str">
            <v>15</v>
          </cell>
          <cell r="R1200" t="str">
            <v>LINEARE</v>
          </cell>
          <cell r="S1200" t="str">
            <v>999999</v>
          </cell>
          <cell r="T1200" t="str">
            <v>888888</v>
          </cell>
          <cell r="U1200" t="str">
            <v>888888</v>
          </cell>
          <cell r="V1200" t="str">
            <v>-888888</v>
          </cell>
          <cell r="W1200" t="str">
            <v>-888888</v>
          </cell>
          <cell r="X1200" t="str">
            <v>-999999</v>
          </cell>
          <cell r="Y1200" t="str">
            <v>15</v>
          </cell>
          <cell r="Z1200" t="str">
            <v>MEDIA</v>
          </cell>
          <cell r="AA1200" t="str">
            <v>10</v>
          </cell>
          <cell r="AB1200" t="str">
            <v>0</v>
          </cell>
          <cell r="AC1200" t="str">
            <v>SI</v>
          </cell>
          <cell r="AD1200" t="str">
            <v>SI_HighLow</v>
          </cell>
          <cell r="AE1200" t="str">
            <v>not used</v>
          </cell>
          <cell r="AF1200" t="str">
            <v>F005034</v>
          </cell>
        </row>
        <row r="1201">
          <cell r="A1201" t="str">
            <v>SHARED</v>
          </cell>
          <cell r="B1201" t="str">
            <v>1</v>
          </cell>
          <cell r="C1201" t="str">
            <v>F_005034</v>
          </cell>
          <cell r="D1201" t="str">
            <v>0000020000</v>
          </cell>
          <cell r="E1201" t="str">
            <v>01</v>
          </cell>
          <cell r="F1201" t="str">
            <v>F_005034_001</v>
          </cell>
          <cell r="G1201" t="str">
            <v>(Dis.CESENA) (CESENA HIMOFF DIEGARO ) ASSORBIMENTO AMPEROMETRICO P.PA.1</v>
          </cell>
          <cell r="H1201" t="str">
            <v>A</v>
          </cell>
          <cell r="I1201" t="str">
            <v>820</v>
          </cell>
          <cell r="J1201" t="str">
            <v>4095</v>
          </cell>
          <cell r="K1201" t="str">
            <v>0</v>
          </cell>
          <cell r="L1201" t="str">
            <v>100</v>
          </cell>
          <cell r="M1201" t="str">
            <v>10</v>
          </cell>
          <cell r="N1201" t="str">
            <v>0</v>
          </cell>
          <cell r="O1201" t="str">
            <v>32</v>
          </cell>
          <cell r="P1201" t="str">
            <v>0</v>
          </cell>
          <cell r="Q1201" t="str">
            <v>15</v>
          </cell>
          <cell r="R1201" t="str">
            <v>LINEARE</v>
          </cell>
          <cell r="S1201" t="str">
            <v>999999</v>
          </cell>
          <cell r="T1201" t="str">
            <v>888888</v>
          </cell>
          <cell r="U1201" t="str">
            <v>888888</v>
          </cell>
          <cell r="V1201" t="str">
            <v>-888888</v>
          </cell>
          <cell r="W1201" t="str">
            <v>-888888</v>
          </cell>
          <cell r="X1201" t="str">
            <v>-999999</v>
          </cell>
          <cell r="Y1201" t="str">
            <v>15</v>
          </cell>
          <cell r="Z1201" t="str">
            <v>MEDIA</v>
          </cell>
          <cell r="AA1201" t="str">
            <v>10</v>
          </cell>
          <cell r="AB1201" t="str">
            <v>0</v>
          </cell>
          <cell r="AC1201" t="str">
            <v>SI</v>
          </cell>
          <cell r="AD1201" t="str">
            <v>SI_HighLow</v>
          </cell>
          <cell r="AE1201" t="str">
            <v>not used</v>
          </cell>
          <cell r="AF1201" t="str">
            <v>F005034</v>
          </cell>
        </row>
        <row r="1202">
          <cell r="A1202" t="str">
            <v>SHARED</v>
          </cell>
          <cell r="B1202" t="str">
            <v>1</v>
          </cell>
          <cell r="C1202" t="str">
            <v>F_005034</v>
          </cell>
          <cell r="D1202" t="str">
            <v>0000030000</v>
          </cell>
          <cell r="E1202" t="str">
            <v>02</v>
          </cell>
          <cell r="F1202" t="str">
            <v>F_005034_002</v>
          </cell>
          <cell r="G1202" t="str">
            <v>(Dis.CESENA) (CESENA HIMOFF DIEGARO ) ASSORBIMENTO AMPEROMETRICO P.PA.2</v>
          </cell>
          <cell r="H1202" t="str">
            <v>A</v>
          </cell>
          <cell r="I1202" t="str">
            <v>820</v>
          </cell>
          <cell r="J1202" t="str">
            <v>4095</v>
          </cell>
          <cell r="K1202" t="str">
            <v>0</v>
          </cell>
          <cell r="L1202" t="str">
            <v>100</v>
          </cell>
          <cell r="M1202" t="str">
            <v>10</v>
          </cell>
          <cell r="N1202" t="str">
            <v>0</v>
          </cell>
          <cell r="O1202" t="str">
            <v>32</v>
          </cell>
          <cell r="P1202" t="str">
            <v>0</v>
          </cell>
          <cell r="Q1202" t="str">
            <v>15</v>
          </cell>
          <cell r="R1202" t="str">
            <v>LINEARE</v>
          </cell>
          <cell r="S1202" t="str">
            <v>999999</v>
          </cell>
          <cell r="T1202" t="str">
            <v>888888</v>
          </cell>
          <cell r="U1202" t="str">
            <v>888888</v>
          </cell>
          <cell r="V1202" t="str">
            <v>-888888</v>
          </cell>
          <cell r="W1202" t="str">
            <v>-888888</v>
          </cell>
          <cell r="X1202" t="str">
            <v>-999999</v>
          </cell>
          <cell r="Y1202" t="str">
            <v>15</v>
          </cell>
          <cell r="Z1202" t="str">
            <v>MEDIA</v>
          </cell>
          <cell r="AA1202" t="str">
            <v>10</v>
          </cell>
          <cell r="AB1202" t="str">
            <v>0</v>
          </cell>
          <cell r="AC1202" t="str">
            <v>SI</v>
          </cell>
          <cell r="AD1202" t="str">
            <v>SI_HighLow</v>
          </cell>
          <cell r="AE1202" t="str">
            <v>not used</v>
          </cell>
          <cell r="AF1202" t="str">
            <v>F005034</v>
          </cell>
        </row>
        <row r="1203">
          <cell r="A1203" t="str">
            <v>SHARED</v>
          </cell>
          <cell r="B1203" t="str">
            <v>1</v>
          </cell>
          <cell r="C1203" t="str">
            <v>F_005039</v>
          </cell>
          <cell r="D1203" t="str">
            <v>0000010000</v>
          </cell>
          <cell r="E1203" t="str">
            <v>00</v>
          </cell>
          <cell r="F1203" t="str">
            <v>F_005039_000</v>
          </cell>
          <cell r="G1203" t="str">
            <v>(Dis.CESENA) (SARSINA-CESENA SOL-SORBANO-BAR ) LIVELLO POZZETTO</v>
          </cell>
          <cell r="H1203" t="str">
            <v>%</v>
          </cell>
          <cell r="I1203" t="str">
            <v>820</v>
          </cell>
          <cell r="J1203" t="str">
            <v>4095</v>
          </cell>
          <cell r="K1203" t="str">
            <v>0</v>
          </cell>
          <cell r="L1203" t="str">
            <v>100</v>
          </cell>
          <cell r="M1203" t="str">
            <v>1</v>
          </cell>
          <cell r="N1203" t="str">
            <v>0</v>
          </cell>
          <cell r="O1203" t="str">
            <v>32</v>
          </cell>
          <cell r="P1203" t="str">
            <v>0</v>
          </cell>
          <cell r="Q1203" t="str">
            <v>15</v>
          </cell>
          <cell r="R1203" t="str">
            <v>LINEARE</v>
          </cell>
          <cell r="S1203" t="str">
            <v>999999</v>
          </cell>
          <cell r="T1203" t="str">
            <v>888888</v>
          </cell>
          <cell r="U1203" t="str">
            <v>888888</v>
          </cell>
          <cell r="V1203" t="str">
            <v>-888888</v>
          </cell>
          <cell r="W1203" t="str">
            <v>-888888</v>
          </cell>
          <cell r="X1203" t="str">
            <v>-999999</v>
          </cell>
          <cell r="Y1203" t="str">
            <v>15</v>
          </cell>
          <cell r="Z1203" t="str">
            <v>MEDIA</v>
          </cell>
          <cell r="AA1203" t="str">
            <v>10</v>
          </cell>
          <cell r="AB1203" t="str">
            <v>0</v>
          </cell>
          <cell r="AC1203" t="str">
            <v>SI</v>
          </cell>
          <cell r="AD1203" t="str">
            <v>SI_HighLow</v>
          </cell>
          <cell r="AE1203" t="str">
            <v>not used</v>
          </cell>
          <cell r="AF1203" t="str">
            <v>F005039</v>
          </cell>
        </row>
        <row r="1204">
          <cell r="A1204" t="str">
            <v>SHARED</v>
          </cell>
          <cell r="B1204" t="str">
            <v>1</v>
          </cell>
          <cell r="C1204" t="str">
            <v>F_005039</v>
          </cell>
          <cell r="D1204" t="str">
            <v>0000020000</v>
          </cell>
          <cell r="E1204" t="str">
            <v>01</v>
          </cell>
          <cell r="F1204" t="str">
            <v>F_005039_001</v>
          </cell>
          <cell r="G1204" t="str">
            <v>(Dis.CESENA) (SARSINA-CESENA SOL-SORBANO-BAR ) ASSORBIMENTO AMPEROMETRICO P.PA.1</v>
          </cell>
          <cell r="H1204" t="str">
            <v>A</v>
          </cell>
          <cell r="I1204" t="str">
            <v>820</v>
          </cell>
          <cell r="J1204" t="str">
            <v>4095</v>
          </cell>
          <cell r="K1204" t="str">
            <v>0</v>
          </cell>
          <cell r="L1204" t="str">
            <v>100</v>
          </cell>
          <cell r="M1204" t="str">
            <v>10</v>
          </cell>
          <cell r="N1204" t="str">
            <v>0</v>
          </cell>
          <cell r="O1204" t="str">
            <v>32</v>
          </cell>
          <cell r="P1204" t="str">
            <v>0</v>
          </cell>
          <cell r="Q1204" t="str">
            <v>15</v>
          </cell>
          <cell r="R1204" t="str">
            <v>LINEARE</v>
          </cell>
          <cell r="S1204" t="str">
            <v>999999</v>
          </cell>
          <cell r="T1204" t="str">
            <v>888888</v>
          </cell>
          <cell r="U1204" t="str">
            <v>888888</v>
          </cell>
          <cell r="V1204" t="str">
            <v>-888888</v>
          </cell>
          <cell r="W1204" t="str">
            <v>-888888</v>
          </cell>
          <cell r="X1204" t="str">
            <v>-999999</v>
          </cell>
          <cell r="Y1204" t="str">
            <v>15</v>
          </cell>
          <cell r="Z1204" t="str">
            <v>MEDIA</v>
          </cell>
          <cell r="AA1204" t="str">
            <v>10</v>
          </cell>
          <cell r="AB1204" t="str">
            <v>0</v>
          </cell>
          <cell r="AC1204" t="str">
            <v>SI</v>
          </cell>
          <cell r="AD1204" t="str">
            <v>SI_HighLow</v>
          </cell>
          <cell r="AE1204" t="str">
            <v>not used</v>
          </cell>
          <cell r="AF1204" t="str">
            <v>F005039</v>
          </cell>
        </row>
        <row r="1205">
          <cell r="A1205" t="str">
            <v>SHARED</v>
          </cell>
          <cell r="B1205" t="str">
            <v>1</v>
          </cell>
          <cell r="C1205" t="str">
            <v>F_005039</v>
          </cell>
          <cell r="D1205" t="str">
            <v>0000030000</v>
          </cell>
          <cell r="E1205" t="str">
            <v>02</v>
          </cell>
          <cell r="F1205" t="str">
            <v>F_005039_002</v>
          </cell>
          <cell r="G1205" t="str">
            <v>(Dis.CESENA) (SARSINA-CESENA SOL-SORBANO-BAR ) ASSORBIMENTO AMPEROMETRICO P.PA.2</v>
          </cell>
          <cell r="H1205" t="str">
            <v>A</v>
          </cell>
          <cell r="I1205" t="str">
            <v>820</v>
          </cell>
          <cell r="J1205" t="str">
            <v>4095</v>
          </cell>
          <cell r="K1205" t="str">
            <v>0</v>
          </cell>
          <cell r="L1205" t="str">
            <v>100</v>
          </cell>
          <cell r="M1205" t="str">
            <v>10</v>
          </cell>
          <cell r="N1205" t="str">
            <v>0</v>
          </cell>
          <cell r="O1205" t="str">
            <v>32</v>
          </cell>
          <cell r="P1205" t="str">
            <v>0</v>
          </cell>
          <cell r="Q1205" t="str">
            <v>15</v>
          </cell>
          <cell r="R1205" t="str">
            <v>LINEARE</v>
          </cell>
          <cell r="S1205" t="str">
            <v>999999</v>
          </cell>
          <cell r="T1205" t="str">
            <v>888888</v>
          </cell>
          <cell r="U1205" t="str">
            <v>888888</v>
          </cell>
          <cell r="V1205" t="str">
            <v>-888888</v>
          </cell>
          <cell r="W1205" t="str">
            <v>-888888</v>
          </cell>
          <cell r="X1205" t="str">
            <v>-999999</v>
          </cell>
          <cell r="Y1205" t="str">
            <v>15</v>
          </cell>
          <cell r="Z1205" t="str">
            <v>MEDIA</v>
          </cell>
          <cell r="AA1205" t="str">
            <v>10</v>
          </cell>
          <cell r="AB1205" t="str">
            <v>0</v>
          </cell>
          <cell r="AC1205" t="str">
            <v>SI</v>
          </cell>
          <cell r="AD1205" t="str">
            <v>SI_HighLow</v>
          </cell>
          <cell r="AE1205" t="str">
            <v>not used</v>
          </cell>
          <cell r="AF1205" t="str">
            <v>F005039</v>
          </cell>
        </row>
        <row r="1206">
          <cell r="A1206" t="str">
            <v>SHARED</v>
          </cell>
          <cell r="B1206" t="str">
            <v>1</v>
          </cell>
          <cell r="C1206" t="str">
            <v>F_005040</v>
          </cell>
          <cell r="D1206" t="str">
            <v>0000010000</v>
          </cell>
          <cell r="E1206" t="str">
            <v>00</v>
          </cell>
          <cell r="F1206" t="str">
            <v>F_005040_000</v>
          </cell>
          <cell r="G1206" t="str">
            <v>(Dis.CESENA) (SARSINA-CE SOL-SORB.EX CASA CANT. ) LIVELLO POZZETTO</v>
          </cell>
          <cell r="H1206" t="str">
            <v>%</v>
          </cell>
          <cell r="I1206" t="str">
            <v>820</v>
          </cell>
          <cell r="J1206" t="str">
            <v>4095</v>
          </cell>
          <cell r="K1206" t="str">
            <v>0</v>
          </cell>
          <cell r="L1206" t="str">
            <v>100</v>
          </cell>
          <cell r="M1206" t="str">
            <v>1</v>
          </cell>
          <cell r="N1206" t="str">
            <v>0</v>
          </cell>
          <cell r="O1206" t="str">
            <v>32</v>
          </cell>
          <cell r="P1206" t="str">
            <v>0</v>
          </cell>
          <cell r="Q1206" t="str">
            <v>15</v>
          </cell>
          <cell r="R1206" t="str">
            <v>LINEARE</v>
          </cell>
          <cell r="S1206" t="str">
            <v>999999</v>
          </cell>
          <cell r="T1206" t="str">
            <v>888888</v>
          </cell>
          <cell r="U1206" t="str">
            <v>888888</v>
          </cell>
          <cell r="V1206" t="str">
            <v>-888888</v>
          </cell>
          <cell r="W1206" t="str">
            <v>-888888</v>
          </cell>
          <cell r="X1206" t="str">
            <v>-999999</v>
          </cell>
          <cell r="Y1206" t="str">
            <v>15</v>
          </cell>
          <cell r="Z1206" t="str">
            <v>MEDIA</v>
          </cell>
          <cell r="AA1206" t="str">
            <v>10</v>
          </cell>
          <cell r="AB1206" t="str">
            <v>0</v>
          </cell>
          <cell r="AC1206" t="str">
            <v>SI</v>
          </cell>
          <cell r="AD1206" t="str">
            <v>SI_HighLow</v>
          </cell>
          <cell r="AE1206" t="str">
            <v>not used</v>
          </cell>
          <cell r="AF1206" t="str">
            <v>F005040</v>
          </cell>
        </row>
        <row r="1207">
          <cell r="A1207" t="str">
            <v>SHARED</v>
          </cell>
          <cell r="B1207" t="str">
            <v>1</v>
          </cell>
          <cell r="C1207" t="str">
            <v>F_005040</v>
          </cell>
          <cell r="D1207" t="str">
            <v>0000020000</v>
          </cell>
          <cell r="E1207" t="str">
            <v>01</v>
          </cell>
          <cell r="F1207" t="str">
            <v>F_005040_001</v>
          </cell>
          <cell r="G1207" t="str">
            <v>(Dis.CESENA) (SARSINA-CE SOL-SORB.EX CASA CANT. ) ASSORBIMENTO AMPEROMETRICO P.P</v>
          </cell>
          <cell r="H1207" t="str">
            <v>A</v>
          </cell>
          <cell r="I1207" t="str">
            <v>820</v>
          </cell>
          <cell r="J1207" t="str">
            <v>4095</v>
          </cell>
          <cell r="K1207" t="str">
            <v>0</v>
          </cell>
          <cell r="L1207" t="str">
            <v>100</v>
          </cell>
          <cell r="M1207" t="str">
            <v>10</v>
          </cell>
          <cell r="N1207" t="str">
            <v>0</v>
          </cell>
          <cell r="O1207" t="str">
            <v>32</v>
          </cell>
          <cell r="P1207" t="str">
            <v>0</v>
          </cell>
          <cell r="Q1207" t="str">
            <v>15</v>
          </cell>
          <cell r="R1207" t="str">
            <v>LINEARE</v>
          </cell>
          <cell r="S1207" t="str">
            <v>999999</v>
          </cell>
          <cell r="T1207" t="str">
            <v>888888</v>
          </cell>
          <cell r="U1207" t="str">
            <v>888888</v>
          </cell>
          <cell r="V1207" t="str">
            <v>-888888</v>
          </cell>
          <cell r="W1207" t="str">
            <v>-888888</v>
          </cell>
          <cell r="X1207" t="str">
            <v>-999999</v>
          </cell>
          <cell r="Y1207" t="str">
            <v>15</v>
          </cell>
          <cell r="Z1207" t="str">
            <v>MEDIA</v>
          </cell>
          <cell r="AA1207" t="str">
            <v>10</v>
          </cell>
          <cell r="AB1207" t="str">
            <v>0</v>
          </cell>
          <cell r="AC1207" t="str">
            <v>SI</v>
          </cell>
          <cell r="AD1207" t="str">
            <v>SI_HighLow</v>
          </cell>
          <cell r="AE1207" t="str">
            <v>not used</v>
          </cell>
          <cell r="AF1207" t="str">
            <v>F005040</v>
          </cell>
        </row>
        <row r="1208">
          <cell r="A1208" t="str">
            <v>SHARED</v>
          </cell>
          <cell r="B1208" t="str">
            <v>1</v>
          </cell>
          <cell r="C1208" t="str">
            <v>F_005040</v>
          </cell>
          <cell r="D1208" t="str">
            <v>0000030000</v>
          </cell>
          <cell r="E1208" t="str">
            <v>02</v>
          </cell>
          <cell r="F1208" t="str">
            <v>F_005040_002</v>
          </cell>
          <cell r="G1208" t="str">
            <v>(Dis.CESENA) (SARSINA-CE SOL-SORB.EX CASA CANT. ) ASSORBIMENTO AMPEROMETRICO P.P</v>
          </cell>
          <cell r="H1208" t="str">
            <v>A</v>
          </cell>
          <cell r="I1208" t="str">
            <v>820</v>
          </cell>
          <cell r="J1208" t="str">
            <v>4095</v>
          </cell>
          <cell r="K1208" t="str">
            <v>0</v>
          </cell>
          <cell r="L1208" t="str">
            <v>100</v>
          </cell>
          <cell r="M1208" t="str">
            <v>10</v>
          </cell>
          <cell r="N1208" t="str">
            <v>0</v>
          </cell>
          <cell r="O1208" t="str">
            <v>32</v>
          </cell>
          <cell r="P1208" t="str">
            <v>0</v>
          </cell>
          <cell r="Q1208" t="str">
            <v>15</v>
          </cell>
          <cell r="R1208" t="str">
            <v>LINEARE</v>
          </cell>
          <cell r="S1208" t="str">
            <v>999999</v>
          </cell>
          <cell r="T1208" t="str">
            <v>888888</v>
          </cell>
          <cell r="U1208" t="str">
            <v>888888</v>
          </cell>
          <cell r="V1208" t="str">
            <v>-888888</v>
          </cell>
          <cell r="W1208" t="str">
            <v>-888888</v>
          </cell>
          <cell r="X1208" t="str">
            <v>-999999</v>
          </cell>
          <cell r="Y1208" t="str">
            <v>15</v>
          </cell>
          <cell r="Z1208" t="str">
            <v>MEDIA</v>
          </cell>
          <cell r="AA1208" t="str">
            <v>10</v>
          </cell>
          <cell r="AB1208" t="str">
            <v>0</v>
          </cell>
          <cell r="AC1208" t="str">
            <v>SI</v>
          </cell>
          <cell r="AD1208" t="str">
            <v>SI_HighLow</v>
          </cell>
          <cell r="AE1208" t="str">
            <v>not used</v>
          </cell>
          <cell r="AF1208" t="str">
            <v>F005040</v>
          </cell>
        </row>
        <row r="1209">
          <cell r="A1209" t="str">
            <v>SHARED</v>
          </cell>
          <cell r="B1209" t="str">
            <v>1</v>
          </cell>
          <cell r="C1209" t="str">
            <v>F_005046</v>
          </cell>
          <cell r="D1209" t="str">
            <v>0000010000</v>
          </cell>
          <cell r="E1209" t="str">
            <v>00</v>
          </cell>
          <cell r="F1209" t="str">
            <v>F_005046_000</v>
          </cell>
          <cell r="G1209" t="str">
            <v>(Dis.CESENA) (LONGIANO SOLL. PONTE OSPEDALETTO ) LIVELLO POZZETTO</v>
          </cell>
          <cell r="H1209" t="str">
            <v>%</v>
          </cell>
          <cell r="I1209" t="str">
            <v>820</v>
          </cell>
          <cell r="J1209" t="str">
            <v>4095</v>
          </cell>
          <cell r="K1209" t="str">
            <v>0</v>
          </cell>
          <cell r="L1209" t="str">
            <v>10</v>
          </cell>
          <cell r="M1209" t="str">
            <v>0</v>
          </cell>
          <cell r="N1209" t="str">
            <v>0</v>
          </cell>
          <cell r="O1209" t="str">
            <v>32</v>
          </cell>
          <cell r="P1209" t="str">
            <v>0</v>
          </cell>
          <cell r="Q1209" t="str">
            <v>15</v>
          </cell>
          <cell r="R1209" t="str">
            <v>LINEARE</v>
          </cell>
          <cell r="S1209" t="str">
            <v>999999</v>
          </cell>
          <cell r="T1209" t="str">
            <v>888888</v>
          </cell>
          <cell r="U1209" t="str">
            <v>888888</v>
          </cell>
          <cell r="V1209" t="str">
            <v>-888888</v>
          </cell>
          <cell r="W1209" t="str">
            <v>-888888</v>
          </cell>
          <cell r="X1209" t="str">
            <v>-999999</v>
          </cell>
          <cell r="Y1209" t="str">
            <v>15</v>
          </cell>
          <cell r="Z1209" t="str">
            <v>MEDIA</v>
          </cell>
          <cell r="AA1209" t="str">
            <v>10</v>
          </cell>
          <cell r="AB1209" t="str">
            <v>0</v>
          </cell>
          <cell r="AC1209" t="str">
            <v>SI</v>
          </cell>
          <cell r="AD1209" t="str">
            <v>SI_HighLow</v>
          </cell>
          <cell r="AE1209" t="str">
            <v>not used</v>
          </cell>
          <cell r="AF1209" t="str">
            <v>F005046</v>
          </cell>
        </row>
        <row r="1210">
          <cell r="A1210" t="str">
            <v>SHARED</v>
          </cell>
          <cell r="B1210" t="str">
            <v>1</v>
          </cell>
          <cell r="C1210" t="str">
            <v>F_005046</v>
          </cell>
          <cell r="D1210" t="str">
            <v>0000020000</v>
          </cell>
          <cell r="E1210" t="str">
            <v>01</v>
          </cell>
          <cell r="F1210" t="str">
            <v>F_005046_001</v>
          </cell>
          <cell r="G1210" t="str">
            <v>(Dis.CESENA) (LONGIANO SOLL. PONTE OSPEDALETTO ) ASSORBIMENTO AMPEROMETRICO P.PA</v>
          </cell>
          <cell r="H1210" t="str">
            <v>A</v>
          </cell>
          <cell r="I1210" t="str">
            <v>820</v>
          </cell>
          <cell r="J1210" t="str">
            <v>4095</v>
          </cell>
          <cell r="K1210" t="str">
            <v>0</v>
          </cell>
          <cell r="L1210" t="str">
            <v>100</v>
          </cell>
          <cell r="M1210" t="str">
            <v>10</v>
          </cell>
          <cell r="N1210" t="str">
            <v>0</v>
          </cell>
          <cell r="O1210" t="str">
            <v>32</v>
          </cell>
          <cell r="P1210" t="str">
            <v>0</v>
          </cell>
          <cell r="Q1210" t="str">
            <v>15</v>
          </cell>
          <cell r="R1210" t="str">
            <v>LINEARE</v>
          </cell>
          <cell r="S1210" t="str">
            <v>999999</v>
          </cell>
          <cell r="T1210" t="str">
            <v>888888</v>
          </cell>
          <cell r="U1210" t="str">
            <v>888888</v>
          </cell>
          <cell r="V1210" t="str">
            <v>-888888</v>
          </cell>
          <cell r="W1210" t="str">
            <v>-888888</v>
          </cell>
          <cell r="X1210" t="str">
            <v>-999999</v>
          </cell>
          <cell r="Y1210" t="str">
            <v>15</v>
          </cell>
          <cell r="Z1210" t="str">
            <v>MEDIA</v>
          </cell>
          <cell r="AA1210" t="str">
            <v>10</v>
          </cell>
          <cell r="AB1210" t="str">
            <v>0</v>
          </cell>
          <cell r="AC1210" t="str">
            <v>SI</v>
          </cell>
          <cell r="AD1210" t="str">
            <v>SI_HighLow</v>
          </cell>
          <cell r="AE1210" t="str">
            <v>not used</v>
          </cell>
          <cell r="AF1210" t="str">
            <v>F005046</v>
          </cell>
        </row>
        <row r="1211">
          <cell r="A1211" t="str">
            <v>SHARED</v>
          </cell>
          <cell r="B1211" t="str">
            <v>1</v>
          </cell>
          <cell r="C1211" t="str">
            <v>F_005046</v>
          </cell>
          <cell r="D1211" t="str">
            <v>0000030000</v>
          </cell>
          <cell r="E1211" t="str">
            <v>02</v>
          </cell>
          <cell r="F1211" t="str">
            <v>F_005046_002</v>
          </cell>
          <cell r="G1211" t="str">
            <v>(Dis.CESENA) (LONGIANO SOLL. PONTE OSPEDALETTO ) ASSORBIMENTO AMPEROMETRICO P.PA</v>
          </cell>
          <cell r="H1211" t="str">
            <v>A</v>
          </cell>
          <cell r="I1211" t="str">
            <v>820</v>
          </cell>
          <cell r="J1211" t="str">
            <v>4095</v>
          </cell>
          <cell r="K1211" t="str">
            <v>0</v>
          </cell>
          <cell r="L1211" t="str">
            <v>100</v>
          </cell>
          <cell r="M1211" t="str">
            <v>10</v>
          </cell>
          <cell r="N1211" t="str">
            <v>0</v>
          </cell>
          <cell r="O1211" t="str">
            <v>32</v>
          </cell>
          <cell r="P1211" t="str">
            <v>0</v>
          </cell>
          <cell r="Q1211" t="str">
            <v>15</v>
          </cell>
          <cell r="R1211" t="str">
            <v>LINEARE</v>
          </cell>
          <cell r="S1211" t="str">
            <v>999999</v>
          </cell>
          <cell r="T1211" t="str">
            <v>888888</v>
          </cell>
          <cell r="U1211" t="str">
            <v>888888</v>
          </cell>
          <cell r="V1211" t="str">
            <v>-888888</v>
          </cell>
          <cell r="W1211" t="str">
            <v>-888888</v>
          </cell>
          <cell r="X1211" t="str">
            <v>-999999</v>
          </cell>
          <cell r="Y1211" t="str">
            <v>15</v>
          </cell>
          <cell r="Z1211" t="str">
            <v>MEDIA</v>
          </cell>
          <cell r="AA1211" t="str">
            <v>10</v>
          </cell>
          <cell r="AB1211" t="str">
            <v>0</v>
          </cell>
          <cell r="AC1211" t="str">
            <v>SI</v>
          </cell>
          <cell r="AD1211" t="str">
            <v>SI_HighLow</v>
          </cell>
          <cell r="AE1211" t="str">
            <v>not used</v>
          </cell>
          <cell r="AF1211" t="str">
            <v>F005046</v>
          </cell>
        </row>
        <row r="1212">
          <cell r="A1212" t="str">
            <v>SHARED</v>
          </cell>
          <cell r="B1212" t="str">
            <v>1</v>
          </cell>
          <cell r="C1212" t="str">
            <v>F_005051</v>
          </cell>
          <cell r="D1212" t="str">
            <v>0000010000</v>
          </cell>
          <cell r="E1212" t="str">
            <v>00</v>
          </cell>
          <cell r="F1212" t="str">
            <v>F_005051_000</v>
          </cell>
          <cell r="G1212" t="str">
            <v>(Dis.CESENA) (BORGHI SOLL. TRIBOLA ) LIVELLO POZZETTO</v>
          </cell>
          <cell r="H1212" t="str">
            <v>%</v>
          </cell>
          <cell r="I1212" t="str">
            <v>820</v>
          </cell>
          <cell r="J1212" t="str">
            <v>4095</v>
          </cell>
          <cell r="K1212" t="str">
            <v>0</v>
          </cell>
          <cell r="L1212" t="str">
            <v>100</v>
          </cell>
          <cell r="M1212" t="str">
            <v>1</v>
          </cell>
          <cell r="N1212" t="str">
            <v>0</v>
          </cell>
          <cell r="O1212" t="str">
            <v>32</v>
          </cell>
          <cell r="P1212" t="str">
            <v>0</v>
          </cell>
          <cell r="Q1212" t="str">
            <v>15</v>
          </cell>
          <cell r="R1212" t="str">
            <v>LINEARE</v>
          </cell>
          <cell r="S1212" t="str">
            <v>999999</v>
          </cell>
          <cell r="T1212" t="str">
            <v>888888</v>
          </cell>
          <cell r="U1212" t="str">
            <v>888888</v>
          </cell>
          <cell r="V1212" t="str">
            <v>-888888</v>
          </cell>
          <cell r="W1212" t="str">
            <v>-888888</v>
          </cell>
          <cell r="X1212" t="str">
            <v>-999999</v>
          </cell>
          <cell r="Y1212" t="str">
            <v>15</v>
          </cell>
          <cell r="Z1212" t="str">
            <v>MEDIA</v>
          </cell>
          <cell r="AA1212" t="str">
            <v>10</v>
          </cell>
          <cell r="AB1212" t="str">
            <v>0</v>
          </cell>
          <cell r="AC1212" t="str">
            <v>SI</v>
          </cell>
          <cell r="AD1212" t="str">
            <v>SI_HighLow</v>
          </cell>
          <cell r="AE1212" t="str">
            <v>not used</v>
          </cell>
          <cell r="AF1212" t="str">
            <v>F005051</v>
          </cell>
        </row>
        <row r="1213">
          <cell r="A1213" t="str">
            <v>SHARED</v>
          </cell>
          <cell r="B1213" t="str">
            <v>1</v>
          </cell>
          <cell r="C1213" t="str">
            <v>F_005051</v>
          </cell>
          <cell r="D1213" t="str">
            <v>0000020000</v>
          </cell>
          <cell r="E1213" t="str">
            <v>01</v>
          </cell>
          <cell r="F1213" t="str">
            <v>F_005051_001</v>
          </cell>
          <cell r="G1213" t="str">
            <v>(Dis.CESENA) (BORGHI SOLL. TRIBOLA ) ASSORBIMENTO AMPEROMETRICO P.PA.1</v>
          </cell>
          <cell r="H1213" t="str">
            <v>A</v>
          </cell>
          <cell r="I1213" t="str">
            <v>820</v>
          </cell>
          <cell r="J1213" t="str">
            <v>4095</v>
          </cell>
          <cell r="K1213" t="str">
            <v>0</v>
          </cell>
          <cell r="L1213" t="str">
            <v>100</v>
          </cell>
          <cell r="M1213" t="str">
            <v>10</v>
          </cell>
          <cell r="N1213" t="str">
            <v>0</v>
          </cell>
          <cell r="O1213" t="str">
            <v>32</v>
          </cell>
          <cell r="P1213" t="str">
            <v>0</v>
          </cell>
          <cell r="Q1213" t="str">
            <v>15</v>
          </cell>
          <cell r="R1213" t="str">
            <v>LINEARE</v>
          </cell>
          <cell r="S1213" t="str">
            <v>999999</v>
          </cell>
          <cell r="T1213" t="str">
            <v>888888</v>
          </cell>
          <cell r="U1213" t="str">
            <v>888888</v>
          </cell>
          <cell r="V1213" t="str">
            <v>-888888</v>
          </cell>
          <cell r="W1213" t="str">
            <v>-888888</v>
          </cell>
          <cell r="X1213" t="str">
            <v>-999999</v>
          </cell>
          <cell r="Y1213" t="str">
            <v>15</v>
          </cell>
          <cell r="Z1213" t="str">
            <v>MEDIA</v>
          </cell>
          <cell r="AA1213" t="str">
            <v>10</v>
          </cell>
          <cell r="AB1213" t="str">
            <v>0</v>
          </cell>
          <cell r="AC1213" t="str">
            <v>SI</v>
          </cell>
          <cell r="AD1213" t="str">
            <v>SI_HighLow</v>
          </cell>
          <cell r="AE1213" t="str">
            <v>not used</v>
          </cell>
          <cell r="AF1213" t="str">
            <v>F005051</v>
          </cell>
        </row>
        <row r="1214">
          <cell r="A1214" t="str">
            <v>SHARED</v>
          </cell>
          <cell r="B1214" t="str">
            <v>1</v>
          </cell>
          <cell r="C1214" t="str">
            <v>F_005051</v>
          </cell>
          <cell r="D1214" t="str">
            <v>0000030000</v>
          </cell>
          <cell r="E1214" t="str">
            <v>02</v>
          </cell>
          <cell r="F1214" t="str">
            <v>F_005051_002</v>
          </cell>
          <cell r="G1214" t="str">
            <v>(Dis.CESENA) (BORGHI SOLL. TRIBOLA ) ASSORBIMENTO AMPEROMETRICO P.PA.2</v>
          </cell>
          <cell r="H1214" t="str">
            <v>A</v>
          </cell>
          <cell r="I1214" t="str">
            <v>820</v>
          </cell>
          <cell r="J1214" t="str">
            <v>4095</v>
          </cell>
          <cell r="K1214" t="str">
            <v>0</v>
          </cell>
          <cell r="L1214" t="str">
            <v>100</v>
          </cell>
          <cell r="M1214" t="str">
            <v>10</v>
          </cell>
          <cell r="N1214" t="str">
            <v>0</v>
          </cell>
          <cell r="O1214" t="str">
            <v>32</v>
          </cell>
          <cell r="P1214" t="str">
            <v>0</v>
          </cell>
          <cell r="Q1214" t="str">
            <v>15</v>
          </cell>
          <cell r="R1214" t="str">
            <v>LINEARE</v>
          </cell>
          <cell r="S1214" t="str">
            <v>999999</v>
          </cell>
          <cell r="T1214" t="str">
            <v>888888</v>
          </cell>
          <cell r="U1214" t="str">
            <v>888888</v>
          </cell>
          <cell r="V1214" t="str">
            <v>-888888</v>
          </cell>
          <cell r="W1214" t="str">
            <v>-888888</v>
          </cell>
          <cell r="X1214" t="str">
            <v>-999999</v>
          </cell>
          <cell r="Y1214" t="str">
            <v>15</v>
          </cell>
          <cell r="Z1214" t="str">
            <v>MEDIA</v>
          </cell>
          <cell r="AA1214" t="str">
            <v>10</v>
          </cell>
          <cell r="AB1214" t="str">
            <v>0</v>
          </cell>
          <cell r="AC1214" t="str">
            <v>SI</v>
          </cell>
          <cell r="AD1214" t="str">
            <v>SI_HighLow</v>
          </cell>
          <cell r="AE1214" t="str">
            <v>not used</v>
          </cell>
          <cell r="AF1214" t="str">
            <v>F005051</v>
          </cell>
        </row>
        <row r="1215">
          <cell r="A1215" t="str">
            <v>SHARED</v>
          </cell>
          <cell r="B1215" t="str">
            <v>1</v>
          </cell>
          <cell r="C1215" t="str">
            <v>F_005074</v>
          </cell>
          <cell r="D1215" t="str">
            <v>0000010000</v>
          </cell>
          <cell r="E1215" t="str">
            <v>00</v>
          </cell>
          <cell r="F1215" t="str">
            <v>F_005074_000</v>
          </cell>
          <cell r="G1215" t="str">
            <v>(Dis.CESENA) (BORGHI SOLL. BORGHI ) LIVELLO POZZETTO</v>
          </cell>
          <cell r="H1215" t="str">
            <v>%</v>
          </cell>
          <cell r="I1215" t="str">
            <v>820</v>
          </cell>
          <cell r="J1215" t="str">
            <v>4095</v>
          </cell>
          <cell r="K1215" t="str">
            <v>0</v>
          </cell>
          <cell r="L1215" t="str">
            <v>100</v>
          </cell>
          <cell r="M1215" t="str">
            <v>1</v>
          </cell>
          <cell r="N1215" t="str">
            <v>0</v>
          </cell>
          <cell r="O1215" t="str">
            <v>32</v>
          </cell>
          <cell r="P1215" t="str">
            <v>0</v>
          </cell>
          <cell r="Q1215" t="str">
            <v>15</v>
          </cell>
          <cell r="R1215" t="str">
            <v>LINEARE</v>
          </cell>
          <cell r="S1215" t="str">
            <v>999999</v>
          </cell>
          <cell r="T1215" t="str">
            <v>888888</v>
          </cell>
          <cell r="U1215" t="str">
            <v>888888</v>
          </cell>
          <cell r="V1215" t="str">
            <v>-888888</v>
          </cell>
          <cell r="W1215" t="str">
            <v>-888888</v>
          </cell>
          <cell r="X1215" t="str">
            <v>-999999</v>
          </cell>
          <cell r="Y1215" t="str">
            <v>15</v>
          </cell>
          <cell r="Z1215" t="str">
            <v>MEDIA</v>
          </cell>
          <cell r="AA1215" t="str">
            <v>10</v>
          </cell>
          <cell r="AB1215" t="str">
            <v>0</v>
          </cell>
          <cell r="AC1215" t="str">
            <v>SI</v>
          </cell>
          <cell r="AD1215" t="str">
            <v>SI_HighLow</v>
          </cell>
          <cell r="AE1215" t="str">
            <v>not used</v>
          </cell>
          <cell r="AF1215" t="str">
            <v>F005074</v>
          </cell>
        </row>
        <row r="1216">
          <cell r="A1216" t="str">
            <v>SHARED</v>
          </cell>
          <cell r="B1216" t="str">
            <v>1</v>
          </cell>
          <cell r="C1216" t="str">
            <v>F_005074</v>
          </cell>
          <cell r="D1216" t="str">
            <v>0000020000</v>
          </cell>
          <cell r="E1216" t="str">
            <v>01</v>
          </cell>
          <cell r="F1216" t="str">
            <v>F_005074_001</v>
          </cell>
          <cell r="G1216" t="str">
            <v>(Dis.CESENA) (BORGHI SOLL. BORGHI ) ASSORBIMENTO AMPEROMETRICO P.PA.1</v>
          </cell>
          <cell r="H1216" t="str">
            <v>A</v>
          </cell>
          <cell r="I1216" t="str">
            <v>820</v>
          </cell>
          <cell r="J1216" t="str">
            <v>4095</v>
          </cell>
          <cell r="K1216" t="str">
            <v>0</v>
          </cell>
          <cell r="L1216" t="str">
            <v>100</v>
          </cell>
          <cell r="M1216" t="str">
            <v>10</v>
          </cell>
          <cell r="N1216" t="str">
            <v>0</v>
          </cell>
          <cell r="O1216" t="str">
            <v>32</v>
          </cell>
          <cell r="P1216" t="str">
            <v>0</v>
          </cell>
          <cell r="Q1216" t="str">
            <v>15</v>
          </cell>
          <cell r="R1216" t="str">
            <v>LINEARE</v>
          </cell>
          <cell r="S1216" t="str">
            <v>999999</v>
          </cell>
          <cell r="T1216" t="str">
            <v>888888</v>
          </cell>
          <cell r="U1216" t="str">
            <v>888888</v>
          </cell>
          <cell r="V1216" t="str">
            <v>-888888</v>
          </cell>
          <cell r="W1216" t="str">
            <v>-888888</v>
          </cell>
          <cell r="X1216" t="str">
            <v>-999999</v>
          </cell>
          <cell r="Y1216" t="str">
            <v>15</v>
          </cell>
          <cell r="Z1216" t="str">
            <v>MEDIA</v>
          </cell>
          <cell r="AA1216" t="str">
            <v>10</v>
          </cell>
          <cell r="AB1216" t="str">
            <v>0</v>
          </cell>
          <cell r="AC1216" t="str">
            <v>SI</v>
          </cell>
          <cell r="AD1216" t="str">
            <v>SI_HighLow</v>
          </cell>
          <cell r="AE1216" t="str">
            <v>not used</v>
          </cell>
          <cell r="AF1216" t="str">
            <v>F005074</v>
          </cell>
        </row>
        <row r="1217">
          <cell r="A1217" t="str">
            <v>SHARED</v>
          </cell>
          <cell r="B1217" t="str">
            <v>1</v>
          </cell>
          <cell r="C1217" t="str">
            <v>F_005074</v>
          </cell>
          <cell r="D1217" t="str">
            <v>0000030000</v>
          </cell>
          <cell r="E1217" t="str">
            <v>02</v>
          </cell>
          <cell r="F1217" t="str">
            <v>F_005074_002</v>
          </cell>
          <cell r="G1217" t="str">
            <v>(Dis.CESENA) (BORGHI SOLL. BORGHI ) ASSORBIMENTO AMPEROMETRICO P.PA.2</v>
          </cell>
          <cell r="H1217" t="str">
            <v>A</v>
          </cell>
          <cell r="I1217" t="str">
            <v>820</v>
          </cell>
          <cell r="J1217" t="str">
            <v>4095</v>
          </cell>
          <cell r="K1217" t="str">
            <v>0</v>
          </cell>
          <cell r="L1217" t="str">
            <v>100</v>
          </cell>
          <cell r="M1217" t="str">
            <v>10</v>
          </cell>
          <cell r="N1217" t="str">
            <v>0</v>
          </cell>
          <cell r="O1217" t="str">
            <v>32</v>
          </cell>
          <cell r="P1217" t="str">
            <v>0</v>
          </cell>
          <cell r="Q1217" t="str">
            <v>15</v>
          </cell>
          <cell r="R1217" t="str">
            <v>LINEARE</v>
          </cell>
          <cell r="S1217" t="str">
            <v>999999</v>
          </cell>
          <cell r="T1217" t="str">
            <v>888888</v>
          </cell>
          <cell r="U1217" t="str">
            <v>888888</v>
          </cell>
          <cell r="V1217" t="str">
            <v>-888888</v>
          </cell>
          <cell r="W1217" t="str">
            <v>-888888</v>
          </cell>
          <cell r="X1217" t="str">
            <v>-999999</v>
          </cell>
          <cell r="Y1217" t="str">
            <v>15</v>
          </cell>
          <cell r="Z1217" t="str">
            <v>MEDIA</v>
          </cell>
          <cell r="AA1217" t="str">
            <v>10</v>
          </cell>
          <cell r="AB1217" t="str">
            <v>0</v>
          </cell>
          <cell r="AC1217" t="str">
            <v>SI</v>
          </cell>
          <cell r="AD1217" t="str">
            <v>SI_HighLow</v>
          </cell>
          <cell r="AE1217" t="str">
            <v>not used</v>
          </cell>
          <cell r="AF1217" t="str">
            <v>F005074</v>
          </cell>
        </row>
        <row r="1218">
          <cell r="A1218" t="str">
            <v>SHARED</v>
          </cell>
          <cell r="B1218" t="str">
            <v>1</v>
          </cell>
          <cell r="C1218" t="str">
            <v>F_005087</v>
          </cell>
          <cell r="D1218" t="str">
            <v>0000010000</v>
          </cell>
          <cell r="E1218" t="str">
            <v>00</v>
          </cell>
          <cell r="F1218" t="str">
            <v>F_005087_000</v>
          </cell>
          <cell r="G1218" t="str">
            <v>(Dis.CESENA) (MONTIANO-CESENA SOLL. TAGLIABRACCIO ) LIVELLO POZZETTO</v>
          </cell>
          <cell r="H1218" t="str">
            <v>%</v>
          </cell>
          <cell r="I1218" t="str">
            <v>820</v>
          </cell>
          <cell r="J1218" t="str">
            <v>4095</v>
          </cell>
          <cell r="K1218" t="str">
            <v>0</v>
          </cell>
          <cell r="L1218" t="str">
            <v>100</v>
          </cell>
          <cell r="M1218" t="str">
            <v>1</v>
          </cell>
          <cell r="N1218" t="str">
            <v>0</v>
          </cell>
          <cell r="O1218" t="str">
            <v>32</v>
          </cell>
          <cell r="P1218" t="str">
            <v>0</v>
          </cell>
          <cell r="Q1218" t="str">
            <v>15</v>
          </cell>
          <cell r="R1218" t="str">
            <v>LINEARE</v>
          </cell>
          <cell r="S1218" t="str">
            <v>999999</v>
          </cell>
          <cell r="T1218" t="str">
            <v>888888</v>
          </cell>
          <cell r="U1218" t="str">
            <v>888888</v>
          </cell>
          <cell r="V1218" t="str">
            <v>-888888</v>
          </cell>
          <cell r="W1218" t="str">
            <v>-888888</v>
          </cell>
          <cell r="X1218" t="str">
            <v>-999999</v>
          </cell>
          <cell r="Y1218" t="str">
            <v>15</v>
          </cell>
          <cell r="Z1218" t="str">
            <v>MEDIA</v>
          </cell>
          <cell r="AA1218" t="str">
            <v>10</v>
          </cell>
          <cell r="AB1218" t="str">
            <v>0</v>
          </cell>
          <cell r="AC1218" t="str">
            <v>SI</v>
          </cell>
          <cell r="AD1218" t="str">
            <v>SI_HighLow</v>
          </cell>
          <cell r="AE1218" t="str">
            <v>not used</v>
          </cell>
          <cell r="AF1218" t="str">
            <v>F005087</v>
          </cell>
        </row>
        <row r="1219">
          <cell r="A1219" t="str">
            <v>SHARED</v>
          </cell>
          <cell r="B1219" t="str">
            <v>1</v>
          </cell>
          <cell r="C1219" t="str">
            <v>F_005087</v>
          </cell>
          <cell r="D1219" t="str">
            <v>0000020000</v>
          </cell>
          <cell r="E1219" t="str">
            <v>01</v>
          </cell>
          <cell r="F1219" t="str">
            <v>F_005087_001</v>
          </cell>
          <cell r="G1219" t="str">
            <v>(Dis.CESENA) (MONTIANO-CESENA SOLL. TAGLIABRACCIO ) ASSORBIMENTO AMPEROMETRICO P</v>
          </cell>
          <cell r="H1219" t="str">
            <v>A</v>
          </cell>
          <cell r="I1219" t="str">
            <v>820</v>
          </cell>
          <cell r="J1219" t="str">
            <v>4095</v>
          </cell>
          <cell r="K1219" t="str">
            <v>0</v>
          </cell>
          <cell r="L1219" t="str">
            <v>100</v>
          </cell>
          <cell r="M1219" t="str">
            <v>10</v>
          </cell>
          <cell r="N1219" t="str">
            <v>0</v>
          </cell>
          <cell r="O1219" t="str">
            <v>32</v>
          </cell>
          <cell r="P1219" t="str">
            <v>0</v>
          </cell>
          <cell r="Q1219" t="str">
            <v>15</v>
          </cell>
          <cell r="R1219" t="str">
            <v>LINEARE</v>
          </cell>
          <cell r="S1219" t="str">
            <v>999999</v>
          </cell>
          <cell r="T1219" t="str">
            <v>888888</v>
          </cell>
          <cell r="U1219" t="str">
            <v>888888</v>
          </cell>
          <cell r="V1219" t="str">
            <v>-888888</v>
          </cell>
          <cell r="W1219" t="str">
            <v>-888888</v>
          </cell>
          <cell r="X1219" t="str">
            <v>-999999</v>
          </cell>
          <cell r="Y1219" t="str">
            <v>15</v>
          </cell>
          <cell r="Z1219" t="str">
            <v>MEDIA</v>
          </cell>
          <cell r="AA1219" t="str">
            <v>10</v>
          </cell>
          <cell r="AB1219" t="str">
            <v>0</v>
          </cell>
          <cell r="AC1219" t="str">
            <v>SI</v>
          </cell>
          <cell r="AD1219" t="str">
            <v>SI_HighLow</v>
          </cell>
          <cell r="AE1219" t="str">
            <v>not used</v>
          </cell>
          <cell r="AF1219" t="str">
            <v>F005087</v>
          </cell>
        </row>
        <row r="1220">
          <cell r="A1220" t="str">
            <v>SHARED</v>
          </cell>
          <cell r="B1220" t="str">
            <v>1</v>
          </cell>
          <cell r="C1220" t="str">
            <v>F_005087</v>
          </cell>
          <cell r="D1220" t="str">
            <v>0000030000</v>
          </cell>
          <cell r="E1220" t="str">
            <v>02</v>
          </cell>
          <cell r="F1220" t="str">
            <v>F_005087_002</v>
          </cell>
          <cell r="G1220" t="str">
            <v>(Dis.CESENA) (MONTIANO-CESENA SOLL. TAGLIABRACCIO ) ASSORBIMENTO AMPEROMETRICO P</v>
          </cell>
          <cell r="H1220" t="str">
            <v>A</v>
          </cell>
          <cell r="I1220" t="str">
            <v>820</v>
          </cell>
          <cell r="J1220" t="str">
            <v>4095</v>
          </cell>
          <cell r="K1220" t="str">
            <v>0</v>
          </cell>
          <cell r="L1220" t="str">
            <v>100</v>
          </cell>
          <cell r="M1220" t="str">
            <v>10</v>
          </cell>
          <cell r="N1220" t="str">
            <v>0</v>
          </cell>
          <cell r="O1220" t="str">
            <v>32</v>
          </cell>
          <cell r="P1220" t="str">
            <v>0</v>
          </cell>
          <cell r="Q1220" t="str">
            <v>15</v>
          </cell>
          <cell r="R1220" t="str">
            <v>LINEARE</v>
          </cell>
          <cell r="S1220" t="str">
            <v>999999</v>
          </cell>
          <cell r="T1220" t="str">
            <v>888888</v>
          </cell>
          <cell r="U1220" t="str">
            <v>888888</v>
          </cell>
          <cell r="V1220" t="str">
            <v>-888888</v>
          </cell>
          <cell r="W1220" t="str">
            <v>-888888</v>
          </cell>
          <cell r="X1220" t="str">
            <v>-999999</v>
          </cell>
          <cell r="Y1220" t="str">
            <v>15</v>
          </cell>
          <cell r="Z1220" t="str">
            <v>MEDIA</v>
          </cell>
          <cell r="AA1220" t="str">
            <v>10</v>
          </cell>
          <cell r="AB1220" t="str">
            <v>0</v>
          </cell>
          <cell r="AC1220" t="str">
            <v>SI</v>
          </cell>
          <cell r="AD1220" t="str">
            <v>SI_HighLow</v>
          </cell>
          <cell r="AE1220" t="str">
            <v>not used</v>
          </cell>
          <cell r="AF1220" t="str">
            <v>F005087</v>
          </cell>
        </row>
        <row r="1221">
          <cell r="A1221" t="str">
            <v>SHARED</v>
          </cell>
          <cell r="B1221" t="str">
            <v>1</v>
          </cell>
          <cell r="C1221" t="str">
            <v>F_005097</v>
          </cell>
          <cell r="D1221" t="str">
            <v>0000010000</v>
          </cell>
          <cell r="E1221" t="str">
            <v>00</v>
          </cell>
          <cell r="F1221" t="str">
            <v>F_005097_000</v>
          </cell>
          <cell r="G1221" t="str">
            <v>(Dis.CESENA) (CESENA CALISESE ) LIVELLO POZZETTO</v>
          </cell>
          <cell r="H1221" t="str">
            <v>%</v>
          </cell>
          <cell r="I1221" t="str">
            <v>820</v>
          </cell>
          <cell r="J1221" t="str">
            <v>4095</v>
          </cell>
          <cell r="K1221" t="str">
            <v>0</v>
          </cell>
          <cell r="L1221" t="str">
            <v>100</v>
          </cell>
          <cell r="M1221" t="str">
            <v>1</v>
          </cell>
          <cell r="N1221" t="str">
            <v>0</v>
          </cell>
          <cell r="O1221" t="str">
            <v>32</v>
          </cell>
          <cell r="P1221" t="str">
            <v>0</v>
          </cell>
          <cell r="Q1221" t="str">
            <v>15</v>
          </cell>
          <cell r="R1221" t="str">
            <v>LINEARE</v>
          </cell>
          <cell r="S1221" t="str">
            <v>999999</v>
          </cell>
          <cell r="T1221" t="str">
            <v>888888</v>
          </cell>
          <cell r="U1221" t="str">
            <v>888888</v>
          </cell>
          <cell r="V1221" t="str">
            <v>-888888</v>
          </cell>
          <cell r="W1221" t="str">
            <v>-888888</v>
          </cell>
          <cell r="X1221" t="str">
            <v>-999999</v>
          </cell>
          <cell r="Y1221" t="str">
            <v>15</v>
          </cell>
          <cell r="Z1221" t="str">
            <v>MEDIA</v>
          </cell>
          <cell r="AA1221" t="str">
            <v>10</v>
          </cell>
          <cell r="AB1221" t="str">
            <v>0</v>
          </cell>
          <cell r="AC1221" t="str">
            <v>SI</v>
          </cell>
          <cell r="AD1221" t="str">
            <v>SI_HighLow</v>
          </cell>
          <cell r="AE1221" t="str">
            <v>not used</v>
          </cell>
          <cell r="AF1221" t="str">
            <v>F005097</v>
          </cell>
        </row>
        <row r="1222">
          <cell r="A1222" t="str">
            <v>SHARED</v>
          </cell>
          <cell r="B1222" t="str">
            <v>1</v>
          </cell>
          <cell r="C1222" t="str">
            <v>F_005097</v>
          </cell>
          <cell r="D1222" t="str">
            <v>0000020000</v>
          </cell>
          <cell r="E1222" t="str">
            <v>01</v>
          </cell>
          <cell r="F1222" t="str">
            <v>F_005097_001</v>
          </cell>
          <cell r="G1222" t="str">
            <v>(Dis.CESENA) (CESENA CALISESE ) ASSORBIMENTO AMPEROMETRICO P.PA.1</v>
          </cell>
          <cell r="H1222" t="str">
            <v>A</v>
          </cell>
          <cell r="I1222" t="str">
            <v>820</v>
          </cell>
          <cell r="J1222" t="str">
            <v>4095</v>
          </cell>
          <cell r="K1222" t="str">
            <v>0</v>
          </cell>
          <cell r="L1222" t="str">
            <v>100</v>
          </cell>
          <cell r="M1222" t="str">
            <v>10</v>
          </cell>
          <cell r="N1222" t="str">
            <v>0</v>
          </cell>
          <cell r="O1222" t="str">
            <v>32</v>
          </cell>
          <cell r="P1222" t="str">
            <v>0</v>
          </cell>
          <cell r="Q1222" t="str">
            <v>15</v>
          </cell>
          <cell r="R1222" t="str">
            <v>LINEARE</v>
          </cell>
          <cell r="S1222" t="str">
            <v>999999</v>
          </cell>
          <cell r="T1222" t="str">
            <v>888888</v>
          </cell>
          <cell r="U1222" t="str">
            <v>888888</v>
          </cell>
          <cell r="V1222" t="str">
            <v>-888888</v>
          </cell>
          <cell r="W1222" t="str">
            <v>-888888</v>
          </cell>
          <cell r="X1222" t="str">
            <v>-999999</v>
          </cell>
          <cell r="Y1222" t="str">
            <v>15</v>
          </cell>
          <cell r="Z1222" t="str">
            <v>MEDIA</v>
          </cell>
          <cell r="AA1222" t="str">
            <v>10</v>
          </cell>
          <cell r="AB1222" t="str">
            <v>0</v>
          </cell>
          <cell r="AC1222" t="str">
            <v>SI</v>
          </cell>
          <cell r="AD1222" t="str">
            <v>SI_HighLow</v>
          </cell>
          <cell r="AE1222" t="str">
            <v>not used</v>
          </cell>
          <cell r="AF1222" t="str">
            <v>F005097</v>
          </cell>
        </row>
        <row r="1223">
          <cell r="A1223" t="str">
            <v>SHARED</v>
          </cell>
          <cell r="B1223" t="str">
            <v>1</v>
          </cell>
          <cell r="C1223" t="str">
            <v>F_005097</v>
          </cell>
          <cell r="D1223" t="str">
            <v>0000030000</v>
          </cell>
          <cell r="E1223" t="str">
            <v>02</v>
          </cell>
          <cell r="F1223" t="str">
            <v>F_005097_002</v>
          </cell>
          <cell r="G1223" t="str">
            <v>(Dis.CESENA) (CESENA CALISESE ) ASSORBIMENTO AMPEROMETRICO P.PA.2</v>
          </cell>
          <cell r="H1223" t="str">
            <v>A</v>
          </cell>
          <cell r="I1223" t="str">
            <v>820</v>
          </cell>
          <cell r="J1223" t="str">
            <v>4095</v>
          </cell>
          <cell r="K1223" t="str">
            <v>0</v>
          </cell>
          <cell r="L1223" t="str">
            <v>100</v>
          </cell>
          <cell r="M1223" t="str">
            <v>10</v>
          </cell>
          <cell r="N1223" t="str">
            <v>0</v>
          </cell>
          <cell r="O1223" t="str">
            <v>32</v>
          </cell>
          <cell r="P1223" t="str">
            <v>0</v>
          </cell>
          <cell r="Q1223" t="str">
            <v>15</v>
          </cell>
          <cell r="R1223" t="str">
            <v>LINEARE</v>
          </cell>
          <cell r="S1223" t="str">
            <v>999999</v>
          </cell>
          <cell r="T1223" t="str">
            <v>888888</v>
          </cell>
          <cell r="U1223" t="str">
            <v>888888</v>
          </cell>
          <cell r="V1223" t="str">
            <v>-888888</v>
          </cell>
          <cell r="W1223" t="str">
            <v>-888888</v>
          </cell>
          <cell r="X1223" t="str">
            <v>-999999</v>
          </cell>
          <cell r="Y1223" t="str">
            <v>15</v>
          </cell>
          <cell r="Z1223" t="str">
            <v>MEDIA</v>
          </cell>
          <cell r="AA1223" t="str">
            <v>10</v>
          </cell>
          <cell r="AB1223" t="str">
            <v>0</v>
          </cell>
          <cell r="AC1223" t="str">
            <v>SI</v>
          </cell>
          <cell r="AD1223" t="str">
            <v>SI_HighLow</v>
          </cell>
          <cell r="AE1223" t="str">
            <v>not used</v>
          </cell>
          <cell r="AF1223" t="str">
            <v>F005097</v>
          </cell>
        </row>
        <row r="1224">
          <cell r="A1224" t="str">
            <v>SHARED</v>
          </cell>
          <cell r="B1224" t="str">
            <v>1</v>
          </cell>
          <cell r="C1224" t="str">
            <v>F_005130</v>
          </cell>
          <cell r="D1224" t="str">
            <v>0000010000</v>
          </cell>
          <cell r="E1224" t="str">
            <v>00</v>
          </cell>
          <cell r="F1224" t="str">
            <v>F_005130_000</v>
          </cell>
          <cell r="G1224" t="str">
            <v>(Dis.CESENA) (VERGHERETO-CESENA SOLL. FALERA ) LIVELLO POZZETTO</v>
          </cell>
          <cell r="H1224" t="str">
            <v>%</v>
          </cell>
          <cell r="I1224" t="str">
            <v>820</v>
          </cell>
          <cell r="J1224" t="str">
            <v>4095</v>
          </cell>
          <cell r="K1224" t="str">
            <v>0</v>
          </cell>
          <cell r="L1224" t="str">
            <v>100</v>
          </cell>
          <cell r="M1224" t="str">
            <v>1</v>
          </cell>
          <cell r="N1224" t="str">
            <v>0</v>
          </cell>
          <cell r="O1224" t="str">
            <v>32</v>
          </cell>
          <cell r="P1224" t="str">
            <v>0</v>
          </cell>
          <cell r="Q1224" t="str">
            <v>15</v>
          </cell>
          <cell r="R1224" t="str">
            <v>LINEARE</v>
          </cell>
          <cell r="S1224" t="str">
            <v>999999</v>
          </cell>
          <cell r="T1224" t="str">
            <v>888888</v>
          </cell>
          <cell r="U1224" t="str">
            <v>888888</v>
          </cell>
          <cell r="V1224" t="str">
            <v>-888888</v>
          </cell>
          <cell r="W1224" t="str">
            <v>-888888</v>
          </cell>
          <cell r="X1224" t="str">
            <v>-999999</v>
          </cell>
          <cell r="Y1224" t="str">
            <v>15</v>
          </cell>
          <cell r="Z1224" t="str">
            <v>MEDIA</v>
          </cell>
          <cell r="AA1224" t="str">
            <v>10</v>
          </cell>
          <cell r="AB1224" t="str">
            <v>0</v>
          </cell>
          <cell r="AC1224" t="str">
            <v>SI</v>
          </cell>
          <cell r="AD1224" t="str">
            <v>SI_HighLow</v>
          </cell>
          <cell r="AE1224" t="str">
            <v>not used</v>
          </cell>
          <cell r="AF1224" t="str">
            <v>F005130</v>
          </cell>
        </row>
        <row r="1225">
          <cell r="A1225" t="str">
            <v>SHARED</v>
          </cell>
          <cell r="B1225" t="str">
            <v>1</v>
          </cell>
          <cell r="C1225" t="str">
            <v>F_005130</v>
          </cell>
          <cell r="D1225" t="str">
            <v>0000020000</v>
          </cell>
          <cell r="E1225" t="str">
            <v>01</v>
          </cell>
          <cell r="F1225" t="str">
            <v>F_005130_001</v>
          </cell>
          <cell r="G1225" t="str">
            <v>(Dis.CESENA) (VERGHERETO-CESENA SOLL. FALERA ) ASSORBIMENTO AMPEROMETRICO P.PA.1</v>
          </cell>
          <cell r="H1225" t="str">
            <v>A</v>
          </cell>
          <cell r="I1225" t="str">
            <v>820</v>
          </cell>
          <cell r="J1225" t="str">
            <v>4095</v>
          </cell>
          <cell r="K1225" t="str">
            <v>0</v>
          </cell>
          <cell r="L1225" t="str">
            <v>100</v>
          </cell>
          <cell r="M1225" t="str">
            <v>10</v>
          </cell>
          <cell r="N1225" t="str">
            <v>0</v>
          </cell>
          <cell r="O1225" t="str">
            <v>32</v>
          </cell>
          <cell r="P1225" t="str">
            <v>0</v>
          </cell>
          <cell r="Q1225" t="str">
            <v>15</v>
          </cell>
          <cell r="R1225" t="str">
            <v>LINEARE</v>
          </cell>
          <cell r="S1225" t="str">
            <v>999999</v>
          </cell>
          <cell r="T1225" t="str">
            <v>888888</v>
          </cell>
          <cell r="U1225" t="str">
            <v>888888</v>
          </cell>
          <cell r="V1225" t="str">
            <v>-888888</v>
          </cell>
          <cell r="W1225" t="str">
            <v>-888888</v>
          </cell>
          <cell r="X1225" t="str">
            <v>-999999</v>
          </cell>
          <cell r="Y1225" t="str">
            <v>15</v>
          </cell>
          <cell r="Z1225" t="str">
            <v>MEDIA</v>
          </cell>
          <cell r="AA1225" t="str">
            <v>10</v>
          </cell>
          <cell r="AB1225" t="str">
            <v>0</v>
          </cell>
          <cell r="AC1225" t="str">
            <v>SI</v>
          </cell>
          <cell r="AD1225" t="str">
            <v>SI_HighLow</v>
          </cell>
          <cell r="AE1225" t="str">
            <v>not used</v>
          </cell>
          <cell r="AF1225" t="str">
            <v>F005130</v>
          </cell>
        </row>
        <row r="1226">
          <cell r="A1226" t="str">
            <v>SHARED</v>
          </cell>
          <cell r="B1226" t="str">
            <v>1</v>
          </cell>
          <cell r="C1226" t="str">
            <v>F_005130</v>
          </cell>
          <cell r="D1226" t="str">
            <v>0000030000</v>
          </cell>
          <cell r="E1226" t="str">
            <v>02</v>
          </cell>
          <cell r="F1226" t="str">
            <v>F_005130_002</v>
          </cell>
          <cell r="G1226" t="str">
            <v>(Dis.CESENA) (VERGHERETO-CESENA SOLL. FALERA ) ASSORBIMENTO AMPEROMETRICO P.PA.2</v>
          </cell>
          <cell r="H1226" t="str">
            <v>A</v>
          </cell>
          <cell r="I1226" t="str">
            <v>820</v>
          </cell>
          <cell r="J1226" t="str">
            <v>4095</v>
          </cell>
          <cell r="K1226" t="str">
            <v>0</v>
          </cell>
          <cell r="L1226" t="str">
            <v>100</v>
          </cell>
          <cell r="M1226" t="str">
            <v>10</v>
          </cell>
          <cell r="N1226" t="str">
            <v>0</v>
          </cell>
          <cell r="O1226" t="str">
            <v>32</v>
          </cell>
          <cell r="P1226" t="str">
            <v>0</v>
          </cell>
          <cell r="Q1226" t="str">
            <v>15</v>
          </cell>
          <cell r="R1226" t="str">
            <v>LINEARE</v>
          </cell>
          <cell r="S1226" t="str">
            <v>999999</v>
          </cell>
          <cell r="T1226" t="str">
            <v>888888</v>
          </cell>
          <cell r="U1226" t="str">
            <v>888888</v>
          </cell>
          <cell r="V1226" t="str">
            <v>-888888</v>
          </cell>
          <cell r="W1226" t="str">
            <v>-888888</v>
          </cell>
          <cell r="X1226" t="str">
            <v>-999999</v>
          </cell>
          <cell r="Y1226" t="str">
            <v>15</v>
          </cell>
          <cell r="Z1226" t="str">
            <v>MEDIA</v>
          </cell>
          <cell r="AA1226" t="str">
            <v>10</v>
          </cell>
          <cell r="AB1226" t="str">
            <v>0</v>
          </cell>
          <cell r="AC1226" t="str">
            <v>SI</v>
          </cell>
          <cell r="AD1226" t="str">
            <v>SI_HighLow</v>
          </cell>
          <cell r="AE1226" t="str">
            <v>not used</v>
          </cell>
          <cell r="AF1226" t="str">
            <v>F005130</v>
          </cell>
        </row>
        <row r="1227">
          <cell r="A1227" t="str">
            <v>SHARED</v>
          </cell>
          <cell r="B1227" t="str">
            <v>1</v>
          </cell>
          <cell r="C1227" t="str">
            <v>F_005131</v>
          </cell>
          <cell r="D1227" t="str">
            <v>0000010000</v>
          </cell>
          <cell r="E1227" t="str">
            <v>00</v>
          </cell>
          <cell r="F1227" t="str">
            <v>F_005131_000</v>
          </cell>
          <cell r="G1227" t="str">
            <v>(Dis.CESENA) (VERGHERETO-CESENA SOLL. Z.A.BALZE ) LIVELLO POZZETTO</v>
          </cell>
          <cell r="H1227" t="str">
            <v>%</v>
          </cell>
          <cell r="I1227" t="str">
            <v>820</v>
          </cell>
          <cell r="J1227" t="str">
            <v>4095</v>
          </cell>
          <cell r="K1227" t="str">
            <v>0</v>
          </cell>
          <cell r="L1227" t="str">
            <v>100</v>
          </cell>
          <cell r="M1227" t="str">
            <v>1</v>
          </cell>
          <cell r="N1227" t="str">
            <v>0</v>
          </cell>
          <cell r="O1227" t="str">
            <v>32</v>
          </cell>
          <cell r="P1227" t="str">
            <v>0</v>
          </cell>
          <cell r="Q1227" t="str">
            <v>15</v>
          </cell>
          <cell r="R1227" t="str">
            <v>LINEARE</v>
          </cell>
          <cell r="S1227" t="str">
            <v>999999</v>
          </cell>
          <cell r="T1227" t="str">
            <v>888888</v>
          </cell>
          <cell r="U1227" t="str">
            <v>888888</v>
          </cell>
          <cell r="V1227" t="str">
            <v>-888888</v>
          </cell>
          <cell r="W1227" t="str">
            <v>-888888</v>
          </cell>
          <cell r="X1227" t="str">
            <v>-999999</v>
          </cell>
          <cell r="Y1227" t="str">
            <v>15</v>
          </cell>
          <cell r="Z1227" t="str">
            <v>MEDIA</v>
          </cell>
          <cell r="AA1227" t="str">
            <v>10</v>
          </cell>
          <cell r="AB1227" t="str">
            <v>0</v>
          </cell>
          <cell r="AC1227" t="str">
            <v>SI</v>
          </cell>
          <cell r="AD1227" t="str">
            <v>SI_HighLow</v>
          </cell>
          <cell r="AE1227" t="str">
            <v>not used</v>
          </cell>
          <cell r="AF1227" t="str">
            <v>F005131</v>
          </cell>
        </row>
        <row r="1228">
          <cell r="A1228" t="str">
            <v>SHARED</v>
          </cell>
          <cell r="B1228" t="str">
            <v>1</v>
          </cell>
          <cell r="C1228" t="str">
            <v>F_005131</v>
          </cell>
          <cell r="D1228" t="str">
            <v>0000020000</v>
          </cell>
          <cell r="E1228" t="str">
            <v>01</v>
          </cell>
          <cell r="F1228" t="str">
            <v>F_005131_001</v>
          </cell>
          <cell r="G1228" t="str">
            <v>(Dis.CESENA) (VERGHERETO-CESENA SOLL. Z.A.BALZE ) ASSORBIMENTO AMPEROMETRICO P.P</v>
          </cell>
          <cell r="H1228" t="str">
            <v>A</v>
          </cell>
          <cell r="I1228" t="str">
            <v>820</v>
          </cell>
          <cell r="J1228" t="str">
            <v>4095</v>
          </cell>
          <cell r="K1228" t="str">
            <v>0</v>
          </cell>
          <cell r="L1228" t="str">
            <v>100</v>
          </cell>
          <cell r="M1228" t="str">
            <v>10</v>
          </cell>
          <cell r="N1228" t="str">
            <v>0</v>
          </cell>
          <cell r="O1228" t="str">
            <v>32</v>
          </cell>
          <cell r="P1228" t="str">
            <v>0</v>
          </cell>
          <cell r="Q1228" t="str">
            <v>15</v>
          </cell>
          <cell r="R1228" t="str">
            <v>LINEARE</v>
          </cell>
          <cell r="S1228" t="str">
            <v>999999</v>
          </cell>
          <cell r="T1228" t="str">
            <v>888888</v>
          </cell>
          <cell r="U1228" t="str">
            <v>888888</v>
          </cell>
          <cell r="V1228" t="str">
            <v>-888888</v>
          </cell>
          <cell r="W1228" t="str">
            <v>-888888</v>
          </cell>
          <cell r="X1228" t="str">
            <v>-999999</v>
          </cell>
          <cell r="Y1228" t="str">
            <v>15</v>
          </cell>
          <cell r="Z1228" t="str">
            <v>MEDIA</v>
          </cell>
          <cell r="AA1228" t="str">
            <v>10</v>
          </cell>
          <cell r="AB1228" t="str">
            <v>0</v>
          </cell>
          <cell r="AC1228" t="str">
            <v>SI</v>
          </cell>
          <cell r="AD1228" t="str">
            <v>SI_HighLow</v>
          </cell>
          <cell r="AE1228" t="str">
            <v>not used</v>
          </cell>
          <cell r="AF1228" t="str">
            <v>F005131</v>
          </cell>
        </row>
        <row r="1229">
          <cell r="A1229" t="str">
            <v>SHARED</v>
          </cell>
          <cell r="B1229" t="str">
            <v>1</v>
          </cell>
          <cell r="C1229" t="str">
            <v>F_005131</v>
          </cell>
          <cell r="D1229" t="str">
            <v>0000030000</v>
          </cell>
          <cell r="E1229" t="str">
            <v>02</v>
          </cell>
          <cell r="F1229" t="str">
            <v>F_005131_002</v>
          </cell>
          <cell r="G1229" t="str">
            <v>(Dis.CESENA) (VERGHERETO-CESENA SOLL. Z.A.BALZE ) ASSORBIMENTO AMPEROMETRICO P.P</v>
          </cell>
          <cell r="H1229" t="str">
            <v>A</v>
          </cell>
          <cell r="I1229" t="str">
            <v>820</v>
          </cell>
          <cell r="J1229" t="str">
            <v>4095</v>
          </cell>
          <cell r="K1229" t="str">
            <v>0</v>
          </cell>
          <cell r="L1229" t="str">
            <v>100</v>
          </cell>
          <cell r="M1229" t="str">
            <v>10</v>
          </cell>
          <cell r="N1229" t="str">
            <v>0</v>
          </cell>
          <cell r="O1229" t="str">
            <v>32</v>
          </cell>
          <cell r="P1229" t="str">
            <v>0</v>
          </cell>
          <cell r="Q1229" t="str">
            <v>15</v>
          </cell>
          <cell r="R1229" t="str">
            <v>LINEARE</v>
          </cell>
          <cell r="S1229" t="str">
            <v>999999</v>
          </cell>
          <cell r="T1229" t="str">
            <v>888888</v>
          </cell>
          <cell r="U1229" t="str">
            <v>888888</v>
          </cell>
          <cell r="V1229" t="str">
            <v>-888888</v>
          </cell>
          <cell r="W1229" t="str">
            <v>-888888</v>
          </cell>
          <cell r="X1229" t="str">
            <v>-999999</v>
          </cell>
          <cell r="Y1229" t="str">
            <v>15</v>
          </cell>
          <cell r="Z1229" t="str">
            <v>MEDIA</v>
          </cell>
          <cell r="AA1229" t="str">
            <v>10</v>
          </cell>
          <cell r="AB1229" t="str">
            <v>0</v>
          </cell>
          <cell r="AC1229" t="str">
            <v>SI</v>
          </cell>
          <cell r="AD1229" t="str">
            <v>SI_HighLow</v>
          </cell>
          <cell r="AE1229" t="str">
            <v>not used</v>
          </cell>
          <cell r="AF1229" t="str">
            <v>F005131</v>
          </cell>
        </row>
        <row r="1230">
          <cell r="A1230" t="str">
            <v>SHARED</v>
          </cell>
          <cell r="B1230" t="str">
            <v>1</v>
          </cell>
          <cell r="C1230" t="str">
            <v>F_005132</v>
          </cell>
          <cell r="D1230" t="str">
            <v>0000010000</v>
          </cell>
          <cell r="E1230" t="str">
            <v>00</v>
          </cell>
          <cell r="F1230" t="str">
            <v>F_005132_000</v>
          </cell>
          <cell r="G1230" t="str">
            <v>(Dis.CESENA) (VERGHERETO-CESENA SOLL. BALZE ) LIVELLO POZZETTO</v>
          </cell>
          <cell r="H1230" t="str">
            <v>%</v>
          </cell>
          <cell r="I1230" t="str">
            <v>820</v>
          </cell>
          <cell r="J1230" t="str">
            <v>4095</v>
          </cell>
          <cell r="K1230" t="str">
            <v>0</v>
          </cell>
          <cell r="L1230" t="str">
            <v>100</v>
          </cell>
          <cell r="M1230" t="str">
            <v>1</v>
          </cell>
          <cell r="N1230" t="str">
            <v>0</v>
          </cell>
          <cell r="O1230" t="str">
            <v>32</v>
          </cell>
          <cell r="P1230" t="str">
            <v>0</v>
          </cell>
          <cell r="Q1230" t="str">
            <v>15</v>
          </cell>
          <cell r="R1230" t="str">
            <v>LINEARE</v>
          </cell>
          <cell r="S1230" t="str">
            <v>999999</v>
          </cell>
          <cell r="T1230" t="str">
            <v>888888</v>
          </cell>
          <cell r="U1230" t="str">
            <v>888888</v>
          </cell>
          <cell r="V1230" t="str">
            <v>-888888</v>
          </cell>
          <cell r="W1230" t="str">
            <v>-888888</v>
          </cell>
          <cell r="X1230" t="str">
            <v>-999999</v>
          </cell>
          <cell r="Y1230" t="str">
            <v>15</v>
          </cell>
          <cell r="Z1230" t="str">
            <v>MEDIA</v>
          </cell>
          <cell r="AA1230" t="str">
            <v>10</v>
          </cell>
          <cell r="AB1230" t="str">
            <v>0</v>
          </cell>
          <cell r="AC1230" t="str">
            <v>SI</v>
          </cell>
          <cell r="AD1230" t="str">
            <v>SI_HighLow</v>
          </cell>
          <cell r="AE1230" t="str">
            <v>not used</v>
          </cell>
          <cell r="AF1230" t="str">
            <v>F005132</v>
          </cell>
        </row>
        <row r="1231">
          <cell r="A1231" t="str">
            <v>SHARED</v>
          </cell>
          <cell r="B1231" t="str">
            <v>1</v>
          </cell>
          <cell r="C1231" t="str">
            <v>F_005132</v>
          </cell>
          <cell r="D1231" t="str">
            <v>0000020000</v>
          </cell>
          <cell r="E1231" t="str">
            <v>01</v>
          </cell>
          <cell r="F1231" t="str">
            <v>F_005132_001</v>
          </cell>
          <cell r="G1231" t="str">
            <v>(Dis.CESENA) (VERGHERETO-CESENA SOLL. BALZE ) ASSORBIMENTO AMPEROMETRICO P.PA.1</v>
          </cell>
          <cell r="H1231" t="str">
            <v>A</v>
          </cell>
          <cell r="I1231" t="str">
            <v>820</v>
          </cell>
          <cell r="J1231" t="str">
            <v>4095</v>
          </cell>
          <cell r="K1231" t="str">
            <v>0</v>
          </cell>
          <cell r="L1231" t="str">
            <v>100</v>
          </cell>
          <cell r="M1231" t="str">
            <v>10</v>
          </cell>
          <cell r="N1231" t="str">
            <v>0</v>
          </cell>
          <cell r="O1231" t="str">
            <v>32</v>
          </cell>
          <cell r="P1231" t="str">
            <v>0</v>
          </cell>
          <cell r="Q1231" t="str">
            <v>15</v>
          </cell>
          <cell r="R1231" t="str">
            <v>LINEARE</v>
          </cell>
          <cell r="S1231" t="str">
            <v>999999</v>
          </cell>
          <cell r="T1231" t="str">
            <v>888888</v>
          </cell>
          <cell r="U1231" t="str">
            <v>888888</v>
          </cell>
          <cell r="V1231" t="str">
            <v>-888888</v>
          </cell>
          <cell r="W1231" t="str">
            <v>-888888</v>
          </cell>
          <cell r="X1231" t="str">
            <v>-999999</v>
          </cell>
          <cell r="Y1231" t="str">
            <v>15</v>
          </cell>
          <cell r="Z1231" t="str">
            <v>MEDIA</v>
          </cell>
          <cell r="AA1231" t="str">
            <v>10</v>
          </cell>
          <cell r="AB1231" t="str">
            <v>0</v>
          </cell>
          <cell r="AC1231" t="str">
            <v>SI</v>
          </cell>
          <cell r="AD1231" t="str">
            <v>SI_HighLow</v>
          </cell>
          <cell r="AE1231" t="str">
            <v>not used</v>
          </cell>
          <cell r="AF1231" t="str">
            <v>F005132</v>
          </cell>
        </row>
        <row r="1232">
          <cell r="A1232" t="str">
            <v>SHARED</v>
          </cell>
          <cell r="B1232" t="str">
            <v>1</v>
          </cell>
          <cell r="C1232" t="str">
            <v>F_005132</v>
          </cell>
          <cell r="D1232" t="str">
            <v>0000030000</v>
          </cell>
          <cell r="E1232" t="str">
            <v>02</v>
          </cell>
          <cell r="F1232" t="str">
            <v>F_005132_002</v>
          </cell>
          <cell r="G1232" t="str">
            <v>(Dis.CESENA) (VERGHERETO-CESENA SOLL. BALZE ) ASSORBIMENTO AMPEROMETRICO P.PA.2</v>
          </cell>
          <cell r="H1232" t="str">
            <v>A</v>
          </cell>
          <cell r="I1232" t="str">
            <v>820</v>
          </cell>
          <cell r="J1232" t="str">
            <v>4095</v>
          </cell>
          <cell r="K1232" t="str">
            <v>0</v>
          </cell>
          <cell r="L1232" t="str">
            <v>100</v>
          </cell>
          <cell r="M1232" t="str">
            <v>10</v>
          </cell>
          <cell r="N1232" t="str">
            <v>0</v>
          </cell>
          <cell r="O1232" t="str">
            <v>32</v>
          </cell>
          <cell r="P1232" t="str">
            <v>0</v>
          </cell>
          <cell r="Q1232" t="str">
            <v>15</v>
          </cell>
          <cell r="R1232" t="str">
            <v>LINEARE</v>
          </cell>
          <cell r="S1232" t="str">
            <v>999999</v>
          </cell>
          <cell r="T1232" t="str">
            <v>888888</v>
          </cell>
          <cell r="U1232" t="str">
            <v>888888</v>
          </cell>
          <cell r="V1232" t="str">
            <v>-888888</v>
          </cell>
          <cell r="W1232" t="str">
            <v>-888888</v>
          </cell>
          <cell r="X1232" t="str">
            <v>-999999</v>
          </cell>
          <cell r="Y1232" t="str">
            <v>15</v>
          </cell>
          <cell r="Z1232" t="str">
            <v>MEDIA</v>
          </cell>
          <cell r="AA1232" t="str">
            <v>10</v>
          </cell>
          <cell r="AB1232" t="str">
            <v>0</v>
          </cell>
          <cell r="AC1232" t="str">
            <v>SI</v>
          </cell>
          <cell r="AD1232" t="str">
            <v>SI_HighLow</v>
          </cell>
          <cell r="AE1232" t="str">
            <v>not used</v>
          </cell>
          <cell r="AF1232" t="str">
            <v>F005132</v>
          </cell>
        </row>
        <row r="1233">
          <cell r="A1233" t="str">
            <v>SHARED</v>
          </cell>
          <cell r="B1233" t="str">
            <v>1</v>
          </cell>
          <cell r="C1233" t="str">
            <v>F_005155</v>
          </cell>
          <cell r="D1233" t="str">
            <v>0000020000</v>
          </cell>
          <cell r="E1233" t="str">
            <v>0</v>
          </cell>
          <cell r="F1233" t="str">
            <v>F_005155_000</v>
          </cell>
          <cell r="G1233" t="str">
            <v>(Dis.CESENA) (SOLL. LE VIGNE ) LIVELLO  POZZETTO</v>
          </cell>
          <cell r="H1233" t="str">
            <v>%</v>
          </cell>
          <cell r="I1233" t="str">
            <v>762</v>
          </cell>
          <cell r="J1233" t="str">
            <v>3810</v>
          </cell>
          <cell r="K1233" t="str">
            <v>0</v>
          </cell>
          <cell r="L1233" t="str">
            <v>100</v>
          </cell>
          <cell r="M1233" t="str">
            <v>1</v>
          </cell>
          <cell r="N1233" t="str">
            <v>0</v>
          </cell>
          <cell r="O1233" t="str">
            <v>30</v>
          </cell>
          <cell r="P1233" t="str">
            <v>0</v>
          </cell>
          <cell r="Q1233" t="str">
            <v>15</v>
          </cell>
          <cell r="R1233" t="str">
            <v>LINEARE</v>
          </cell>
          <cell r="S1233" t="str">
            <v>999999</v>
          </cell>
          <cell r="T1233" t="str">
            <v>888888</v>
          </cell>
          <cell r="U1233" t="str">
            <v>888888</v>
          </cell>
          <cell r="V1233" t="str">
            <v>-888888</v>
          </cell>
          <cell r="W1233" t="str">
            <v>-888888</v>
          </cell>
          <cell r="X1233" t="str">
            <v>-999999</v>
          </cell>
          <cell r="Y1233" t="str">
            <v>15</v>
          </cell>
          <cell r="Z1233" t="str">
            <v>MEDIA</v>
          </cell>
          <cell r="AA1233" t="str">
            <v>10</v>
          </cell>
          <cell r="AB1233" t="str">
            <v>0</v>
          </cell>
          <cell r="AC1233" t="str">
            <v>SI</v>
          </cell>
          <cell r="AD1233" t="str">
            <v>30_HighLow</v>
          </cell>
          <cell r="AE1233" t="str">
            <v>not used</v>
          </cell>
          <cell r="AF1233" t="str">
            <v>F005155</v>
          </cell>
        </row>
        <row r="1234">
          <cell r="A1234" t="str">
            <v>SHARED</v>
          </cell>
          <cell r="B1234" t="str">
            <v>1</v>
          </cell>
          <cell r="C1234" t="str">
            <v>F_005155</v>
          </cell>
          <cell r="D1234" t="str">
            <v>0000030000</v>
          </cell>
          <cell r="E1234" t="str">
            <v>1</v>
          </cell>
          <cell r="F1234" t="str">
            <v>F_005155_001</v>
          </cell>
          <cell r="G1234" t="str">
            <v>(Dis.CESENA) (SOLL. LE VIGNE ) ASSORBIMENTO  AMPEROMETRICO P.PA.1</v>
          </cell>
          <cell r="H1234" t="str">
            <v>A</v>
          </cell>
          <cell r="I1234" t="str">
            <v>762</v>
          </cell>
          <cell r="J1234" t="str">
            <v>3810</v>
          </cell>
          <cell r="K1234" t="str">
            <v>0</v>
          </cell>
          <cell r="L1234" t="str">
            <v>100</v>
          </cell>
          <cell r="M1234" t="str">
            <v>10</v>
          </cell>
          <cell r="N1234" t="str">
            <v>0</v>
          </cell>
          <cell r="O1234" t="str">
            <v>30</v>
          </cell>
          <cell r="P1234" t="str">
            <v>0</v>
          </cell>
          <cell r="Q1234" t="str">
            <v>15</v>
          </cell>
          <cell r="R1234" t="str">
            <v>LINEARE</v>
          </cell>
          <cell r="S1234" t="str">
            <v>999999</v>
          </cell>
          <cell r="T1234" t="str">
            <v>888888</v>
          </cell>
          <cell r="U1234" t="str">
            <v>888888</v>
          </cell>
          <cell r="V1234" t="str">
            <v>-888888</v>
          </cell>
          <cell r="W1234" t="str">
            <v>-888888</v>
          </cell>
          <cell r="X1234" t="str">
            <v>-999999</v>
          </cell>
          <cell r="Y1234" t="str">
            <v>15</v>
          </cell>
          <cell r="Z1234" t="str">
            <v>MEDIA</v>
          </cell>
          <cell r="AA1234" t="str">
            <v>10</v>
          </cell>
          <cell r="AB1234" t="str">
            <v>0</v>
          </cell>
          <cell r="AC1234" t="str">
            <v>SI</v>
          </cell>
          <cell r="AD1234" t="str">
            <v>30_HighLow</v>
          </cell>
          <cell r="AE1234" t="str">
            <v>not used</v>
          </cell>
          <cell r="AF1234" t="str">
            <v>F005155</v>
          </cell>
        </row>
        <row r="1235">
          <cell r="A1235" t="str">
            <v>SHARED</v>
          </cell>
          <cell r="B1235" t="str">
            <v>1</v>
          </cell>
          <cell r="C1235" t="str">
            <v>F_005155</v>
          </cell>
          <cell r="D1235" t="str">
            <v>0000040000</v>
          </cell>
          <cell r="E1235" t="str">
            <v>2</v>
          </cell>
          <cell r="F1235" t="str">
            <v>F_005155_002</v>
          </cell>
          <cell r="G1235" t="str">
            <v>(Dis.CESENA) (SOLL. LE VIGNE ) ASSORBIMENTO  AMPEROMETRICO P.PA.2</v>
          </cell>
          <cell r="H1235" t="str">
            <v>A</v>
          </cell>
          <cell r="I1235" t="str">
            <v>762</v>
          </cell>
          <cell r="J1235" t="str">
            <v>3810</v>
          </cell>
          <cell r="K1235" t="str">
            <v>0</v>
          </cell>
          <cell r="L1235" t="str">
            <v>100</v>
          </cell>
          <cell r="M1235" t="str">
            <v>10</v>
          </cell>
          <cell r="N1235" t="str">
            <v>0</v>
          </cell>
          <cell r="O1235" t="str">
            <v>30</v>
          </cell>
          <cell r="P1235" t="str">
            <v>0</v>
          </cell>
          <cell r="Q1235" t="str">
            <v>15</v>
          </cell>
          <cell r="R1235" t="str">
            <v>LINEARE</v>
          </cell>
          <cell r="S1235" t="str">
            <v>999999</v>
          </cell>
          <cell r="T1235" t="str">
            <v>888888</v>
          </cell>
          <cell r="U1235" t="str">
            <v>888888</v>
          </cell>
          <cell r="V1235" t="str">
            <v>-888888</v>
          </cell>
          <cell r="W1235" t="str">
            <v>-888888</v>
          </cell>
          <cell r="X1235" t="str">
            <v>-999999</v>
          </cell>
          <cell r="Y1235" t="str">
            <v>15</v>
          </cell>
          <cell r="Z1235" t="str">
            <v>MEDIA</v>
          </cell>
          <cell r="AA1235" t="str">
            <v>10</v>
          </cell>
          <cell r="AB1235" t="str">
            <v>0</v>
          </cell>
          <cell r="AC1235" t="str">
            <v>SI</v>
          </cell>
          <cell r="AD1235" t="str">
            <v>30_HighLow</v>
          </cell>
          <cell r="AE1235" t="str">
            <v>not used</v>
          </cell>
          <cell r="AF1235" t="str">
            <v>F005155</v>
          </cell>
        </row>
        <row r="1236">
          <cell r="A1236" t="str">
            <v>SHARED</v>
          </cell>
          <cell r="B1236" t="str">
            <v>1</v>
          </cell>
          <cell r="C1236" t="str">
            <v>F_005155</v>
          </cell>
          <cell r="D1236" t="str">
            <v>0000010000</v>
          </cell>
          <cell r="E1236" t="str">
            <v>7</v>
          </cell>
          <cell r="F1236" t="str">
            <v>F_005155_003</v>
          </cell>
          <cell r="G1236" t="str">
            <v>(Dis.CESENA) (SOLL. LE VIGNE ) PORTATA  SOLLEVAMENTO</v>
          </cell>
          <cell r="H1236" t="str">
            <v>m3/h</v>
          </cell>
          <cell r="I1236" t="str">
            <v>762</v>
          </cell>
          <cell r="J1236" t="str">
            <v>3810</v>
          </cell>
          <cell r="K1236" t="str">
            <v>0</v>
          </cell>
          <cell r="L1236" t="str">
            <v>100</v>
          </cell>
          <cell r="M1236" t="str">
            <v>1</v>
          </cell>
          <cell r="N1236" t="str">
            <v>0</v>
          </cell>
          <cell r="O1236" t="str">
            <v>30</v>
          </cell>
          <cell r="P1236" t="str">
            <v>0</v>
          </cell>
          <cell r="Q1236" t="str">
            <v>15</v>
          </cell>
          <cell r="R1236" t="str">
            <v>LINEARE</v>
          </cell>
          <cell r="S1236" t="str">
            <v>999999</v>
          </cell>
          <cell r="T1236" t="str">
            <v>888888</v>
          </cell>
          <cell r="U1236" t="str">
            <v>888888</v>
          </cell>
          <cell r="V1236" t="str">
            <v>-888888</v>
          </cell>
          <cell r="W1236" t="str">
            <v>-888888</v>
          </cell>
          <cell r="X1236" t="str">
            <v>-999999</v>
          </cell>
          <cell r="Y1236" t="str">
            <v>15</v>
          </cell>
          <cell r="Z1236" t="str">
            <v>MEDIA</v>
          </cell>
          <cell r="AA1236" t="str">
            <v>10</v>
          </cell>
          <cell r="AB1236" t="str">
            <v>0</v>
          </cell>
          <cell r="AC1236" t="str">
            <v>SI</v>
          </cell>
          <cell r="AD1236" t="str">
            <v>30_HighLow</v>
          </cell>
          <cell r="AE1236" t="str">
            <v>not used</v>
          </cell>
          <cell r="AF1236" t="str">
            <v>F005155</v>
          </cell>
        </row>
        <row r="1237">
          <cell r="A1237" t="str">
            <v>SHARED</v>
          </cell>
          <cell r="B1237" t="str">
            <v>1</v>
          </cell>
          <cell r="C1237" t="str">
            <v>F_005155</v>
          </cell>
          <cell r="D1237" t="str">
            <v>0000050000</v>
          </cell>
          <cell r="E1237" t="str">
            <v>4</v>
          </cell>
          <cell r="F1237" t="str">
            <v>F_005155_004</v>
          </cell>
          <cell r="G1237" t="str">
            <v>(Dis.CESENA) (SOLL. LE VIGNE ) ASSORBIMENTO  AMPEROMETRICO P.PA. 3</v>
          </cell>
          <cell r="H1237" t="str">
            <v>A</v>
          </cell>
          <cell r="I1237" t="str">
            <v>762</v>
          </cell>
          <cell r="J1237" t="str">
            <v>3810</v>
          </cell>
          <cell r="K1237" t="str">
            <v>0</v>
          </cell>
          <cell r="L1237" t="str">
            <v>100</v>
          </cell>
          <cell r="M1237" t="str">
            <v>10</v>
          </cell>
          <cell r="N1237" t="str">
            <v>0</v>
          </cell>
          <cell r="O1237" t="str">
            <v>30</v>
          </cell>
          <cell r="P1237" t="str">
            <v>0</v>
          </cell>
          <cell r="Q1237" t="str">
            <v>15</v>
          </cell>
          <cell r="R1237" t="str">
            <v>LINEARE</v>
          </cell>
          <cell r="S1237" t="str">
            <v>999999</v>
          </cell>
          <cell r="T1237" t="str">
            <v>888888</v>
          </cell>
          <cell r="U1237" t="str">
            <v>888888</v>
          </cell>
          <cell r="V1237" t="str">
            <v>-888888</v>
          </cell>
          <cell r="W1237" t="str">
            <v>-888888</v>
          </cell>
          <cell r="X1237" t="str">
            <v>-999999</v>
          </cell>
          <cell r="Y1237" t="str">
            <v>15</v>
          </cell>
          <cell r="Z1237" t="str">
            <v>MEDIA</v>
          </cell>
          <cell r="AA1237" t="str">
            <v>10</v>
          </cell>
          <cell r="AB1237" t="str">
            <v>0</v>
          </cell>
          <cell r="AC1237" t="str">
            <v>SI</v>
          </cell>
          <cell r="AD1237" t="str">
            <v>30_HighLow</v>
          </cell>
          <cell r="AE1237" t="str">
            <v>not used</v>
          </cell>
          <cell r="AF1237" t="str">
            <v>F005155</v>
          </cell>
        </row>
        <row r="1238">
          <cell r="A1238" t="str">
            <v>SHARED</v>
          </cell>
          <cell r="B1238" t="str">
            <v>1</v>
          </cell>
          <cell r="C1238" t="str">
            <v>F_005155</v>
          </cell>
          <cell r="D1238" t="str">
            <v>0000060000</v>
          </cell>
          <cell r="E1238" t="str">
            <v>5</v>
          </cell>
          <cell r="F1238" t="str">
            <v>F_005155_005</v>
          </cell>
          <cell r="G1238" t="str">
            <v>(Dis.CESENA) (SOLL. LE VIGNE ) ASSORBIMENTO  AMPEROMETRICO P.PA. 4</v>
          </cell>
          <cell r="H1238" t="str">
            <v>A</v>
          </cell>
          <cell r="I1238" t="str">
            <v>762</v>
          </cell>
          <cell r="J1238" t="str">
            <v>3810</v>
          </cell>
          <cell r="K1238" t="str">
            <v>0</v>
          </cell>
          <cell r="L1238" t="str">
            <v>100</v>
          </cell>
          <cell r="M1238" t="str">
            <v>10</v>
          </cell>
          <cell r="N1238" t="str">
            <v>0</v>
          </cell>
          <cell r="O1238" t="str">
            <v>30</v>
          </cell>
          <cell r="P1238" t="str">
            <v>0</v>
          </cell>
          <cell r="Q1238" t="str">
            <v>15</v>
          </cell>
          <cell r="R1238" t="str">
            <v>LINEARE</v>
          </cell>
          <cell r="S1238" t="str">
            <v>999999</v>
          </cell>
          <cell r="T1238" t="str">
            <v>888888</v>
          </cell>
          <cell r="U1238" t="str">
            <v>888888</v>
          </cell>
          <cell r="V1238" t="str">
            <v>-888888</v>
          </cell>
          <cell r="W1238" t="str">
            <v>-888888</v>
          </cell>
          <cell r="X1238" t="str">
            <v>-999999</v>
          </cell>
          <cell r="Y1238" t="str">
            <v>15</v>
          </cell>
          <cell r="Z1238" t="str">
            <v>MEDIA</v>
          </cell>
          <cell r="AA1238" t="str">
            <v>10</v>
          </cell>
          <cell r="AB1238" t="str">
            <v>0</v>
          </cell>
          <cell r="AC1238" t="str">
            <v>SI</v>
          </cell>
          <cell r="AD1238" t="str">
            <v>30_HighLow</v>
          </cell>
          <cell r="AE1238" t="str">
            <v>not used</v>
          </cell>
          <cell r="AF1238" t="str">
            <v>F005155</v>
          </cell>
        </row>
        <row r="1239">
          <cell r="A1239" t="str">
            <v>SHARED</v>
          </cell>
          <cell r="B1239" t="str">
            <v>1</v>
          </cell>
          <cell r="C1239" t="str">
            <v>F_005156</v>
          </cell>
          <cell r="D1239" t="str">
            <v>0000020000</v>
          </cell>
          <cell r="E1239" t="str">
            <v>0</v>
          </cell>
          <cell r="F1239" t="str">
            <v>F_005156_000</v>
          </cell>
          <cell r="G1239" t="str">
            <v>(Dis.CESENA) (SOLL. "SCARICO 105" ) LIVELLO  POZZETTO</v>
          </cell>
          <cell r="H1239" t="str">
            <v>%</v>
          </cell>
          <cell r="I1239" t="str">
            <v>762</v>
          </cell>
          <cell r="J1239" t="str">
            <v>3810</v>
          </cell>
          <cell r="K1239" t="str">
            <v>0</v>
          </cell>
          <cell r="L1239" t="str">
            <v>100</v>
          </cell>
          <cell r="M1239" t="str">
            <v>1</v>
          </cell>
          <cell r="N1239" t="str">
            <v>0</v>
          </cell>
          <cell r="O1239" t="str">
            <v>30</v>
          </cell>
          <cell r="P1239" t="str">
            <v>0</v>
          </cell>
          <cell r="Q1239" t="str">
            <v>15</v>
          </cell>
          <cell r="R1239" t="str">
            <v>LINEARE</v>
          </cell>
          <cell r="S1239" t="str">
            <v>999999</v>
          </cell>
          <cell r="T1239" t="str">
            <v>888888</v>
          </cell>
          <cell r="U1239" t="str">
            <v>888888</v>
          </cell>
          <cell r="V1239" t="str">
            <v>-888888</v>
          </cell>
          <cell r="W1239" t="str">
            <v>-888888</v>
          </cell>
          <cell r="X1239" t="str">
            <v>-999999</v>
          </cell>
          <cell r="Y1239" t="str">
            <v>15</v>
          </cell>
          <cell r="Z1239" t="str">
            <v>MEDIA</v>
          </cell>
          <cell r="AA1239" t="str">
            <v>10</v>
          </cell>
          <cell r="AB1239" t="str">
            <v>0</v>
          </cell>
          <cell r="AC1239" t="str">
            <v>SI</v>
          </cell>
          <cell r="AD1239" t="str">
            <v>30_HighLow</v>
          </cell>
          <cell r="AE1239" t="str">
            <v>not used</v>
          </cell>
          <cell r="AF1239" t="str">
            <v>F005156</v>
          </cell>
        </row>
        <row r="1240">
          <cell r="A1240" t="str">
            <v>SHARED</v>
          </cell>
          <cell r="B1240" t="str">
            <v>1</v>
          </cell>
          <cell r="C1240" t="str">
            <v>F_005156</v>
          </cell>
          <cell r="D1240" t="str">
            <v>0000030000</v>
          </cell>
          <cell r="E1240" t="str">
            <v>1</v>
          </cell>
          <cell r="F1240" t="str">
            <v>F_005156_001</v>
          </cell>
          <cell r="G1240" t="str">
            <v>(Dis.CESENA) (SOLL. "SCARICO 105" ) ASSORBIMENTO  AMPEROMETRICO P.PA.1</v>
          </cell>
          <cell r="H1240" t="str">
            <v>A</v>
          </cell>
          <cell r="I1240" t="str">
            <v>762</v>
          </cell>
          <cell r="J1240" t="str">
            <v>3810</v>
          </cell>
          <cell r="K1240" t="str">
            <v>0</v>
          </cell>
          <cell r="L1240" t="str">
            <v>100</v>
          </cell>
          <cell r="M1240" t="str">
            <v>10</v>
          </cell>
          <cell r="N1240" t="str">
            <v>0</v>
          </cell>
          <cell r="O1240" t="str">
            <v>30</v>
          </cell>
          <cell r="P1240" t="str">
            <v>0</v>
          </cell>
          <cell r="Q1240" t="str">
            <v>15</v>
          </cell>
          <cell r="R1240" t="str">
            <v>LINEARE</v>
          </cell>
          <cell r="S1240" t="str">
            <v>999999</v>
          </cell>
          <cell r="T1240" t="str">
            <v>888888</v>
          </cell>
          <cell r="U1240" t="str">
            <v>888888</v>
          </cell>
          <cell r="V1240" t="str">
            <v>-888888</v>
          </cell>
          <cell r="W1240" t="str">
            <v>-888888</v>
          </cell>
          <cell r="X1240" t="str">
            <v>-999999</v>
          </cell>
          <cell r="Y1240" t="str">
            <v>15</v>
          </cell>
          <cell r="Z1240" t="str">
            <v>MEDIA</v>
          </cell>
          <cell r="AA1240" t="str">
            <v>10</v>
          </cell>
          <cell r="AB1240" t="str">
            <v>0</v>
          </cell>
          <cell r="AC1240" t="str">
            <v>SI</v>
          </cell>
          <cell r="AD1240" t="str">
            <v>30_HighLow</v>
          </cell>
          <cell r="AE1240" t="str">
            <v>not used</v>
          </cell>
          <cell r="AF1240" t="str">
            <v>F005156</v>
          </cell>
        </row>
        <row r="1241">
          <cell r="A1241" t="str">
            <v>SHARED</v>
          </cell>
          <cell r="B1241" t="str">
            <v>1</v>
          </cell>
          <cell r="C1241" t="str">
            <v>F_005156</v>
          </cell>
          <cell r="D1241" t="str">
            <v>0000040000</v>
          </cell>
          <cell r="E1241" t="str">
            <v>2</v>
          </cell>
          <cell r="F1241" t="str">
            <v>F_005156_002</v>
          </cell>
          <cell r="G1241" t="str">
            <v>(Dis.CESENA) (SOLL. "SCARICO 105" ) ASSORBIMENTO  AMPEROMETRICO P.PA.2</v>
          </cell>
          <cell r="H1241" t="str">
            <v>A</v>
          </cell>
          <cell r="I1241" t="str">
            <v>762</v>
          </cell>
          <cell r="J1241" t="str">
            <v>3810</v>
          </cell>
          <cell r="K1241" t="str">
            <v>0</v>
          </cell>
          <cell r="L1241" t="str">
            <v>100</v>
          </cell>
          <cell r="M1241" t="str">
            <v>10</v>
          </cell>
          <cell r="N1241" t="str">
            <v>0</v>
          </cell>
          <cell r="O1241" t="str">
            <v>30</v>
          </cell>
          <cell r="P1241" t="str">
            <v>0</v>
          </cell>
          <cell r="Q1241" t="str">
            <v>15</v>
          </cell>
          <cell r="R1241" t="str">
            <v>LINEARE</v>
          </cell>
          <cell r="S1241" t="str">
            <v>999999</v>
          </cell>
          <cell r="T1241" t="str">
            <v>888888</v>
          </cell>
          <cell r="U1241" t="str">
            <v>888888</v>
          </cell>
          <cell r="V1241" t="str">
            <v>-888888</v>
          </cell>
          <cell r="W1241" t="str">
            <v>-888888</v>
          </cell>
          <cell r="X1241" t="str">
            <v>-999999</v>
          </cell>
          <cell r="Y1241" t="str">
            <v>15</v>
          </cell>
          <cell r="Z1241" t="str">
            <v>MEDIA</v>
          </cell>
          <cell r="AA1241" t="str">
            <v>10</v>
          </cell>
          <cell r="AB1241" t="str">
            <v>0</v>
          </cell>
          <cell r="AC1241" t="str">
            <v>SI</v>
          </cell>
          <cell r="AD1241" t="str">
            <v>30_HighLow</v>
          </cell>
          <cell r="AE1241" t="str">
            <v>not used</v>
          </cell>
          <cell r="AF1241" t="str">
            <v>F005156</v>
          </cell>
        </row>
        <row r="1242">
          <cell r="A1242" t="str">
            <v>SHARED</v>
          </cell>
          <cell r="B1242" t="str">
            <v>1</v>
          </cell>
          <cell r="C1242" t="str">
            <v>F_005156</v>
          </cell>
          <cell r="D1242" t="str">
            <v>0000010000</v>
          </cell>
          <cell r="E1242" t="str">
            <v>7</v>
          </cell>
          <cell r="F1242" t="str">
            <v>F_005156_003</v>
          </cell>
          <cell r="G1242" t="str">
            <v>(Dis.CESENA) (SOLL. "SCARICO 105" ) PORTATA  SOLLEVAMENTO</v>
          </cell>
          <cell r="H1242" t="str">
            <v>m3/h</v>
          </cell>
          <cell r="I1242" t="str">
            <v>762</v>
          </cell>
          <cell r="J1242" t="str">
            <v>3810</v>
          </cell>
          <cell r="K1242" t="str">
            <v>0</v>
          </cell>
          <cell r="L1242" t="str">
            <v>100</v>
          </cell>
          <cell r="M1242" t="str">
            <v>1</v>
          </cell>
          <cell r="N1242" t="str">
            <v>0</v>
          </cell>
          <cell r="O1242" t="str">
            <v>30</v>
          </cell>
          <cell r="P1242" t="str">
            <v>0</v>
          </cell>
          <cell r="Q1242" t="str">
            <v>15</v>
          </cell>
          <cell r="R1242" t="str">
            <v>LINEARE</v>
          </cell>
          <cell r="S1242" t="str">
            <v>999999</v>
          </cell>
          <cell r="T1242" t="str">
            <v>888888</v>
          </cell>
          <cell r="U1242" t="str">
            <v>888888</v>
          </cell>
          <cell r="V1242" t="str">
            <v>-888888</v>
          </cell>
          <cell r="W1242" t="str">
            <v>-888888</v>
          </cell>
          <cell r="X1242" t="str">
            <v>-999999</v>
          </cell>
          <cell r="Y1242" t="str">
            <v>15</v>
          </cell>
          <cell r="Z1242" t="str">
            <v>MEDIA</v>
          </cell>
          <cell r="AA1242" t="str">
            <v>10</v>
          </cell>
          <cell r="AB1242" t="str">
            <v>0</v>
          </cell>
          <cell r="AC1242" t="str">
            <v>SI</v>
          </cell>
          <cell r="AD1242" t="str">
            <v>30_HighLow</v>
          </cell>
          <cell r="AE1242" t="str">
            <v>not used</v>
          </cell>
          <cell r="AF1242" t="str">
            <v>F005156</v>
          </cell>
        </row>
        <row r="1243">
          <cell r="A1243" t="str">
            <v>SHARED</v>
          </cell>
          <cell r="B1243" t="str">
            <v>1</v>
          </cell>
          <cell r="C1243" t="str">
            <v>F_005156</v>
          </cell>
          <cell r="D1243" t="str">
            <v>0000050000</v>
          </cell>
          <cell r="E1243" t="str">
            <v>4</v>
          </cell>
          <cell r="F1243" t="str">
            <v>F_005156_004</v>
          </cell>
          <cell r="G1243" t="str">
            <v>(Dis.CESENA) (SOLL. "SCARICO 105" ) ASSORBIMENTO  AMPEROMETRICO P.PA. 3</v>
          </cell>
          <cell r="H1243" t="str">
            <v>A</v>
          </cell>
          <cell r="I1243" t="str">
            <v>762</v>
          </cell>
          <cell r="J1243" t="str">
            <v>3810</v>
          </cell>
          <cell r="K1243" t="str">
            <v>0</v>
          </cell>
          <cell r="L1243" t="str">
            <v>100</v>
          </cell>
          <cell r="M1243" t="str">
            <v>10</v>
          </cell>
          <cell r="N1243" t="str">
            <v>0</v>
          </cell>
          <cell r="O1243" t="str">
            <v>30</v>
          </cell>
          <cell r="P1243" t="str">
            <v>0</v>
          </cell>
          <cell r="Q1243" t="str">
            <v>15</v>
          </cell>
          <cell r="R1243" t="str">
            <v>LINEARE</v>
          </cell>
          <cell r="S1243" t="str">
            <v>999999</v>
          </cell>
          <cell r="T1243" t="str">
            <v>888888</v>
          </cell>
          <cell r="U1243" t="str">
            <v>888888</v>
          </cell>
          <cell r="V1243" t="str">
            <v>-888888</v>
          </cell>
          <cell r="W1243" t="str">
            <v>-888888</v>
          </cell>
          <cell r="X1243" t="str">
            <v>-999999</v>
          </cell>
          <cell r="Y1243" t="str">
            <v>15</v>
          </cell>
          <cell r="Z1243" t="str">
            <v>MEDIA</v>
          </cell>
          <cell r="AA1243" t="str">
            <v>10</v>
          </cell>
          <cell r="AB1243" t="str">
            <v>0</v>
          </cell>
          <cell r="AC1243" t="str">
            <v>SI</v>
          </cell>
          <cell r="AD1243" t="str">
            <v>30_HighLow</v>
          </cell>
          <cell r="AE1243" t="str">
            <v>not used</v>
          </cell>
          <cell r="AF1243" t="str">
            <v>F005156</v>
          </cell>
        </row>
        <row r="1244">
          <cell r="A1244" t="str">
            <v>SHARED</v>
          </cell>
          <cell r="B1244" t="str">
            <v>1</v>
          </cell>
          <cell r="C1244" t="str">
            <v>F_005157</v>
          </cell>
          <cell r="D1244" t="str">
            <v>0000020000</v>
          </cell>
          <cell r="E1244" t="str">
            <v>0</v>
          </cell>
          <cell r="F1244" t="str">
            <v>F_005157_000</v>
          </cell>
          <cell r="G1244" t="str">
            <v>(Dis.CESENA) (SOLL. "SCARICO 196" ) LIVELLO  POZZETTO</v>
          </cell>
          <cell r="H1244" t="str">
            <v>%</v>
          </cell>
          <cell r="I1244" t="str">
            <v>762</v>
          </cell>
          <cell r="J1244" t="str">
            <v>3810</v>
          </cell>
          <cell r="K1244" t="str">
            <v>0</v>
          </cell>
          <cell r="L1244" t="str">
            <v>100</v>
          </cell>
          <cell r="M1244" t="str">
            <v>1</v>
          </cell>
          <cell r="N1244" t="str">
            <v>0</v>
          </cell>
          <cell r="O1244" t="str">
            <v>30</v>
          </cell>
          <cell r="P1244" t="str">
            <v>0</v>
          </cell>
          <cell r="Q1244" t="str">
            <v>15</v>
          </cell>
          <cell r="R1244" t="str">
            <v>LINEARE</v>
          </cell>
          <cell r="S1244" t="str">
            <v>999999</v>
          </cell>
          <cell r="T1244" t="str">
            <v>888888</v>
          </cell>
          <cell r="U1244" t="str">
            <v>888888</v>
          </cell>
          <cell r="V1244" t="str">
            <v>-888888</v>
          </cell>
          <cell r="W1244" t="str">
            <v>-888888</v>
          </cell>
          <cell r="X1244" t="str">
            <v>-999999</v>
          </cell>
          <cell r="Y1244" t="str">
            <v>15</v>
          </cell>
          <cell r="Z1244" t="str">
            <v>MEDIA</v>
          </cell>
          <cell r="AA1244" t="str">
            <v>10</v>
          </cell>
          <cell r="AB1244" t="str">
            <v>0</v>
          </cell>
          <cell r="AC1244" t="str">
            <v>SI</v>
          </cell>
          <cell r="AD1244" t="str">
            <v>30_HighLow</v>
          </cell>
          <cell r="AE1244" t="str">
            <v>not used</v>
          </cell>
          <cell r="AF1244" t="str">
            <v>F005157</v>
          </cell>
        </row>
        <row r="1245">
          <cell r="A1245" t="str">
            <v>SHARED</v>
          </cell>
          <cell r="B1245" t="str">
            <v>1</v>
          </cell>
          <cell r="C1245" t="str">
            <v>F_005157</v>
          </cell>
          <cell r="D1245" t="str">
            <v>0000030000</v>
          </cell>
          <cell r="E1245" t="str">
            <v>1</v>
          </cell>
          <cell r="F1245" t="str">
            <v>F_005157_001</v>
          </cell>
          <cell r="G1245" t="str">
            <v>(Dis.CESENA) (SOLL. "SCARICO 196" ) ASSORBIMENTO  AMPEROMETRICO P.PA.1</v>
          </cell>
          <cell r="H1245" t="str">
            <v>A</v>
          </cell>
          <cell r="I1245" t="str">
            <v>762</v>
          </cell>
          <cell r="J1245" t="str">
            <v>3810</v>
          </cell>
          <cell r="K1245" t="str">
            <v>0</v>
          </cell>
          <cell r="L1245" t="str">
            <v>100</v>
          </cell>
          <cell r="M1245" t="str">
            <v>10</v>
          </cell>
          <cell r="N1245" t="str">
            <v>0</v>
          </cell>
          <cell r="O1245" t="str">
            <v>30</v>
          </cell>
          <cell r="P1245" t="str">
            <v>0</v>
          </cell>
          <cell r="Q1245" t="str">
            <v>15</v>
          </cell>
          <cell r="R1245" t="str">
            <v>LINEARE</v>
          </cell>
          <cell r="S1245" t="str">
            <v>999999</v>
          </cell>
          <cell r="T1245" t="str">
            <v>888888</v>
          </cell>
          <cell r="U1245" t="str">
            <v>888888</v>
          </cell>
          <cell r="V1245" t="str">
            <v>-888888</v>
          </cell>
          <cell r="W1245" t="str">
            <v>-888888</v>
          </cell>
          <cell r="X1245" t="str">
            <v>-999999</v>
          </cell>
          <cell r="Y1245" t="str">
            <v>15</v>
          </cell>
          <cell r="Z1245" t="str">
            <v>MEDIA</v>
          </cell>
          <cell r="AA1245" t="str">
            <v>10</v>
          </cell>
          <cell r="AB1245" t="str">
            <v>0</v>
          </cell>
          <cell r="AC1245" t="str">
            <v>SI</v>
          </cell>
          <cell r="AD1245" t="str">
            <v>30_HighLow</v>
          </cell>
          <cell r="AE1245" t="str">
            <v>not used</v>
          </cell>
          <cell r="AF1245" t="str">
            <v>F005157</v>
          </cell>
        </row>
        <row r="1246">
          <cell r="A1246" t="str">
            <v>SHARED</v>
          </cell>
          <cell r="B1246" t="str">
            <v>1</v>
          </cell>
          <cell r="C1246" t="str">
            <v>F_005157</v>
          </cell>
          <cell r="D1246" t="str">
            <v>0000040000</v>
          </cell>
          <cell r="E1246" t="str">
            <v>2</v>
          </cell>
          <cell r="F1246" t="str">
            <v>F_005157_002</v>
          </cell>
          <cell r="G1246" t="str">
            <v>(Dis.CESENA) (SOLL. "SCARICO 196" ) ASSORBIMENTO  AMPEROMETRICO P.PA.2</v>
          </cell>
          <cell r="H1246" t="str">
            <v>A</v>
          </cell>
          <cell r="I1246" t="str">
            <v>762</v>
          </cell>
          <cell r="J1246" t="str">
            <v>3810</v>
          </cell>
          <cell r="K1246" t="str">
            <v>0</v>
          </cell>
          <cell r="L1246" t="str">
            <v>100</v>
          </cell>
          <cell r="M1246" t="str">
            <v>10</v>
          </cell>
          <cell r="N1246" t="str">
            <v>0</v>
          </cell>
          <cell r="O1246" t="str">
            <v>30</v>
          </cell>
          <cell r="P1246" t="str">
            <v>0</v>
          </cell>
          <cell r="Q1246" t="str">
            <v>15</v>
          </cell>
          <cell r="R1246" t="str">
            <v>LINEARE</v>
          </cell>
          <cell r="S1246" t="str">
            <v>999999</v>
          </cell>
          <cell r="T1246" t="str">
            <v>888888</v>
          </cell>
          <cell r="U1246" t="str">
            <v>888888</v>
          </cell>
          <cell r="V1246" t="str">
            <v>-888888</v>
          </cell>
          <cell r="W1246" t="str">
            <v>-888888</v>
          </cell>
          <cell r="X1246" t="str">
            <v>-999999</v>
          </cell>
          <cell r="Y1246" t="str">
            <v>15</v>
          </cell>
          <cell r="Z1246" t="str">
            <v>MEDIA</v>
          </cell>
          <cell r="AA1246" t="str">
            <v>10</v>
          </cell>
          <cell r="AB1246" t="str">
            <v>0</v>
          </cell>
          <cell r="AC1246" t="str">
            <v>SI</v>
          </cell>
          <cell r="AD1246" t="str">
            <v>30_HighLow</v>
          </cell>
          <cell r="AE1246" t="str">
            <v>not used</v>
          </cell>
          <cell r="AF1246" t="str">
            <v>F005157</v>
          </cell>
        </row>
        <row r="1247">
          <cell r="A1247" t="str">
            <v>SHARED</v>
          </cell>
          <cell r="B1247" t="str">
            <v>1</v>
          </cell>
          <cell r="C1247" t="str">
            <v>F_005157</v>
          </cell>
          <cell r="D1247" t="str">
            <v>0000010000</v>
          </cell>
          <cell r="E1247" t="str">
            <v>7</v>
          </cell>
          <cell r="F1247" t="str">
            <v>F_005157_003</v>
          </cell>
          <cell r="G1247" t="str">
            <v>(Dis.CESENA) (SOLL. "SCARICO 196" ) PORTATA  SOLLEVAMENTO</v>
          </cell>
          <cell r="H1247" t="str">
            <v>m3/h</v>
          </cell>
          <cell r="I1247" t="str">
            <v>762</v>
          </cell>
          <cell r="J1247" t="str">
            <v>3810</v>
          </cell>
          <cell r="K1247" t="str">
            <v>0</v>
          </cell>
          <cell r="L1247" t="str">
            <v>100</v>
          </cell>
          <cell r="M1247" t="str">
            <v>1</v>
          </cell>
          <cell r="N1247" t="str">
            <v>0</v>
          </cell>
          <cell r="O1247" t="str">
            <v>30</v>
          </cell>
          <cell r="P1247" t="str">
            <v>0</v>
          </cell>
          <cell r="Q1247" t="str">
            <v>15</v>
          </cell>
          <cell r="R1247" t="str">
            <v>LINEARE</v>
          </cell>
          <cell r="S1247" t="str">
            <v>999999</v>
          </cell>
          <cell r="T1247" t="str">
            <v>888888</v>
          </cell>
          <cell r="U1247" t="str">
            <v>888888</v>
          </cell>
          <cell r="V1247" t="str">
            <v>-888888</v>
          </cell>
          <cell r="W1247" t="str">
            <v>-888888</v>
          </cell>
          <cell r="X1247" t="str">
            <v>-999999</v>
          </cell>
          <cell r="Y1247" t="str">
            <v>15</v>
          </cell>
          <cell r="Z1247" t="str">
            <v>MEDIA</v>
          </cell>
          <cell r="AA1247" t="str">
            <v>10</v>
          </cell>
          <cell r="AB1247" t="str">
            <v>0</v>
          </cell>
          <cell r="AC1247" t="str">
            <v>SI</v>
          </cell>
          <cell r="AD1247" t="str">
            <v>30_HighLow</v>
          </cell>
          <cell r="AE1247" t="str">
            <v>not used</v>
          </cell>
          <cell r="AF1247" t="str">
            <v>F005157</v>
          </cell>
        </row>
        <row r="1248">
          <cell r="A1248" t="str">
            <v>SHARED</v>
          </cell>
          <cell r="B1248" t="str">
            <v>1</v>
          </cell>
          <cell r="C1248" t="str">
            <v>F_005159</v>
          </cell>
          <cell r="D1248" t="str">
            <v>0000020000</v>
          </cell>
          <cell r="E1248" t="str">
            <v>0</v>
          </cell>
          <cell r="F1248" t="str">
            <v>F_005159_000</v>
          </cell>
          <cell r="G1248" t="str">
            <v>(Dis.CESENA) (SOLL. "DIEGARO" ) LIVELLO  POZZETTO</v>
          </cell>
          <cell r="H1248" t="str">
            <v>%</v>
          </cell>
          <cell r="I1248" t="str">
            <v>762</v>
          </cell>
          <cell r="J1248" t="str">
            <v>3810</v>
          </cell>
          <cell r="K1248" t="str">
            <v>0</v>
          </cell>
          <cell r="L1248" t="str">
            <v>100</v>
          </cell>
          <cell r="M1248" t="str">
            <v>1</v>
          </cell>
          <cell r="N1248" t="str">
            <v>0</v>
          </cell>
          <cell r="O1248" t="str">
            <v>30</v>
          </cell>
          <cell r="P1248" t="str">
            <v>0</v>
          </cell>
          <cell r="Q1248" t="str">
            <v>15</v>
          </cell>
          <cell r="R1248" t="str">
            <v>LINEARE</v>
          </cell>
          <cell r="S1248" t="str">
            <v>999999</v>
          </cell>
          <cell r="T1248" t="str">
            <v>888888</v>
          </cell>
          <cell r="U1248" t="str">
            <v>888888</v>
          </cell>
          <cell r="V1248" t="str">
            <v>-888888</v>
          </cell>
          <cell r="W1248" t="str">
            <v>-888888</v>
          </cell>
          <cell r="X1248" t="str">
            <v>-999999</v>
          </cell>
          <cell r="Y1248" t="str">
            <v>15</v>
          </cell>
          <cell r="Z1248" t="str">
            <v>MEDIA</v>
          </cell>
          <cell r="AA1248" t="str">
            <v>10</v>
          </cell>
          <cell r="AB1248" t="str">
            <v>0</v>
          </cell>
          <cell r="AC1248" t="str">
            <v>SI</v>
          </cell>
          <cell r="AD1248" t="str">
            <v>30_HighLow</v>
          </cell>
          <cell r="AE1248" t="str">
            <v>not used</v>
          </cell>
          <cell r="AF1248" t="str">
            <v>F005159</v>
          </cell>
        </row>
        <row r="1249">
          <cell r="A1249" t="str">
            <v>SHARED</v>
          </cell>
          <cell r="B1249" t="str">
            <v>1</v>
          </cell>
          <cell r="C1249" t="str">
            <v>F_005159</v>
          </cell>
          <cell r="D1249" t="str">
            <v>0000030000</v>
          </cell>
          <cell r="E1249" t="str">
            <v>1</v>
          </cell>
          <cell r="F1249" t="str">
            <v>F_005159_001</v>
          </cell>
          <cell r="G1249" t="str">
            <v>(Dis.CESENA) (SOLL. "DIEGARO" ) ASSORBIMENTO  AMPEROMETRICO P.PA.1</v>
          </cell>
          <cell r="H1249" t="str">
            <v>A</v>
          </cell>
          <cell r="I1249" t="str">
            <v>762</v>
          </cell>
          <cell r="J1249" t="str">
            <v>3810</v>
          </cell>
          <cell r="K1249" t="str">
            <v>0</v>
          </cell>
          <cell r="L1249" t="str">
            <v>100</v>
          </cell>
          <cell r="M1249" t="str">
            <v>10</v>
          </cell>
          <cell r="N1249" t="str">
            <v>0</v>
          </cell>
          <cell r="O1249" t="str">
            <v>30</v>
          </cell>
          <cell r="P1249" t="str">
            <v>0</v>
          </cell>
          <cell r="Q1249" t="str">
            <v>15</v>
          </cell>
          <cell r="R1249" t="str">
            <v>LINEARE</v>
          </cell>
          <cell r="S1249" t="str">
            <v>999999</v>
          </cell>
          <cell r="T1249" t="str">
            <v>888888</v>
          </cell>
          <cell r="U1249" t="str">
            <v>888888</v>
          </cell>
          <cell r="V1249" t="str">
            <v>-888888</v>
          </cell>
          <cell r="W1249" t="str">
            <v>-888888</v>
          </cell>
          <cell r="X1249" t="str">
            <v>-999999</v>
          </cell>
          <cell r="Y1249" t="str">
            <v>15</v>
          </cell>
          <cell r="Z1249" t="str">
            <v>MEDIA</v>
          </cell>
          <cell r="AA1249" t="str">
            <v>10</v>
          </cell>
          <cell r="AB1249" t="str">
            <v>0</v>
          </cell>
          <cell r="AC1249" t="str">
            <v>SI</v>
          </cell>
          <cell r="AD1249" t="str">
            <v>30_HighLow</v>
          </cell>
          <cell r="AE1249" t="str">
            <v>not used</v>
          </cell>
          <cell r="AF1249" t="str">
            <v>F005159</v>
          </cell>
        </row>
        <row r="1250">
          <cell r="A1250" t="str">
            <v>SHARED</v>
          </cell>
          <cell r="B1250" t="str">
            <v>1</v>
          </cell>
          <cell r="C1250" t="str">
            <v>F_005159</v>
          </cell>
          <cell r="D1250" t="str">
            <v>0000040000</v>
          </cell>
          <cell r="E1250" t="str">
            <v>2</v>
          </cell>
          <cell r="F1250" t="str">
            <v>F_005159_002</v>
          </cell>
          <cell r="G1250" t="str">
            <v>(Dis.CESENA) (SOLL. "DIEGARO" ) ASSORBIMENTO  AMPEROMETRICO P.PA.2</v>
          </cell>
          <cell r="H1250" t="str">
            <v>A</v>
          </cell>
          <cell r="I1250" t="str">
            <v>762</v>
          </cell>
          <cell r="J1250" t="str">
            <v>3810</v>
          </cell>
          <cell r="K1250" t="str">
            <v>0</v>
          </cell>
          <cell r="L1250" t="str">
            <v>100</v>
          </cell>
          <cell r="M1250" t="str">
            <v>10</v>
          </cell>
          <cell r="N1250" t="str">
            <v>0</v>
          </cell>
          <cell r="O1250" t="str">
            <v>30</v>
          </cell>
          <cell r="P1250" t="str">
            <v>0</v>
          </cell>
          <cell r="Q1250" t="str">
            <v>15</v>
          </cell>
          <cell r="R1250" t="str">
            <v>LINEARE</v>
          </cell>
          <cell r="S1250" t="str">
            <v>999999</v>
          </cell>
          <cell r="T1250" t="str">
            <v>888888</v>
          </cell>
          <cell r="U1250" t="str">
            <v>888888</v>
          </cell>
          <cell r="V1250" t="str">
            <v>-888888</v>
          </cell>
          <cell r="W1250" t="str">
            <v>-888888</v>
          </cell>
          <cell r="X1250" t="str">
            <v>-999999</v>
          </cell>
          <cell r="Y1250" t="str">
            <v>15</v>
          </cell>
          <cell r="Z1250" t="str">
            <v>MEDIA</v>
          </cell>
          <cell r="AA1250" t="str">
            <v>10</v>
          </cell>
          <cell r="AB1250" t="str">
            <v>0</v>
          </cell>
          <cell r="AC1250" t="str">
            <v>SI</v>
          </cell>
          <cell r="AD1250" t="str">
            <v>30_HighLow</v>
          </cell>
          <cell r="AE1250" t="str">
            <v>not used</v>
          </cell>
          <cell r="AF1250" t="str">
            <v>F005159</v>
          </cell>
        </row>
        <row r="1251">
          <cell r="A1251" t="str">
            <v>SHARED</v>
          </cell>
          <cell r="B1251" t="str">
            <v>1</v>
          </cell>
          <cell r="C1251" t="str">
            <v>F_005159</v>
          </cell>
          <cell r="D1251" t="str">
            <v>0000010000</v>
          </cell>
          <cell r="E1251" t="str">
            <v>7</v>
          </cell>
          <cell r="F1251" t="str">
            <v>F_005159_003</v>
          </cell>
          <cell r="G1251" t="str">
            <v>(Dis.CESENA) (SOLL. "DIEGARO" ) PORTATA  SOLLEVAMENTO</v>
          </cell>
          <cell r="H1251" t="str">
            <v>m3/h</v>
          </cell>
          <cell r="I1251" t="str">
            <v>762</v>
          </cell>
          <cell r="J1251" t="str">
            <v>3810</v>
          </cell>
          <cell r="K1251" t="str">
            <v>0</v>
          </cell>
          <cell r="L1251" t="str">
            <v>100</v>
          </cell>
          <cell r="M1251" t="str">
            <v>1</v>
          </cell>
          <cell r="N1251" t="str">
            <v>0</v>
          </cell>
          <cell r="O1251" t="str">
            <v>30</v>
          </cell>
          <cell r="P1251" t="str">
            <v>0</v>
          </cell>
          <cell r="Q1251" t="str">
            <v>15</v>
          </cell>
          <cell r="R1251" t="str">
            <v>LINEARE</v>
          </cell>
          <cell r="S1251" t="str">
            <v>999999</v>
          </cell>
          <cell r="T1251" t="str">
            <v>888888</v>
          </cell>
          <cell r="U1251" t="str">
            <v>888888</v>
          </cell>
          <cell r="V1251" t="str">
            <v>-888888</v>
          </cell>
          <cell r="W1251" t="str">
            <v>-888888</v>
          </cell>
          <cell r="X1251" t="str">
            <v>-999999</v>
          </cell>
          <cell r="Y1251" t="str">
            <v>15</v>
          </cell>
          <cell r="Z1251" t="str">
            <v>MEDIA</v>
          </cell>
          <cell r="AA1251" t="str">
            <v>10</v>
          </cell>
          <cell r="AB1251" t="str">
            <v>0</v>
          </cell>
          <cell r="AC1251" t="str">
            <v>SI</v>
          </cell>
          <cell r="AD1251" t="str">
            <v>30_HighLow</v>
          </cell>
          <cell r="AE1251" t="str">
            <v>not used</v>
          </cell>
          <cell r="AF1251" t="str">
            <v>F005159</v>
          </cell>
        </row>
        <row r="1252">
          <cell r="A1252" t="str">
            <v>SHARED</v>
          </cell>
          <cell r="B1252" t="str">
            <v>1</v>
          </cell>
          <cell r="C1252" t="str">
            <v>F_005159</v>
          </cell>
          <cell r="D1252" t="str">
            <v>0000050000</v>
          </cell>
          <cell r="E1252" t="str">
            <v>4</v>
          </cell>
          <cell r="F1252" t="str">
            <v>F_005159_004</v>
          </cell>
          <cell r="G1252" t="str">
            <v>(Dis.CESENA) (SOLL. "DIEGARO" ) ASSORBIMENTO  AMPEROMETRICO P.PA. 3</v>
          </cell>
          <cell r="H1252" t="str">
            <v>A</v>
          </cell>
          <cell r="I1252" t="str">
            <v>762</v>
          </cell>
          <cell r="J1252" t="str">
            <v>3810</v>
          </cell>
          <cell r="K1252" t="str">
            <v>0</v>
          </cell>
          <cell r="L1252" t="str">
            <v>100</v>
          </cell>
          <cell r="M1252" t="str">
            <v>10</v>
          </cell>
          <cell r="N1252" t="str">
            <v>0</v>
          </cell>
          <cell r="O1252" t="str">
            <v>30</v>
          </cell>
          <cell r="P1252" t="str">
            <v>0</v>
          </cell>
          <cell r="Q1252" t="str">
            <v>15</v>
          </cell>
          <cell r="R1252" t="str">
            <v>LINEARE</v>
          </cell>
          <cell r="S1252" t="str">
            <v>999999</v>
          </cell>
          <cell r="T1252" t="str">
            <v>888888</v>
          </cell>
          <cell r="U1252" t="str">
            <v>888888</v>
          </cell>
          <cell r="V1252" t="str">
            <v>-888888</v>
          </cell>
          <cell r="W1252" t="str">
            <v>-888888</v>
          </cell>
          <cell r="X1252" t="str">
            <v>-999999</v>
          </cell>
          <cell r="Y1252" t="str">
            <v>15</v>
          </cell>
          <cell r="Z1252" t="str">
            <v>MEDIA</v>
          </cell>
          <cell r="AA1252" t="str">
            <v>10</v>
          </cell>
          <cell r="AB1252" t="str">
            <v>0</v>
          </cell>
          <cell r="AC1252" t="str">
            <v>SI</v>
          </cell>
          <cell r="AD1252" t="str">
            <v>30_HighLow</v>
          </cell>
          <cell r="AE1252" t="str">
            <v>not used</v>
          </cell>
          <cell r="AF1252" t="str">
            <v>F005159</v>
          </cell>
        </row>
        <row r="1253">
          <cell r="A1253" t="str">
            <v>SHARED</v>
          </cell>
          <cell r="B1253" t="str">
            <v>1</v>
          </cell>
          <cell r="C1253" t="str">
            <v>F_005160</v>
          </cell>
          <cell r="D1253" t="str">
            <v>0000020000</v>
          </cell>
          <cell r="E1253" t="str">
            <v>0</v>
          </cell>
          <cell r="F1253" t="str">
            <v>F_005160_000</v>
          </cell>
          <cell r="G1253" t="str">
            <v>(Dis.CESENA) (SOLL. PIEVESISTINA) LIVELLO  POZZETTO</v>
          </cell>
          <cell r="H1253" t="str">
            <v>%</v>
          </cell>
          <cell r="I1253" t="str">
            <v>762</v>
          </cell>
          <cell r="J1253" t="str">
            <v>3810</v>
          </cell>
          <cell r="K1253" t="str">
            <v>0</v>
          </cell>
          <cell r="L1253" t="str">
            <v>100</v>
          </cell>
          <cell r="M1253" t="str">
            <v>1</v>
          </cell>
          <cell r="N1253" t="str">
            <v>0</v>
          </cell>
          <cell r="O1253" t="str">
            <v>30</v>
          </cell>
          <cell r="P1253" t="str">
            <v>0</v>
          </cell>
          <cell r="Q1253" t="str">
            <v>15</v>
          </cell>
          <cell r="R1253" t="str">
            <v>LINEARE</v>
          </cell>
          <cell r="S1253" t="str">
            <v>999999</v>
          </cell>
          <cell r="T1253" t="str">
            <v>888888</v>
          </cell>
          <cell r="U1253" t="str">
            <v>888888</v>
          </cell>
          <cell r="V1253" t="str">
            <v>-888888</v>
          </cell>
          <cell r="W1253" t="str">
            <v>-888888</v>
          </cell>
          <cell r="X1253" t="str">
            <v>-999999</v>
          </cell>
          <cell r="Y1253" t="str">
            <v>15</v>
          </cell>
          <cell r="Z1253" t="str">
            <v>MEDIA</v>
          </cell>
          <cell r="AA1253" t="str">
            <v>10</v>
          </cell>
          <cell r="AB1253" t="str">
            <v>0</v>
          </cell>
          <cell r="AC1253" t="str">
            <v>SI</v>
          </cell>
          <cell r="AD1253" t="str">
            <v>30_HighLow</v>
          </cell>
          <cell r="AE1253" t="str">
            <v>not used</v>
          </cell>
          <cell r="AF1253" t="str">
            <v>F005160</v>
          </cell>
        </row>
        <row r="1254">
          <cell r="A1254" t="str">
            <v>SHARED</v>
          </cell>
          <cell r="B1254" t="str">
            <v>1</v>
          </cell>
          <cell r="C1254" t="str">
            <v>F_005160</v>
          </cell>
          <cell r="D1254" t="str">
            <v>0000030000</v>
          </cell>
          <cell r="E1254" t="str">
            <v>1</v>
          </cell>
          <cell r="F1254" t="str">
            <v>F_005160_001</v>
          </cell>
          <cell r="G1254" t="str">
            <v>(Dis.CESENA) (SOLL. PIEVESISTINA) ASSORBIMENTO  AMPEROMETRICO P.PA.1</v>
          </cell>
          <cell r="H1254" t="str">
            <v>A</v>
          </cell>
          <cell r="I1254" t="str">
            <v>762</v>
          </cell>
          <cell r="J1254" t="str">
            <v>3810</v>
          </cell>
          <cell r="K1254" t="str">
            <v>0</v>
          </cell>
          <cell r="L1254" t="str">
            <v>100</v>
          </cell>
          <cell r="M1254" t="str">
            <v>10</v>
          </cell>
          <cell r="N1254" t="str">
            <v>0</v>
          </cell>
          <cell r="O1254" t="str">
            <v>30</v>
          </cell>
          <cell r="P1254" t="str">
            <v>0</v>
          </cell>
          <cell r="Q1254" t="str">
            <v>15</v>
          </cell>
          <cell r="R1254" t="str">
            <v>LINEARE</v>
          </cell>
          <cell r="S1254" t="str">
            <v>999999</v>
          </cell>
          <cell r="T1254" t="str">
            <v>888888</v>
          </cell>
          <cell r="U1254" t="str">
            <v>888888</v>
          </cell>
          <cell r="V1254" t="str">
            <v>-888888</v>
          </cell>
          <cell r="W1254" t="str">
            <v>-888888</v>
          </cell>
          <cell r="X1254" t="str">
            <v>-999999</v>
          </cell>
          <cell r="Y1254" t="str">
            <v>15</v>
          </cell>
          <cell r="Z1254" t="str">
            <v>MEDIA</v>
          </cell>
          <cell r="AA1254" t="str">
            <v>10</v>
          </cell>
          <cell r="AB1254" t="str">
            <v>0</v>
          </cell>
          <cell r="AC1254" t="str">
            <v>SI</v>
          </cell>
          <cell r="AD1254" t="str">
            <v>30_HighLow</v>
          </cell>
          <cell r="AE1254" t="str">
            <v>not used</v>
          </cell>
          <cell r="AF1254" t="str">
            <v>F005160</v>
          </cell>
        </row>
        <row r="1255">
          <cell r="A1255" t="str">
            <v>SHARED</v>
          </cell>
          <cell r="B1255" t="str">
            <v>1</v>
          </cell>
          <cell r="C1255" t="str">
            <v>F_005160</v>
          </cell>
          <cell r="D1255" t="str">
            <v>0000040000</v>
          </cell>
          <cell r="E1255" t="str">
            <v>2</v>
          </cell>
          <cell r="F1255" t="str">
            <v>F_005160_002</v>
          </cell>
          <cell r="G1255" t="str">
            <v>(Dis.CESENA) (SOLL. PIEVESISTINA) ASSORBIMENTO  AMPEROMETRICO P.PA.2</v>
          </cell>
          <cell r="H1255" t="str">
            <v>A</v>
          </cell>
          <cell r="I1255" t="str">
            <v>762</v>
          </cell>
          <cell r="J1255" t="str">
            <v>3810</v>
          </cell>
          <cell r="K1255" t="str">
            <v>0</v>
          </cell>
          <cell r="L1255" t="str">
            <v>100</v>
          </cell>
          <cell r="M1255" t="str">
            <v>10</v>
          </cell>
          <cell r="N1255" t="str">
            <v>0</v>
          </cell>
          <cell r="O1255" t="str">
            <v>30</v>
          </cell>
          <cell r="P1255" t="str">
            <v>0</v>
          </cell>
          <cell r="Q1255" t="str">
            <v>15</v>
          </cell>
          <cell r="R1255" t="str">
            <v>LINEARE</v>
          </cell>
          <cell r="S1255" t="str">
            <v>999999</v>
          </cell>
          <cell r="T1255" t="str">
            <v>888888</v>
          </cell>
          <cell r="U1255" t="str">
            <v>888888</v>
          </cell>
          <cell r="V1255" t="str">
            <v>-888888</v>
          </cell>
          <cell r="W1255" t="str">
            <v>-888888</v>
          </cell>
          <cell r="X1255" t="str">
            <v>-999999</v>
          </cell>
          <cell r="Y1255" t="str">
            <v>15</v>
          </cell>
          <cell r="Z1255" t="str">
            <v>MEDIA</v>
          </cell>
          <cell r="AA1255" t="str">
            <v>10</v>
          </cell>
          <cell r="AB1255" t="str">
            <v>0</v>
          </cell>
          <cell r="AC1255" t="str">
            <v>SI</v>
          </cell>
          <cell r="AD1255" t="str">
            <v>30_HighLow</v>
          </cell>
          <cell r="AE1255" t="str">
            <v>not used</v>
          </cell>
          <cell r="AF1255" t="str">
            <v>F005160</v>
          </cell>
        </row>
        <row r="1256">
          <cell r="A1256" t="str">
            <v>SHARED</v>
          </cell>
          <cell r="B1256" t="str">
            <v>1</v>
          </cell>
          <cell r="C1256" t="str">
            <v>F_005160</v>
          </cell>
          <cell r="D1256" t="str">
            <v>0000010000</v>
          </cell>
          <cell r="E1256" t="str">
            <v>7</v>
          </cell>
          <cell r="F1256" t="str">
            <v>F_005160_003</v>
          </cell>
          <cell r="G1256" t="str">
            <v>(Dis.CESENA) (SOLL. PIEVESISTINA) PORTATA  SOLLEVAMENTO</v>
          </cell>
          <cell r="H1256" t="str">
            <v>m3/h</v>
          </cell>
          <cell r="I1256" t="str">
            <v>762</v>
          </cell>
          <cell r="J1256" t="str">
            <v>3810</v>
          </cell>
          <cell r="K1256" t="str">
            <v>0</v>
          </cell>
          <cell r="L1256" t="str">
            <v>100</v>
          </cell>
          <cell r="M1256" t="str">
            <v>1</v>
          </cell>
          <cell r="N1256" t="str">
            <v>0</v>
          </cell>
          <cell r="O1256" t="str">
            <v>30</v>
          </cell>
          <cell r="P1256" t="str">
            <v>0</v>
          </cell>
          <cell r="Q1256" t="str">
            <v>15</v>
          </cell>
          <cell r="R1256" t="str">
            <v>LINEARE</v>
          </cell>
          <cell r="S1256" t="str">
            <v>999999</v>
          </cell>
          <cell r="T1256" t="str">
            <v>888888</v>
          </cell>
          <cell r="U1256" t="str">
            <v>888888</v>
          </cell>
          <cell r="V1256" t="str">
            <v>-888888</v>
          </cell>
          <cell r="W1256" t="str">
            <v>-888888</v>
          </cell>
          <cell r="X1256" t="str">
            <v>-999999</v>
          </cell>
          <cell r="Y1256" t="str">
            <v>15</v>
          </cell>
          <cell r="Z1256" t="str">
            <v>MEDIA</v>
          </cell>
          <cell r="AA1256" t="str">
            <v>10</v>
          </cell>
          <cell r="AB1256" t="str">
            <v>0</v>
          </cell>
          <cell r="AC1256" t="str">
            <v>SI</v>
          </cell>
          <cell r="AD1256" t="str">
            <v>30_HighLow</v>
          </cell>
          <cell r="AE1256" t="str">
            <v>not used</v>
          </cell>
          <cell r="AF1256" t="str">
            <v>F005160</v>
          </cell>
        </row>
        <row r="1257">
          <cell r="A1257" t="str">
            <v>SHARED</v>
          </cell>
          <cell r="B1257" t="str">
            <v>1</v>
          </cell>
          <cell r="C1257" t="str">
            <v>F_005171</v>
          </cell>
          <cell r="D1257" t="str">
            <v>0093000038</v>
          </cell>
          <cell r="E1257" t="str">
            <v>0</v>
          </cell>
          <cell r="F1257" t="str">
            <v>F_005171_000</v>
          </cell>
          <cell r="G1257" t="str">
            <v>(Dis.CESENA) (SOLL. LONGANE-APOFRUIT) LIVELLO  POZZETTO</v>
          </cell>
          <cell r="H1257" t="str">
            <v>%</v>
          </cell>
          <cell r="I1257" t="str">
            <v>768</v>
          </cell>
          <cell r="J1257" t="str">
            <v>3810</v>
          </cell>
          <cell r="K1257" t="str">
            <v>0</v>
          </cell>
          <cell r="L1257" t="str">
            <v>100</v>
          </cell>
          <cell r="M1257" t="str">
            <v>0</v>
          </cell>
          <cell r="N1257" t="str">
            <v>0</v>
          </cell>
          <cell r="O1257" t="str">
            <v>30</v>
          </cell>
          <cell r="P1257" t="str">
            <v>0</v>
          </cell>
          <cell r="Q1257" t="str">
            <v>15</v>
          </cell>
          <cell r="R1257" t="str">
            <v>LINEARE</v>
          </cell>
          <cell r="S1257" t="str">
            <v>999999</v>
          </cell>
          <cell r="T1257" t="str">
            <v>888888</v>
          </cell>
          <cell r="U1257" t="str">
            <v>888888</v>
          </cell>
          <cell r="V1257" t="str">
            <v>-888888</v>
          </cell>
          <cell r="W1257" t="str">
            <v>-888888</v>
          </cell>
          <cell r="X1257" t="str">
            <v>-999999</v>
          </cell>
          <cell r="Y1257" t="str">
            <v>15</v>
          </cell>
          <cell r="Z1257" t="str">
            <v>MEDIA</v>
          </cell>
          <cell r="AA1257" t="str">
            <v>10</v>
          </cell>
          <cell r="AB1257" t="str">
            <v>0</v>
          </cell>
          <cell r="AC1257" t="str">
            <v>SI</v>
          </cell>
          <cell r="AE1257" t="str">
            <v>not used</v>
          </cell>
          <cell r="AF1257" t="str">
            <v>F005171</v>
          </cell>
        </row>
        <row r="1258">
          <cell r="A1258" t="str">
            <v>SHARED</v>
          </cell>
          <cell r="B1258" t="str">
            <v>1</v>
          </cell>
          <cell r="C1258" t="str">
            <v>F_005171</v>
          </cell>
          <cell r="D1258" t="str">
            <v>0093000040</v>
          </cell>
          <cell r="E1258" t="str">
            <v>1</v>
          </cell>
          <cell r="F1258" t="str">
            <v>F_005171_001</v>
          </cell>
          <cell r="G1258" t="str">
            <v>(Dis.CESENA) (SOLL. LONGANE-APOFRUIT) ASSORBIMENTO  AMPEROMETRICO P.PA.1</v>
          </cell>
          <cell r="H1258" t="str">
            <v>A</v>
          </cell>
          <cell r="I1258" t="str">
            <v>0</v>
          </cell>
          <cell r="J1258" t="str">
            <v>3810</v>
          </cell>
          <cell r="K1258" t="str">
            <v>0</v>
          </cell>
          <cell r="L1258" t="str">
            <v>10</v>
          </cell>
          <cell r="M1258" t="str">
            <v>0</v>
          </cell>
          <cell r="N1258" t="str">
            <v>0</v>
          </cell>
          <cell r="O1258" t="str">
            <v>30</v>
          </cell>
          <cell r="P1258" t="str">
            <v>0</v>
          </cell>
          <cell r="Q1258" t="str">
            <v>15</v>
          </cell>
          <cell r="R1258" t="str">
            <v>LINEARE</v>
          </cell>
          <cell r="S1258" t="str">
            <v>999999</v>
          </cell>
          <cell r="T1258" t="str">
            <v>888888</v>
          </cell>
          <cell r="U1258" t="str">
            <v>888888</v>
          </cell>
          <cell r="V1258" t="str">
            <v>-888888</v>
          </cell>
          <cell r="W1258" t="str">
            <v>-888888</v>
          </cell>
          <cell r="X1258" t="str">
            <v>-999999</v>
          </cell>
          <cell r="Y1258" t="str">
            <v>15</v>
          </cell>
          <cell r="Z1258" t="str">
            <v>MEDIA</v>
          </cell>
          <cell r="AA1258" t="str">
            <v>10</v>
          </cell>
          <cell r="AB1258" t="str">
            <v>0</v>
          </cell>
          <cell r="AC1258" t="str">
            <v>SI</v>
          </cell>
          <cell r="AE1258" t="str">
            <v>not used</v>
          </cell>
          <cell r="AF1258" t="str">
            <v>F005171</v>
          </cell>
        </row>
        <row r="1259">
          <cell r="A1259" t="str">
            <v>SHARED</v>
          </cell>
          <cell r="B1259" t="str">
            <v>1</v>
          </cell>
          <cell r="C1259" t="str">
            <v>F_005171</v>
          </cell>
          <cell r="D1259" t="str">
            <v>0093000042</v>
          </cell>
          <cell r="E1259" t="str">
            <v>2</v>
          </cell>
          <cell r="F1259" t="str">
            <v>F_005171_002</v>
          </cell>
          <cell r="G1259" t="str">
            <v>(Dis.CESENA) (SOLL. LONGANE-APOFRUIT) ASSORBIMENTO  AMPEROMETRICO P.PA.2</v>
          </cell>
          <cell r="H1259" t="str">
            <v>A</v>
          </cell>
          <cell r="I1259" t="str">
            <v>0</v>
          </cell>
          <cell r="J1259" t="str">
            <v>3810</v>
          </cell>
          <cell r="K1259" t="str">
            <v>0</v>
          </cell>
          <cell r="L1259" t="str">
            <v>10</v>
          </cell>
          <cell r="M1259" t="str">
            <v>0</v>
          </cell>
          <cell r="N1259" t="str">
            <v>0</v>
          </cell>
          <cell r="O1259" t="str">
            <v>30</v>
          </cell>
          <cell r="P1259" t="str">
            <v>0</v>
          </cell>
          <cell r="Q1259" t="str">
            <v>15</v>
          </cell>
          <cell r="R1259" t="str">
            <v>LINEARE</v>
          </cell>
          <cell r="S1259" t="str">
            <v>999999</v>
          </cell>
          <cell r="T1259" t="str">
            <v>888888</v>
          </cell>
          <cell r="U1259" t="str">
            <v>888888</v>
          </cell>
          <cell r="V1259" t="str">
            <v>-888888</v>
          </cell>
          <cell r="W1259" t="str">
            <v>-888888</v>
          </cell>
          <cell r="X1259" t="str">
            <v>-999999</v>
          </cell>
          <cell r="Y1259" t="str">
            <v>15</v>
          </cell>
          <cell r="Z1259" t="str">
            <v>MEDIA</v>
          </cell>
          <cell r="AA1259" t="str">
            <v>10</v>
          </cell>
          <cell r="AB1259" t="str">
            <v>0</v>
          </cell>
          <cell r="AC1259" t="str">
            <v>SI</v>
          </cell>
          <cell r="AE1259" t="str">
            <v>not used</v>
          </cell>
          <cell r="AF1259" t="str">
            <v>F005171</v>
          </cell>
        </row>
        <row r="1260">
          <cell r="A1260" t="str">
            <v>SHARED</v>
          </cell>
          <cell r="B1260" t="str">
            <v>1</v>
          </cell>
          <cell r="C1260" t="str">
            <v>F_005171</v>
          </cell>
          <cell r="D1260" t="str">
            <v>0093000044</v>
          </cell>
          <cell r="E1260" t="str">
            <v>3</v>
          </cell>
          <cell r="F1260" t="str">
            <v>F_005171_003</v>
          </cell>
          <cell r="G1260" t="str">
            <v>(Dis.CESENA) (SOLL. LONGANE-APOFRUIT) ASSORBIMENTO  AMPEROMETRICO P.PA.3</v>
          </cell>
          <cell r="H1260" t="str">
            <v>A</v>
          </cell>
          <cell r="I1260" t="str">
            <v>0</v>
          </cell>
          <cell r="J1260" t="str">
            <v>3810</v>
          </cell>
          <cell r="K1260" t="str">
            <v>0</v>
          </cell>
          <cell r="L1260" t="str">
            <v>10</v>
          </cell>
          <cell r="M1260" t="str">
            <v>0</v>
          </cell>
          <cell r="N1260" t="str">
            <v>0</v>
          </cell>
          <cell r="O1260" t="str">
            <v>30</v>
          </cell>
          <cell r="P1260" t="str">
            <v>0</v>
          </cell>
          <cell r="Q1260" t="str">
            <v>15</v>
          </cell>
          <cell r="R1260" t="str">
            <v>LINEARE</v>
          </cell>
          <cell r="S1260" t="str">
            <v>999999</v>
          </cell>
          <cell r="T1260" t="str">
            <v>888888</v>
          </cell>
          <cell r="U1260" t="str">
            <v>888888</v>
          </cell>
          <cell r="V1260" t="str">
            <v>-888888</v>
          </cell>
          <cell r="W1260" t="str">
            <v>-888888</v>
          </cell>
          <cell r="X1260" t="str">
            <v>-999999</v>
          </cell>
          <cell r="Y1260" t="str">
            <v>15</v>
          </cell>
          <cell r="Z1260" t="str">
            <v>MEDIA</v>
          </cell>
          <cell r="AA1260" t="str">
            <v>10</v>
          </cell>
          <cell r="AB1260" t="str">
            <v>0</v>
          </cell>
          <cell r="AC1260" t="str">
            <v>SI</v>
          </cell>
          <cell r="AE1260" t="str">
            <v>not used</v>
          </cell>
          <cell r="AF1260" t="str">
            <v>F005171</v>
          </cell>
        </row>
        <row r="1261">
          <cell r="A1261" t="str">
            <v>SHARED</v>
          </cell>
          <cell r="B1261" t="str">
            <v>1</v>
          </cell>
          <cell r="C1261" t="str">
            <v>F_005171</v>
          </cell>
          <cell r="D1261" t="str">
            <v>0093000046</v>
          </cell>
          <cell r="E1261" t="str">
            <v>7</v>
          </cell>
          <cell r="F1261" t="str">
            <v>F_005171_007</v>
          </cell>
          <cell r="G1261" t="str">
            <v>(Dis.CESENA) (SOLL. LONGANE-APOFRUIT) PORTATA  SOLLEVAMENTO</v>
          </cell>
          <cell r="H1261" t="str">
            <v>m3/h</v>
          </cell>
          <cell r="I1261" t="str">
            <v>762</v>
          </cell>
          <cell r="J1261" t="str">
            <v>3810</v>
          </cell>
          <cell r="K1261" t="str">
            <v>0</v>
          </cell>
          <cell r="L1261" t="str">
            <v>100</v>
          </cell>
          <cell r="M1261" t="str">
            <v>1</v>
          </cell>
          <cell r="N1261" t="str">
            <v>0</v>
          </cell>
          <cell r="O1261" t="str">
            <v>30</v>
          </cell>
          <cell r="P1261" t="str">
            <v>0</v>
          </cell>
          <cell r="Q1261" t="str">
            <v>15</v>
          </cell>
          <cell r="R1261" t="str">
            <v>LINEARE</v>
          </cell>
          <cell r="S1261" t="str">
            <v>999999</v>
          </cell>
          <cell r="T1261" t="str">
            <v>888888</v>
          </cell>
          <cell r="U1261" t="str">
            <v>888888</v>
          </cell>
          <cell r="V1261" t="str">
            <v>-888888</v>
          </cell>
          <cell r="W1261" t="str">
            <v>-888888</v>
          </cell>
          <cell r="X1261" t="str">
            <v>-999999</v>
          </cell>
          <cell r="Y1261" t="str">
            <v>15</v>
          </cell>
          <cell r="Z1261" t="str">
            <v>MEDIA</v>
          </cell>
          <cell r="AA1261" t="str">
            <v>10</v>
          </cell>
          <cell r="AB1261" t="str">
            <v>0</v>
          </cell>
          <cell r="AC1261" t="str">
            <v>SI</v>
          </cell>
          <cell r="AD1261" t="str">
            <v>SI_HighLow</v>
          </cell>
          <cell r="AE1261" t="str">
            <v>not used</v>
          </cell>
          <cell r="AF1261" t="str">
            <v>F005171</v>
          </cell>
        </row>
        <row r="1262">
          <cell r="A1262" t="str">
            <v>SHARED</v>
          </cell>
          <cell r="B1262" t="str">
            <v>1</v>
          </cell>
          <cell r="C1262" t="str">
            <v>F_105001</v>
          </cell>
          <cell r="D1262" t="str">
            <v>0000010000</v>
          </cell>
          <cell r="E1262" t="str">
            <v>-</v>
          </cell>
          <cell r="F1262" t="str">
            <v>F_105001_000</v>
          </cell>
          <cell r="G1262" t="str">
            <v>(Dis.SAVIGNANO) (CESENATICO DAVID ) LIVELLO POZZETTO</v>
          </cell>
          <cell r="H1262" t="str">
            <v>%</v>
          </cell>
          <cell r="I1262" t="str">
            <v>820</v>
          </cell>
          <cell r="J1262" t="str">
            <v>4095</v>
          </cell>
          <cell r="K1262" t="str">
            <v>0</v>
          </cell>
          <cell r="L1262" t="str">
            <v>100</v>
          </cell>
          <cell r="M1262" t="str">
            <v>0</v>
          </cell>
          <cell r="N1262" t="str">
            <v>0</v>
          </cell>
          <cell r="O1262" t="str">
            <v>32</v>
          </cell>
          <cell r="P1262" t="str">
            <v>0</v>
          </cell>
          <cell r="Q1262" t="str">
            <v>15</v>
          </cell>
          <cell r="R1262" t="str">
            <v>LINEARE</v>
          </cell>
          <cell r="S1262" t="str">
            <v>999999</v>
          </cell>
          <cell r="T1262" t="str">
            <v>888888</v>
          </cell>
          <cell r="U1262" t="str">
            <v>888888</v>
          </cell>
          <cell r="V1262" t="str">
            <v>-888888</v>
          </cell>
          <cell r="W1262" t="str">
            <v>-888888</v>
          </cell>
          <cell r="X1262" t="str">
            <v>-999999</v>
          </cell>
          <cell r="Y1262" t="str">
            <v>15</v>
          </cell>
          <cell r="Z1262" t="str">
            <v>MEDIA</v>
          </cell>
          <cell r="AA1262" t="str">
            <v>10</v>
          </cell>
          <cell r="AB1262" t="str">
            <v>0</v>
          </cell>
          <cell r="AC1262" t="str">
            <v>SI</v>
          </cell>
          <cell r="AD1262" t="str">
            <v>SI_HighLow</v>
          </cell>
          <cell r="AE1262" t="str">
            <v>not used</v>
          </cell>
          <cell r="AF1262" t="str">
            <v>F105001</v>
          </cell>
          <cell r="AP1262" t="str">
            <v>0</v>
          </cell>
        </row>
        <row r="1263">
          <cell r="A1263" t="str">
            <v>SHARED</v>
          </cell>
          <cell r="B1263" t="str">
            <v>1</v>
          </cell>
          <cell r="C1263" t="str">
            <v>F_105001</v>
          </cell>
          <cell r="D1263" t="str">
            <v>0000020000</v>
          </cell>
          <cell r="E1263" t="str">
            <v>1</v>
          </cell>
          <cell r="F1263" t="str">
            <v>F_105001_001</v>
          </cell>
          <cell r="G1263" t="str">
            <v>(Dis.SAVIGNANO) (CESENATICO DAVID ) ASSORBIMENTO AMPEROMETRICO P.PA.1</v>
          </cell>
          <cell r="H1263" t="str">
            <v>A</v>
          </cell>
          <cell r="I1263" t="str">
            <v>820</v>
          </cell>
          <cell r="J1263" t="str">
            <v>4095</v>
          </cell>
          <cell r="K1263" t="str">
            <v>0</v>
          </cell>
          <cell r="L1263" t="str">
            <v>15</v>
          </cell>
          <cell r="M1263" t="str">
            <v>10</v>
          </cell>
          <cell r="N1263" t="str">
            <v>0</v>
          </cell>
          <cell r="O1263" t="str">
            <v>32</v>
          </cell>
          <cell r="P1263" t="str">
            <v>0</v>
          </cell>
          <cell r="Q1263" t="str">
            <v>15</v>
          </cell>
          <cell r="R1263" t="str">
            <v>LINEARE</v>
          </cell>
          <cell r="S1263" t="str">
            <v>999999</v>
          </cell>
          <cell r="T1263" t="str">
            <v>888888</v>
          </cell>
          <cell r="U1263" t="str">
            <v>888888</v>
          </cell>
          <cell r="V1263" t="str">
            <v>-888888</v>
          </cell>
          <cell r="W1263" t="str">
            <v>-888888</v>
          </cell>
          <cell r="X1263" t="str">
            <v>-999999</v>
          </cell>
          <cell r="Y1263" t="str">
            <v>15</v>
          </cell>
          <cell r="Z1263" t="str">
            <v>MEDIA</v>
          </cell>
          <cell r="AA1263" t="str">
            <v>10</v>
          </cell>
          <cell r="AB1263" t="str">
            <v>0</v>
          </cell>
          <cell r="AC1263" t="str">
            <v>SI</v>
          </cell>
          <cell r="AD1263" t="str">
            <v>SI_HighLow</v>
          </cell>
          <cell r="AE1263" t="str">
            <v>not used</v>
          </cell>
          <cell r="AF1263" t="str">
            <v>F105001</v>
          </cell>
        </row>
        <row r="1264">
          <cell r="A1264" t="str">
            <v>SHARED</v>
          </cell>
          <cell r="B1264" t="str">
            <v>1</v>
          </cell>
          <cell r="C1264" t="str">
            <v>F_105001</v>
          </cell>
          <cell r="D1264" t="str">
            <v>0000030000</v>
          </cell>
          <cell r="E1264" t="str">
            <v>2</v>
          </cell>
          <cell r="F1264" t="str">
            <v>F_105001_002</v>
          </cell>
          <cell r="G1264" t="str">
            <v>(Dis.SAVIGNANO) (CESENATICO DAVID ) ASSORBIMENTO AMPEROMETRICO P.PA.2</v>
          </cell>
          <cell r="H1264" t="str">
            <v>A</v>
          </cell>
          <cell r="I1264" t="str">
            <v>820</v>
          </cell>
          <cell r="J1264" t="str">
            <v>4095</v>
          </cell>
          <cell r="K1264" t="str">
            <v>0</v>
          </cell>
          <cell r="L1264" t="str">
            <v>15</v>
          </cell>
          <cell r="M1264" t="str">
            <v>10</v>
          </cell>
          <cell r="N1264" t="str">
            <v>0</v>
          </cell>
          <cell r="O1264" t="str">
            <v>32</v>
          </cell>
          <cell r="P1264" t="str">
            <v>0</v>
          </cell>
          <cell r="Q1264" t="str">
            <v>15</v>
          </cell>
          <cell r="R1264" t="str">
            <v>LINEARE</v>
          </cell>
          <cell r="S1264" t="str">
            <v>999999</v>
          </cell>
          <cell r="T1264" t="str">
            <v>888888</v>
          </cell>
          <cell r="U1264" t="str">
            <v>888888</v>
          </cell>
          <cell r="V1264" t="str">
            <v>-888888</v>
          </cell>
          <cell r="W1264" t="str">
            <v>-888888</v>
          </cell>
          <cell r="X1264" t="str">
            <v>-999999</v>
          </cell>
          <cell r="Y1264" t="str">
            <v>15</v>
          </cell>
          <cell r="Z1264" t="str">
            <v>MEDIA</v>
          </cell>
          <cell r="AA1264" t="str">
            <v>10</v>
          </cell>
          <cell r="AB1264" t="str">
            <v>0</v>
          </cell>
          <cell r="AC1264" t="str">
            <v>SI</v>
          </cell>
          <cell r="AD1264" t="str">
            <v>SI_HighLow</v>
          </cell>
          <cell r="AE1264" t="str">
            <v>not used</v>
          </cell>
          <cell r="AF1264" t="str">
            <v>F105001</v>
          </cell>
        </row>
        <row r="1265">
          <cell r="A1265" t="str">
            <v>SHARED</v>
          </cell>
          <cell r="B1265" t="str">
            <v>1</v>
          </cell>
          <cell r="C1265" t="str">
            <v>F_105001</v>
          </cell>
          <cell r="D1265" t="str">
            <v>0000040000</v>
          </cell>
          <cell r="E1265" t="str">
            <v>3</v>
          </cell>
          <cell r="F1265" t="str">
            <v>F_105001_003</v>
          </cell>
          <cell r="G1265" t="str">
            <v>(Dis.SAVIGNANO) (CESENATICO DAVID ) ASSORBIMENTO AMPEROMETRICO P.PA.3</v>
          </cell>
          <cell r="H1265" t="str">
            <v>A</v>
          </cell>
          <cell r="I1265" t="str">
            <v>820</v>
          </cell>
          <cell r="J1265" t="str">
            <v>4095</v>
          </cell>
          <cell r="K1265" t="str">
            <v>0</v>
          </cell>
          <cell r="L1265" t="str">
            <v>15</v>
          </cell>
          <cell r="M1265" t="str">
            <v>10</v>
          </cell>
          <cell r="N1265" t="str">
            <v>0</v>
          </cell>
          <cell r="O1265" t="str">
            <v>32</v>
          </cell>
          <cell r="P1265" t="str">
            <v>0</v>
          </cell>
          <cell r="Q1265" t="str">
            <v>15</v>
          </cell>
          <cell r="R1265" t="str">
            <v>LINEARE</v>
          </cell>
          <cell r="S1265" t="str">
            <v>999999</v>
          </cell>
          <cell r="T1265" t="str">
            <v>888888</v>
          </cell>
          <cell r="U1265" t="str">
            <v>888888</v>
          </cell>
          <cell r="V1265" t="str">
            <v>-888888</v>
          </cell>
          <cell r="W1265" t="str">
            <v>-888888</v>
          </cell>
          <cell r="X1265" t="str">
            <v>-999999</v>
          </cell>
          <cell r="Y1265" t="str">
            <v>15</v>
          </cell>
          <cell r="Z1265" t="str">
            <v>MEDIA</v>
          </cell>
          <cell r="AA1265" t="str">
            <v>10</v>
          </cell>
          <cell r="AB1265" t="str">
            <v>0</v>
          </cell>
          <cell r="AC1265" t="str">
            <v>SI</v>
          </cell>
          <cell r="AD1265" t="str">
            <v>SI_HighLow</v>
          </cell>
          <cell r="AE1265" t="str">
            <v>not used</v>
          </cell>
          <cell r="AF1265" t="str">
            <v>F105001</v>
          </cell>
        </row>
        <row r="1266">
          <cell r="A1266" t="str">
            <v>SHARED</v>
          </cell>
          <cell r="B1266" t="str">
            <v>1</v>
          </cell>
          <cell r="C1266" t="str">
            <v>F_105002</v>
          </cell>
          <cell r="D1266" t="str">
            <v>0000010000</v>
          </cell>
          <cell r="E1266" t="str">
            <v>-</v>
          </cell>
          <cell r="F1266" t="str">
            <v>F_105002_000</v>
          </cell>
          <cell r="G1266" t="str">
            <v>(Dis.SAVIGNANO) (CESENATICO CENTRINO ) LIVELLO POZZETTO</v>
          </cell>
          <cell r="H1266" t="str">
            <v>%</v>
          </cell>
          <cell r="I1266" t="str">
            <v>820</v>
          </cell>
          <cell r="J1266" t="str">
            <v>4095</v>
          </cell>
          <cell r="K1266" t="str">
            <v>0</v>
          </cell>
          <cell r="L1266" t="str">
            <v>100</v>
          </cell>
          <cell r="M1266" t="str">
            <v>1</v>
          </cell>
          <cell r="N1266" t="str">
            <v>0</v>
          </cell>
          <cell r="O1266" t="str">
            <v>32</v>
          </cell>
          <cell r="P1266" t="str">
            <v>0</v>
          </cell>
          <cell r="Q1266" t="str">
            <v>15</v>
          </cell>
          <cell r="R1266" t="str">
            <v>LINEARE</v>
          </cell>
          <cell r="S1266" t="str">
            <v>999999</v>
          </cell>
          <cell r="T1266" t="str">
            <v>888888</v>
          </cell>
          <cell r="U1266" t="str">
            <v>888888</v>
          </cell>
          <cell r="V1266" t="str">
            <v>-888888</v>
          </cell>
          <cell r="W1266" t="str">
            <v>-888888</v>
          </cell>
          <cell r="X1266" t="str">
            <v>-999999</v>
          </cell>
          <cell r="Y1266" t="str">
            <v>15</v>
          </cell>
          <cell r="Z1266" t="str">
            <v>MEDIA</v>
          </cell>
          <cell r="AA1266" t="str">
            <v>10</v>
          </cell>
          <cell r="AB1266" t="str">
            <v>0</v>
          </cell>
          <cell r="AC1266" t="str">
            <v>SI</v>
          </cell>
          <cell r="AD1266" t="str">
            <v>SI_HighLow</v>
          </cell>
          <cell r="AE1266" t="str">
            <v>not used</v>
          </cell>
          <cell r="AF1266" t="str">
            <v>F105002</v>
          </cell>
        </row>
        <row r="1267">
          <cell r="A1267" t="str">
            <v>SHARED</v>
          </cell>
          <cell r="B1267" t="str">
            <v>1</v>
          </cell>
          <cell r="C1267" t="str">
            <v>F_105002</v>
          </cell>
          <cell r="D1267" t="str">
            <v>0000020000</v>
          </cell>
          <cell r="E1267" t="str">
            <v>1</v>
          </cell>
          <cell r="F1267" t="str">
            <v>F_105002_001</v>
          </cell>
          <cell r="G1267" t="str">
            <v>(Dis.SAVIGNANO) (CESENATICO CENTRINO ) ASSORBIMENTO AMPEROMETRICO P.PA.1</v>
          </cell>
          <cell r="H1267" t="str">
            <v>A</v>
          </cell>
          <cell r="I1267" t="str">
            <v>820</v>
          </cell>
          <cell r="J1267" t="str">
            <v>4095</v>
          </cell>
          <cell r="K1267" t="str">
            <v>0</v>
          </cell>
          <cell r="L1267" t="str">
            <v>15</v>
          </cell>
          <cell r="M1267" t="str">
            <v>10</v>
          </cell>
          <cell r="N1267" t="str">
            <v>0</v>
          </cell>
          <cell r="O1267" t="str">
            <v>32</v>
          </cell>
          <cell r="P1267" t="str">
            <v>0</v>
          </cell>
          <cell r="Q1267" t="str">
            <v>15</v>
          </cell>
          <cell r="R1267" t="str">
            <v>LINEARE</v>
          </cell>
          <cell r="S1267" t="str">
            <v>999999</v>
          </cell>
          <cell r="T1267" t="str">
            <v>888888</v>
          </cell>
          <cell r="U1267" t="str">
            <v>888888</v>
          </cell>
          <cell r="V1267" t="str">
            <v>-888888</v>
          </cell>
          <cell r="W1267" t="str">
            <v>-888888</v>
          </cell>
          <cell r="X1267" t="str">
            <v>-999999</v>
          </cell>
          <cell r="Y1267" t="str">
            <v>15</v>
          </cell>
          <cell r="Z1267" t="str">
            <v>MEDIA</v>
          </cell>
          <cell r="AA1267" t="str">
            <v>10</v>
          </cell>
          <cell r="AB1267" t="str">
            <v>0</v>
          </cell>
          <cell r="AC1267" t="str">
            <v>SI</v>
          </cell>
          <cell r="AD1267" t="str">
            <v>SI_HighLow</v>
          </cell>
          <cell r="AE1267" t="str">
            <v>not used</v>
          </cell>
          <cell r="AF1267" t="str">
            <v>F105002</v>
          </cell>
        </row>
        <row r="1268">
          <cell r="A1268" t="str">
            <v>SHARED</v>
          </cell>
          <cell r="B1268" t="str">
            <v>1</v>
          </cell>
          <cell r="C1268" t="str">
            <v>F_105002</v>
          </cell>
          <cell r="D1268" t="str">
            <v>0000030000</v>
          </cell>
          <cell r="E1268" t="str">
            <v>2</v>
          </cell>
          <cell r="F1268" t="str">
            <v>F_105002_002</v>
          </cell>
          <cell r="G1268" t="str">
            <v>(Dis.SAVIGNANO) (CESENATICO CENTRINO ) ASSORBIMENTO AMPEROMETRICO P.PA.2</v>
          </cell>
          <cell r="H1268" t="str">
            <v>A</v>
          </cell>
          <cell r="I1268" t="str">
            <v>820</v>
          </cell>
          <cell r="J1268" t="str">
            <v>4095</v>
          </cell>
          <cell r="K1268" t="str">
            <v>0</v>
          </cell>
          <cell r="L1268" t="str">
            <v>15</v>
          </cell>
          <cell r="M1268" t="str">
            <v>10</v>
          </cell>
          <cell r="N1268" t="str">
            <v>0</v>
          </cell>
          <cell r="O1268" t="str">
            <v>32</v>
          </cell>
          <cell r="P1268" t="str">
            <v>0</v>
          </cell>
          <cell r="Q1268" t="str">
            <v>15</v>
          </cell>
          <cell r="R1268" t="str">
            <v>LINEARE</v>
          </cell>
          <cell r="S1268" t="str">
            <v>999999</v>
          </cell>
          <cell r="T1268" t="str">
            <v>888888</v>
          </cell>
          <cell r="U1268" t="str">
            <v>888888</v>
          </cell>
          <cell r="V1268" t="str">
            <v>-888888</v>
          </cell>
          <cell r="W1268" t="str">
            <v>-888888</v>
          </cell>
          <cell r="X1268" t="str">
            <v>-999999</v>
          </cell>
          <cell r="Y1268" t="str">
            <v>15</v>
          </cell>
          <cell r="Z1268" t="str">
            <v>MEDIA</v>
          </cell>
          <cell r="AA1268" t="str">
            <v>10</v>
          </cell>
          <cell r="AB1268" t="str">
            <v>0</v>
          </cell>
          <cell r="AC1268" t="str">
            <v>SI</v>
          </cell>
          <cell r="AD1268" t="str">
            <v>SI_HighLow</v>
          </cell>
          <cell r="AE1268" t="str">
            <v>not used</v>
          </cell>
          <cell r="AF1268" t="str">
            <v>F105002</v>
          </cell>
        </row>
        <row r="1269">
          <cell r="A1269" t="str">
            <v>SHARED</v>
          </cell>
          <cell r="B1269" t="str">
            <v>1</v>
          </cell>
          <cell r="C1269" t="str">
            <v>F_105002</v>
          </cell>
          <cell r="D1269" t="str">
            <v>0000040000</v>
          </cell>
          <cell r="E1269" t="str">
            <v>3</v>
          </cell>
          <cell r="F1269" t="str">
            <v>F_105002_003</v>
          </cell>
          <cell r="G1269" t="str">
            <v>(Dis.SAVIGNANO) (CESENATICO CENTRINO ) ASSORBIMENTO AMPEROMETRICO P.PA.3</v>
          </cell>
          <cell r="H1269" t="str">
            <v>A</v>
          </cell>
          <cell r="I1269" t="str">
            <v>820</v>
          </cell>
          <cell r="J1269" t="str">
            <v>4095</v>
          </cell>
          <cell r="K1269" t="str">
            <v>0</v>
          </cell>
          <cell r="L1269" t="str">
            <v>10</v>
          </cell>
          <cell r="M1269" t="str">
            <v>10</v>
          </cell>
          <cell r="N1269" t="str">
            <v>0</v>
          </cell>
          <cell r="O1269" t="str">
            <v>32</v>
          </cell>
          <cell r="P1269" t="str">
            <v>0</v>
          </cell>
          <cell r="Q1269" t="str">
            <v>15</v>
          </cell>
          <cell r="R1269" t="str">
            <v>LINEARE</v>
          </cell>
          <cell r="S1269" t="str">
            <v>999999</v>
          </cell>
          <cell r="T1269" t="str">
            <v>888888</v>
          </cell>
          <cell r="U1269" t="str">
            <v>888888</v>
          </cell>
          <cell r="V1269" t="str">
            <v>-888888</v>
          </cell>
          <cell r="W1269" t="str">
            <v>-888888</v>
          </cell>
          <cell r="X1269" t="str">
            <v>-999999</v>
          </cell>
          <cell r="Y1269" t="str">
            <v>15</v>
          </cell>
          <cell r="Z1269" t="str">
            <v>MEDIA</v>
          </cell>
          <cell r="AA1269" t="str">
            <v>10</v>
          </cell>
          <cell r="AB1269" t="str">
            <v>0</v>
          </cell>
          <cell r="AC1269" t="str">
            <v>SI</v>
          </cell>
          <cell r="AD1269" t="str">
            <v>SI_HighLow</v>
          </cell>
          <cell r="AE1269" t="str">
            <v>not used</v>
          </cell>
          <cell r="AF1269" t="str">
            <v>F105002</v>
          </cell>
        </row>
        <row r="1270">
          <cell r="A1270" t="str">
            <v>SHARED</v>
          </cell>
          <cell r="B1270" t="str">
            <v>1</v>
          </cell>
          <cell r="C1270" t="str">
            <v>F_105003</v>
          </cell>
          <cell r="D1270" t="str">
            <v>0000010000</v>
          </cell>
          <cell r="E1270" t="str">
            <v>-</v>
          </cell>
          <cell r="F1270" t="str">
            <v>F_105003_000</v>
          </cell>
          <cell r="G1270" t="str">
            <v>(Dis.SAVIGNANO) (CESENATICO MANTEGNA ) LIVELLO POZZETTO</v>
          </cell>
          <cell r="H1270" t="str">
            <v>%</v>
          </cell>
          <cell r="I1270" t="str">
            <v>820</v>
          </cell>
          <cell r="J1270" t="str">
            <v>4095</v>
          </cell>
          <cell r="K1270" t="str">
            <v>0</v>
          </cell>
          <cell r="L1270" t="str">
            <v>100</v>
          </cell>
          <cell r="M1270" t="str">
            <v>0</v>
          </cell>
          <cell r="N1270" t="str">
            <v>0</v>
          </cell>
          <cell r="O1270" t="str">
            <v>32</v>
          </cell>
          <cell r="P1270" t="str">
            <v>0</v>
          </cell>
          <cell r="Q1270" t="str">
            <v>15</v>
          </cell>
          <cell r="R1270" t="str">
            <v>LINEARE</v>
          </cell>
          <cell r="S1270" t="str">
            <v>999999</v>
          </cell>
          <cell r="T1270" t="str">
            <v>888888</v>
          </cell>
          <cell r="U1270" t="str">
            <v>888888</v>
          </cell>
          <cell r="V1270" t="str">
            <v>-888888</v>
          </cell>
          <cell r="W1270" t="str">
            <v>-888888</v>
          </cell>
          <cell r="X1270" t="str">
            <v>-999999</v>
          </cell>
          <cell r="Y1270" t="str">
            <v>15</v>
          </cell>
          <cell r="Z1270" t="str">
            <v>MEDIA</v>
          </cell>
          <cell r="AA1270" t="str">
            <v>10</v>
          </cell>
          <cell r="AB1270" t="str">
            <v>0</v>
          </cell>
          <cell r="AC1270" t="str">
            <v>SI</v>
          </cell>
          <cell r="AD1270" t="str">
            <v>SI_HighLow</v>
          </cell>
          <cell r="AE1270" t="str">
            <v>not used</v>
          </cell>
          <cell r="AF1270" t="str">
            <v>F105003</v>
          </cell>
        </row>
        <row r="1271">
          <cell r="A1271" t="str">
            <v>SHARED</v>
          </cell>
          <cell r="B1271" t="str">
            <v>1</v>
          </cell>
          <cell r="C1271" t="str">
            <v>F_105003</v>
          </cell>
          <cell r="D1271" t="str">
            <v>0000020000</v>
          </cell>
          <cell r="E1271" t="str">
            <v>1</v>
          </cell>
          <cell r="F1271" t="str">
            <v>F_105003_001</v>
          </cell>
          <cell r="G1271" t="str">
            <v>(Dis.SAVIGNANO) (CESENATICO MANTEGNA ) ASSORBIMENTO AMPEROMETRICO P.PA. 1</v>
          </cell>
          <cell r="H1271" t="str">
            <v>A</v>
          </cell>
          <cell r="I1271" t="str">
            <v>820</v>
          </cell>
          <cell r="J1271" t="str">
            <v>4095</v>
          </cell>
          <cell r="K1271" t="str">
            <v>0</v>
          </cell>
          <cell r="L1271" t="str">
            <v>15</v>
          </cell>
          <cell r="M1271" t="str">
            <v>10</v>
          </cell>
          <cell r="N1271" t="str">
            <v>0</v>
          </cell>
          <cell r="O1271" t="str">
            <v>32</v>
          </cell>
          <cell r="P1271" t="str">
            <v>0</v>
          </cell>
          <cell r="Q1271" t="str">
            <v>15</v>
          </cell>
          <cell r="R1271" t="str">
            <v>LINEARE</v>
          </cell>
          <cell r="S1271" t="str">
            <v>999999</v>
          </cell>
          <cell r="T1271" t="str">
            <v>888888</v>
          </cell>
          <cell r="U1271" t="str">
            <v>888888</v>
          </cell>
          <cell r="V1271" t="str">
            <v>-888888</v>
          </cell>
          <cell r="W1271" t="str">
            <v>-888888</v>
          </cell>
          <cell r="X1271" t="str">
            <v>-999999</v>
          </cell>
          <cell r="Y1271" t="str">
            <v>15</v>
          </cell>
          <cell r="Z1271" t="str">
            <v>MEDIA</v>
          </cell>
          <cell r="AA1271" t="str">
            <v>10</v>
          </cell>
          <cell r="AB1271" t="str">
            <v>0</v>
          </cell>
          <cell r="AC1271" t="str">
            <v>SI</v>
          </cell>
          <cell r="AD1271" t="str">
            <v>SI_HighLow</v>
          </cell>
          <cell r="AE1271" t="str">
            <v>not used</v>
          </cell>
          <cell r="AF1271" t="str">
            <v>F105003</v>
          </cell>
        </row>
        <row r="1272">
          <cell r="A1272" t="str">
            <v>SHARED</v>
          </cell>
          <cell r="B1272" t="str">
            <v>1</v>
          </cell>
          <cell r="C1272" t="str">
            <v>F_105003</v>
          </cell>
          <cell r="D1272" t="str">
            <v>0000030000</v>
          </cell>
          <cell r="E1272" t="str">
            <v>2</v>
          </cell>
          <cell r="F1272" t="str">
            <v>F_105003_002</v>
          </cell>
          <cell r="G1272" t="str">
            <v>(Dis.SAVIGNANO) (CESENATICO MANTEGNA ) ASSORBIMENTO AMPEROMETRICO P.PA. 2</v>
          </cell>
          <cell r="H1272" t="str">
            <v>A</v>
          </cell>
          <cell r="I1272" t="str">
            <v>820</v>
          </cell>
          <cell r="J1272" t="str">
            <v>4095</v>
          </cell>
          <cell r="K1272" t="str">
            <v>0</v>
          </cell>
          <cell r="L1272" t="str">
            <v>15</v>
          </cell>
          <cell r="M1272" t="str">
            <v>10</v>
          </cell>
          <cell r="N1272" t="str">
            <v>0</v>
          </cell>
          <cell r="O1272" t="str">
            <v>32</v>
          </cell>
          <cell r="P1272" t="str">
            <v>0</v>
          </cell>
          <cell r="Q1272" t="str">
            <v>15</v>
          </cell>
          <cell r="R1272" t="str">
            <v>LINEARE</v>
          </cell>
          <cell r="S1272" t="str">
            <v>999999</v>
          </cell>
          <cell r="T1272" t="str">
            <v>888888</v>
          </cell>
          <cell r="U1272" t="str">
            <v>888888</v>
          </cell>
          <cell r="V1272" t="str">
            <v>-888888</v>
          </cell>
          <cell r="W1272" t="str">
            <v>-888888</v>
          </cell>
          <cell r="X1272" t="str">
            <v>-999999</v>
          </cell>
          <cell r="Y1272" t="str">
            <v>15</v>
          </cell>
          <cell r="Z1272" t="str">
            <v>MEDIA</v>
          </cell>
          <cell r="AA1272" t="str">
            <v>10</v>
          </cell>
          <cell r="AB1272" t="str">
            <v>0</v>
          </cell>
          <cell r="AC1272" t="str">
            <v>SI</v>
          </cell>
          <cell r="AD1272" t="str">
            <v>SI_HighLow</v>
          </cell>
          <cell r="AE1272" t="str">
            <v>not used</v>
          </cell>
          <cell r="AF1272" t="str">
            <v>F105003</v>
          </cell>
        </row>
        <row r="1273">
          <cell r="A1273" t="str">
            <v>SHARED</v>
          </cell>
          <cell r="B1273" t="str">
            <v>1</v>
          </cell>
          <cell r="C1273" t="str">
            <v>F_105004</v>
          </cell>
          <cell r="D1273" t="str">
            <v>0000010000</v>
          </cell>
          <cell r="E1273" t="str">
            <v>-</v>
          </cell>
          <cell r="F1273" t="str">
            <v>F_105004_000</v>
          </cell>
          <cell r="G1273" t="str">
            <v>(Dis.SAVIGNANO) (CESENATICO OCHINE ) LIVELLO POZZETTO</v>
          </cell>
          <cell r="H1273" t="str">
            <v>%</v>
          </cell>
          <cell r="I1273" t="str">
            <v>820</v>
          </cell>
          <cell r="J1273" t="str">
            <v>4095</v>
          </cell>
          <cell r="K1273" t="str">
            <v>0</v>
          </cell>
          <cell r="L1273" t="str">
            <v>100</v>
          </cell>
          <cell r="M1273" t="str">
            <v>1</v>
          </cell>
          <cell r="N1273" t="str">
            <v>0</v>
          </cell>
          <cell r="O1273" t="str">
            <v>32</v>
          </cell>
          <cell r="P1273" t="str">
            <v>0</v>
          </cell>
          <cell r="Q1273" t="str">
            <v>15</v>
          </cell>
          <cell r="R1273" t="str">
            <v>LINEARE</v>
          </cell>
          <cell r="S1273" t="str">
            <v>999999</v>
          </cell>
          <cell r="T1273" t="str">
            <v>888888</v>
          </cell>
          <cell r="U1273" t="str">
            <v>888888</v>
          </cell>
          <cell r="V1273" t="str">
            <v>-888888</v>
          </cell>
          <cell r="W1273" t="str">
            <v>-888888</v>
          </cell>
          <cell r="X1273" t="str">
            <v>-999999</v>
          </cell>
          <cell r="Y1273" t="str">
            <v>15</v>
          </cell>
          <cell r="Z1273" t="str">
            <v>MEDIA</v>
          </cell>
          <cell r="AA1273" t="str">
            <v>10</v>
          </cell>
          <cell r="AB1273" t="str">
            <v>0</v>
          </cell>
          <cell r="AC1273" t="str">
            <v>SI</v>
          </cell>
          <cell r="AD1273" t="str">
            <v>SI_HighLow</v>
          </cell>
          <cell r="AE1273" t="str">
            <v>not used</v>
          </cell>
          <cell r="AF1273" t="str">
            <v>F105004</v>
          </cell>
        </row>
        <row r="1274">
          <cell r="A1274" t="str">
            <v>SHARED</v>
          </cell>
          <cell r="B1274" t="str">
            <v>1</v>
          </cell>
          <cell r="C1274" t="str">
            <v>F_105004</v>
          </cell>
          <cell r="D1274" t="str">
            <v>0000020000</v>
          </cell>
          <cell r="E1274" t="str">
            <v>1</v>
          </cell>
          <cell r="F1274" t="str">
            <v>F_105004_001</v>
          </cell>
          <cell r="G1274" t="str">
            <v>(Dis.SAVIGNANO) (CESENATICO OCHINE ) ASSORBIMENTO AMPEROMETRICO P.PA.1</v>
          </cell>
          <cell r="H1274" t="str">
            <v>A</v>
          </cell>
          <cell r="I1274" t="str">
            <v>820</v>
          </cell>
          <cell r="J1274" t="str">
            <v>4095</v>
          </cell>
          <cell r="K1274" t="str">
            <v>0</v>
          </cell>
          <cell r="L1274" t="str">
            <v>15</v>
          </cell>
          <cell r="M1274" t="str">
            <v>10</v>
          </cell>
          <cell r="N1274" t="str">
            <v>0</v>
          </cell>
          <cell r="O1274" t="str">
            <v>32</v>
          </cell>
          <cell r="P1274" t="str">
            <v>0</v>
          </cell>
          <cell r="Q1274" t="str">
            <v>15</v>
          </cell>
          <cell r="R1274" t="str">
            <v>LINEARE</v>
          </cell>
          <cell r="S1274" t="str">
            <v>999999</v>
          </cell>
          <cell r="T1274" t="str">
            <v>888888</v>
          </cell>
          <cell r="U1274" t="str">
            <v>888888</v>
          </cell>
          <cell r="V1274" t="str">
            <v>-888888</v>
          </cell>
          <cell r="W1274" t="str">
            <v>-888888</v>
          </cell>
          <cell r="X1274" t="str">
            <v>-999999</v>
          </cell>
          <cell r="Y1274" t="str">
            <v>15</v>
          </cell>
          <cell r="Z1274" t="str">
            <v>MEDIA</v>
          </cell>
          <cell r="AA1274" t="str">
            <v>10</v>
          </cell>
          <cell r="AB1274" t="str">
            <v>0</v>
          </cell>
          <cell r="AC1274" t="str">
            <v>SI</v>
          </cell>
          <cell r="AD1274" t="str">
            <v>SI_HighLow</v>
          </cell>
          <cell r="AE1274" t="str">
            <v>not used</v>
          </cell>
          <cell r="AF1274" t="str">
            <v>F105004</v>
          </cell>
        </row>
        <row r="1275">
          <cell r="A1275" t="str">
            <v>SHARED</v>
          </cell>
          <cell r="B1275" t="str">
            <v>1</v>
          </cell>
          <cell r="C1275" t="str">
            <v>F_105004</v>
          </cell>
          <cell r="D1275" t="str">
            <v>0000030000</v>
          </cell>
          <cell r="E1275" t="str">
            <v>2</v>
          </cell>
          <cell r="F1275" t="str">
            <v>F_105004_002</v>
          </cell>
          <cell r="G1275" t="str">
            <v>(Dis.SAVIGNANO) (CESENATICO OCHINE ) ASSORBIMENTO AMPEROMETRICO P.PA.2</v>
          </cell>
          <cell r="H1275" t="str">
            <v>A</v>
          </cell>
          <cell r="I1275" t="str">
            <v>820</v>
          </cell>
          <cell r="J1275" t="str">
            <v>4095</v>
          </cell>
          <cell r="K1275" t="str">
            <v>0</v>
          </cell>
          <cell r="L1275" t="str">
            <v>15</v>
          </cell>
          <cell r="M1275" t="str">
            <v>10</v>
          </cell>
          <cell r="N1275" t="str">
            <v>0</v>
          </cell>
          <cell r="O1275" t="str">
            <v>32</v>
          </cell>
          <cell r="P1275" t="str">
            <v>0</v>
          </cell>
          <cell r="Q1275" t="str">
            <v>15</v>
          </cell>
          <cell r="R1275" t="str">
            <v>LINEARE</v>
          </cell>
          <cell r="S1275" t="str">
            <v>999999</v>
          </cell>
          <cell r="T1275" t="str">
            <v>888888</v>
          </cell>
          <cell r="U1275" t="str">
            <v>888888</v>
          </cell>
          <cell r="V1275" t="str">
            <v>-888888</v>
          </cell>
          <cell r="W1275" t="str">
            <v>-888888</v>
          </cell>
          <cell r="X1275" t="str">
            <v>-999999</v>
          </cell>
          <cell r="Y1275" t="str">
            <v>15</v>
          </cell>
          <cell r="Z1275" t="str">
            <v>MEDIA</v>
          </cell>
          <cell r="AA1275" t="str">
            <v>10</v>
          </cell>
          <cell r="AB1275" t="str">
            <v>0</v>
          </cell>
          <cell r="AC1275" t="str">
            <v>SI</v>
          </cell>
          <cell r="AD1275" t="str">
            <v>SI_HighLow</v>
          </cell>
          <cell r="AE1275" t="str">
            <v>not used</v>
          </cell>
          <cell r="AF1275" t="str">
            <v>F105004</v>
          </cell>
        </row>
        <row r="1276">
          <cell r="A1276" t="str">
            <v>SHARED</v>
          </cell>
          <cell r="B1276" t="str">
            <v>1</v>
          </cell>
          <cell r="C1276" t="str">
            <v>F_105004</v>
          </cell>
          <cell r="D1276" t="str">
            <v>0000040000</v>
          </cell>
          <cell r="E1276" t="str">
            <v>3</v>
          </cell>
          <cell r="F1276" t="str">
            <v>F_105004_003</v>
          </cell>
          <cell r="G1276" t="str">
            <v>(Dis.SAVIGNANO) (CESENATICO OCHINE ) ASSORBIMENTO AMPEROMETRICO P.PA.3</v>
          </cell>
          <cell r="H1276" t="str">
            <v>A</v>
          </cell>
          <cell r="I1276" t="str">
            <v>820</v>
          </cell>
          <cell r="J1276" t="str">
            <v>4095</v>
          </cell>
          <cell r="K1276" t="str">
            <v>0</v>
          </cell>
          <cell r="L1276" t="str">
            <v>15</v>
          </cell>
          <cell r="M1276" t="str">
            <v>10</v>
          </cell>
          <cell r="N1276" t="str">
            <v>0</v>
          </cell>
          <cell r="O1276" t="str">
            <v>32</v>
          </cell>
          <cell r="P1276" t="str">
            <v>0</v>
          </cell>
          <cell r="Q1276" t="str">
            <v>15</v>
          </cell>
          <cell r="R1276" t="str">
            <v>LINEARE</v>
          </cell>
          <cell r="S1276" t="str">
            <v>999999</v>
          </cell>
          <cell r="T1276" t="str">
            <v>888888</v>
          </cell>
          <cell r="U1276" t="str">
            <v>888888</v>
          </cell>
          <cell r="V1276" t="str">
            <v>-888888</v>
          </cell>
          <cell r="W1276" t="str">
            <v>-888888</v>
          </cell>
          <cell r="X1276" t="str">
            <v>-999999</v>
          </cell>
          <cell r="Y1276" t="str">
            <v>15</v>
          </cell>
          <cell r="Z1276" t="str">
            <v>MEDIA</v>
          </cell>
          <cell r="AA1276" t="str">
            <v>10</v>
          </cell>
          <cell r="AB1276" t="str">
            <v>0</v>
          </cell>
          <cell r="AC1276" t="str">
            <v>SI</v>
          </cell>
          <cell r="AD1276" t="str">
            <v>SI_HighLow</v>
          </cell>
          <cell r="AE1276" t="str">
            <v>not used</v>
          </cell>
          <cell r="AF1276" t="str">
            <v>F105004</v>
          </cell>
        </row>
        <row r="1277">
          <cell r="A1277" t="str">
            <v>SHARED</v>
          </cell>
          <cell r="B1277" t="str">
            <v>1</v>
          </cell>
          <cell r="C1277" t="str">
            <v>F_105005</v>
          </cell>
          <cell r="D1277" t="str">
            <v>0000010000</v>
          </cell>
          <cell r="E1277" t="str">
            <v>-</v>
          </cell>
          <cell r="F1277" t="str">
            <v>F_105005_000</v>
          </cell>
          <cell r="G1277" t="str">
            <v>(Dis.SAVIGNANO) (CESENATICO CESAR ) LIVELLO POZZETTO</v>
          </cell>
          <cell r="H1277" t="str">
            <v>%</v>
          </cell>
          <cell r="I1277" t="str">
            <v>820</v>
          </cell>
          <cell r="J1277" t="str">
            <v>4095</v>
          </cell>
          <cell r="K1277" t="str">
            <v>0</v>
          </cell>
          <cell r="L1277" t="str">
            <v>100</v>
          </cell>
          <cell r="M1277" t="str">
            <v>1</v>
          </cell>
          <cell r="N1277" t="str">
            <v>0</v>
          </cell>
          <cell r="O1277" t="str">
            <v>32</v>
          </cell>
          <cell r="P1277" t="str">
            <v>0</v>
          </cell>
          <cell r="Q1277" t="str">
            <v>15</v>
          </cell>
          <cell r="R1277" t="str">
            <v>LINEARE</v>
          </cell>
          <cell r="S1277" t="str">
            <v>999999</v>
          </cell>
          <cell r="T1277" t="str">
            <v>888888</v>
          </cell>
          <cell r="U1277" t="str">
            <v>888888</v>
          </cell>
          <cell r="V1277" t="str">
            <v>-888888</v>
          </cell>
          <cell r="W1277" t="str">
            <v>-888888</v>
          </cell>
          <cell r="X1277" t="str">
            <v>-999999</v>
          </cell>
          <cell r="Y1277" t="str">
            <v>15</v>
          </cell>
          <cell r="Z1277" t="str">
            <v>MEDIA</v>
          </cell>
          <cell r="AA1277" t="str">
            <v>10</v>
          </cell>
          <cell r="AB1277" t="str">
            <v>0</v>
          </cell>
          <cell r="AC1277" t="str">
            <v>SI</v>
          </cell>
          <cell r="AD1277" t="str">
            <v>SI_HighLow</v>
          </cell>
          <cell r="AE1277" t="str">
            <v>not used</v>
          </cell>
          <cell r="AF1277" t="str">
            <v>F105005</v>
          </cell>
        </row>
        <row r="1278">
          <cell r="A1278" t="str">
            <v>SHARED</v>
          </cell>
          <cell r="B1278" t="str">
            <v>1</v>
          </cell>
          <cell r="C1278" t="str">
            <v>F_105005</v>
          </cell>
          <cell r="D1278" t="str">
            <v>0000020000</v>
          </cell>
          <cell r="E1278" t="str">
            <v>1</v>
          </cell>
          <cell r="F1278" t="str">
            <v>F_105005_001</v>
          </cell>
          <cell r="G1278" t="str">
            <v>(Dis.SAVIGNANO) (CESENATICO CESAR ) ASSORBIMENTOAMPEROMETRICO P.PA. 1</v>
          </cell>
          <cell r="H1278" t="str">
            <v>A</v>
          </cell>
          <cell r="I1278" t="str">
            <v>820</v>
          </cell>
          <cell r="J1278" t="str">
            <v>4095</v>
          </cell>
          <cell r="K1278" t="str">
            <v>0</v>
          </cell>
          <cell r="L1278" t="str">
            <v>10</v>
          </cell>
          <cell r="M1278" t="str">
            <v>10</v>
          </cell>
          <cell r="N1278" t="str">
            <v>0</v>
          </cell>
          <cell r="O1278" t="str">
            <v>32</v>
          </cell>
          <cell r="P1278" t="str">
            <v>0</v>
          </cell>
          <cell r="Q1278" t="str">
            <v>15</v>
          </cell>
          <cell r="R1278" t="str">
            <v>LINEARE</v>
          </cell>
          <cell r="S1278" t="str">
            <v>999999</v>
          </cell>
          <cell r="T1278" t="str">
            <v>888888</v>
          </cell>
          <cell r="U1278" t="str">
            <v>888888</v>
          </cell>
          <cell r="V1278" t="str">
            <v>-888888</v>
          </cell>
          <cell r="W1278" t="str">
            <v>-888888</v>
          </cell>
          <cell r="X1278" t="str">
            <v>-999999</v>
          </cell>
          <cell r="Y1278" t="str">
            <v>15</v>
          </cell>
          <cell r="Z1278" t="str">
            <v>MEDIA</v>
          </cell>
          <cell r="AA1278" t="str">
            <v>10</v>
          </cell>
          <cell r="AB1278" t="str">
            <v>0</v>
          </cell>
          <cell r="AC1278" t="str">
            <v>SI</v>
          </cell>
          <cell r="AD1278" t="str">
            <v>SI_HighLow</v>
          </cell>
          <cell r="AE1278" t="str">
            <v>not used</v>
          </cell>
          <cell r="AF1278" t="str">
            <v>F105005</v>
          </cell>
        </row>
        <row r="1279">
          <cell r="A1279" t="str">
            <v>SHARED</v>
          </cell>
          <cell r="B1279" t="str">
            <v>1</v>
          </cell>
          <cell r="C1279" t="str">
            <v>F_105005</v>
          </cell>
          <cell r="D1279" t="str">
            <v>0000030000</v>
          </cell>
          <cell r="E1279" t="str">
            <v>2</v>
          </cell>
          <cell r="F1279" t="str">
            <v>F_105005_002</v>
          </cell>
          <cell r="G1279" t="str">
            <v>(Dis.SAVIGNANO) (CESENATICO CESAR ) ASSORBIMENTOAMPEROMETRICO P.PA. 2</v>
          </cell>
          <cell r="H1279" t="str">
            <v>A</v>
          </cell>
          <cell r="I1279" t="str">
            <v>820</v>
          </cell>
          <cell r="J1279" t="str">
            <v>4095</v>
          </cell>
          <cell r="K1279" t="str">
            <v>0</v>
          </cell>
          <cell r="L1279" t="str">
            <v>15</v>
          </cell>
          <cell r="M1279" t="str">
            <v>10</v>
          </cell>
          <cell r="N1279" t="str">
            <v>0</v>
          </cell>
          <cell r="O1279" t="str">
            <v>32</v>
          </cell>
          <cell r="P1279" t="str">
            <v>0</v>
          </cell>
          <cell r="Q1279" t="str">
            <v>15</v>
          </cell>
          <cell r="R1279" t="str">
            <v>LINEARE</v>
          </cell>
          <cell r="S1279" t="str">
            <v>999999</v>
          </cell>
          <cell r="T1279" t="str">
            <v>888888</v>
          </cell>
          <cell r="U1279" t="str">
            <v>888888</v>
          </cell>
          <cell r="V1279" t="str">
            <v>-888888</v>
          </cell>
          <cell r="W1279" t="str">
            <v>-888888</v>
          </cell>
          <cell r="X1279" t="str">
            <v>-999999</v>
          </cell>
          <cell r="Y1279" t="str">
            <v>15</v>
          </cell>
          <cell r="Z1279" t="str">
            <v>MEDIA</v>
          </cell>
          <cell r="AA1279" t="str">
            <v>10</v>
          </cell>
          <cell r="AB1279" t="str">
            <v>0</v>
          </cell>
          <cell r="AC1279" t="str">
            <v>SI</v>
          </cell>
          <cell r="AD1279" t="str">
            <v>SI_HighLow</v>
          </cell>
          <cell r="AE1279" t="str">
            <v>not used</v>
          </cell>
          <cell r="AF1279" t="str">
            <v>F105005</v>
          </cell>
        </row>
        <row r="1280">
          <cell r="A1280" t="str">
            <v>SHARED</v>
          </cell>
          <cell r="B1280" t="str">
            <v>1</v>
          </cell>
          <cell r="C1280" t="str">
            <v>F_105006</v>
          </cell>
          <cell r="D1280" t="str">
            <v>0000010000</v>
          </cell>
          <cell r="E1280" t="str">
            <v>-</v>
          </cell>
          <cell r="F1280" t="str">
            <v>F_105006_000</v>
          </cell>
          <cell r="G1280" t="str">
            <v>(Dis.SAVIGNANO) (CESENATICO MELOZZO ) LIVELLO POZZETTO</v>
          </cell>
          <cell r="H1280" t="str">
            <v>%</v>
          </cell>
          <cell r="I1280" t="str">
            <v>820</v>
          </cell>
          <cell r="J1280" t="str">
            <v>4095</v>
          </cell>
          <cell r="K1280" t="str">
            <v>0</v>
          </cell>
          <cell r="L1280" t="str">
            <v>100</v>
          </cell>
          <cell r="M1280" t="str">
            <v>1</v>
          </cell>
          <cell r="N1280" t="str">
            <v>0</v>
          </cell>
          <cell r="O1280" t="str">
            <v>32</v>
          </cell>
          <cell r="P1280" t="str">
            <v>0</v>
          </cell>
          <cell r="Q1280" t="str">
            <v>15</v>
          </cell>
          <cell r="R1280" t="str">
            <v>LINEARE</v>
          </cell>
          <cell r="S1280" t="str">
            <v>999999</v>
          </cell>
          <cell r="T1280" t="str">
            <v>888888</v>
          </cell>
          <cell r="U1280" t="str">
            <v>888888</v>
          </cell>
          <cell r="V1280" t="str">
            <v>-888888</v>
          </cell>
          <cell r="W1280" t="str">
            <v>-888888</v>
          </cell>
          <cell r="X1280" t="str">
            <v>-999999</v>
          </cell>
          <cell r="Y1280" t="str">
            <v>15</v>
          </cell>
          <cell r="Z1280" t="str">
            <v>MEDIA</v>
          </cell>
          <cell r="AA1280" t="str">
            <v>10</v>
          </cell>
          <cell r="AB1280" t="str">
            <v>0</v>
          </cell>
          <cell r="AC1280" t="str">
            <v>SI</v>
          </cell>
          <cell r="AD1280" t="str">
            <v>SI_HighLow</v>
          </cell>
          <cell r="AE1280" t="str">
            <v>not used</v>
          </cell>
          <cell r="AF1280" t="str">
            <v>F105006</v>
          </cell>
        </row>
        <row r="1281">
          <cell r="A1281" t="str">
            <v>SHARED</v>
          </cell>
          <cell r="B1281" t="str">
            <v>1</v>
          </cell>
          <cell r="C1281" t="str">
            <v>F_105006</v>
          </cell>
          <cell r="D1281" t="str">
            <v>0000020000</v>
          </cell>
          <cell r="E1281" t="str">
            <v>1</v>
          </cell>
          <cell r="F1281" t="str">
            <v>F_105006_001</v>
          </cell>
          <cell r="G1281" t="str">
            <v>(Dis.SAVIGNANO) (CESENATICO MELOZZO ) ASSORBIMENTO AMPEROMETRICO P.PA.1</v>
          </cell>
          <cell r="H1281" t="str">
            <v>A</v>
          </cell>
          <cell r="I1281" t="str">
            <v>820</v>
          </cell>
          <cell r="J1281" t="str">
            <v>4095</v>
          </cell>
          <cell r="K1281" t="str">
            <v>0</v>
          </cell>
          <cell r="L1281" t="str">
            <v>15</v>
          </cell>
          <cell r="M1281" t="str">
            <v>10</v>
          </cell>
          <cell r="N1281" t="str">
            <v>0</v>
          </cell>
          <cell r="O1281" t="str">
            <v>32</v>
          </cell>
          <cell r="P1281" t="str">
            <v>0</v>
          </cell>
          <cell r="Q1281" t="str">
            <v>15</v>
          </cell>
          <cell r="R1281" t="str">
            <v>LINEARE</v>
          </cell>
          <cell r="S1281" t="str">
            <v>999999</v>
          </cell>
          <cell r="T1281" t="str">
            <v>888888</v>
          </cell>
          <cell r="U1281" t="str">
            <v>888888</v>
          </cell>
          <cell r="V1281" t="str">
            <v>-888888</v>
          </cell>
          <cell r="W1281" t="str">
            <v>-888888</v>
          </cell>
          <cell r="X1281" t="str">
            <v>-999999</v>
          </cell>
          <cell r="Y1281" t="str">
            <v>15</v>
          </cell>
          <cell r="Z1281" t="str">
            <v>MEDIA</v>
          </cell>
          <cell r="AA1281" t="str">
            <v>10</v>
          </cell>
          <cell r="AB1281" t="str">
            <v>0</v>
          </cell>
          <cell r="AC1281" t="str">
            <v>SI</v>
          </cell>
          <cell r="AD1281" t="str">
            <v>SI_HighLow</v>
          </cell>
          <cell r="AE1281" t="str">
            <v>not used</v>
          </cell>
          <cell r="AF1281" t="str">
            <v>F105006</v>
          </cell>
        </row>
        <row r="1282">
          <cell r="A1282" t="str">
            <v>SHARED</v>
          </cell>
          <cell r="B1282" t="str">
            <v>1</v>
          </cell>
          <cell r="C1282" t="str">
            <v>F_105006</v>
          </cell>
          <cell r="D1282" t="str">
            <v>0000030000</v>
          </cell>
          <cell r="E1282" t="str">
            <v>2</v>
          </cell>
          <cell r="F1282" t="str">
            <v>F_105006_002</v>
          </cell>
          <cell r="G1282" t="str">
            <v>(Dis.SAVIGNANO) (CESENATICO MELOZZO ) ASSORBIMENTO AMPEROMETRICO P.PA.2</v>
          </cell>
          <cell r="H1282" t="str">
            <v>A</v>
          </cell>
          <cell r="I1282" t="str">
            <v>820</v>
          </cell>
          <cell r="J1282" t="str">
            <v>4095</v>
          </cell>
          <cell r="K1282" t="str">
            <v>0</v>
          </cell>
          <cell r="L1282" t="str">
            <v>15</v>
          </cell>
          <cell r="M1282" t="str">
            <v>10</v>
          </cell>
          <cell r="N1282" t="str">
            <v>0</v>
          </cell>
          <cell r="O1282" t="str">
            <v>32</v>
          </cell>
          <cell r="P1282" t="str">
            <v>0</v>
          </cell>
          <cell r="Q1282" t="str">
            <v>15</v>
          </cell>
          <cell r="R1282" t="str">
            <v>LINEARE</v>
          </cell>
          <cell r="S1282" t="str">
            <v>999999</v>
          </cell>
          <cell r="T1282" t="str">
            <v>888888</v>
          </cell>
          <cell r="U1282" t="str">
            <v>888888</v>
          </cell>
          <cell r="V1282" t="str">
            <v>-888888</v>
          </cell>
          <cell r="W1282" t="str">
            <v>-888888</v>
          </cell>
          <cell r="X1282" t="str">
            <v>-999999</v>
          </cell>
          <cell r="Y1282" t="str">
            <v>15</v>
          </cell>
          <cell r="Z1282" t="str">
            <v>MEDIA</v>
          </cell>
          <cell r="AA1282" t="str">
            <v>10</v>
          </cell>
          <cell r="AB1282" t="str">
            <v>0</v>
          </cell>
          <cell r="AC1282" t="str">
            <v>SI</v>
          </cell>
          <cell r="AD1282" t="str">
            <v>SI_HighLow</v>
          </cell>
          <cell r="AE1282" t="str">
            <v>not used</v>
          </cell>
          <cell r="AF1282" t="str">
            <v>F105006</v>
          </cell>
        </row>
        <row r="1283">
          <cell r="A1283" t="str">
            <v>SHARED</v>
          </cell>
          <cell r="B1283" t="str">
            <v>1</v>
          </cell>
          <cell r="C1283" t="str">
            <v>F_105007</v>
          </cell>
          <cell r="D1283" t="str">
            <v>0000010000</v>
          </cell>
          <cell r="E1283" t="str">
            <v>-</v>
          </cell>
          <cell r="F1283" t="str">
            <v>F_105007_000</v>
          </cell>
          <cell r="G1283" t="str">
            <v>(Dis.SAVIGNANO) (CESENATICO SOLDATI ) LIVELLO POZZETTO</v>
          </cell>
          <cell r="H1283" t="str">
            <v>%</v>
          </cell>
          <cell r="I1283" t="str">
            <v>820</v>
          </cell>
          <cell r="J1283" t="str">
            <v>4095</v>
          </cell>
          <cell r="K1283" t="str">
            <v>0</v>
          </cell>
          <cell r="L1283" t="str">
            <v>100</v>
          </cell>
          <cell r="M1283" t="str">
            <v>1</v>
          </cell>
          <cell r="N1283" t="str">
            <v>0</v>
          </cell>
          <cell r="O1283" t="str">
            <v>32</v>
          </cell>
          <cell r="P1283" t="str">
            <v>0</v>
          </cell>
          <cell r="Q1283" t="str">
            <v>15</v>
          </cell>
          <cell r="R1283" t="str">
            <v>LINEARE</v>
          </cell>
          <cell r="S1283" t="str">
            <v>999999</v>
          </cell>
          <cell r="T1283" t="str">
            <v>888888</v>
          </cell>
          <cell r="U1283" t="str">
            <v>888888</v>
          </cell>
          <cell r="V1283" t="str">
            <v>-888888</v>
          </cell>
          <cell r="W1283" t="str">
            <v>-888888</v>
          </cell>
          <cell r="X1283" t="str">
            <v>-999999</v>
          </cell>
          <cell r="Y1283" t="str">
            <v>15</v>
          </cell>
          <cell r="Z1283" t="str">
            <v>MEDIA</v>
          </cell>
          <cell r="AA1283" t="str">
            <v>10</v>
          </cell>
          <cell r="AB1283" t="str">
            <v>0</v>
          </cell>
          <cell r="AC1283" t="str">
            <v>SI</v>
          </cell>
          <cell r="AD1283" t="str">
            <v>SI_HighLow</v>
          </cell>
          <cell r="AE1283" t="str">
            <v>not used</v>
          </cell>
          <cell r="AF1283" t="str">
            <v>F105007</v>
          </cell>
        </row>
        <row r="1284">
          <cell r="A1284" t="str">
            <v>SHARED</v>
          </cell>
          <cell r="B1284" t="str">
            <v>1</v>
          </cell>
          <cell r="C1284" t="str">
            <v>F_105007</v>
          </cell>
          <cell r="D1284" t="str">
            <v>0000020000</v>
          </cell>
          <cell r="E1284" t="str">
            <v>1</v>
          </cell>
          <cell r="F1284" t="str">
            <v>F_105007_001</v>
          </cell>
          <cell r="G1284" t="str">
            <v>(Dis.SAVIGNANO) (CESENATICO SOLDATI ) ASSORBIMENTO AMPEROMETRICO P.PA.1</v>
          </cell>
          <cell r="H1284" t="str">
            <v>A</v>
          </cell>
          <cell r="I1284" t="str">
            <v>820</v>
          </cell>
          <cell r="J1284" t="str">
            <v>4095</v>
          </cell>
          <cell r="K1284" t="str">
            <v>0</v>
          </cell>
          <cell r="L1284" t="str">
            <v>15</v>
          </cell>
          <cell r="M1284" t="str">
            <v>10</v>
          </cell>
          <cell r="N1284" t="str">
            <v>0</v>
          </cell>
          <cell r="O1284" t="str">
            <v>32</v>
          </cell>
          <cell r="P1284" t="str">
            <v>0</v>
          </cell>
          <cell r="Q1284" t="str">
            <v>15</v>
          </cell>
          <cell r="R1284" t="str">
            <v>LINEARE</v>
          </cell>
          <cell r="S1284" t="str">
            <v>999999</v>
          </cell>
          <cell r="T1284" t="str">
            <v>888888</v>
          </cell>
          <cell r="U1284" t="str">
            <v>888888</v>
          </cell>
          <cell r="V1284" t="str">
            <v>-888888</v>
          </cell>
          <cell r="W1284" t="str">
            <v>-888888</v>
          </cell>
          <cell r="X1284" t="str">
            <v>-999999</v>
          </cell>
          <cell r="Y1284" t="str">
            <v>15</v>
          </cell>
          <cell r="Z1284" t="str">
            <v>MEDIA</v>
          </cell>
          <cell r="AA1284" t="str">
            <v>10</v>
          </cell>
          <cell r="AB1284" t="str">
            <v>0</v>
          </cell>
          <cell r="AC1284" t="str">
            <v>SI</v>
          </cell>
          <cell r="AD1284" t="str">
            <v>SI_HighLow</v>
          </cell>
          <cell r="AE1284" t="str">
            <v>not used</v>
          </cell>
          <cell r="AF1284" t="str">
            <v>F105007</v>
          </cell>
        </row>
        <row r="1285">
          <cell r="A1285" t="str">
            <v>SHARED</v>
          </cell>
          <cell r="B1285" t="str">
            <v>1</v>
          </cell>
          <cell r="C1285" t="str">
            <v>F_105007</v>
          </cell>
          <cell r="D1285" t="str">
            <v>0000030000</v>
          </cell>
          <cell r="E1285" t="str">
            <v>2</v>
          </cell>
          <cell r="F1285" t="str">
            <v>F_105007_002</v>
          </cell>
          <cell r="G1285" t="str">
            <v>(Dis.SAVIGNANO) (CESENATICO SOLDATI ) ASSORBIMENTO AMPEROMETRICO P.PA.2</v>
          </cell>
          <cell r="H1285" t="str">
            <v>A</v>
          </cell>
          <cell r="I1285" t="str">
            <v>820</v>
          </cell>
          <cell r="J1285" t="str">
            <v>4095</v>
          </cell>
          <cell r="K1285" t="str">
            <v>0</v>
          </cell>
          <cell r="L1285" t="str">
            <v>20</v>
          </cell>
          <cell r="M1285" t="str">
            <v>10</v>
          </cell>
          <cell r="N1285" t="str">
            <v>0</v>
          </cell>
          <cell r="O1285" t="str">
            <v>32</v>
          </cell>
          <cell r="P1285" t="str">
            <v>0</v>
          </cell>
          <cell r="Q1285" t="str">
            <v>15</v>
          </cell>
          <cell r="R1285" t="str">
            <v>LINEARE</v>
          </cell>
          <cell r="S1285" t="str">
            <v>999999</v>
          </cell>
          <cell r="T1285" t="str">
            <v>888888</v>
          </cell>
          <cell r="U1285" t="str">
            <v>888888</v>
          </cell>
          <cell r="V1285" t="str">
            <v>-888888</v>
          </cell>
          <cell r="W1285" t="str">
            <v>-888888</v>
          </cell>
          <cell r="X1285" t="str">
            <v>-999999</v>
          </cell>
          <cell r="Y1285" t="str">
            <v>15</v>
          </cell>
          <cell r="Z1285" t="str">
            <v>MEDIA</v>
          </cell>
          <cell r="AA1285" t="str">
            <v>10</v>
          </cell>
          <cell r="AB1285" t="str">
            <v>0</v>
          </cell>
          <cell r="AC1285" t="str">
            <v>SI</v>
          </cell>
          <cell r="AD1285" t="str">
            <v>SI_HighLow</v>
          </cell>
          <cell r="AE1285" t="str">
            <v>not used</v>
          </cell>
          <cell r="AF1285" t="str">
            <v>F105007</v>
          </cell>
        </row>
        <row r="1286">
          <cell r="A1286" t="str">
            <v>SHARED</v>
          </cell>
          <cell r="B1286" t="str">
            <v>1</v>
          </cell>
          <cell r="C1286" t="str">
            <v>F_105007</v>
          </cell>
          <cell r="D1286" t="str">
            <v>0000040000</v>
          </cell>
          <cell r="E1286" t="str">
            <v>3</v>
          </cell>
          <cell r="F1286" t="str">
            <v>F_105007_003</v>
          </cell>
          <cell r="G1286" t="str">
            <v>(Dis.SAVIGNANO) (CESENATICO SOLDATI ) ASSORBIMENTO AMPEROMETRICO P.PA.3</v>
          </cell>
          <cell r="H1286" t="str">
            <v>A</v>
          </cell>
          <cell r="I1286" t="str">
            <v>820</v>
          </cell>
          <cell r="J1286" t="str">
            <v>4095</v>
          </cell>
          <cell r="K1286" t="str">
            <v>0</v>
          </cell>
          <cell r="L1286" t="str">
            <v>15</v>
          </cell>
          <cell r="M1286" t="str">
            <v>10</v>
          </cell>
          <cell r="N1286" t="str">
            <v>0</v>
          </cell>
          <cell r="O1286" t="str">
            <v>32</v>
          </cell>
          <cell r="P1286" t="str">
            <v>0</v>
          </cell>
          <cell r="Q1286" t="str">
            <v>15</v>
          </cell>
          <cell r="R1286" t="str">
            <v>LINEARE</v>
          </cell>
          <cell r="S1286" t="str">
            <v>999999</v>
          </cell>
          <cell r="T1286" t="str">
            <v>888888</v>
          </cell>
          <cell r="U1286" t="str">
            <v>888888</v>
          </cell>
          <cell r="V1286" t="str">
            <v>-888888</v>
          </cell>
          <cell r="W1286" t="str">
            <v>-888888</v>
          </cell>
          <cell r="X1286" t="str">
            <v>-999999</v>
          </cell>
          <cell r="Y1286" t="str">
            <v>15</v>
          </cell>
          <cell r="Z1286" t="str">
            <v>MEDIA</v>
          </cell>
          <cell r="AA1286" t="str">
            <v>10</v>
          </cell>
          <cell r="AB1286" t="str">
            <v>0</v>
          </cell>
          <cell r="AC1286" t="str">
            <v>SI</v>
          </cell>
          <cell r="AD1286" t="str">
            <v>SI_HighLow</v>
          </cell>
          <cell r="AE1286" t="str">
            <v>not used</v>
          </cell>
          <cell r="AF1286" t="str">
            <v>F105007</v>
          </cell>
        </row>
        <row r="1287">
          <cell r="A1287" t="str">
            <v>SHARED</v>
          </cell>
          <cell r="B1287" t="str">
            <v>1</v>
          </cell>
          <cell r="C1287" t="str">
            <v>F_105007</v>
          </cell>
          <cell r="D1287" t="str">
            <v>0000050000</v>
          </cell>
          <cell r="E1287" t="str">
            <v>4</v>
          </cell>
          <cell r="F1287" t="str">
            <v>F_105007_004</v>
          </cell>
          <cell r="G1287" t="str">
            <v>(Dis.SAVIGNANO) (CESENATICO SOLDATI ) ASSORBIMENTO AMPEROMETRICO P.PA.4</v>
          </cell>
          <cell r="H1287" t="str">
            <v>A</v>
          </cell>
          <cell r="I1287" t="str">
            <v>820</v>
          </cell>
          <cell r="J1287" t="str">
            <v>4095</v>
          </cell>
          <cell r="K1287" t="str">
            <v>0</v>
          </cell>
          <cell r="L1287" t="str">
            <v>100</v>
          </cell>
          <cell r="M1287" t="str">
            <v>10</v>
          </cell>
          <cell r="N1287" t="str">
            <v>0</v>
          </cell>
          <cell r="O1287" t="str">
            <v>32</v>
          </cell>
          <cell r="P1287" t="str">
            <v>0</v>
          </cell>
          <cell r="Q1287" t="str">
            <v>15</v>
          </cell>
          <cell r="R1287" t="str">
            <v>LINEARE</v>
          </cell>
          <cell r="S1287" t="str">
            <v>999999</v>
          </cell>
          <cell r="T1287" t="str">
            <v>888888</v>
          </cell>
          <cell r="U1287" t="str">
            <v>888888</v>
          </cell>
          <cell r="V1287" t="str">
            <v>-888888</v>
          </cell>
          <cell r="W1287" t="str">
            <v>-888888</v>
          </cell>
          <cell r="X1287" t="str">
            <v>-999999</v>
          </cell>
          <cell r="Y1287" t="str">
            <v>15</v>
          </cell>
          <cell r="Z1287" t="str">
            <v>MEDIA</v>
          </cell>
          <cell r="AA1287" t="str">
            <v>10</v>
          </cell>
          <cell r="AB1287" t="str">
            <v>0</v>
          </cell>
          <cell r="AC1287" t="str">
            <v>SI</v>
          </cell>
          <cell r="AD1287" t="str">
            <v>SI_HighLow</v>
          </cell>
          <cell r="AE1287" t="str">
            <v>not used</v>
          </cell>
          <cell r="AF1287" t="str">
            <v>F105007</v>
          </cell>
        </row>
        <row r="1288">
          <cell r="A1288" t="str">
            <v>SHARED</v>
          </cell>
          <cell r="B1288" t="str">
            <v>1</v>
          </cell>
          <cell r="C1288" t="str">
            <v>F_105008</v>
          </cell>
          <cell r="D1288" t="str">
            <v>0000010000</v>
          </cell>
          <cell r="E1288" t="str">
            <v>-</v>
          </cell>
          <cell r="F1288" t="str">
            <v>F_105008_000</v>
          </cell>
          <cell r="G1288" t="str">
            <v>(Dis.SAVIGNANO) (CESENATICO NUIT ) LIVELLO POZZETTO</v>
          </cell>
          <cell r="H1288" t="str">
            <v>%</v>
          </cell>
          <cell r="I1288" t="str">
            <v>820</v>
          </cell>
          <cell r="J1288" t="str">
            <v>4095</v>
          </cell>
          <cell r="K1288" t="str">
            <v>0</v>
          </cell>
          <cell r="L1288" t="str">
            <v>100</v>
          </cell>
          <cell r="M1288" t="str">
            <v>1</v>
          </cell>
          <cell r="N1288" t="str">
            <v>0</v>
          </cell>
          <cell r="O1288" t="str">
            <v>32</v>
          </cell>
          <cell r="P1288" t="str">
            <v>0</v>
          </cell>
          <cell r="Q1288" t="str">
            <v>15</v>
          </cell>
          <cell r="R1288" t="str">
            <v>LINEARE</v>
          </cell>
          <cell r="S1288" t="str">
            <v>999999</v>
          </cell>
          <cell r="T1288" t="str">
            <v>888888</v>
          </cell>
          <cell r="U1288" t="str">
            <v>888888</v>
          </cell>
          <cell r="V1288" t="str">
            <v>-888888</v>
          </cell>
          <cell r="W1288" t="str">
            <v>-888888</v>
          </cell>
          <cell r="X1288" t="str">
            <v>-999999</v>
          </cell>
          <cell r="Y1288" t="str">
            <v>15</v>
          </cell>
          <cell r="Z1288" t="str">
            <v>MEDIA</v>
          </cell>
          <cell r="AA1288" t="str">
            <v>10</v>
          </cell>
          <cell r="AB1288" t="str">
            <v>0</v>
          </cell>
          <cell r="AC1288" t="str">
            <v>SI</v>
          </cell>
          <cell r="AD1288" t="str">
            <v>SI_HighLow</v>
          </cell>
          <cell r="AE1288" t="str">
            <v>not used</v>
          </cell>
          <cell r="AF1288" t="str">
            <v>F105008</v>
          </cell>
        </row>
        <row r="1289">
          <cell r="A1289" t="str">
            <v>SHARED</v>
          </cell>
          <cell r="B1289" t="str">
            <v>1</v>
          </cell>
          <cell r="C1289" t="str">
            <v>F_105008</v>
          </cell>
          <cell r="D1289" t="str">
            <v>0000020000</v>
          </cell>
          <cell r="E1289" t="str">
            <v>1</v>
          </cell>
          <cell r="F1289" t="str">
            <v>F_105008_001</v>
          </cell>
          <cell r="G1289" t="str">
            <v>(Dis.SAVIGNANO) (CESENATICO NUIT ) ASSORBIMENTO AMPEROMETRICO P.PA.1</v>
          </cell>
          <cell r="H1289" t="str">
            <v>A</v>
          </cell>
          <cell r="I1289" t="str">
            <v>820</v>
          </cell>
          <cell r="J1289" t="str">
            <v>4095</v>
          </cell>
          <cell r="K1289" t="str">
            <v>0</v>
          </cell>
          <cell r="L1289" t="str">
            <v>25</v>
          </cell>
          <cell r="M1289" t="str">
            <v>10</v>
          </cell>
          <cell r="N1289" t="str">
            <v>0</v>
          </cell>
          <cell r="O1289" t="str">
            <v>32</v>
          </cell>
          <cell r="P1289" t="str">
            <v>0</v>
          </cell>
          <cell r="Q1289" t="str">
            <v>15</v>
          </cell>
          <cell r="R1289" t="str">
            <v>LINEARE</v>
          </cell>
          <cell r="S1289" t="str">
            <v>999999</v>
          </cell>
          <cell r="T1289" t="str">
            <v>888888</v>
          </cell>
          <cell r="U1289" t="str">
            <v>888888</v>
          </cell>
          <cell r="V1289" t="str">
            <v>-888888</v>
          </cell>
          <cell r="W1289" t="str">
            <v>-888888</v>
          </cell>
          <cell r="X1289" t="str">
            <v>-999999</v>
          </cell>
          <cell r="Y1289" t="str">
            <v>15</v>
          </cell>
          <cell r="Z1289" t="str">
            <v>MEDIA</v>
          </cell>
          <cell r="AA1289" t="str">
            <v>10</v>
          </cell>
          <cell r="AB1289" t="str">
            <v>0</v>
          </cell>
          <cell r="AC1289" t="str">
            <v>SI</v>
          </cell>
          <cell r="AD1289" t="str">
            <v>SI_HighLow</v>
          </cell>
          <cell r="AE1289" t="str">
            <v>not used</v>
          </cell>
          <cell r="AF1289" t="str">
            <v>F105008</v>
          </cell>
        </row>
        <row r="1290">
          <cell r="A1290" t="str">
            <v>SHARED</v>
          </cell>
          <cell r="B1290" t="str">
            <v>1</v>
          </cell>
          <cell r="C1290" t="str">
            <v>F_105008</v>
          </cell>
          <cell r="D1290" t="str">
            <v>0000030000</v>
          </cell>
          <cell r="E1290" t="str">
            <v>2</v>
          </cell>
          <cell r="F1290" t="str">
            <v>F_105008_002</v>
          </cell>
          <cell r="G1290" t="str">
            <v>(Dis.SAVIGNANO) (CESENATICO NUIT ) ASSORBIMENTO AMPEROMETRICO P.PA.2</v>
          </cell>
          <cell r="H1290" t="str">
            <v>A</v>
          </cell>
          <cell r="I1290" t="str">
            <v>820</v>
          </cell>
          <cell r="J1290" t="str">
            <v>4095</v>
          </cell>
          <cell r="K1290" t="str">
            <v>0</v>
          </cell>
          <cell r="L1290" t="str">
            <v>25</v>
          </cell>
          <cell r="M1290" t="str">
            <v>10</v>
          </cell>
          <cell r="N1290" t="str">
            <v>0</v>
          </cell>
          <cell r="O1290" t="str">
            <v>32</v>
          </cell>
          <cell r="P1290" t="str">
            <v>0</v>
          </cell>
          <cell r="Q1290" t="str">
            <v>15</v>
          </cell>
          <cell r="R1290" t="str">
            <v>LINEARE</v>
          </cell>
          <cell r="S1290" t="str">
            <v>999999</v>
          </cell>
          <cell r="T1290" t="str">
            <v>888888</v>
          </cell>
          <cell r="U1290" t="str">
            <v>888888</v>
          </cell>
          <cell r="V1290" t="str">
            <v>-888888</v>
          </cell>
          <cell r="W1290" t="str">
            <v>-888888</v>
          </cell>
          <cell r="X1290" t="str">
            <v>-999999</v>
          </cell>
          <cell r="Y1290" t="str">
            <v>15</v>
          </cell>
          <cell r="Z1290" t="str">
            <v>MEDIA</v>
          </cell>
          <cell r="AA1290" t="str">
            <v>10</v>
          </cell>
          <cell r="AB1290" t="str">
            <v>0</v>
          </cell>
          <cell r="AC1290" t="str">
            <v>SI</v>
          </cell>
          <cell r="AD1290" t="str">
            <v>SI_HighLow</v>
          </cell>
          <cell r="AE1290" t="str">
            <v>not used</v>
          </cell>
          <cell r="AF1290" t="str">
            <v>F105008</v>
          </cell>
        </row>
        <row r="1291">
          <cell r="A1291" t="str">
            <v>SHARED</v>
          </cell>
          <cell r="B1291" t="str">
            <v>1</v>
          </cell>
          <cell r="C1291" t="str">
            <v>F_105008</v>
          </cell>
          <cell r="D1291" t="str">
            <v>0000040000</v>
          </cell>
          <cell r="E1291" t="str">
            <v>3</v>
          </cell>
          <cell r="F1291" t="str">
            <v>F_105008_003</v>
          </cell>
          <cell r="G1291" t="str">
            <v>(Dis.SAVIGNANO) (CESENATICO NUIT ) ASSORBIMENTO AMPEROMETRICO P.PA.3</v>
          </cell>
          <cell r="H1291" t="str">
            <v>A</v>
          </cell>
          <cell r="I1291" t="str">
            <v>820</v>
          </cell>
          <cell r="J1291" t="str">
            <v>4095</v>
          </cell>
          <cell r="K1291" t="str">
            <v>0</v>
          </cell>
          <cell r="L1291" t="str">
            <v>25</v>
          </cell>
          <cell r="M1291" t="str">
            <v>10</v>
          </cell>
          <cell r="N1291" t="str">
            <v>0</v>
          </cell>
          <cell r="O1291" t="str">
            <v>32</v>
          </cell>
          <cell r="P1291" t="str">
            <v>0</v>
          </cell>
          <cell r="Q1291" t="str">
            <v>15</v>
          </cell>
          <cell r="R1291" t="str">
            <v>LINEARE</v>
          </cell>
          <cell r="S1291" t="str">
            <v>999999</v>
          </cell>
          <cell r="T1291" t="str">
            <v>888888</v>
          </cell>
          <cell r="U1291" t="str">
            <v>888888</v>
          </cell>
          <cell r="V1291" t="str">
            <v>-888888</v>
          </cell>
          <cell r="W1291" t="str">
            <v>-888888</v>
          </cell>
          <cell r="X1291" t="str">
            <v>-999999</v>
          </cell>
          <cell r="Y1291" t="str">
            <v>15</v>
          </cell>
          <cell r="Z1291" t="str">
            <v>MEDIA</v>
          </cell>
          <cell r="AA1291" t="str">
            <v>10</v>
          </cell>
          <cell r="AB1291" t="str">
            <v>0</v>
          </cell>
          <cell r="AC1291" t="str">
            <v>SI</v>
          </cell>
          <cell r="AD1291" t="str">
            <v>SI_HighLow</v>
          </cell>
          <cell r="AE1291" t="str">
            <v>not used</v>
          </cell>
          <cell r="AF1291" t="str">
            <v>F105008</v>
          </cell>
        </row>
        <row r="1292">
          <cell r="A1292" t="str">
            <v>SHARED</v>
          </cell>
          <cell r="B1292" t="str">
            <v>1</v>
          </cell>
          <cell r="C1292" t="str">
            <v>F_105009</v>
          </cell>
          <cell r="D1292" t="str">
            <v>0000010000</v>
          </cell>
          <cell r="E1292" t="str">
            <v>-</v>
          </cell>
          <cell r="F1292" t="str">
            <v>F_105009_000</v>
          </cell>
          <cell r="G1292" t="str">
            <v>(Dis.SAVIGNANO) (CESENATICO VIALE TRENTO ) LIVELLO POZZETTO</v>
          </cell>
          <cell r="H1292" t="str">
            <v>%</v>
          </cell>
          <cell r="I1292" t="str">
            <v>820</v>
          </cell>
          <cell r="J1292" t="str">
            <v>4095</v>
          </cell>
          <cell r="K1292" t="str">
            <v>0</v>
          </cell>
          <cell r="L1292" t="str">
            <v>100</v>
          </cell>
          <cell r="M1292" t="str">
            <v>1</v>
          </cell>
          <cell r="N1292" t="str">
            <v>0</v>
          </cell>
          <cell r="O1292" t="str">
            <v>32</v>
          </cell>
          <cell r="P1292" t="str">
            <v>0</v>
          </cell>
          <cell r="Q1292" t="str">
            <v>15</v>
          </cell>
          <cell r="R1292" t="str">
            <v>LINEARE</v>
          </cell>
          <cell r="S1292" t="str">
            <v>999999</v>
          </cell>
          <cell r="T1292" t="str">
            <v>888888</v>
          </cell>
          <cell r="U1292" t="str">
            <v>888888</v>
          </cell>
          <cell r="V1292" t="str">
            <v>-888888</v>
          </cell>
          <cell r="W1292" t="str">
            <v>-888888</v>
          </cell>
          <cell r="X1292" t="str">
            <v>-999999</v>
          </cell>
          <cell r="Y1292" t="str">
            <v>15</v>
          </cell>
          <cell r="Z1292" t="str">
            <v>MEDIA</v>
          </cell>
          <cell r="AA1292" t="str">
            <v>10</v>
          </cell>
          <cell r="AB1292" t="str">
            <v>0</v>
          </cell>
          <cell r="AC1292" t="str">
            <v>SI</v>
          </cell>
          <cell r="AD1292" t="str">
            <v>SI_HighLow</v>
          </cell>
          <cell r="AE1292" t="str">
            <v>not used</v>
          </cell>
          <cell r="AF1292" t="str">
            <v>F105009</v>
          </cell>
        </row>
        <row r="1293">
          <cell r="A1293" t="str">
            <v>SHARED</v>
          </cell>
          <cell r="B1293" t="str">
            <v>1</v>
          </cell>
          <cell r="C1293" t="str">
            <v>F_105009</v>
          </cell>
          <cell r="D1293" t="str">
            <v>0000020000</v>
          </cell>
          <cell r="E1293" t="str">
            <v>1</v>
          </cell>
          <cell r="F1293" t="str">
            <v>F_105009_001</v>
          </cell>
          <cell r="G1293" t="str">
            <v>(Dis.SAVIGNANO) (CESENATICO VIALE TRENTO ) ASSORBIMENTO AMPEROMETRICO P.PA.1</v>
          </cell>
          <cell r="H1293" t="str">
            <v>A</v>
          </cell>
          <cell r="I1293" t="str">
            <v>820</v>
          </cell>
          <cell r="J1293" t="str">
            <v>4095</v>
          </cell>
          <cell r="K1293" t="str">
            <v>0</v>
          </cell>
          <cell r="L1293" t="str">
            <v>25</v>
          </cell>
          <cell r="M1293" t="str">
            <v>10</v>
          </cell>
          <cell r="N1293" t="str">
            <v>0</v>
          </cell>
          <cell r="O1293" t="str">
            <v>32</v>
          </cell>
          <cell r="P1293" t="str">
            <v>0</v>
          </cell>
          <cell r="Q1293" t="str">
            <v>15</v>
          </cell>
          <cell r="R1293" t="str">
            <v>LINEARE</v>
          </cell>
          <cell r="S1293" t="str">
            <v>999999</v>
          </cell>
          <cell r="T1293" t="str">
            <v>888888</v>
          </cell>
          <cell r="U1293" t="str">
            <v>888888</v>
          </cell>
          <cell r="V1293" t="str">
            <v>-888888</v>
          </cell>
          <cell r="W1293" t="str">
            <v>-888888</v>
          </cell>
          <cell r="X1293" t="str">
            <v>-999999</v>
          </cell>
          <cell r="Y1293" t="str">
            <v>15</v>
          </cell>
          <cell r="Z1293" t="str">
            <v>MEDIA</v>
          </cell>
          <cell r="AA1293" t="str">
            <v>10</v>
          </cell>
          <cell r="AB1293" t="str">
            <v>0</v>
          </cell>
          <cell r="AC1293" t="str">
            <v>SI</v>
          </cell>
          <cell r="AD1293" t="str">
            <v>SI_HighLow</v>
          </cell>
          <cell r="AE1293" t="str">
            <v>not used</v>
          </cell>
          <cell r="AF1293" t="str">
            <v>F105009</v>
          </cell>
        </row>
        <row r="1294">
          <cell r="A1294" t="str">
            <v>SHARED</v>
          </cell>
          <cell r="B1294" t="str">
            <v>1</v>
          </cell>
          <cell r="C1294" t="str">
            <v>F_105009</v>
          </cell>
          <cell r="D1294" t="str">
            <v>0000030000</v>
          </cell>
          <cell r="E1294" t="str">
            <v>2</v>
          </cell>
          <cell r="F1294" t="str">
            <v>F_105009_002</v>
          </cell>
          <cell r="G1294" t="str">
            <v>(Dis.SAVIGNANO) (CESENATICO VIALE TRENTO ) ASSORBIMENTO AMPEROMETRICO P.PA.2</v>
          </cell>
          <cell r="H1294" t="str">
            <v>A</v>
          </cell>
          <cell r="I1294" t="str">
            <v>820</v>
          </cell>
          <cell r="J1294" t="str">
            <v>4095</v>
          </cell>
          <cell r="K1294" t="str">
            <v>0</v>
          </cell>
          <cell r="L1294" t="str">
            <v>25</v>
          </cell>
          <cell r="M1294" t="str">
            <v>10</v>
          </cell>
          <cell r="N1294" t="str">
            <v>0</v>
          </cell>
          <cell r="O1294" t="str">
            <v>32</v>
          </cell>
          <cell r="P1294" t="str">
            <v>0</v>
          </cell>
          <cell r="Q1294" t="str">
            <v>15</v>
          </cell>
          <cell r="R1294" t="str">
            <v>LINEARE</v>
          </cell>
          <cell r="S1294" t="str">
            <v>999999</v>
          </cell>
          <cell r="T1294" t="str">
            <v>888888</v>
          </cell>
          <cell r="U1294" t="str">
            <v>888888</v>
          </cell>
          <cell r="V1294" t="str">
            <v>-888888</v>
          </cell>
          <cell r="W1294" t="str">
            <v>-888888</v>
          </cell>
          <cell r="X1294" t="str">
            <v>-999999</v>
          </cell>
          <cell r="Y1294" t="str">
            <v>15</v>
          </cell>
          <cell r="Z1294" t="str">
            <v>MEDIA</v>
          </cell>
          <cell r="AA1294" t="str">
            <v>10</v>
          </cell>
          <cell r="AB1294" t="str">
            <v>0</v>
          </cell>
          <cell r="AC1294" t="str">
            <v>SI</v>
          </cell>
          <cell r="AD1294" t="str">
            <v>SI_HighLow</v>
          </cell>
          <cell r="AE1294" t="str">
            <v>not used</v>
          </cell>
          <cell r="AF1294" t="str">
            <v>F105009</v>
          </cell>
        </row>
        <row r="1295">
          <cell r="A1295" t="str">
            <v>SHARED</v>
          </cell>
          <cell r="B1295" t="str">
            <v>1</v>
          </cell>
          <cell r="C1295" t="str">
            <v>F_105009</v>
          </cell>
          <cell r="D1295" t="str">
            <v>0000040000</v>
          </cell>
          <cell r="E1295" t="str">
            <v>3</v>
          </cell>
          <cell r="F1295" t="str">
            <v>F_105009_003</v>
          </cell>
          <cell r="G1295" t="str">
            <v>(Dis.SAVIGNANO) (CESENATICO VIALE TRENTO ) ASSORBIMENTO AMPEROMETRICO P.PA.3</v>
          </cell>
          <cell r="H1295" t="str">
            <v>A</v>
          </cell>
          <cell r="I1295" t="str">
            <v>820</v>
          </cell>
          <cell r="J1295" t="str">
            <v>4095</v>
          </cell>
          <cell r="K1295" t="str">
            <v>0</v>
          </cell>
          <cell r="L1295" t="str">
            <v>25</v>
          </cell>
          <cell r="M1295" t="str">
            <v>10</v>
          </cell>
          <cell r="N1295" t="str">
            <v>0</v>
          </cell>
          <cell r="O1295" t="str">
            <v>32</v>
          </cell>
          <cell r="P1295" t="str">
            <v>0</v>
          </cell>
          <cell r="Q1295" t="str">
            <v>15</v>
          </cell>
          <cell r="R1295" t="str">
            <v>LINEARE</v>
          </cell>
          <cell r="S1295" t="str">
            <v>999999</v>
          </cell>
          <cell r="T1295" t="str">
            <v>888888</v>
          </cell>
          <cell r="U1295" t="str">
            <v>888888</v>
          </cell>
          <cell r="V1295" t="str">
            <v>-888888</v>
          </cell>
          <cell r="W1295" t="str">
            <v>-888888</v>
          </cell>
          <cell r="X1295" t="str">
            <v>-999999</v>
          </cell>
          <cell r="Y1295" t="str">
            <v>15</v>
          </cell>
          <cell r="Z1295" t="str">
            <v>MEDIA</v>
          </cell>
          <cell r="AA1295" t="str">
            <v>10</v>
          </cell>
          <cell r="AB1295" t="str">
            <v>0</v>
          </cell>
          <cell r="AC1295" t="str">
            <v>SI</v>
          </cell>
          <cell r="AD1295" t="str">
            <v>SI_HighLow</v>
          </cell>
          <cell r="AE1295" t="str">
            <v>not used</v>
          </cell>
          <cell r="AF1295" t="str">
            <v>F105009</v>
          </cell>
        </row>
        <row r="1296">
          <cell r="A1296" t="str">
            <v>SHARED</v>
          </cell>
          <cell r="B1296" t="str">
            <v>1</v>
          </cell>
          <cell r="C1296" t="str">
            <v>F_105010</v>
          </cell>
          <cell r="D1296" t="str">
            <v>0000010000</v>
          </cell>
          <cell r="E1296" t="str">
            <v>-</v>
          </cell>
          <cell r="F1296" t="str">
            <v>F_105010_000</v>
          </cell>
          <cell r="G1296" t="str">
            <v>(Dis.SAVIGNANO) (CESENATICO MARIO ) LIVELLO POZZETTO</v>
          </cell>
          <cell r="H1296" t="str">
            <v>%</v>
          </cell>
          <cell r="I1296" t="str">
            <v>820</v>
          </cell>
          <cell r="J1296" t="str">
            <v>4095</v>
          </cell>
          <cell r="K1296" t="str">
            <v>0</v>
          </cell>
          <cell r="L1296" t="str">
            <v>100</v>
          </cell>
          <cell r="M1296" t="str">
            <v>1</v>
          </cell>
          <cell r="N1296" t="str">
            <v>0</v>
          </cell>
          <cell r="O1296" t="str">
            <v>32</v>
          </cell>
          <cell r="P1296" t="str">
            <v>0</v>
          </cell>
          <cell r="Q1296" t="str">
            <v>15</v>
          </cell>
          <cell r="R1296" t="str">
            <v>LINEARE</v>
          </cell>
          <cell r="S1296" t="str">
            <v>999999</v>
          </cell>
          <cell r="T1296" t="str">
            <v>888888</v>
          </cell>
          <cell r="U1296" t="str">
            <v>888888</v>
          </cell>
          <cell r="V1296" t="str">
            <v>-888888</v>
          </cell>
          <cell r="W1296" t="str">
            <v>-888888</v>
          </cell>
          <cell r="X1296" t="str">
            <v>-999999</v>
          </cell>
          <cell r="Y1296" t="str">
            <v>15</v>
          </cell>
          <cell r="Z1296" t="str">
            <v>MEDIA</v>
          </cell>
          <cell r="AA1296" t="str">
            <v>10</v>
          </cell>
          <cell r="AB1296" t="str">
            <v>0</v>
          </cell>
          <cell r="AC1296" t="str">
            <v>SI</v>
          </cell>
          <cell r="AD1296" t="str">
            <v>SI_HighLow</v>
          </cell>
          <cell r="AE1296" t="str">
            <v>not used</v>
          </cell>
          <cell r="AF1296" t="str">
            <v>F105010</v>
          </cell>
        </row>
        <row r="1297">
          <cell r="A1297" t="str">
            <v>SHARED</v>
          </cell>
          <cell r="B1297" t="str">
            <v>1</v>
          </cell>
          <cell r="C1297" t="str">
            <v>F_105010</v>
          </cell>
          <cell r="D1297" t="str">
            <v>0000020000</v>
          </cell>
          <cell r="E1297" t="str">
            <v>1</v>
          </cell>
          <cell r="F1297" t="str">
            <v>F_105010_001</v>
          </cell>
          <cell r="G1297" t="str">
            <v>(Dis.SAVIGNANO) (CESENATICO MARIO ) ASSORBIMENTO AMPEROMETRICO P.PA. 1</v>
          </cell>
          <cell r="H1297" t="str">
            <v>A</v>
          </cell>
          <cell r="I1297" t="str">
            <v>820</v>
          </cell>
          <cell r="J1297" t="str">
            <v>4095</v>
          </cell>
          <cell r="K1297" t="str">
            <v>0</v>
          </cell>
          <cell r="L1297" t="str">
            <v>15</v>
          </cell>
          <cell r="M1297" t="str">
            <v>10</v>
          </cell>
          <cell r="N1297" t="str">
            <v>0</v>
          </cell>
          <cell r="O1297" t="str">
            <v>32</v>
          </cell>
          <cell r="P1297" t="str">
            <v>0</v>
          </cell>
          <cell r="Q1297" t="str">
            <v>15</v>
          </cell>
          <cell r="R1297" t="str">
            <v>LINEARE</v>
          </cell>
          <cell r="S1297" t="str">
            <v>999999</v>
          </cell>
          <cell r="T1297" t="str">
            <v>888888</v>
          </cell>
          <cell r="U1297" t="str">
            <v>888888</v>
          </cell>
          <cell r="V1297" t="str">
            <v>-888888</v>
          </cell>
          <cell r="W1297" t="str">
            <v>-888888</v>
          </cell>
          <cell r="X1297" t="str">
            <v>-999999</v>
          </cell>
          <cell r="Y1297" t="str">
            <v>15</v>
          </cell>
          <cell r="Z1297" t="str">
            <v>MEDIA</v>
          </cell>
          <cell r="AA1297" t="str">
            <v>10</v>
          </cell>
          <cell r="AB1297" t="str">
            <v>0</v>
          </cell>
          <cell r="AC1297" t="str">
            <v>SI</v>
          </cell>
          <cell r="AD1297" t="str">
            <v>SI_HighLow</v>
          </cell>
          <cell r="AE1297" t="str">
            <v>not used</v>
          </cell>
          <cell r="AF1297" t="str">
            <v>F105010</v>
          </cell>
        </row>
        <row r="1298">
          <cell r="A1298" t="str">
            <v>SHARED</v>
          </cell>
          <cell r="B1298" t="str">
            <v>1</v>
          </cell>
          <cell r="C1298" t="str">
            <v>F_105010</v>
          </cell>
          <cell r="D1298" t="str">
            <v>0000030000</v>
          </cell>
          <cell r="E1298" t="str">
            <v>2</v>
          </cell>
          <cell r="F1298" t="str">
            <v>F_105010_002</v>
          </cell>
          <cell r="G1298" t="str">
            <v>(Dis.SAVIGNANO) (CESENATICO MARIO ) ASSORBIMENTO AMPEROMETRICO P.PA. 2</v>
          </cell>
          <cell r="H1298" t="str">
            <v>A</v>
          </cell>
          <cell r="I1298" t="str">
            <v>820</v>
          </cell>
          <cell r="J1298" t="str">
            <v>4095</v>
          </cell>
          <cell r="K1298" t="str">
            <v>0</v>
          </cell>
          <cell r="L1298" t="str">
            <v>15</v>
          </cell>
          <cell r="M1298" t="str">
            <v>10</v>
          </cell>
          <cell r="N1298" t="str">
            <v>0</v>
          </cell>
          <cell r="O1298" t="str">
            <v>32</v>
          </cell>
          <cell r="P1298" t="str">
            <v>0</v>
          </cell>
          <cell r="Q1298" t="str">
            <v>15</v>
          </cell>
          <cell r="R1298" t="str">
            <v>LINEARE</v>
          </cell>
          <cell r="S1298" t="str">
            <v>999999</v>
          </cell>
          <cell r="T1298" t="str">
            <v>888888</v>
          </cell>
          <cell r="U1298" t="str">
            <v>888888</v>
          </cell>
          <cell r="V1298" t="str">
            <v>-888888</v>
          </cell>
          <cell r="W1298" t="str">
            <v>-888888</v>
          </cell>
          <cell r="X1298" t="str">
            <v>-999999</v>
          </cell>
          <cell r="Y1298" t="str">
            <v>15</v>
          </cell>
          <cell r="Z1298" t="str">
            <v>MEDIA</v>
          </cell>
          <cell r="AA1298" t="str">
            <v>10</v>
          </cell>
          <cell r="AB1298" t="str">
            <v>0</v>
          </cell>
          <cell r="AC1298" t="str">
            <v>SI</v>
          </cell>
          <cell r="AD1298" t="str">
            <v>SI_HighLow</v>
          </cell>
          <cell r="AE1298" t="str">
            <v>not used</v>
          </cell>
          <cell r="AF1298" t="str">
            <v>F105010</v>
          </cell>
        </row>
        <row r="1299">
          <cell r="A1299" t="str">
            <v>SHARED</v>
          </cell>
          <cell r="B1299" t="str">
            <v>1</v>
          </cell>
          <cell r="C1299" t="str">
            <v>F_105010</v>
          </cell>
          <cell r="D1299" t="str">
            <v>0000040000</v>
          </cell>
          <cell r="E1299" t="str">
            <v>3</v>
          </cell>
          <cell r="F1299" t="str">
            <v>F_105010_003</v>
          </cell>
          <cell r="G1299" t="str">
            <v>(Dis.SAVIGNANO) (CESENATICO MARIO ) ASSORBIMENTO AMPEROMETRICO P.PA. 3</v>
          </cell>
          <cell r="H1299" t="str">
            <v>A</v>
          </cell>
          <cell r="I1299" t="str">
            <v>820</v>
          </cell>
          <cell r="J1299" t="str">
            <v>4095</v>
          </cell>
          <cell r="K1299" t="str">
            <v>0</v>
          </cell>
          <cell r="L1299" t="str">
            <v>15</v>
          </cell>
          <cell r="M1299" t="str">
            <v>10</v>
          </cell>
          <cell r="N1299" t="str">
            <v>0</v>
          </cell>
          <cell r="O1299" t="str">
            <v>32</v>
          </cell>
          <cell r="P1299" t="str">
            <v>0</v>
          </cell>
          <cell r="Q1299" t="str">
            <v>15</v>
          </cell>
          <cell r="R1299" t="str">
            <v>LINEARE</v>
          </cell>
          <cell r="S1299" t="str">
            <v>999999</v>
          </cell>
          <cell r="T1299" t="str">
            <v>888888</v>
          </cell>
          <cell r="U1299" t="str">
            <v>888888</v>
          </cell>
          <cell r="V1299" t="str">
            <v>-888888</v>
          </cell>
          <cell r="W1299" t="str">
            <v>-888888</v>
          </cell>
          <cell r="X1299" t="str">
            <v>-999999</v>
          </cell>
          <cell r="Y1299" t="str">
            <v>15</v>
          </cell>
          <cell r="Z1299" t="str">
            <v>MEDIA</v>
          </cell>
          <cell r="AA1299" t="str">
            <v>10</v>
          </cell>
          <cell r="AB1299" t="str">
            <v>0</v>
          </cell>
          <cell r="AC1299" t="str">
            <v>SI</v>
          </cell>
          <cell r="AD1299" t="str">
            <v>SI_HighLow</v>
          </cell>
          <cell r="AE1299" t="str">
            <v>not used</v>
          </cell>
          <cell r="AF1299" t="str">
            <v>F105010</v>
          </cell>
        </row>
        <row r="1300">
          <cell r="A1300" t="str">
            <v>SHARED</v>
          </cell>
          <cell r="B1300" t="str">
            <v>1</v>
          </cell>
          <cell r="C1300" t="str">
            <v>F_105011</v>
          </cell>
          <cell r="D1300" t="str">
            <v>0000010000</v>
          </cell>
          <cell r="E1300" t="str">
            <v>-</v>
          </cell>
          <cell r="F1300" t="str">
            <v>F_105011_000</v>
          </cell>
          <cell r="G1300" t="str">
            <v>(Dis.SAVIGNANO) (CESENATICO VILLA MARINA MONTE ) LIVELLO POZZETTO</v>
          </cell>
          <cell r="H1300" t="str">
            <v>%</v>
          </cell>
          <cell r="I1300" t="str">
            <v>820</v>
          </cell>
          <cell r="J1300" t="str">
            <v>4095</v>
          </cell>
          <cell r="K1300" t="str">
            <v>0</v>
          </cell>
          <cell r="L1300" t="str">
            <v>100</v>
          </cell>
          <cell r="M1300" t="str">
            <v>1</v>
          </cell>
          <cell r="N1300" t="str">
            <v>0</v>
          </cell>
          <cell r="O1300" t="str">
            <v>32</v>
          </cell>
          <cell r="P1300" t="str">
            <v>0</v>
          </cell>
          <cell r="Q1300" t="str">
            <v>15</v>
          </cell>
          <cell r="R1300" t="str">
            <v>LINEARE</v>
          </cell>
          <cell r="S1300" t="str">
            <v>999999</v>
          </cell>
          <cell r="T1300" t="str">
            <v>888888</v>
          </cell>
          <cell r="U1300" t="str">
            <v>888888</v>
          </cell>
          <cell r="V1300" t="str">
            <v>-888888</v>
          </cell>
          <cell r="W1300" t="str">
            <v>-888888</v>
          </cell>
          <cell r="X1300" t="str">
            <v>-999999</v>
          </cell>
          <cell r="Y1300" t="str">
            <v>15</v>
          </cell>
          <cell r="Z1300" t="str">
            <v>MEDIA</v>
          </cell>
          <cell r="AA1300" t="str">
            <v>10</v>
          </cell>
          <cell r="AB1300" t="str">
            <v>0</v>
          </cell>
          <cell r="AC1300" t="str">
            <v>SI</v>
          </cell>
          <cell r="AD1300" t="str">
            <v>SI_HighLow</v>
          </cell>
          <cell r="AE1300" t="str">
            <v>not used</v>
          </cell>
          <cell r="AF1300" t="str">
            <v>F105011</v>
          </cell>
        </row>
        <row r="1301">
          <cell r="A1301" t="str">
            <v>SHARED</v>
          </cell>
          <cell r="B1301" t="str">
            <v>1</v>
          </cell>
          <cell r="C1301" t="str">
            <v>F_105011</v>
          </cell>
          <cell r="D1301" t="str">
            <v>0000020000</v>
          </cell>
          <cell r="E1301" t="str">
            <v>1</v>
          </cell>
          <cell r="F1301" t="str">
            <v>F_105011_001</v>
          </cell>
          <cell r="G1301" t="str">
            <v>(Dis.SAVIGNANO) (CESENATICO VILLA MARINA MONTE ) ASSORBIMENTO AMPEROMETRICO P.PA</v>
          </cell>
          <cell r="H1301" t="str">
            <v>A</v>
          </cell>
          <cell r="I1301" t="str">
            <v>820</v>
          </cell>
          <cell r="J1301" t="str">
            <v>4095</v>
          </cell>
          <cell r="K1301" t="str">
            <v>0</v>
          </cell>
          <cell r="L1301" t="str">
            <v>20</v>
          </cell>
          <cell r="M1301" t="str">
            <v>10</v>
          </cell>
          <cell r="N1301" t="str">
            <v>0</v>
          </cell>
          <cell r="O1301" t="str">
            <v>32</v>
          </cell>
          <cell r="P1301" t="str">
            <v>0</v>
          </cell>
          <cell r="Q1301" t="str">
            <v>15</v>
          </cell>
          <cell r="R1301" t="str">
            <v>LINEARE</v>
          </cell>
          <cell r="S1301" t="str">
            <v>999999</v>
          </cell>
          <cell r="T1301" t="str">
            <v>888888</v>
          </cell>
          <cell r="U1301" t="str">
            <v>888888</v>
          </cell>
          <cell r="V1301" t="str">
            <v>-888888</v>
          </cell>
          <cell r="W1301" t="str">
            <v>-888888</v>
          </cell>
          <cell r="X1301" t="str">
            <v>-999999</v>
          </cell>
          <cell r="Y1301" t="str">
            <v>15</v>
          </cell>
          <cell r="Z1301" t="str">
            <v>MEDIA</v>
          </cell>
          <cell r="AA1301" t="str">
            <v>10</v>
          </cell>
          <cell r="AB1301" t="str">
            <v>0</v>
          </cell>
          <cell r="AC1301" t="str">
            <v>SI</v>
          </cell>
          <cell r="AD1301" t="str">
            <v>SI_HighLow</v>
          </cell>
          <cell r="AE1301" t="str">
            <v>not used</v>
          </cell>
          <cell r="AF1301" t="str">
            <v>F105011</v>
          </cell>
        </row>
        <row r="1302">
          <cell r="A1302" t="str">
            <v>SHARED</v>
          </cell>
          <cell r="B1302" t="str">
            <v>1</v>
          </cell>
          <cell r="C1302" t="str">
            <v>F_105011</v>
          </cell>
          <cell r="D1302" t="str">
            <v>0000030000</v>
          </cell>
          <cell r="E1302" t="str">
            <v>2</v>
          </cell>
          <cell r="F1302" t="str">
            <v>F_105011_002</v>
          </cell>
          <cell r="G1302" t="str">
            <v>(Dis.SAVIGNANO) (CESENATICO VILLA MARINA MONTE ) ASSORBIMENTO AMPEROMETRICO P.PA</v>
          </cell>
          <cell r="H1302" t="str">
            <v>A</v>
          </cell>
          <cell r="I1302" t="str">
            <v>820</v>
          </cell>
          <cell r="J1302" t="str">
            <v>4095</v>
          </cell>
          <cell r="K1302" t="str">
            <v>0</v>
          </cell>
          <cell r="L1302" t="str">
            <v>20</v>
          </cell>
          <cell r="M1302" t="str">
            <v>10</v>
          </cell>
          <cell r="N1302" t="str">
            <v>0</v>
          </cell>
          <cell r="O1302" t="str">
            <v>32</v>
          </cell>
          <cell r="P1302" t="str">
            <v>0</v>
          </cell>
          <cell r="Q1302" t="str">
            <v>15</v>
          </cell>
          <cell r="R1302" t="str">
            <v>LINEARE</v>
          </cell>
          <cell r="S1302" t="str">
            <v>999999</v>
          </cell>
          <cell r="T1302" t="str">
            <v>888888</v>
          </cell>
          <cell r="U1302" t="str">
            <v>888888</v>
          </cell>
          <cell r="V1302" t="str">
            <v>-888888</v>
          </cell>
          <cell r="W1302" t="str">
            <v>-888888</v>
          </cell>
          <cell r="X1302" t="str">
            <v>-999999</v>
          </cell>
          <cell r="Y1302" t="str">
            <v>15</v>
          </cell>
          <cell r="Z1302" t="str">
            <v>MEDIA</v>
          </cell>
          <cell r="AA1302" t="str">
            <v>10</v>
          </cell>
          <cell r="AB1302" t="str">
            <v>0</v>
          </cell>
          <cell r="AC1302" t="str">
            <v>SI</v>
          </cell>
          <cell r="AD1302" t="str">
            <v>SI_HighLow</v>
          </cell>
          <cell r="AE1302" t="str">
            <v>not used</v>
          </cell>
          <cell r="AF1302" t="str">
            <v>F105011</v>
          </cell>
        </row>
        <row r="1303">
          <cell r="A1303" t="str">
            <v>SHARED</v>
          </cell>
          <cell r="B1303" t="str">
            <v>1</v>
          </cell>
          <cell r="C1303" t="str">
            <v>F_105012</v>
          </cell>
          <cell r="D1303" t="str">
            <v>0000010000</v>
          </cell>
          <cell r="E1303" t="str">
            <v>-</v>
          </cell>
          <cell r="F1303" t="str">
            <v>F_105012_000</v>
          </cell>
          <cell r="G1303" t="str">
            <v>(Dis.SAVIGNANO) (CESENATICO CICORIA ) LIVELLO POZZETTO</v>
          </cell>
          <cell r="H1303" t="str">
            <v>%</v>
          </cell>
          <cell r="I1303" t="str">
            <v>820</v>
          </cell>
          <cell r="J1303" t="str">
            <v>4095</v>
          </cell>
          <cell r="K1303" t="str">
            <v>0</v>
          </cell>
          <cell r="L1303" t="str">
            <v>10</v>
          </cell>
          <cell r="M1303" t="str">
            <v>0</v>
          </cell>
          <cell r="N1303" t="str">
            <v>0</v>
          </cell>
          <cell r="O1303" t="str">
            <v>32</v>
          </cell>
          <cell r="P1303" t="str">
            <v>0</v>
          </cell>
          <cell r="Q1303" t="str">
            <v>15</v>
          </cell>
          <cell r="R1303" t="str">
            <v>LINEARE</v>
          </cell>
          <cell r="S1303" t="str">
            <v>999999</v>
          </cell>
          <cell r="T1303" t="str">
            <v>888888</v>
          </cell>
          <cell r="U1303" t="str">
            <v>888888</v>
          </cell>
          <cell r="V1303" t="str">
            <v>-888888</v>
          </cell>
          <cell r="W1303" t="str">
            <v>-888888</v>
          </cell>
          <cell r="X1303" t="str">
            <v>-999999</v>
          </cell>
          <cell r="Y1303" t="str">
            <v>15</v>
          </cell>
          <cell r="Z1303" t="str">
            <v>MEDIA</v>
          </cell>
          <cell r="AA1303" t="str">
            <v>10</v>
          </cell>
          <cell r="AB1303" t="str">
            <v>0</v>
          </cell>
          <cell r="AC1303" t="str">
            <v>SI</v>
          </cell>
          <cell r="AD1303" t="str">
            <v>SI_HighLow</v>
          </cell>
          <cell r="AE1303" t="str">
            <v>not used</v>
          </cell>
          <cell r="AF1303" t="str">
            <v>F105012</v>
          </cell>
        </row>
        <row r="1304">
          <cell r="A1304" t="str">
            <v>SHARED</v>
          </cell>
          <cell r="B1304" t="str">
            <v>1</v>
          </cell>
          <cell r="C1304" t="str">
            <v>F_105012</v>
          </cell>
          <cell r="D1304" t="str">
            <v>0000020000</v>
          </cell>
          <cell r="E1304" t="str">
            <v>1</v>
          </cell>
          <cell r="F1304" t="str">
            <v>F_105012_001</v>
          </cell>
          <cell r="G1304" t="str">
            <v>(Dis.SAVIGNANO) (CESENATICO CICORIA ) ASSORBIMENTOAMPEROMETRICO P.PA. 1</v>
          </cell>
          <cell r="H1304" t="str">
            <v>A</v>
          </cell>
          <cell r="I1304" t="str">
            <v>820</v>
          </cell>
          <cell r="J1304" t="str">
            <v>4095</v>
          </cell>
          <cell r="K1304" t="str">
            <v>0</v>
          </cell>
          <cell r="L1304" t="str">
            <v>15</v>
          </cell>
          <cell r="M1304" t="str">
            <v>10</v>
          </cell>
          <cell r="N1304" t="str">
            <v>0</v>
          </cell>
          <cell r="O1304" t="str">
            <v>32</v>
          </cell>
          <cell r="P1304" t="str">
            <v>0</v>
          </cell>
          <cell r="Q1304" t="str">
            <v>15</v>
          </cell>
          <cell r="R1304" t="str">
            <v>LINEARE</v>
          </cell>
          <cell r="S1304" t="str">
            <v>999999</v>
          </cell>
          <cell r="T1304" t="str">
            <v>888888</v>
          </cell>
          <cell r="U1304" t="str">
            <v>888888</v>
          </cell>
          <cell r="V1304" t="str">
            <v>-888888</v>
          </cell>
          <cell r="W1304" t="str">
            <v>-888888</v>
          </cell>
          <cell r="X1304" t="str">
            <v>-999999</v>
          </cell>
          <cell r="Y1304" t="str">
            <v>15</v>
          </cell>
          <cell r="Z1304" t="str">
            <v>MEDIA</v>
          </cell>
          <cell r="AA1304" t="str">
            <v>10</v>
          </cell>
          <cell r="AB1304" t="str">
            <v>0</v>
          </cell>
          <cell r="AC1304" t="str">
            <v>SI</v>
          </cell>
          <cell r="AD1304" t="str">
            <v>SI_HighLow</v>
          </cell>
          <cell r="AE1304" t="str">
            <v>not used</v>
          </cell>
          <cell r="AF1304" t="str">
            <v>F105012</v>
          </cell>
        </row>
        <row r="1305">
          <cell r="A1305" t="str">
            <v>SHARED</v>
          </cell>
          <cell r="B1305" t="str">
            <v>1</v>
          </cell>
          <cell r="C1305" t="str">
            <v>F_105012</v>
          </cell>
          <cell r="D1305" t="str">
            <v>0000030000</v>
          </cell>
          <cell r="E1305" t="str">
            <v>2</v>
          </cell>
          <cell r="F1305" t="str">
            <v>F_105012_002</v>
          </cell>
          <cell r="G1305" t="str">
            <v>(Dis.SAVIGNANO) (CESENATICO CICORIA ) ASSORBIMENTOAMPEROMETRICO P.PA. 2</v>
          </cell>
          <cell r="H1305" t="str">
            <v>A</v>
          </cell>
          <cell r="I1305" t="str">
            <v>820</v>
          </cell>
          <cell r="J1305" t="str">
            <v>4095</v>
          </cell>
          <cell r="K1305" t="str">
            <v>0</v>
          </cell>
          <cell r="L1305" t="str">
            <v>15</v>
          </cell>
          <cell r="M1305" t="str">
            <v>10</v>
          </cell>
          <cell r="N1305" t="str">
            <v>0</v>
          </cell>
          <cell r="O1305" t="str">
            <v>32</v>
          </cell>
          <cell r="P1305" t="str">
            <v>0</v>
          </cell>
          <cell r="Q1305" t="str">
            <v>15</v>
          </cell>
          <cell r="R1305" t="str">
            <v>LINEARE</v>
          </cell>
          <cell r="S1305" t="str">
            <v>999999</v>
          </cell>
          <cell r="T1305" t="str">
            <v>888888</v>
          </cell>
          <cell r="U1305" t="str">
            <v>888888</v>
          </cell>
          <cell r="V1305" t="str">
            <v>-888888</v>
          </cell>
          <cell r="W1305" t="str">
            <v>-888888</v>
          </cell>
          <cell r="X1305" t="str">
            <v>-999999</v>
          </cell>
          <cell r="Y1305" t="str">
            <v>15</v>
          </cell>
          <cell r="Z1305" t="str">
            <v>MEDIA</v>
          </cell>
          <cell r="AA1305" t="str">
            <v>10</v>
          </cell>
          <cell r="AB1305" t="str">
            <v>0</v>
          </cell>
          <cell r="AC1305" t="str">
            <v>SI</v>
          </cell>
          <cell r="AD1305" t="str">
            <v>SI_HighLow</v>
          </cell>
          <cell r="AE1305" t="str">
            <v>not used</v>
          </cell>
          <cell r="AF1305" t="str">
            <v>F105012</v>
          </cell>
        </row>
        <row r="1306">
          <cell r="A1306" t="str">
            <v>SHARED</v>
          </cell>
          <cell r="B1306" t="str">
            <v>10</v>
          </cell>
          <cell r="C1306" t="str">
            <v>T_400000</v>
          </cell>
          <cell r="D1306" t="str">
            <v>0000020000</v>
          </cell>
          <cell r="E1306" t="str">
            <v>194</v>
          </cell>
          <cell r="F1306" t="str">
            <v>F_105013_000</v>
          </cell>
          <cell r="G1306" t="str">
            <v>(Dis.SAVIGNANO) (S9 CESENATICO ) ORE TBOX</v>
          </cell>
          <cell r="H1306" t="str">
            <v>h</v>
          </cell>
          <cell r="I1306" t="str">
            <v>0</v>
          </cell>
          <cell r="J1306" t="str">
            <v>1000</v>
          </cell>
          <cell r="K1306" t="str">
            <v>0</v>
          </cell>
          <cell r="L1306" t="str">
            <v>100</v>
          </cell>
          <cell r="M1306" t="str">
            <v>1</v>
          </cell>
          <cell r="N1306" t="str">
            <v>0</v>
          </cell>
          <cell r="O1306" t="str">
            <v>10</v>
          </cell>
          <cell r="P1306" t="str">
            <v>0</v>
          </cell>
          <cell r="Q1306" t="str">
            <v>15</v>
          </cell>
          <cell r="R1306" t="str">
            <v>LINEARE</v>
          </cell>
          <cell r="S1306" t="str">
            <v>999999</v>
          </cell>
          <cell r="T1306" t="str">
            <v>888888</v>
          </cell>
          <cell r="U1306" t="str">
            <v>888888</v>
          </cell>
          <cell r="V1306" t="str">
            <v>-888888</v>
          </cell>
          <cell r="W1306" t="str">
            <v>-888888</v>
          </cell>
          <cell r="X1306" t="str">
            <v>-999999</v>
          </cell>
          <cell r="Y1306" t="str">
            <v>0</v>
          </cell>
          <cell r="Z1306" t="str">
            <v>MEDIA</v>
          </cell>
          <cell r="AA1306" t="str">
            <v>10</v>
          </cell>
          <cell r="AB1306" t="str">
            <v>0</v>
          </cell>
          <cell r="AC1306" t="str">
            <v>NO</v>
          </cell>
          <cell r="AD1306" t="str">
            <v>NO</v>
          </cell>
          <cell r="AE1306" t="str">
            <v>not used</v>
          </cell>
          <cell r="AF1306" t="str">
            <v>F105013</v>
          </cell>
        </row>
        <row r="1307">
          <cell r="A1307" t="str">
            <v>SHARED</v>
          </cell>
          <cell r="B1307" t="str">
            <v>10</v>
          </cell>
          <cell r="C1307" t="str">
            <v>T_400000</v>
          </cell>
          <cell r="D1307" t="str">
            <v>0000030000</v>
          </cell>
          <cell r="E1307" t="str">
            <v>193</v>
          </cell>
          <cell r="F1307" t="str">
            <v>F_105013_001</v>
          </cell>
          <cell r="G1307" t="str">
            <v>(Dis.SAVIGNANO) (S9 CESENATICO ) MINUTO TBOX</v>
          </cell>
          <cell r="H1307" t="str">
            <v>min</v>
          </cell>
          <cell r="I1307" t="str">
            <v>0</v>
          </cell>
          <cell r="J1307" t="str">
            <v>1000</v>
          </cell>
          <cell r="K1307" t="str">
            <v>0</v>
          </cell>
          <cell r="L1307" t="str">
            <v>100</v>
          </cell>
          <cell r="M1307" t="str">
            <v>1</v>
          </cell>
          <cell r="N1307" t="str">
            <v>0</v>
          </cell>
          <cell r="O1307" t="str">
            <v>10</v>
          </cell>
          <cell r="P1307" t="str">
            <v>0</v>
          </cell>
          <cell r="Q1307" t="str">
            <v>15</v>
          </cell>
          <cell r="R1307" t="str">
            <v>LINEARE</v>
          </cell>
          <cell r="S1307" t="str">
            <v>999999</v>
          </cell>
          <cell r="T1307" t="str">
            <v>888888</v>
          </cell>
          <cell r="U1307" t="str">
            <v>888888</v>
          </cell>
          <cell r="V1307" t="str">
            <v>-888888</v>
          </cell>
          <cell r="W1307" t="str">
            <v>-888888</v>
          </cell>
          <cell r="X1307" t="str">
            <v>-999999</v>
          </cell>
          <cell r="Y1307" t="str">
            <v>0</v>
          </cell>
          <cell r="Z1307" t="str">
            <v>MEDIA</v>
          </cell>
          <cell r="AA1307" t="str">
            <v>10</v>
          </cell>
          <cell r="AB1307" t="str">
            <v>0</v>
          </cell>
          <cell r="AC1307" t="str">
            <v>NO</v>
          </cell>
          <cell r="AD1307" t="str">
            <v>NO</v>
          </cell>
          <cell r="AE1307" t="str">
            <v>not used</v>
          </cell>
          <cell r="AF1307" t="str">
            <v>F105013</v>
          </cell>
        </row>
        <row r="1308">
          <cell r="A1308" t="str">
            <v>SHARED</v>
          </cell>
          <cell r="B1308" t="str">
            <v>10</v>
          </cell>
          <cell r="C1308" t="str">
            <v>T_400000</v>
          </cell>
          <cell r="D1308" t="str">
            <v>0000040000</v>
          </cell>
          <cell r="E1308" t="str">
            <v>192</v>
          </cell>
          <cell r="F1308" t="str">
            <v>F_105013_002</v>
          </cell>
          <cell r="G1308" t="str">
            <v>(Dis.SAVIGNANO) (S9 CESENATICO) SECONDO TBOX</v>
          </cell>
          <cell r="H1308" t="str">
            <v>sec</v>
          </cell>
          <cell r="I1308" t="str">
            <v>0</v>
          </cell>
          <cell r="J1308" t="str">
            <v>1000</v>
          </cell>
          <cell r="K1308" t="str">
            <v>0</v>
          </cell>
          <cell r="L1308" t="str">
            <v>100</v>
          </cell>
          <cell r="M1308" t="str">
            <v>1</v>
          </cell>
          <cell r="N1308" t="str">
            <v>0</v>
          </cell>
          <cell r="O1308" t="str">
            <v>10</v>
          </cell>
          <cell r="P1308" t="str">
            <v>0</v>
          </cell>
          <cell r="Q1308" t="str">
            <v>15</v>
          </cell>
          <cell r="R1308" t="str">
            <v>LINEARE</v>
          </cell>
          <cell r="S1308" t="str">
            <v>999999</v>
          </cell>
          <cell r="T1308" t="str">
            <v>888888</v>
          </cell>
          <cell r="U1308" t="str">
            <v>888888</v>
          </cell>
          <cell r="V1308" t="str">
            <v>-888888</v>
          </cell>
          <cell r="W1308" t="str">
            <v>-888888</v>
          </cell>
          <cell r="X1308" t="str">
            <v>-999999</v>
          </cell>
          <cell r="Y1308" t="str">
            <v>0</v>
          </cell>
          <cell r="Z1308" t="str">
            <v>MEDIA</v>
          </cell>
          <cell r="AA1308" t="str">
            <v>10</v>
          </cell>
          <cell r="AB1308" t="str">
            <v>0</v>
          </cell>
          <cell r="AC1308" t="str">
            <v>NO</v>
          </cell>
          <cell r="AD1308" t="str">
            <v>NO</v>
          </cell>
          <cell r="AE1308" t="str">
            <v>not used</v>
          </cell>
          <cell r="AF1308" t="str">
            <v>F105013</v>
          </cell>
        </row>
        <row r="1309">
          <cell r="A1309" t="str">
            <v>SHARED</v>
          </cell>
          <cell r="B1309" t="str">
            <v>10</v>
          </cell>
          <cell r="C1309" t="str">
            <v>T_400000</v>
          </cell>
          <cell r="D1309" t="str">
            <v>0000050000</v>
          </cell>
          <cell r="E1309" t="str">
            <v>197</v>
          </cell>
          <cell r="F1309" t="str">
            <v>F_105013_003</v>
          </cell>
          <cell r="G1309" t="str">
            <v>(Dis.SAVIGNANO) (S9 CESENATICO) TENSIONE BATTERIA</v>
          </cell>
          <cell r="H1309" t="str">
            <v>V</v>
          </cell>
          <cell r="I1309" t="str">
            <v>0</v>
          </cell>
          <cell r="J1309" t="str">
            <v>1000</v>
          </cell>
          <cell r="K1309" t="str">
            <v>0</v>
          </cell>
          <cell r="L1309" t="str">
            <v>100</v>
          </cell>
          <cell r="M1309" t="str">
            <v>1</v>
          </cell>
          <cell r="N1309" t="str">
            <v>0</v>
          </cell>
          <cell r="O1309" t="str">
            <v>10</v>
          </cell>
          <cell r="P1309" t="str">
            <v>0</v>
          </cell>
          <cell r="Q1309" t="str">
            <v>15</v>
          </cell>
          <cell r="R1309" t="str">
            <v>LINEARE</v>
          </cell>
          <cell r="S1309" t="str">
            <v>999999</v>
          </cell>
          <cell r="T1309" t="str">
            <v>888888</v>
          </cell>
          <cell r="U1309" t="str">
            <v>888888</v>
          </cell>
          <cell r="V1309" t="str">
            <v>-888888</v>
          </cell>
          <cell r="W1309" t="str">
            <v>-888888</v>
          </cell>
          <cell r="X1309" t="str">
            <v>-999999</v>
          </cell>
          <cell r="Y1309" t="str">
            <v>0</v>
          </cell>
          <cell r="Z1309" t="str">
            <v>MEDIA</v>
          </cell>
          <cell r="AA1309" t="str">
            <v>10</v>
          </cell>
          <cell r="AB1309" t="str">
            <v>0</v>
          </cell>
          <cell r="AC1309" t="str">
            <v>NO</v>
          </cell>
          <cell r="AD1309" t="str">
            <v>NO</v>
          </cell>
          <cell r="AE1309" t="str">
            <v>not used</v>
          </cell>
          <cell r="AF1309" t="str">
            <v>F105013</v>
          </cell>
        </row>
        <row r="1310">
          <cell r="A1310" t="str">
            <v>SHARED</v>
          </cell>
          <cell r="B1310" t="str">
            <v>10</v>
          </cell>
          <cell r="C1310" t="str">
            <v>T_400000</v>
          </cell>
          <cell r="D1310" t="str">
            <v>0000060000</v>
          </cell>
          <cell r="E1310" t="str">
            <v>198</v>
          </cell>
          <cell r="F1310" t="str">
            <v>F_105013_004</v>
          </cell>
          <cell r="G1310" t="str">
            <v>(Dis.SAVIGNANO) (S9 CESENATICO) LIVELLO VASCA</v>
          </cell>
          <cell r="H1310" t="str">
            <v>%</v>
          </cell>
          <cell r="I1310" t="str">
            <v>0</v>
          </cell>
          <cell r="J1310" t="str">
            <v>10000</v>
          </cell>
          <cell r="K1310" t="str">
            <v>0</v>
          </cell>
          <cell r="L1310" t="str">
            <v>100</v>
          </cell>
          <cell r="M1310" t="str">
            <v>0</v>
          </cell>
          <cell r="N1310" t="str">
            <v>0</v>
          </cell>
          <cell r="O1310" t="str">
            <v>10</v>
          </cell>
          <cell r="P1310" t="str">
            <v>0</v>
          </cell>
          <cell r="Q1310" t="str">
            <v>15</v>
          </cell>
          <cell r="R1310" t="str">
            <v>LINEARE</v>
          </cell>
          <cell r="S1310" t="str">
            <v>999999</v>
          </cell>
          <cell r="T1310" t="str">
            <v>888888</v>
          </cell>
          <cell r="U1310" t="str">
            <v>888888</v>
          </cell>
          <cell r="V1310" t="str">
            <v>-888888</v>
          </cell>
          <cell r="W1310" t="str">
            <v>-888888</v>
          </cell>
          <cell r="X1310" t="str">
            <v>-999999</v>
          </cell>
          <cell r="Y1310" t="str">
            <v>0</v>
          </cell>
          <cell r="Z1310" t="str">
            <v>MEDIA</v>
          </cell>
          <cell r="AA1310" t="str">
            <v>10</v>
          </cell>
          <cell r="AB1310" t="str">
            <v>0</v>
          </cell>
          <cell r="AC1310" t="str">
            <v>NO</v>
          </cell>
          <cell r="AD1310" t="str">
            <v>NO</v>
          </cell>
          <cell r="AE1310" t="str">
            <v>not used</v>
          </cell>
          <cell r="AF1310" t="str">
            <v>F105013</v>
          </cell>
        </row>
        <row r="1311">
          <cell r="A1311" t="str">
            <v>SHARED</v>
          </cell>
          <cell r="B1311" t="str">
            <v>10</v>
          </cell>
          <cell r="C1311" t="str">
            <v>T_400000</v>
          </cell>
          <cell r="D1311" t="str">
            <v>0000070000</v>
          </cell>
          <cell r="E1311" t="str">
            <v>199</v>
          </cell>
          <cell r="F1311" t="str">
            <v>F_105013_005</v>
          </cell>
          <cell r="G1311" t="str">
            <v>(Dis.SAVIGNANO) (S9 CESENATICO) ASSORB.POMPA 1</v>
          </cell>
          <cell r="H1311" t="str">
            <v>A</v>
          </cell>
          <cell r="I1311" t="str">
            <v>0</v>
          </cell>
          <cell r="J1311" t="str">
            <v>10000</v>
          </cell>
          <cell r="K1311" t="str">
            <v>0</v>
          </cell>
          <cell r="L1311" t="str">
            <v>150</v>
          </cell>
          <cell r="M1311" t="str">
            <v>0</v>
          </cell>
          <cell r="N1311" t="str">
            <v>0</v>
          </cell>
          <cell r="O1311" t="str">
            <v>10</v>
          </cell>
          <cell r="P1311" t="str">
            <v>0</v>
          </cell>
          <cell r="Q1311" t="str">
            <v>15</v>
          </cell>
          <cell r="R1311" t="str">
            <v>LINEARE</v>
          </cell>
          <cell r="S1311" t="str">
            <v>999999</v>
          </cell>
          <cell r="T1311" t="str">
            <v>888888</v>
          </cell>
          <cell r="U1311" t="str">
            <v>888888</v>
          </cell>
          <cell r="V1311" t="str">
            <v>-888888</v>
          </cell>
          <cell r="W1311" t="str">
            <v>-888888</v>
          </cell>
          <cell r="X1311" t="str">
            <v>-999999</v>
          </cell>
          <cell r="Y1311" t="str">
            <v>0</v>
          </cell>
          <cell r="Z1311" t="str">
            <v>MEDIA</v>
          </cell>
          <cell r="AA1311" t="str">
            <v>10</v>
          </cell>
          <cell r="AB1311" t="str">
            <v>0</v>
          </cell>
          <cell r="AC1311" t="str">
            <v>NO</v>
          </cell>
          <cell r="AD1311" t="str">
            <v>NO</v>
          </cell>
          <cell r="AE1311" t="str">
            <v>not used</v>
          </cell>
          <cell r="AF1311" t="str">
            <v>F105013</v>
          </cell>
        </row>
        <row r="1312">
          <cell r="A1312" t="str">
            <v>SHARED</v>
          </cell>
          <cell r="B1312" t="str">
            <v>10</v>
          </cell>
          <cell r="C1312" t="str">
            <v>T_400000</v>
          </cell>
          <cell r="D1312" t="str">
            <v>0000080000</v>
          </cell>
          <cell r="E1312" t="str">
            <v>200</v>
          </cell>
          <cell r="F1312" t="str">
            <v>F_105013_006</v>
          </cell>
          <cell r="G1312" t="str">
            <v>(Dis.SAVIGNANO) (S9 CESENATICO) ASSORB.POMPA 2</v>
          </cell>
          <cell r="H1312" t="str">
            <v>A</v>
          </cell>
          <cell r="I1312" t="str">
            <v>0</v>
          </cell>
          <cell r="J1312" t="str">
            <v>10000</v>
          </cell>
          <cell r="K1312" t="str">
            <v>0</v>
          </cell>
          <cell r="L1312" t="str">
            <v>50</v>
          </cell>
          <cell r="M1312" t="str">
            <v>0</v>
          </cell>
          <cell r="N1312" t="str">
            <v>0</v>
          </cell>
          <cell r="O1312" t="str">
            <v>10</v>
          </cell>
          <cell r="P1312" t="str">
            <v>0</v>
          </cell>
          <cell r="Q1312" t="str">
            <v>15</v>
          </cell>
          <cell r="R1312" t="str">
            <v>LINEARE</v>
          </cell>
          <cell r="S1312" t="str">
            <v>999999</v>
          </cell>
          <cell r="T1312" t="str">
            <v>888888</v>
          </cell>
          <cell r="U1312" t="str">
            <v>888888</v>
          </cell>
          <cell r="V1312" t="str">
            <v>-888888</v>
          </cell>
          <cell r="W1312" t="str">
            <v>-888888</v>
          </cell>
          <cell r="X1312" t="str">
            <v>-999999</v>
          </cell>
          <cell r="Y1312" t="str">
            <v>0</v>
          </cell>
          <cell r="Z1312" t="str">
            <v>MEDIA</v>
          </cell>
          <cell r="AA1312" t="str">
            <v>10</v>
          </cell>
          <cell r="AB1312" t="str">
            <v>0</v>
          </cell>
          <cell r="AC1312" t="str">
            <v>NO</v>
          </cell>
          <cell r="AD1312" t="str">
            <v>NO</v>
          </cell>
          <cell r="AE1312" t="str">
            <v>not used</v>
          </cell>
          <cell r="AF1312" t="str">
            <v>F105013</v>
          </cell>
        </row>
        <row r="1313">
          <cell r="A1313" t="str">
            <v>SHARED</v>
          </cell>
          <cell r="B1313" t="str">
            <v>10</v>
          </cell>
          <cell r="C1313" t="str">
            <v>T_400000</v>
          </cell>
          <cell r="D1313" t="str">
            <v>0000090000</v>
          </cell>
          <cell r="E1313" t="str">
            <v>201</v>
          </cell>
          <cell r="F1313" t="str">
            <v>F_105013_007</v>
          </cell>
          <cell r="G1313" t="str">
            <v>(Dis.SAVIGNANO) (S9 CESENATICO) ASSORB.POMPA 3</v>
          </cell>
          <cell r="H1313" t="str">
            <v>A</v>
          </cell>
          <cell r="I1313" t="str">
            <v>0</v>
          </cell>
          <cell r="J1313" t="str">
            <v>10000</v>
          </cell>
          <cell r="K1313" t="str">
            <v>0</v>
          </cell>
          <cell r="L1313" t="str">
            <v>50</v>
          </cell>
          <cell r="M1313" t="str">
            <v>0</v>
          </cell>
          <cell r="N1313" t="str">
            <v>0</v>
          </cell>
          <cell r="O1313" t="str">
            <v>10</v>
          </cell>
          <cell r="P1313" t="str">
            <v>0</v>
          </cell>
          <cell r="Q1313" t="str">
            <v>15</v>
          </cell>
          <cell r="R1313" t="str">
            <v>LINEARE</v>
          </cell>
          <cell r="S1313" t="str">
            <v>999999</v>
          </cell>
          <cell r="T1313" t="str">
            <v>888888</v>
          </cell>
          <cell r="U1313" t="str">
            <v>888888</v>
          </cell>
          <cell r="V1313" t="str">
            <v>-888888</v>
          </cell>
          <cell r="W1313" t="str">
            <v>-888888</v>
          </cell>
          <cell r="X1313" t="str">
            <v>-999999</v>
          </cell>
          <cell r="Y1313" t="str">
            <v>0</v>
          </cell>
          <cell r="Z1313" t="str">
            <v>MEDIA</v>
          </cell>
          <cell r="AA1313" t="str">
            <v>10</v>
          </cell>
          <cell r="AB1313" t="str">
            <v>0</v>
          </cell>
          <cell r="AC1313" t="str">
            <v>NO</v>
          </cell>
          <cell r="AD1313" t="str">
            <v>NO</v>
          </cell>
          <cell r="AE1313" t="str">
            <v>not used</v>
          </cell>
          <cell r="AF1313" t="str">
            <v>F105013</v>
          </cell>
        </row>
        <row r="1314">
          <cell r="A1314" t="str">
            <v>SHARED</v>
          </cell>
          <cell r="B1314" t="str">
            <v>10</v>
          </cell>
          <cell r="C1314" t="str">
            <v>T_400000</v>
          </cell>
          <cell r="D1314" t="str">
            <v>0000100000</v>
          </cell>
          <cell r="E1314" t="str">
            <v>202</v>
          </cell>
          <cell r="F1314" t="str">
            <v>F_105013_008</v>
          </cell>
          <cell r="G1314" t="str">
            <v>(Dis.SAVIGNANO) (S9 CESENATICO) ASSORB.POMPA 4</v>
          </cell>
          <cell r="H1314" t="str">
            <v>A</v>
          </cell>
          <cell r="I1314" t="str">
            <v>0</v>
          </cell>
          <cell r="J1314" t="str">
            <v>10000</v>
          </cell>
          <cell r="K1314" t="str">
            <v>0</v>
          </cell>
          <cell r="L1314" t="str">
            <v>50</v>
          </cell>
          <cell r="M1314" t="str">
            <v>0</v>
          </cell>
          <cell r="N1314" t="str">
            <v>0</v>
          </cell>
          <cell r="O1314" t="str">
            <v>10</v>
          </cell>
          <cell r="P1314" t="str">
            <v>0</v>
          </cell>
          <cell r="Q1314" t="str">
            <v>15</v>
          </cell>
          <cell r="R1314" t="str">
            <v>LINEARE</v>
          </cell>
          <cell r="S1314" t="str">
            <v>999999</v>
          </cell>
          <cell r="T1314" t="str">
            <v>888888</v>
          </cell>
          <cell r="U1314" t="str">
            <v>888888</v>
          </cell>
          <cell r="V1314" t="str">
            <v>-888888</v>
          </cell>
          <cell r="W1314" t="str">
            <v>-888888</v>
          </cell>
          <cell r="X1314" t="str">
            <v>-999999</v>
          </cell>
          <cell r="Y1314" t="str">
            <v>0</v>
          </cell>
          <cell r="Z1314" t="str">
            <v>MEDIA</v>
          </cell>
          <cell r="AA1314" t="str">
            <v>10</v>
          </cell>
          <cell r="AB1314" t="str">
            <v>0</v>
          </cell>
          <cell r="AC1314" t="str">
            <v>NO</v>
          </cell>
          <cell r="AD1314" t="str">
            <v>NO</v>
          </cell>
          <cell r="AE1314" t="str">
            <v>not used</v>
          </cell>
          <cell r="AF1314" t="str">
            <v>F105013</v>
          </cell>
        </row>
        <row r="1315">
          <cell r="A1315" t="str">
            <v>SHARED</v>
          </cell>
          <cell r="B1315" t="str">
            <v>10</v>
          </cell>
          <cell r="C1315" t="str">
            <v>T_400000</v>
          </cell>
          <cell r="D1315" t="str">
            <v>0000110000</v>
          </cell>
          <cell r="E1315" t="str">
            <v>203</v>
          </cell>
          <cell r="F1315" t="str">
            <v>F_105013_009</v>
          </cell>
          <cell r="G1315" t="str">
            <v>(Dis.SAVIGNANO) (S9 CESENATICO) ASSORB.POMPA 5</v>
          </cell>
          <cell r="H1315" t="str">
            <v>A</v>
          </cell>
          <cell r="I1315" t="str">
            <v>0</v>
          </cell>
          <cell r="J1315" t="str">
            <v>10000</v>
          </cell>
          <cell r="K1315" t="str">
            <v>0</v>
          </cell>
          <cell r="L1315" t="str">
            <v>50</v>
          </cell>
          <cell r="M1315" t="str">
            <v>0</v>
          </cell>
          <cell r="N1315" t="str">
            <v>0</v>
          </cell>
          <cell r="O1315" t="str">
            <v>10</v>
          </cell>
          <cell r="P1315" t="str">
            <v>0</v>
          </cell>
          <cell r="Q1315" t="str">
            <v>15</v>
          </cell>
          <cell r="R1315" t="str">
            <v>LINEARE</v>
          </cell>
          <cell r="S1315" t="str">
            <v>999999</v>
          </cell>
          <cell r="T1315" t="str">
            <v>888888</v>
          </cell>
          <cell r="U1315" t="str">
            <v>888888</v>
          </cell>
          <cell r="V1315" t="str">
            <v>-888888</v>
          </cell>
          <cell r="W1315" t="str">
            <v>-888888</v>
          </cell>
          <cell r="X1315" t="str">
            <v>-999999</v>
          </cell>
          <cell r="Y1315" t="str">
            <v>0</v>
          </cell>
          <cell r="Z1315" t="str">
            <v>MEDIA</v>
          </cell>
          <cell r="AA1315" t="str">
            <v>10</v>
          </cell>
          <cell r="AB1315" t="str">
            <v>0</v>
          </cell>
          <cell r="AC1315" t="str">
            <v>NO</v>
          </cell>
          <cell r="AD1315" t="str">
            <v>NO</v>
          </cell>
          <cell r="AE1315" t="str">
            <v>not used</v>
          </cell>
          <cell r="AF1315" t="str">
            <v>F105013</v>
          </cell>
        </row>
        <row r="1316">
          <cell r="A1316" t="str">
            <v>SHARED</v>
          </cell>
          <cell r="B1316" t="str">
            <v>10</v>
          </cell>
          <cell r="C1316" t="str">
            <v>T_400000</v>
          </cell>
          <cell r="D1316" t="str">
            <v>0000120000</v>
          </cell>
          <cell r="E1316" t="str">
            <v>204</v>
          </cell>
          <cell r="F1316" t="str">
            <v>F_105013_010</v>
          </cell>
          <cell r="G1316" t="str">
            <v>(Dis.SAVIGNANO) (S9 CESENATICO) ASSORB.POMPA 6</v>
          </cell>
          <cell r="H1316" t="str">
            <v>A</v>
          </cell>
          <cell r="I1316" t="str">
            <v>0</v>
          </cell>
          <cell r="J1316" t="str">
            <v>10000</v>
          </cell>
          <cell r="K1316" t="str">
            <v>0</v>
          </cell>
          <cell r="L1316" t="str">
            <v>50</v>
          </cell>
          <cell r="M1316" t="str">
            <v>0</v>
          </cell>
          <cell r="N1316" t="str">
            <v>0</v>
          </cell>
          <cell r="O1316" t="str">
            <v>10</v>
          </cell>
          <cell r="P1316" t="str">
            <v>0</v>
          </cell>
          <cell r="Q1316" t="str">
            <v>15</v>
          </cell>
          <cell r="R1316" t="str">
            <v>LINEARE</v>
          </cell>
          <cell r="S1316" t="str">
            <v>999999</v>
          </cell>
          <cell r="T1316" t="str">
            <v>888888</v>
          </cell>
          <cell r="U1316" t="str">
            <v>888888</v>
          </cell>
          <cell r="V1316" t="str">
            <v>-888888</v>
          </cell>
          <cell r="W1316" t="str">
            <v>-888888</v>
          </cell>
          <cell r="X1316" t="str">
            <v>-999999</v>
          </cell>
          <cell r="Y1316" t="str">
            <v>0</v>
          </cell>
          <cell r="Z1316" t="str">
            <v>MEDIA</v>
          </cell>
          <cell r="AA1316" t="str">
            <v>10</v>
          </cell>
          <cell r="AB1316" t="str">
            <v>0</v>
          </cell>
          <cell r="AC1316" t="str">
            <v>NO</v>
          </cell>
          <cell r="AD1316" t="str">
            <v>NO</v>
          </cell>
          <cell r="AE1316" t="str">
            <v>not used</v>
          </cell>
          <cell r="AF1316" t="str">
            <v>F105013</v>
          </cell>
        </row>
        <row r="1317">
          <cell r="A1317" t="str">
            <v>SHARED</v>
          </cell>
          <cell r="B1317" t="str">
            <v>10</v>
          </cell>
          <cell r="C1317" t="str">
            <v>T_400000</v>
          </cell>
          <cell r="D1317" t="str">
            <v>0000130000</v>
          </cell>
          <cell r="E1317" t="str">
            <v>205</v>
          </cell>
          <cell r="F1317" t="str">
            <v>F_105013_011</v>
          </cell>
          <cell r="G1317" t="str">
            <v>(Dis.SAVIGNANO) (S9 CESENATICO) ASSORB.POMPA 7</v>
          </cell>
          <cell r="H1317" t="str">
            <v>A</v>
          </cell>
          <cell r="I1317" t="str">
            <v>0</v>
          </cell>
          <cell r="J1317" t="str">
            <v>10000</v>
          </cell>
          <cell r="K1317" t="str">
            <v>0</v>
          </cell>
          <cell r="L1317" t="str">
            <v>50</v>
          </cell>
          <cell r="M1317" t="str">
            <v>0</v>
          </cell>
          <cell r="N1317" t="str">
            <v>0</v>
          </cell>
          <cell r="O1317" t="str">
            <v>10</v>
          </cell>
          <cell r="P1317" t="str">
            <v>0</v>
          </cell>
          <cell r="Q1317" t="str">
            <v>15</v>
          </cell>
          <cell r="R1317" t="str">
            <v>LINEARE</v>
          </cell>
          <cell r="S1317" t="str">
            <v>999999</v>
          </cell>
          <cell r="T1317" t="str">
            <v>888888</v>
          </cell>
          <cell r="U1317" t="str">
            <v>888888</v>
          </cell>
          <cell r="V1317" t="str">
            <v>-888888</v>
          </cell>
          <cell r="W1317" t="str">
            <v>-888888</v>
          </cell>
          <cell r="X1317" t="str">
            <v>-999999</v>
          </cell>
          <cell r="Y1317" t="str">
            <v>0</v>
          </cell>
          <cell r="Z1317" t="str">
            <v>MEDIA</v>
          </cell>
          <cell r="AA1317" t="str">
            <v>10</v>
          </cell>
          <cell r="AB1317" t="str">
            <v>0</v>
          </cell>
          <cell r="AC1317" t="str">
            <v>NO</v>
          </cell>
          <cell r="AD1317" t="str">
            <v>NO</v>
          </cell>
          <cell r="AE1317" t="str">
            <v>not used</v>
          </cell>
          <cell r="AF1317" t="str">
            <v>F105013</v>
          </cell>
        </row>
        <row r="1318">
          <cell r="A1318" t="str">
            <v>SHARED</v>
          </cell>
          <cell r="B1318" t="str">
            <v>10</v>
          </cell>
          <cell r="C1318" t="str">
            <v>T_400000</v>
          </cell>
          <cell r="D1318" t="str">
            <v>0000140000</v>
          </cell>
          <cell r="E1318" t="str">
            <v>206</v>
          </cell>
          <cell r="F1318" t="str">
            <v>F_105013_012</v>
          </cell>
          <cell r="G1318" t="str">
            <v>(Dis.SAVIGNANO) (S9 CESENATICO) ASSORB.POMPA 8</v>
          </cell>
          <cell r="H1318" t="str">
            <v>A</v>
          </cell>
          <cell r="I1318" t="str">
            <v>0</v>
          </cell>
          <cell r="J1318" t="str">
            <v>10000</v>
          </cell>
          <cell r="K1318" t="str">
            <v>0</v>
          </cell>
          <cell r="L1318" t="str">
            <v>50</v>
          </cell>
          <cell r="M1318" t="str">
            <v>0</v>
          </cell>
          <cell r="N1318" t="str">
            <v>0</v>
          </cell>
          <cell r="O1318" t="str">
            <v>10</v>
          </cell>
          <cell r="P1318" t="str">
            <v>0</v>
          </cell>
          <cell r="Q1318" t="str">
            <v>15</v>
          </cell>
          <cell r="R1318" t="str">
            <v>LINEARE</v>
          </cell>
          <cell r="S1318" t="str">
            <v>999999</v>
          </cell>
          <cell r="T1318" t="str">
            <v>888888</v>
          </cell>
          <cell r="U1318" t="str">
            <v>888888</v>
          </cell>
          <cell r="V1318" t="str">
            <v>-888888</v>
          </cell>
          <cell r="W1318" t="str">
            <v>-888888</v>
          </cell>
          <cell r="X1318" t="str">
            <v>-999999</v>
          </cell>
          <cell r="Y1318" t="str">
            <v>0</v>
          </cell>
          <cell r="Z1318" t="str">
            <v>MEDIA</v>
          </cell>
          <cell r="AA1318" t="str">
            <v>10</v>
          </cell>
          <cell r="AB1318" t="str">
            <v>0</v>
          </cell>
          <cell r="AC1318" t="str">
            <v>NO</v>
          </cell>
          <cell r="AD1318" t="str">
            <v>NO</v>
          </cell>
          <cell r="AE1318" t="str">
            <v>not used</v>
          </cell>
          <cell r="AF1318" t="str">
            <v>F105013</v>
          </cell>
        </row>
        <row r="1319">
          <cell r="A1319" t="str">
            <v>SHARED</v>
          </cell>
          <cell r="B1319" t="str">
            <v>10</v>
          </cell>
          <cell r="C1319" t="str">
            <v>T_400000</v>
          </cell>
          <cell r="D1319" t="str">
            <v>0000150000</v>
          </cell>
          <cell r="E1319" t="str">
            <v>207</v>
          </cell>
          <cell r="F1319" t="str">
            <v>F_105013_013</v>
          </cell>
          <cell r="G1319" t="str">
            <v>(Dis.SAVIGNANO) (S9 CESENATICO) ASSORB.POMPA 9</v>
          </cell>
          <cell r="H1319" t="str">
            <v>A</v>
          </cell>
          <cell r="I1319" t="str">
            <v>0</v>
          </cell>
          <cell r="J1319" t="str">
            <v>10000</v>
          </cell>
          <cell r="K1319" t="str">
            <v>0</v>
          </cell>
          <cell r="L1319" t="str">
            <v>50</v>
          </cell>
          <cell r="M1319" t="str">
            <v>0</v>
          </cell>
          <cell r="N1319" t="str">
            <v>0</v>
          </cell>
          <cell r="O1319" t="str">
            <v>10</v>
          </cell>
          <cell r="P1319" t="str">
            <v>0</v>
          </cell>
          <cell r="Q1319" t="str">
            <v>15</v>
          </cell>
          <cell r="R1319" t="str">
            <v>LINEARE</v>
          </cell>
          <cell r="S1319" t="str">
            <v>999999</v>
          </cell>
          <cell r="T1319" t="str">
            <v>888888</v>
          </cell>
          <cell r="U1319" t="str">
            <v>888888</v>
          </cell>
          <cell r="V1319" t="str">
            <v>-888888</v>
          </cell>
          <cell r="W1319" t="str">
            <v>-888888</v>
          </cell>
          <cell r="X1319" t="str">
            <v>-999999</v>
          </cell>
          <cell r="Y1319" t="str">
            <v>0</v>
          </cell>
          <cell r="Z1319" t="str">
            <v>MEDIA</v>
          </cell>
          <cell r="AA1319" t="str">
            <v>10</v>
          </cell>
          <cell r="AB1319" t="str">
            <v>0</v>
          </cell>
          <cell r="AC1319" t="str">
            <v>NO</v>
          </cell>
          <cell r="AD1319" t="str">
            <v>NO</v>
          </cell>
          <cell r="AE1319" t="str">
            <v>not used</v>
          </cell>
          <cell r="AF1319" t="str">
            <v>F105013</v>
          </cell>
        </row>
        <row r="1320">
          <cell r="A1320" t="str">
            <v>SHARED</v>
          </cell>
          <cell r="B1320" t="str">
            <v>10</v>
          </cell>
          <cell r="C1320" t="str">
            <v>T_400000</v>
          </cell>
          <cell r="D1320" t="str">
            <v>0000160000</v>
          </cell>
          <cell r="E1320" t="str">
            <v>208</v>
          </cell>
          <cell r="F1320" t="str">
            <v>F_105013_014</v>
          </cell>
          <cell r="G1320" t="str">
            <v>(Dis.SAVIGNANO) (S9 CESENATICO) ASSORB.POMPA 10</v>
          </cell>
          <cell r="H1320" t="str">
            <v>A</v>
          </cell>
          <cell r="I1320" t="str">
            <v>0</v>
          </cell>
          <cell r="J1320" t="str">
            <v>10000</v>
          </cell>
          <cell r="K1320" t="str">
            <v>0</v>
          </cell>
          <cell r="L1320" t="str">
            <v>50</v>
          </cell>
          <cell r="M1320" t="str">
            <v>0</v>
          </cell>
          <cell r="N1320" t="str">
            <v>0</v>
          </cell>
          <cell r="O1320" t="str">
            <v>10</v>
          </cell>
          <cell r="P1320" t="str">
            <v>0</v>
          </cell>
          <cell r="Q1320" t="str">
            <v>15</v>
          </cell>
          <cell r="R1320" t="str">
            <v>LINEARE</v>
          </cell>
          <cell r="S1320" t="str">
            <v>999999</v>
          </cell>
          <cell r="T1320" t="str">
            <v>888888</v>
          </cell>
          <cell r="U1320" t="str">
            <v>888888</v>
          </cell>
          <cell r="V1320" t="str">
            <v>-888888</v>
          </cell>
          <cell r="W1320" t="str">
            <v>-888888</v>
          </cell>
          <cell r="X1320" t="str">
            <v>-999999</v>
          </cell>
          <cell r="Y1320" t="str">
            <v>0</v>
          </cell>
          <cell r="Z1320" t="str">
            <v>MEDIA</v>
          </cell>
          <cell r="AA1320" t="str">
            <v>10</v>
          </cell>
          <cell r="AB1320" t="str">
            <v>0</v>
          </cell>
          <cell r="AC1320" t="str">
            <v>NO</v>
          </cell>
          <cell r="AD1320" t="str">
            <v>NO</v>
          </cell>
          <cell r="AE1320" t="str">
            <v>not used</v>
          </cell>
          <cell r="AF1320" t="str">
            <v>F105013</v>
          </cell>
        </row>
        <row r="1321">
          <cell r="A1321" t="str">
            <v>SHARED</v>
          </cell>
          <cell r="B1321" t="str">
            <v>10</v>
          </cell>
          <cell r="C1321" t="str">
            <v>T_400000</v>
          </cell>
          <cell r="D1321" t="str">
            <v>0000170000</v>
          </cell>
          <cell r="E1321" t="str">
            <v>209</v>
          </cell>
          <cell r="F1321" t="str">
            <v>F_105013_015</v>
          </cell>
          <cell r="G1321" t="str">
            <v>(Dis.SAVIGNANO) (S9 CESENATICO) ASSORB.POMPA 11</v>
          </cell>
          <cell r="H1321" t="str">
            <v>A</v>
          </cell>
          <cell r="I1321" t="str">
            <v>0</v>
          </cell>
          <cell r="J1321" t="str">
            <v>10000</v>
          </cell>
          <cell r="K1321" t="str">
            <v>0</v>
          </cell>
          <cell r="L1321" t="str">
            <v>50</v>
          </cell>
          <cell r="M1321" t="str">
            <v>0</v>
          </cell>
          <cell r="N1321" t="str">
            <v>0</v>
          </cell>
          <cell r="O1321" t="str">
            <v>10</v>
          </cell>
          <cell r="P1321" t="str">
            <v>0</v>
          </cell>
          <cell r="Q1321" t="str">
            <v>15</v>
          </cell>
          <cell r="R1321" t="str">
            <v>LINEARE</v>
          </cell>
          <cell r="S1321" t="str">
            <v>999999</v>
          </cell>
          <cell r="T1321" t="str">
            <v>888888</v>
          </cell>
          <cell r="U1321" t="str">
            <v>888888</v>
          </cell>
          <cell r="V1321" t="str">
            <v>-888888</v>
          </cell>
          <cell r="W1321" t="str">
            <v>-888888</v>
          </cell>
          <cell r="X1321" t="str">
            <v>-999999</v>
          </cell>
          <cell r="Y1321" t="str">
            <v>0</v>
          </cell>
          <cell r="Z1321" t="str">
            <v>MEDIA</v>
          </cell>
          <cell r="AA1321" t="str">
            <v>10</v>
          </cell>
          <cell r="AB1321" t="str">
            <v>0</v>
          </cell>
          <cell r="AC1321" t="str">
            <v>NO</v>
          </cell>
          <cell r="AD1321" t="str">
            <v>NO</v>
          </cell>
          <cell r="AE1321" t="str">
            <v>not used</v>
          </cell>
          <cell r="AF1321" t="str">
            <v>F105013</v>
          </cell>
        </row>
        <row r="1322">
          <cell r="A1322" t="str">
            <v>SHARED</v>
          </cell>
          <cell r="B1322" t="str">
            <v>10</v>
          </cell>
          <cell r="C1322" t="str">
            <v>T_400000</v>
          </cell>
          <cell r="D1322" t="str">
            <v>0000180000</v>
          </cell>
          <cell r="E1322" t="str">
            <v>196</v>
          </cell>
          <cell r="F1322" t="str">
            <v>F_105013_020</v>
          </cell>
          <cell r="G1322" t="str">
            <v>(Dis.SAVIGNANO) (S9 CESENATICO) ANALOG INPUT 1 CPU</v>
          </cell>
          <cell r="H1322" t="str">
            <v>%</v>
          </cell>
          <cell r="I1322" t="str">
            <v>0</v>
          </cell>
          <cell r="J1322" t="str">
            <v>1000</v>
          </cell>
          <cell r="K1322" t="str">
            <v>0</v>
          </cell>
          <cell r="L1322" t="str">
            <v>100</v>
          </cell>
          <cell r="M1322" t="str">
            <v>1</v>
          </cell>
          <cell r="N1322" t="str">
            <v>0</v>
          </cell>
          <cell r="O1322" t="str">
            <v>10</v>
          </cell>
          <cell r="P1322" t="str">
            <v>0</v>
          </cell>
          <cell r="Q1322" t="str">
            <v>15</v>
          </cell>
          <cell r="R1322" t="str">
            <v>LINEARE</v>
          </cell>
          <cell r="S1322" t="str">
            <v>999999</v>
          </cell>
          <cell r="T1322" t="str">
            <v>888888</v>
          </cell>
          <cell r="U1322" t="str">
            <v>888888</v>
          </cell>
          <cell r="V1322" t="str">
            <v>-888888</v>
          </cell>
          <cell r="W1322" t="str">
            <v>-888888</v>
          </cell>
          <cell r="X1322" t="str">
            <v>-999999</v>
          </cell>
          <cell r="Y1322" t="str">
            <v>0</v>
          </cell>
          <cell r="Z1322" t="str">
            <v>MEDIA</v>
          </cell>
          <cell r="AA1322" t="str">
            <v>10</v>
          </cell>
          <cell r="AB1322" t="str">
            <v>0</v>
          </cell>
          <cell r="AC1322" t="str">
            <v>NO</v>
          </cell>
          <cell r="AD1322" t="str">
            <v>NO</v>
          </cell>
          <cell r="AE1322" t="str">
            <v>not used</v>
          </cell>
          <cell r="AF1322" t="str">
            <v>F105013</v>
          </cell>
        </row>
        <row r="1323">
          <cell r="A1323" t="str">
            <v>SHARED</v>
          </cell>
          <cell r="B1323" t="str">
            <v>10</v>
          </cell>
          <cell r="C1323" t="str">
            <v>T_400000</v>
          </cell>
          <cell r="D1323" t="str">
            <v>0000190000</v>
          </cell>
          <cell r="E1323" t="str">
            <v>195</v>
          </cell>
          <cell r="F1323" t="str">
            <v>F_105013_021</v>
          </cell>
          <cell r="G1323" t="str">
            <v>(Dis.SAVIGNANO) (S9 CESENATICO) ANALOG INPUT 2 CPU</v>
          </cell>
          <cell r="H1323" t="str">
            <v>%</v>
          </cell>
          <cell r="I1323" t="str">
            <v>0</v>
          </cell>
          <cell r="J1323" t="str">
            <v>1000</v>
          </cell>
          <cell r="K1323" t="str">
            <v>0</v>
          </cell>
          <cell r="L1323" t="str">
            <v>100</v>
          </cell>
          <cell r="M1323" t="str">
            <v>1</v>
          </cell>
          <cell r="N1323" t="str">
            <v>0</v>
          </cell>
          <cell r="O1323" t="str">
            <v>10</v>
          </cell>
          <cell r="P1323" t="str">
            <v>0</v>
          </cell>
          <cell r="Q1323" t="str">
            <v>15</v>
          </cell>
          <cell r="R1323" t="str">
            <v>LINEARE</v>
          </cell>
          <cell r="S1323" t="str">
            <v>999999</v>
          </cell>
          <cell r="T1323" t="str">
            <v>888888</v>
          </cell>
          <cell r="U1323" t="str">
            <v>888888</v>
          </cell>
          <cell r="V1323" t="str">
            <v>-888888</v>
          </cell>
          <cell r="W1323" t="str">
            <v>-888888</v>
          </cell>
          <cell r="X1323" t="str">
            <v>-999999</v>
          </cell>
          <cell r="Y1323" t="str">
            <v>0</v>
          </cell>
          <cell r="Z1323" t="str">
            <v>MEDIA</v>
          </cell>
          <cell r="AA1323" t="str">
            <v>10</v>
          </cell>
          <cell r="AB1323" t="str">
            <v>0</v>
          </cell>
          <cell r="AC1323" t="str">
            <v>NO</v>
          </cell>
          <cell r="AD1323" t="str">
            <v>NO</v>
          </cell>
          <cell r="AE1323" t="str">
            <v>not used</v>
          </cell>
          <cell r="AF1323" t="str">
            <v>F105013</v>
          </cell>
        </row>
        <row r="1324">
          <cell r="A1324" t="str">
            <v>SHARED</v>
          </cell>
          <cell r="B1324" t="str">
            <v>10</v>
          </cell>
          <cell r="C1324" t="str">
            <v>T_400000</v>
          </cell>
          <cell r="D1324" t="str">
            <v>0001690000</v>
          </cell>
          <cell r="E1324" t="str">
            <v>484</v>
          </cell>
          <cell r="F1324" t="str">
            <v>F_105013_061</v>
          </cell>
          <cell r="G1324" t="str">
            <v>(Dis.SAVIGNANO) (S9 CESENATICO) NUMERO POMPE</v>
          </cell>
          <cell r="I1324" t="str">
            <v>0</v>
          </cell>
          <cell r="J1324" t="str">
            <v>1000</v>
          </cell>
          <cell r="K1324" t="str">
            <v>0</v>
          </cell>
          <cell r="L1324" t="str">
            <v>100</v>
          </cell>
          <cell r="M1324" t="str">
            <v>1</v>
          </cell>
          <cell r="N1324" t="str">
            <v>0</v>
          </cell>
          <cell r="O1324" t="str">
            <v>10</v>
          </cell>
          <cell r="P1324" t="str">
            <v>0</v>
          </cell>
          <cell r="Q1324" t="str">
            <v>15</v>
          </cell>
          <cell r="R1324" t="str">
            <v>LINEARE</v>
          </cell>
          <cell r="S1324" t="str">
            <v>999999</v>
          </cell>
          <cell r="T1324" t="str">
            <v>888888</v>
          </cell>
          <cell r="U1324" t="str">
            <v>888888</v>
          </cell>
          <cell r="V1324" t="str">
            <v>-888888</v>
          </cell>
          <cell r="W1324" t="str">
            <v>-888888</v>
          </cell>
          <cell r="X1324" t="str">
            <v>-999999</v>
          </cell>
          <cell r="Y1324" t="str">
            <v>0</v>
          </cell>
          <cell r="Z1324" t="str">
            <v>MEDIA</v>
          </cell>
          <cell r="AA1324" t="str">
            <v>10</v>
          </cell>
          <cell r="AB1324" t="str">
            <v>0</v>
          </cell>
          <cell r="AC1324" t="str">
            <v>NO</v>
          </cell>
          <cell r="AD1324" t="str">
            <v>NO</v>
          </cell>
          <cell r="AE1324" t="str">
            <v>not used</v>
          </cell>
          <cell r="AF1324" t="str">
            <v>F105013</v>
          </cell>
        </row>
        <row r="1325">
          <cell r="A1325" t="str">
            <v>SHARED</v>
          </cell>
          <cell r="B1325" t="str">
            <v>10</v>
          </cell>
          <cell r="C1325" t="str">
            <v>T_400000</v>
          </cell>
          <cell r="D1325" t="str">
            <v>0001700000</v>
          </cell>
          <cell r="E1325" t="str">
            <v>485</v>
          </cell>
          <cell r="F1325" t="str">
            <v>F_105013_062</v>
          </cell>
          <cell r="G1325" t="str">
            <v>(Dis.SAVIGNANO) (S9 CESENATICO) LIVELLO 1 STOP</v>
          </cell>
          <cell r="H1325" t="str">
            <v>%</v>
          </cell>
          <cell r="I1325" t="str">
            <v>0</v>
          </cell>
          <cell r="J1325" t="str">
            <v>1000</v>
          </cell>
          <cell r="K1325" t="str">
            <v>0</v>
          </cell>
          <cell r="L1325" t="str">
            <v>100</v>
          </cell>
          <cell r="M1325" t="str">
            <v>1</v>
          </cell>
          <cell r="N1325" t="str">
            <v>0</v>
          </cell>
          <cell r="O1325" t="str">
            <v>10</v>
          </cell>
          <cell r="P1325" t="str">
            <v>0</v>
          </cell>
          <cell r="Q1325" t="str">
            <v>15</v>
          </cell>
          <cell r="R1325" t="str">
            <v>LINEARE</v>
          </cell>
          <cell r="S1325" t="str">
            <v>999999</v>
          </cell>
          <cell r="T1325" t="str">
            <v>888888</v>
          </cell>
          <cell r="U1325" t="str">
            <v>888888</v>
          </cell>
          <cell r="V1325" t="str">
            <v>-888888</v>
          </cell>
          <cell r="W1325" t="str">
            <v>-888888</v>
          </cell>
          <cell r="X1325" t="str">
            <v>-999999</v>
          </cell>
          <cell r="Y1325" t="str">
            <v>0</v>
          </cell>
          <cell r="Z1325" t="str">
            <v>MEDIA</v>
          </cell>
          <cell r="AA1325" t="str">
            <v>10</v>
          </cell>
          <cell r="AB1325" t="str">
            <v>0</v>
          </cell>
          <cell r="AC1325" t="str">
            <v>NO</v>
          </cell>
          <cell r="AD1325" t="str">
            <v>NO</v>
          </cell>
          <cell r="AE1325" t="str">
            <v>not used</v>
          </cell>
          <cell r="AF1325" t="str">
            <v>F105013</v>
          </cell>
        </row>
        <row r="1326">
          <cell r="A1326" t="str">
            <v>SHARED</v>
          </cell>
          <cell r="B1326" t="str">
            <v>10</v>
          </cell>
          <cell r="C1326" t="str">
            <v>T_400000</v>
          </cell>
          <cell r="D1326" t="str">
            <v>0001710000</v>
          </cell>
          <cell r="E1326" t="str">
            <v>486</v>
          </cell>
          <cell r="F1326" t="str">
            <v>F_105013_063</v>
          </cell>
          <cell r="G1326" t="str">
            <v>(Dis.SAVIGNANO) (S9 CESENATICO) LIVELLO 1 START</v>
          </cell>
          <cell r="H1326" t="str">
            <v>%</v>
          </cell>
          <cell r="I1326" t="str">
            <v>0</v>
          </cell>
          <cell r="J1326" t="str">
            <v>1000</v>
          </cell>
          <cell r="K1326" t="str">
            <v>0</v>
          </cell>
          <cell r="L1326" t="str">
            <v>100</v>
          </cell>
          <cell r="M1326" t="str">
            <v>1</v>
          </cell>
          <cell r="N1326" t="str">
            <v>0</v>
          </cell>
          <cell r="O1326" t="str">
            <v>10</v>
          </cell>
          <cell r="P1326" t="str">
            <v>0</v>
          </cell>
          <cell r="Q1326" t="str">
            <v>15</v>
          </cell>
          <cell r="R1326" t="str">
            <v>LINEARE</v>
          </cell>
          <cell r="S1326" t="str">
            <v>999999</v>
          </cell>
          <cell r="T1326" t="str">
            <v>888888</v>
          </cell>
          <cell r="U1326" t="str">
            <v>888888</v>
          </cell>
          <cell r="V1326" t="str">
            <v>-888888</v>
          </cell>
          <cell r="W1326" t="str">
            <v>-888888</v>
          </cell>
          <cell r="X1326" t="str">
            <v>-999999</v>
          </cell>
          <cell r="Y1326" t="str">
            <v>0</v>
          </cell>
          <cell r="Z1326" t="str">
            <v>MEDIA</v>
          </cell>
          <cell r="AA1326" t="str">
            <v>10</v>
          </cell>
          <cell r="AB1326" t="str">
            <v>0</v>
          </cell>
          <cell r="AC1326" t="str">
            <v>NO</v>
          </cell>
          <cell r="AD1326" t="str">
            <v>NO</v>
          </cell>
          <cell r="AE1326" t="str">
            <v>not used</v>
          </cell>
          <cell r="AF1326" t="str">
            <v>F105013</v>
          </cell>
        </row>
        <row r="1327">
          <cell r="A1327" t="str">
            <v>SHARED</v>
          </cell>
          <cell r="B1327" t="str">
            <v>10</v>
          </cell>
          <cell r="C1327" t="str">
            <v>T_400000</v>
          </cell>
          <cell r="D1327" t="str">
            <v>0001720000</v>
          </cell>
          <cell r="E1327" t="str">
            <v>487</v>
          </cell>
          <cell r="F1327" t="str">
            <v>F_105013_064</v>
          </cell>
          <cell r="G1327" t="str">
            <v>(Dis.SAVIGNANO) (S9 CESENATICO) LIVELLO 2 STOP</v>
          </cell>
          <cell r="H1327" t="str">
            <v>%</v>
          </cell>
          <cell r="I1327" t="str">
            <v>0</v>
          </cell>
          <cell r="J1327" t="str">
            <v>1000</v>
          </cell>
          <cell r="K1327" t="str">
            <v>0</v>
          </cell>
          <cell r="L1327" t="str">
            <v>100</v>
          </cell>
          <cell r="M1327" t="str">
            <v>1</v>
          </cell>
          <cell r="N1327" t="str">
            <v>0</v>
          </cell>
          <cell r="O1327" t="str">
            <v>10</v>
          </cell>
          <cell r="P1327" t="str">
            <v>0</v>
          </cell>
          <cell r="Q1327" t="str">
            <v>15</v>
          </cell>
          <cell r="R1327" t="str">
            <v>LINEARE</v>
          </cell>
          <cell r="S1327" t="str">
            <v>999999</v>
          </cell>
          <cell r="T1327" t="str">
            <v>888888</v>
          </cell>
          <cell r="U1327" t="str">
            <v>888888</v>
          </cell>
          <cell r="V1327" t="str">
            <v>-888888</v>
          </cell>
          <cell r="W1327" t="str">
            <v>-888888</v>
          </cell>
          <cell r="X1327" t="str">
            <v>-999999</v>
          </cell>
          <cell r="Y1327" t="str">
            <v>0</v>
          </cell>
          <cell r="Z1327" t="str">
            <v>MEDIA</v>
          </cell>
          <cell r="AA1327" t="str">
            <v>10</v>
          </cell>
          <cell r="AB1327" t="str">
            <v>0</v>
          </cell>
          <cell r="AC1327" t="str">
            <v>NO</v>
          </cell>
          <cell r="AD1327" t="str">
            <v>NO</v>
          </cell>
          <cell r="AE1327" t="str">
            <v>not used</v>
          </cell>
          <cell r="AF1327" t="str">
            <v>F105013</v>
          </cell>
        </row>
        <row r="1328">
          <cell r="A1328" t="str">
            <v>SHARED</v>
          </cell>
          <cell r="B1328" t="str">
            <v>10</v>
          </cell>
          <cell r="C1328" t="str">
            <v>T_400000</v>
          </cell>
          <cell r="D1328" t="str">
            <v>0001730000</v>
          </cell>
          <cell r="E1328" t="str">
            <v>488</v>
          </cell>
          <cell r="F1328" t="str">
            <v>F_105013_065</v>
          </cell>
          <cell r="G1328" t="str">
            <v>(Dis.SAVIGNANO) (S9 CESENATICO) LIVELLO 2 START</v>
          </cell>
          <cell r="H1328" t="str">
            <v>%</v>
          </cell>
          <cell r="I1328" t="str">
            <v>0</v>
          </cell>
          <cell r="J1328" t="str">
            <v>1000</v>
          </cell>
          <cell r="K1328" t="str">
            <v>0</v>
          </cell>
          <cell r="L1328" t="str">
            <v>100</v>
          </cell>
          <cell r="M1328" t="str">
            <v>1</v>
          </cell>
          <cell r="N1328" t="str">
            <v>0</v>
          </cell>
          <cell r="O1328" t="str">
            <v>10</v>
          </cell>
          <cell r="P1328" t="str">
            <v>0</v>
          </cell>
          <cell r="Q1328" t="str">
            <v>15</v>
          </cell>
          <cell r="R1328" t="str">
            <v>LINEARE</v>
          </cell>
          <cell r="S1328" t="str">
            <v>999999</v>
          </cell>
          <cell r="T1328" t="str">
            <v>888888</v>
          </cell>
          <cell r="U1328" t="str">
            <v>888888</v>
          </cell>
          <cell r="V1328" t="str">
            <v>-888888</v>
          </cell>
          <cell r="W1328" t="str">
            <v>-888888</v>
          </cell>
          <cell r="X1328" t="str">
            <v>-999999</v>
          </cell>
          <cell r="Y1328" t="str">
            <v>0</v>
          </cell>
          <cell r="Z1328" t="str">
            <v>MEDIA</v>
          </cell>
          <cell r="AA1328" t="str">
            <v>10</v>
          </cell>
          <cell r="AB1328" t="str">
            <v>0</v>
          </cell>
          <cell r="AC1328" t="str">
            <v>NO</v>
          </cell>
          <cell r="AD1328" t="str">
            <v>NO</v>
          </cell>
          <cell r="AE1328" t="str">
            <v>not used</v>
          </cell>
          <cell r="AF1328" t="str">
            <v>F105013</v>
          </cell>
        </row>
        <row r="1329">
          <cell r="A1329" t="str">
            <v>SHARED</v>
          </cell>
          <cell r="B1329" t="str">
            <v>10</v>
          </cell>
          <cell r="C1329" t="str">
            <v>T_400000</v>
          </cell>
          <cell r="D1329" t="str">
            <v>0001740000</v>
          </cell>
          <cell r="E1329" t="str">
            <v>489</v>
          </cell>
          <cell r="F1329" t="str">
            <v>F_105013_066</v>
          </cell>
          <cell r="G1329" t="str">
            <v>(Dis.SAVIGNANO) (S9 CESENATICO) LIVELLO 3 STOP</v>
          </cell>
          <cell r="H1329" t="str">
            <v>%</v>
          </cell>
          <cell r="I1329" t="str">
            <v>0</v>
          </cell>
          <cell r="J1329" t="str">
            <v>1000</v>
          </cell>
          <cell r="K1329" t="str">
            <v>0</v>
          </cell>
          <cell r="L1329" t="str">
            <v>100</v>
          </cell>
          <cell r="M1329" t="str">
            <v>1</v>
          </cell>
          <cell r="N1329" t="str">
            <v>0</v>
          </cell>
          <cell r="O1329" t="str">
            <v>10</v>
          </cell>
          <cell r="P1329" t="str">
            <v>0</v>
          </cell>
          <cell r="Q1329" t="str">
            <v>15</v>
          </cell>
          <cell r="R1329" t="str">
            <v>LINEARE</v>
          </cell>
          <cell r="S1329" t="str">
            <v>999999</v>
          </cell>
          <cell r="T1329" t="str">
            <v>888888</v>
          </cell>
          <cell r="U1329" t="str">
            <v>888888</v>
          </cell>
          <cell r="V1329" t="str">
            <v>-888888</v>
          </cell>
          <cell r="W1329" t="str">
            <v>-888888</v>
          </cell>
          <cell r="X1329" t="str">
            <v>-999999</v>
          </cell>
          <cell r="Y1329" t="str">
            <v>0</v>
          </cell>
          <cell r="Z1329" t="str">
            <v>MEDIA</v>
          </cell>
          <cell r="AA1329" t="str">
            <v>10</v>
          </cell>
          <cell r="AB1329" t="str">
            <v>0</v>
          </cell>
          <cell r="AC1329" t="str">
            <v>NO</v>
          </cell>
          <cell r="AD1329" t="str">
            <v>NO</v>
          </cell>
          <cell r="AE1329" t="str">
            <v>not used</v>
          </cell>
          <cell r="AF1329" t="str">
            <v>F105013</v>
          </cell>
        </row>
        <row r="1330">
          <cell r="A1330" t="str">
            <v>SHARED</v>
          </cell>
          <cell r="B1330" t="str">
            <v>10</v>
          </cell>
          <cell r="C1330" t="str">
            <v>T_400000</v>
          </cell>
          <cell r="D1330" t="str">
            <v>0001750000</v>
          </cell>
          <cell r="E1330" t="str">
            <v>490</v>
          </cell>
          <cell r="F1330" t="str">
            <v>F_105013_067</v>
          </cell>
          <cell r="G1330" t="str">
            <v>(Dis.SAVIGNANO) (S9 CESENATICO) LIVELLO 3 START</v>
          </cell>
          <cell r="H1330" t="str">
            <v>%</v>
          </cell>
          <cell r="I1330" t="str">
            <v>0</v>
          </cell>
          <cell r="J1330" t="str">
            <v>1000</v>
          </cell>
          <cell r="K1330" t="str">
            <v>0</v>
          </cell>
          <cell r="L1330" t="str">
            <v>100</v>
          </cell>
          <cell r="M1330" t="str">
            <v>1</v>
          </cell>
          <cell r="N1330" t="str">
            <v>0</v>
          </cell>
          <cell r="O1330" t="str">
            <v>10</v>
          </cell>
          <cell r="P1330" t="str">
            <v>0</v>
          </cell>
          <cell r="Q1330" t="str">
            <v>15</v>
          </cell>
          <cell r="R1330" t="str">
            <v>LINEARE</v>
          </cell>
          <cell r="S1330" t="str">
            <v>999999</v>
          </cell>
          <cell r="T1330" t="str">
            <v>888888</v>
          </cell>
          <cell r="U1330" t="str">
            <v>888888</v>
          </cell>
          <cell r="V1330" t="str">
            <v>-888888</v>
          </cell>
          <cell r="W1330" t="str">
            <v>-888888</v>
          </cell>
          <cell r="X1330" t="str">
            <v>-999999</v>
          </cell>
          <cell r="Y1330" t="str">
            <v>0</v>
          </cell>
          <cell r="Z1330" t="str">
            <v>MEDIA</v>
          </cell>
          <cell r="AA1330" t="str">
            <v>10</v>
          </cell>
          <cell r="AB1330" t="str">
            <v>0</v>
          </cell>
          <cell r="AC1330" t="str">
            <v>NO</v>
          </cell>
          <cell r="AD1330" t="str">
            <v>NO</v>
          </cell>
          <cell r="AE1330" t="str">
            <v>not used</v>
          </cell>
          <cell r="AF1330" t="str">
            <v>F105013</v>
          </cell>
        </row>
        <row r="1331">
          <cell r="A1331" t="str">
            <v>SHARED</v>
          </cell>
          <cell r="B1331" t="str">
            <v>10</v>
          </cell>
          <cell r="C1331" t="str">
            <v>T_400000</v>
          </cell>
          <cell r="D1331" t="str">
            <v>0001760000</v>
          </cell>
          <cell r="E1331" t="str">
            <v>491</v>
          </cell>
          <cell r="F1331" t="str">
            <v>F_105013_068</v>
          </cell>
          <cell r="G1331" t="str">
            <v>(Dis.SAVIGNANO) (S9 CESENATICO) LIVELLO 4 STOP</v>
          </cell>
          <cell r="H1331" t="str">
            <v>%</v>
          </cell>
          <cell r="I1331" t="str">
            <v>0</v>
          </cell>
          <cell r="J1331" t="str">
            <v>1000</v>
          </cell>
          <cell r="K1331" t="str">
            <v>0</v>
          </cell>
          <cell r="L1331" t="str">
            <v>100</v>
          </cell>
          <cell r="M1331" t="str">
            <v>1</v>
          </cell>
          <cell r="N1331" t="str">
            <v>0</v>
          </cell>
          <cell r="O1331" t="str">
            <v>10</v>
          </cell>
          <cell r="P1331" t="str">
            <v>0</v>
          </cell>
          <cell r="Q1331" t="str">
            <v>15</v>
          </cell>
          <cell r="R1331" t="str">
            <v>LINEARE</v>
          </cell>
          <cell r="S1331" t="str">
            <v>999999</v>
          </cell>
          <cell r="T1331" t="str">
            <v>888888</v>
          </cell>
          <cell r="U1331" t="str">
            <v>888888</v>
          </cell>
          <cell r="V1331" t="str">
            <v>-888888</v>
          </cell>
          <cell r="W1331" t="str">
            <v>-888888</v>
          </cell>
          <cell r="X1331" t="str">
            <v>-999999</v>
          </cell>
          <cell r="Y1331" t="str">
            <v>0</v>
          </cell>
          <cell r="Z1331" t="str">
            <v>MEDIA</v>
          </cell>
          <cell r="AA1331" t="str">
            <v>10</v>
          </cell>
          <cell r="AB1331" t="str">
            <v>0</v>
          </cell>
          <cell r="AC1331" t="str">
            <v>NO</v>
          </cell>
          <cell r="AD1331" t="str">
            <v>NO</v>
          </cell>
          <cell r="AE1331" t="str">
            <v>not used</v>
          </cell>
          <cell r="AF1331" t="str">
            <v>F105013</v>
          </cell>
        </row>
        <row r="1332">
          <cell r="A1332" t="str">
            <v>SHARED</v>
          </cell>
          <cell r="B1332" t="str">
            <v>10</v>
          </cell>
          <cell r="C1332" t="str">
            <v>T_400000</v>
          </cell>
          <cell r="D1332" t="str">
            <v>0001770000</v>
          </cell>
          <cell r="E1332" t="str">
            <v>492</v>
          </cell>
          <cell r="F1332" t="str">
            <v>F_105013_069</v>
          </cell>
          <cell r="G1332" t="str">
            <v>(Dis.SAVIGNANO) (S9 CESENATICO) LIVELLO 4 START</v>
          </cell>
          <cell r="H1332" t="str">
            <v>%</v>
          </cell>
          <cell r="I1332" t="str">
            <v>0</v>
          </cell>
          <cell r="J1332" t="str">
            <v>1000</v>
          </cell>
          <cell r="K1332" t="str">
            <v>0</v>
          </cell>
          <cell r="L1332" t="str">
            <v>100</v>
          </cell>
          <cell r="M1332" t="str">
            <v>1</v>
          </cell>
          <cell r="N1332" t="str">
            <v>0</v>
          </cell>
          <cell r="O1332" t="str">
            <v>10</v>
          </cell>
          <cell r="P1332" t="str">
            <v>0</v>
          </cell>
          <cell r="Q1332" t="str">
            <v>15</v>
          </cell>
          <cell r="R1332" t="str">
            <v>LINEARE</v>
          </cell>
          <cell r="S1332" t="str">
            <v>999999</v>
          </cell>
          <cell r="T1332" t="str">
            <v>888888</v>
          </cell>
          <cell r="U1332" t="str">
            <v>888888</v>
          </cell>
          <cell r="V1332" t="str">
            <v>-888888</v>
          </cell>
          <cell r="W1332" t="str">
            <v>-888888</v>
          </cell>
          <cell r="X1332" t="str">
            <v>-999999</v>
          </cell>
          <cell r="Y1332" t="str">
            <v>0</v>
          </cell>
          <cell r="Z1332" t="str">
            <v>MEDIA</v>
          </cell>
          <cell r="AA1332" t="str">
            <v>10</v>
          </cell>
          <cell r="AB1332" t="str">
            <v>0</v>
          </cell>
          <cell r="AC1332" t="str">
            <v>NO</v>
          </cell>
          <cell r="AD1332" t="str">
            <v>NO</v>
          </cell>
          <cell r="AE1332" t="str">
            <v>not used</v>
          </cell>
          <cell r="AF1332" t="str">
            <v>F105013</v>
          </cell>
        </row>
        <row r="1333">
          <cell r="A1333" t="str">
            <v>SHARED</v>
          </cell>
          <cell r="B1333" t="str">
            <v>1</v>
          </cell>
          <cell r="C1333" t="str">
            <v>F_105014</v>
          </cell>
          <cell r="D1333" t="str">
            <v>0000010000</v>
          </cell>
          <cell r="E1333" t="str">
            <v>-</v>
          </cell>
          <cell r="F1333" t="str">
            <v>F_105014_000</v>
          </cell>
          <cell r="G1333" t="str">
            <v>(Dis.SAVIGNANO) (CESENATICO ZADINA ) LIVELLO POZZETTO</v>
          </cell>
          <cell r="H1333" t="str">
            <v>%</v>
          </cell>
          <cell r="I1333" t="str">
            <v>820</v>
          </cell>
          <cell r="J1333" t="str">
            <v>4095</v>
          </cell>
          <cell r="K1333" t="str">
            <v>0</v>
          </cell>
          <cell r="L1333" t="str">
            <v>100</v>
          </cell>
          <cell r="M1333" t="str">
            <v>1</v>
          </cell>
          <cell r="N1333" t="str">
            <v>0</v>
          </cell>
          <cell r="O1333" t="str">
            <v>32</v>
          </cell>
          <cell r="P1333" t="str">
            <v>0</v>
          </cell>
          <cell r="Q1333" t="str">
            <v>15</v>
          </cell>
          <cell r="R1333" t="str">
            <v>LINEARE</v>
          </cell>
          <cell r="S1333" t="str">
            <v>999999</v>
          </cell>
          <cell r="T1333" t="str">
            <v>888888</v>
          </cell>
          <cell r="U1333" t="str">
            <v>888888</v>
          </cell>
          <cell r="V1333" t="str">
            <v>-888888</v>
          </cell>
          <cell r="W1333" t="str">
            <v>-888888</v>
          </cell>
          <cell r="X1333" t="str">
            <v>-999999</v>
          </cell>
          <cell r="Y1333" t="str">
            <v>15</v>
          </cell>
          <cell r="Z1333" t="str">
            <v>MEDIA</v>
          </cell>
          <cell r="AA1333" t="str">
            <v>10</v>
          </cell>
          <cell r="AB1333" t="str">
            <v>0</v>
          </cell>
          <cell r="AC1333" t="str">
            <v>SI</v>
          </cell>
          <cell r="AD1333" t="str">
            <v>SI_HighLow</v>
          </cell>
          <cell r="AE1333" t="str">
            <v>not used</v>
          </cell>
          <cell r="AF1333" t="str">
            <v>F105014</v>
          </cell>
        </row>
        <row r="1334">
          <cell r="A1334" t="str">
            <v>SHARED</v>
          </cell>
          <cell r="B1334" t="str">
            <v>1</v>
          </cell>
          <cell r="C1334" t="str">
            <v>F_105014</v>
          </cell>
          <cell r="D1334" t="str">
            <v>0000020000</v>
          </cell>
          <cell r="E1334" t="str">
            <v>1</v>
          </cell>
          <cell r="F1334" t="str">
            <v>F_105014_001</v>
          </cell>
          <cell r="G1334" t="str">
            <v>(Dis.SAVIGNANO) (CESENATICO ZADINA ) ASSORBIMENTO AMPEROMETRICO P.PA. 1</v>
          </cell>
          <cell r="H1334" t="str">
            <v>A</v>
          </cell>
          <cell r="I1334" t="str">
            <v>820</v>
          </cell>
          <cell r="J1334" t="str">
            <v>4095</v>
          </cell>
          <cell r="K1334" t="str">
            <v>0</v>
          </cell>
          <cell r="L1334" t="str">
            <v>15</v>
          </cell>
          <cell r="M1334" t="str">
            <v>0</v>
          </cell>
          <cell r="N1334" t="str">
            <v>0</v>
          </cell>
          <cell r="O1334" t="str">
            <v>32</v>
          </cell>
          <cell r="P1334" t="str">
            <v>0</v>
          </cell>
          <cell r="Q1334" t="str">
            <v>15</v>
          </cell>
          <cell r="R1334" t="str">
            <v>LINEARE</v>
          </cell>
          <cell r="S1334" t="str">
            <v>999999</v>
          </cell>
          <cell r="T1334" t="str">
            <v>888888</v>
          </cell>
          <cell r="U1334" t="str">
            <v>888888</v>
          </cell>
          <cell r="V1334" t="str">
            <v>-888888</v>
          </cell>
          <cell r="W1334" t="str">
            <v>-888888</v>
          </cell>
          <cell r="X1334" t="str">
            <v>-999999</v>
          </cell>
          <cell r="Y1334" t="str">
            <v>15</v>
          </cell>
          <cell r="Z1334" t="str">
            <v>MEDIA</v>
          </cell>
          <cell r="AA1334" t="str">
            <v>10</v>
          </cell>
          <cell r="AB1334" t="str">
            <v>0</v>
          </cell>
          <cell r="AC1334" t="str">
            <v>SI</v>
          </cell>
          <cell r="AD1334" t="str">
            <v>SI_HighLow</v>
          </cell>
          <cell r="AE1334" t="str">
            <v>not used</v>
          </cell>
          <cell r="AF1334" t="str">
            <v>F105014</v>
          </cell>
        </row>
        <row r="1335">
          <cell r="A1335" t="str">
            <v>SHARED</v>
          </cell>
          <cell r="B1335" t="str">
            <v>1</v>
          </cell>
          <cell r="C1335" t="str">
            <v>F_105014</v>
          </cell>
          <cell r="D1335" t="str">
            <v>0000030000</v>
          </cell>
          <cell r="E1335" t="str">
            <v>2</v>
          </cell>
          <cell r="F1335" t="str">
            <v>F_105014_002</v>
          </cell>
          <cell r="G1335" t="str">
            <v>(Dis.SAVIGNANO) (CESENATICO ZADINA ) ASSORBIMENTO AMPEROMETRICO P.PA. 2</v>
          </cell>
          <cell r="H1335" t="str">
            <v>A</v>
          </cell>
          <cell r="I1335" t="str">
            <v>820</v>
          </cell>
          <cell r="J1335" t="str">
            <v>4095</v>
          </cell>
          <cell r="K1335" t="str">
            <v>0</v>
          </cell>
          <cell r="L1335" t="str">
            <v>15</v>
          </cell>
          <cell r="M1335" t="str">
            <v>10</v>
          </cell>
          <cell r="N1335" t="str">
            <v>0</v>
          </cell>
          <cell r="O1335" t="str">
            <v>32</v>
          </cell>
          <cell r="P1335" t="str">
            <v>0</v>
          </cell>
          <cell r="Q1335" t="str">
            <v>15</v>
          </cell>
          <cell r="R1335" t="str">
            <v>LINEARE</v>
          </cell>
          <cell r="S1335" t="str">
            <v>999999</v>
          </cell>
          <cell r="T1335" t="str">
            <v>888888</v>
          </cell>
          <cell r="U1335" t="str">
            <v>888888</v>
          </cell>
          <cell r="V1335" t="str">
            <v>-888888</v>
          </cell>
          <cell r="W1335" t="str">
            <v>-888888</v>
          </cell>
          <cell r="X1335" t="str">
            <v>-999999</v>
          </cell>
          <cell r="Y1335" t="str">
            <v>15</v>
          </cell>
          <cell r="Z1335" t="str">
            <v>MEDIA</v>
          </cell>
          <cell r="AA1335" t="str">
            <v>10</v>
          </cell>
          <cell r="AB1335" t="str">
            <v>0</v>
          </cell>
          <cell r="AC1335" t="str">
            <v>SI</v>
          </cell>
          <cell r="AD1335" t="str">
            <v>SI_HighLow</v>
          </cell>
          <cell r="AE1335" t="str">
            <v>not used</v>
          </cell>
          <cell r="AF1335" t="str">
            <v>F105014</v>
          </cell>
        </row>
        <row r="1336">
          <cell r="A1336" t="str">
            <v>SHARED</v>
          </cell>
          <cell r="B1336" t="str">
            <v>1</v>
          </cell>
          <cell r="C1336" t="str">
            <v>F_105015</v>
          </cell>
          <cell r="D1336" t="str">
            <v>0000010000</v>
          </cell>
          <cell r="E1336" t="str">
            <v>-</v>
          </cell>
          <cell r="F1336" t="str">
            <v>F_105015_000</v>
          </cell>
          <cell r="G1336" t="str">
            <v>(Dis.SAVIGNANO) (CESENATICO COLONIA 1 ) LIVELLO POZZETTO</v>
          </cell>
          <cell r="H1336" t="str">
            <v>%</v>
          </cell>
          <cell r="I1336" t="str">
            <v>820</v>
          </cell>
          <cell r="J1336" t="str">
            <v>4095</v>
          </cell>
          <cell r="K1336" t="str">
            <v>0</v>
          </cell>
          <cell r="L1336" t="str">
            <v>100</v>
          </cell>
          <cell r="M1336" t="str">
            <v>1</v>
          </cell>
          <cell r="N1336" t="str">
            <v>0</v>
          </cell>
          <cell r="O1336" t="str">
            <v>32</v>
          </cell>
          <cell r="P1336" t="str">
            <v>0</v>
          </cell>
          <cell r="Q1336" t="str">
            <v>15</v>
          </cell>
          <cell r="R1336" t="str">
            <v>LINEARE</v>
          </cell>
          <cell r="S1336" t="str">
            <v>999999</v>
          </cell>
          <cell r="T1336" t="str">
            <v>888888</v>
          </cell>
          <cell r="U1336" t="str">
            <v>888888</v>
          </cell>
          <cell r="V1336" t="str">
            <v>-888888</v>
          </cell>
          <cell r="W1336" t="str">
            <v>-888888</v>
          </cell>
          <cell r="X1336" t="str">
            <v>-999999</v>
          </cell>
          <cell r="Y1336" t="str">
            <v>15</v>
          </cell>
          <cell r="Z1336" t="str">
            <v>MEDIA</v>
          </cell>
          <cell r="AA1336" t="str">
            <v>10</v>
          </cell>
          <cell r="AB1336" t="str">
            <v>0</v>
          </cell>
          <cell r="AC1336" t="str">
            <v>SI</v>
          </cell>
          <cell r="AD1336" t="str">
            <v>SI_HighLow</v>
          </cell>
          <cell r="AE1336" t="str">
            <v>not used</v>
          </cell>
          <cell r="AF1336" t="str">
            <v>F105015</v>
          </cell>
        </row>
        <row r="1337">
          <cell r="A1337" t="str">
            <v>SHARED</v>
          </cell>
          <cell r="B1337" t="str">
            <v>1</v>
          </cell>
          <cell r="C1337" t="str">
            <v>F_105015</v>
          </cell>
          <cell r="D1337" t="str">
            <v>0000020000</v>
          </cell>
          <cell r="E1337" t="str">
            <v>1</v>
          </cell>
          <cell r="F1337" t="str">
            <v>F_105015_001</v>
          </cell>
          <cell r="G1337" t="str">
            <v>(Dis.SAVIGNANO) (CESENATICO COLONIA 1 ) ASSORBIMENTO AMPEROMETRICO P.PA.1</v>
          </cell>
          <cell r="H1337" t="str">
            <v>A</v>
          </cell>
          <cell r="I1337" t="str">
            <v>820</v>
          </cell>
          <cell r="J1337" t="str">
            <v>4095</v>
          </cell>
          <cell r="K1337" t="str">
            <v>0</v>
          </cell>
          <cell r="L1337" t="str">
            <v>15</v>
          </cell>
          <cell r="M1337" t="str">
            <v>10</v>
          </cell>
          <cell r="N1337" t="str">
            <v>0</v>
          </cell>
          <cell r="O1337" t="str">
            <v>32</v>
          </cell>
          <cell r="P1337" t="str">
            <v>0</v>
          </cell>
          <cell r="Q1337" t="str">
            <v>15</v>
          </cell>
          <cell r="R1337" t="str">
            <v>LINEARE</v>
          </cell>
          <cell r="S1337" t="str">
            <v>999999</v>
          </cell>
          <cell r="T1337" t="str">
            <v>888888</v>
          </cell>
          <cell r="U1337" t="str">
            <v>888888</v>
          </cell>
          <cell r="V1337" t="str">
            <v>-888888</v>
          </cell>
          <cell r="W1337" t="str">
            <v>-888888</v>
          </cell>
          <cell r="X1337" t="str">
            <v>-999999</v>
          </cell>
          <cell r="Y1337" t="str">
            <v>15</v>
          </cell>
          <cell r="Z1337" t="str">
            <v>MEDIA</v>
          </cell>
          <cell r="AA1337" t="str">
            <v>10</v>
          </cell>
          <cell r="AB1337" t="str">
            <v>0</v>
          </cell>
          <cell r="AC1337" t="str">
            <v>SI</v>
          </cell>
          <cell r="AD1337" t="str">
            <v>SI_HighLow</v>
          </cell>
          <cell r="AE1337" t="str">
            <v>not used</v>
          </cell>
          <cell r="AF1337" t="str">
            <v>F105015</v>
          </cell>
        </row>
        <row r="1338">
          <cell r="A1338" t="str">
            <v>SHARED</v>
          </cell>
          <cell r="B1338" t="str">
            <v>1</v>
          </cell>
          <cell r="C1338" t="str">
            <v>F_105015</v>
          </cell>
          <cell r="D1338" t="str">
            <v>0000030000</v>
          </cell>
          <cell r="E1338" t="str">
            <v>2</v>
          </cell>
          <cell r="F1338" t="str">
            <v>F_105015_002</v>
          </cell>
          <cell r="G1338" t="str">
            <v>(Dis.SAVIGNANO) (CESENATICO COLONIA 1 ) ASSORBIMENTO AMPEROMETRICO P.PA.2</v>
          </cell>
          <cell r="H1338" t="str">
            <v>A</v>
          </cell>
          <cell r="I1338" t="str">
            <v>820</v>
          </cell>
          <cell r="J1338" t="str">
            <v>4095</v>
          </cell>
          <cell r="K1338" t="str">
            <v>0</v>
          </cell>
          <cell r="L1338" t="str">
            <v>15</v>
          </cell>
          <cell r="M1338" t="str">
            <v>10</v>
          </cell>
          <cell r="N1338" t="str">
            <v>0</v>
          </cell>
          <cell r="O1338" t="str">
            <v>32</v>
          </cell>
          <cell r="P1338" t="str">
            <v>0</v>
          </cell>
          <cell r="Q1338" t="str">
            <v>15</v>
          </cell>
          <cell r="R1338" t="str">
            <v>LINEARE</v>
          </cell>
          <cell r="S1338" t="str">
            <v>999999</v>
          </cell>
          <cell r="T1338" t="str">
            <v>888888</v>
          </cell>
          <cell r="U1338" t="str">
            <v>888888</v>
          </cell>
          <cell r="V1338" t="str">
            <v>-888888</v>
          </cell>
          <cell r="W1338" t="str">
            <v>-888888</v>
          </cell>
          <cell r="X1338" t="str">
            <v>-999999</v>
          </cell>
          <cell r="Y1338" t="str">
            <v>15</v>
          </cell>
          <cell r="Z1338" t="str">
            <v>MEDIA</v>
          </cell>
          <cell r="AA1338" t="str">
            <v>10</v>
          </cell>
          <cell r="AB1338" t="str">
            <v>0</v>
          </cell>
          <cell r="AC1338" t="str">
            <v>SI</v>
          </cell>
          <cell r="AD1338" t="str">
            <v>SI_HighLow</v>
          </cell>
          <cell r="AE1338" t="str">
            <v>not used</v>
          </cell>
          <cell r="AF1338" t="str">
            <v>F105015</v>
          </cell>
        </row>
        <row r="1339">
          <cell r="A1339" t="str">
            <v>SHARED</v>
          </cell>
          <cell r="B1339" t="str">
            <v>1</v>
          </cell>
          <cell r="C1339" t="str">
            <v>F_105015</v>
          </cell>
          <cell r="D1339" t="str">
            <v>0000040000</v>
          </cell>
          <cell r="E1339" t="str">
            <v>3</v>
          </cell>
          <cell r="F1339" t="str">
            <v>F_105015_003</v>
          </cell>
          <cell r="G1339" t="str">
            <v>(Dis.SAVIGNANO) (CESENATICO COLONIA 1 ) ASSORBIMENTO AMPEROMETRICO P.PA.3</v>
          </cell>
          <cell r="H1339" t="str">
            <v>A</v>
          </cell>
          <cell r="I1339" t="str">
            <v>820</v>
          </cell>
          <cell r="J1339" t="str">
            <v>4095</v>
          </cell>
          <cell r="K1339" t="str">
            <v>0</v>
          </cell>
          <cell r="L1339" t="str">
            <v>15</v>
          </cell>
          <cell r="M1339" t="str">
            <v>10</v>
          </cell>
          <cell r="N1339" t="str">
            <v>0</v>
          </cell>
          <cell r="O1339" t="str">
            <v>32</v>
          </cell>
          <cell r="P1339" t="str">
            <v>0</v>
          </cell>
          <cell r="Q1339" t="str">
            <v>15</v>
          </cell>
          <cell r="R1339" t="str">
            <v>LINEARE</v>
          </cell>
          <cell r="S1339" t="str">
            <v>999999</v>
          </cell>
          <cell r="T1339" t="str">
            <v>888888</v>
          </cell>
          <cell r="U1339" t="str">
            <v>888888</v>
          </cell>
          <cell r="V1339" t="str">
            <v>-888888</v>
          </cell>
          <cell r="W1339" t="str">
            <v>-888888</v>
          </cell>
          <cell r="X1339" t="str">
            <v>-999999</v>
          </cell>
          <cell r="Y1339" t="str">
            <v>15</v>
          </cell>
          <cell r="Z1339" t="str">
            <v>MEDIA</v>
          </cell>
          <cell r="AA1339" t="str">
            <v>10</v>
          </cell>
          <cell r="AB1339" t="str">
            <v>0</v>
          </cell>
          <cell r="AC1339" t="str">
            <v>SI</v>
          </cell>
          <cell r="AD1339" t="str">
            <v>SI_HighLow</v>
          </cell>
          <cell r="AE1339" t="str">
            <v>not used</v>
          </cell>
          <cell r="AF1339" t="str">
            <v>F105015</v>
          </cell>
        </row>
        <row r="1340">
          <cell r="A1340" t="str">
            <v>SHARED</v>
          </cell>
          <cell r="B1340" t="str">
            <v>1</v>
          </cell>
          <cell r="C1340" t="str">
            <v>F_105016</v>
          </cell>
          <cell r="D1340" t="str">
            <v>0000010000</v>
          </cell>
          <cell r="E1340" t="str">
            <v>-</v>
          </cell>
          <cell r="F1340" t="str">
            <v>F_105016_000</v>
          </cell>
          <cell r="G1340" t="str">
            <v>(Dis.SAVIGNANO) (CESENATICO COLONIA 2 ) LIVELLO POZZETTO</v>
          </cell>
          <cell r="H1340" t="str">
            <v>%</v>
          </cell>
          <cell r="I1340" t="str">
            <v>820</v>
          </cell>
          <cell r="J1340" t="str">
            <v>4095</v>
          </cell>
          <cell r="K1340" t="str">
            <v>0</v>
          </cell>
          <cell r="L1340" t="str">
            <v>100</v>
          </cell>
          <cell r="M1340" t="str">
            <v>0</v>
          </cell>
          <cell r="N1340" t="str">
            <v>0</v>
          </cell>
          <cell r="O1340" t="str">
            <v>32</v>
          </cell>
          <cell r="P1340" t="str">
            <v>0</v>
          </cell>
          <cell r="Q1340" t="str">
            <v>15</v>
          </cell>
          <cell r="R1340" t="str">
            <v>LINEARE</v>
          </cell>
          <cell r="S1340" t="str">
            <v>999999</v>
          </cell>
          <cell r="T1340" t="str">
            <v>888888</v>
          </cell>
          <cell r="U1340" t="str">
            <v>888888</v>
          </cell>
          <cell r="V1340" t="str">
            <v>-888888</v>
          </cell>
          <cell r="W1340" t="str">
            <v>-888888</v>
          </cell>
          <cell r="X1340" t="str">
            <v>-999999</v>
          </cell>
          <cell r="Y1340" t="str">
            <v>15</v>
          </cell>
          <cell r="Z1340" t="str">
            <v>MEDIA</v>
          </cell>
          <cell r="AA1340" t="str">
            <v>10</v>
          </cell>
          <cell r="AB1340" t="str">
            <v>0</v>
          </cell>
          <cell r="AC1340" t="str">
            <v>SI</v>
          </cell>
          <cell r="AD1340" t="str">
            <v>SI_HighLow</v>
          </cell>
          <cell r="AE1340" t="str">
            <v>not used</v>
          </cell>
          <cell r="AF1340" t="str">
            <v>F105016</v>
          </cell>
        </row>
        <row r="1341">
          <cell r="A1341" t="str">
            <v>SHARED</v>
          </cell>
          <cell r="B1341" t="str">
            <v>1</v>
          </cell>
          <cell r="C1341" t="str">
            <v>F_105016</v>
          </cell>
          <cell r="D1341" t="str">
            <v>0000020000</v>
          </cell>
          <cell r="E1341" t="str">
            <v>1</v>
          </cell>
          <cell r="F1341" t="str">
            <v>F_105016_001</v>
          </cell>
          <cell r="G1341" t="str">
            <v>(Dis.SAVIGNANO) (CESENATICO COLONIA 2 ) ASSORBIMENTO AMPEROMETRICO P.PA.1</v>
          </cell>
          <cell r="H1341" t="str">
            <v>A</v>
          </cell>
          <cell r="I1341" t="str">
            <v>820</v>
          </cell>
          <cell r="J1341" t="str">
            <v>4095</v>
          </cell>
          <cell r="K1341" t="str">
            <v>0</v>
          </cell>
          <cell r="L1341" t="str">
            <v>15</v>
          </cell>
          <cell r="M1341" t="str">
            <v>10</v>
          </cell>
          <cell r="N1341" t="str">
            <v>0</v>
          </cell>
          <cell r="O1341" t="str">
            <v>32</v>
          </cell>
          <cell r="P1341" t="str">
            <v>0</v>
          </cell>
          <cell r="Q1341" t="str">
            <v>15</v>
          </cell>
          <cell r="R1341" t="str">
            <v>LINEARE</v>
          </cell>
          <cell r="S1341" t="str">
            <v>999999</v>
          </cell>
          <cell r="T1341" t="str">
            <v>888888</v>
          </cell>
          <cell r="U1341" t="str">
            <v>888888</v>
          </cell>
          <cell r="V1341" t="str">
            <v>-888888</v>
          </cell>
          <cell r="W1341" t="str">
            <v>-888888</v>
          </cell>
          <cell r="X1341" t="str">
            <v>-999999</v>
          </cell>
          <cell r="Y1341" t="str">
            <v>15</v>
          </cell>
          <cell r="Z1341" t="str">
            <v>MEDIA</v>
          </cell>
          <cell r="AA1341" t="str">
            <v>10</v>
          </cell>
          <cell r="AB1341" t="str">
            <v>0</v>
          </cell>
          <cell r="AC1341" t="str">
            <v>SI</v>
          </cell>
          <cell r="AD1341" t="str">
            <v>SI_HighLow</v>
          </cell>
          <cell r="AE1341" t="str">
            <v>not used</v>
          </cell>
          <cell r="AF1341" t="str">
            <v>F105016</v>
          </cell>
        </row>
        <row r="1342">
          <cell r="A1342" t="str">
            <v>SHARED</v>
          </cell>
          <cell r="B1342" t="str">
            <v>1</v>
          </cell>
          <cell r="C1342" t="str">
            <v>F_105016</v>
          </cell>
          <cell r="D1342" t="str">
            <v>0000030000</v>
          </cell>
          <cell r="E1342" t="str">
            <v>2</v>
          </cell>
          <cell r="F1342" t="str">
            <v>F_105016_002</v>
          </cell>
          <cell r="G1342" t="str">
            <v>(Dis.SAVIGNANO) (CESENATICO COLONIA 2 ) ASSORBIMENTO AMPEROMETRICO P.PA.2</v>
          </cell>
          <cell r="H1342" t="str">
            <v>A</v>
          </cell>
          <cell r="I1342" t="str">
            <v>820</v>
          </cell>
          <cell r="J1342" t="str">
            <v>4095</v>
          </cell>
          <cell r="K1342" t="str">
            <v>0</v>
          </cell>
          <cell r="L1342" t="str">
            <v>15</v>
          </cell>
          <cell r="M1342" t="str">
            <v>10</v>
          </cell>
          <cell r="N1342" t="str">
            <v>0</v>
          </cell>
          <cell r="O1342" t="str">
            <v>32</v>
          </cell>
          <cell r="P1342" t="str">
            <v>0</v>
          </cell>
          <cell r="Q1342" t="str">
            <v>15</v>
          </cell>
          <cell r="R1342" t="str">
            <v>LINEARE</v>
          </cell>
          <cell r="S1342" t="str">
            <v>999999</v>
          </cell>
          <cell r="T1342" t="str">
            <v>888888</v>
          </cell>
          <cell r="U1342" t="str">
            <v>888888</v>
          </cell>
          <cell r="V1342" t="str">
            <v>-888888</v>
          </cell>
          <cell r="W1342" t="str">
            <v>-888888</v>
          </cell>
          <cell r="X1342" t="str">
            <v>-999999</v>
          </cell>
          <cell r="Y1342" t="str">
            <v>15</v>
          </cell>
          <cell r="Z1342" t="str">
            <v>MEDIA</v>
          </cell>
          <cell r="AA1342" t="str">
            <v>10</v>
          </cell>
          <cell r="AB1342" t="str">
            <v>0</v>
          </cell>
          <cell r="AC1342" t="str">
            <v>SI</v>
          </cell>
          <cell r="AD1342" t="str">
            <v>SI_HighLow</v>
          </cell>
          <cell r="AE1342" t="str">
            <v>not used</v>
          </cell>
          <cell r="AF1342" t="str">
            <v>F105016</v>
          </cell>
        </row>
        <row r="1343">
          <cell r="A1343" t="str">
            <v>SHARED</v>
          </cell>
          <cell r="B1343" t="str">
            <v>1</v>
          </cell>
          <cell r="C1343" t="str">
            <v>F_105016</v>
          </cell>
          <cell r="D1343" t="str">
            <v>0000040000</v>
          </cell>
          <cell r="E1343" t="str">
            <v>3</v>
          </cell>
          <cell r="F1343" t="str">
            <v>F_105016_003</v>
          </cell>
          <cell r="G1343" t="str">
            <v>(Dis.SAVIGNANO) (CESENATICO COLONIA 2 ) ASSORBIMENTO AMPEROMETRICO P.PA.3</v>
          </cell>
          <cell r="H1343" t="str">
            <v>A</v>
          </cell>
          <cell r="I1343" t="str">
            <v>820</v>
          </cell>
          <cell r="J1343" t="str">
            <v>4095</v>
          </cell>
          <cell r="K1343" t="str">
            <v>0</v>
          </cell>
          <cell r="L1343" t="str">
            <v>15</v>
          </cell>
          <cell r="M1343" t="str">
            <v>10</v>
          </cell>
          <cell r="N1343" t="str">
            <v>0</v>
          </cell>
          <cell r="O1343" t="str">
            <v>32</v>
          </cell>
          <cell r="P1343" t="str">
            <v>0</v>
          </cell>
          <cell r="Q1343" t="str">
            <v>15</v>
          </cell>
          <cell r="R1343" t="str">
            <v>LINEARE</v>
          </cell>
          <cell r="S1343" t="str">
            <v>999999</v>
          </cell>
          <cell r="T1343" t="str">
            <v>888888</v>
          </cell>
          <cell r="U1343" t="str">
            <v>888888</v>
          </cell>
          <cell r="V1343" t="str">
            <v>-888888</v>
          </cell>
          <cell r="W1343" t="str">
            <v>-888888</v>
          </cell>
          <cell r="X1343" t="str">
            <v>-999999</v>
          </cell>
          <cell r="Y1343" t="str">
            <v>15</v>
          </cell>
          <cell r="Z1343" t="str">
            <v>MEDIA</v>
          </cell>
          <cell r="AA1343" t="str">
            <v>10</v>
          </cell>
          <cell r="AB1343" t="str">
            <v>0</v>
          </cell>
          <cell r="AC1343" t="str">
            <v>SI</v>
          </cell>
          <cell r="AD1343" t="str">
            <v>SI_HighLow</v>
          </cell>
          <cell r="AE1343" t="str">
            <v>not used</v>
          </cell>
          <cell r="AF1343" t="str">
            <v>F105016</v>
          </cell>
        </row>
        <row r="1344">
          <cell r="A1344" t="str">
            <v>SHARED</v>
          </cell>
          <cell r="B1344" t="str">
            <v>1</v>
          </cell>
          <cell r="C1344" t="str">
            <v>F_105017</v>
          </cell>
          <cell r="D1344" t="str">
            <v>0000010000</v>
          </cell>
          <cell r="E1344" t="str">
            <v>-</v>
          </cell>
          <cell r="F1344" t="str">
            <v>F_105017_000</v>
          </cell>
          <cell r="G1344" t="str">
            <v>(Dis.SAVIGNANO) (CESENATICO GEL ADRIA ) LIVELLO POZZETTO</v>
          </cell>
          <cell r="H1344" t="str">
            <v>%</v>
          </cell>
          <cell r="I1344" t="str">
            <v>820</v>
          </cell>
          <cell r="J1344" t="str">
            <v>4095</v>
          </cell>
          <cell r="K1344" t="str">
            <v>0</v>
          </cell>
          <cell r="L1344" t="str">
            <v>100</v>
          </cell>
          <cell r="M1344" t="str">
            <v>1</v>
          </cell>
          <cell r="N1344" t="str">
            <v>0</v>
          </cell>
          <cell r="O1344" t="str">
            <v>32</v>
          </cell>
          <cell r="P1344" t="str">
            <v>0</v>
          </cell>
          <cell r="Q1344" t="str">
            <v>15</v>
          </cell>
          <cell r="R1344" t="str">
            <v>LINEARE</v>
          </cell>
          <cell r="S1344" t="str">
            <v>999999</v>
          </cell>
          <cell r="T1344" t="str">
            <v>888888</v>
          </cell>
          <cell r="U1344" t="str">
            <v>888888</v>
          </cell>
          <cell r="V1344" t="str">
            <v>-888888</v>
          </cell>
          <cell r="W1344" t="str">
            <v>-888888</v>
          </cell>
          <cell r="X1344" t="str">
            <v>-999999</v>
          </cell>
          <cell r="Y1344" t="str">
            <v>15</v>
          </cell>
          <cell r="Z1344" t="str">
            <v>MEDIA</v>
          </cell>
          <cell r="AA1344" t="str">
            <v>10</v>
          </cell>
          <cell r="AB1344" t="str">
            <v>0</v>
          </cell>
          <cell r="AC1344" t="str">
            <v>SI</v>
          </cell>
          <cell r="AD1344" t="str">
            <v>SI_HighLow</v>
          </cell>
          <cell r="AE1344" t="str">
            <v>not used</v>
          </cell>
          <cell r="AF1344" t="str">
            <v>F105017</v>
          </cell>
        </row>
        <row r="1345">
          <cell r="A1345" t="str">
            <v>SHARED</v>
          </cell>
          <cell r="B1345" t="str">
            <v>1</v>
          </cell>
          <cell r="C1345" t="str">
            <v>F_105017</v>
          </cell>
          <cell r="D1345" t="str">
            <v>0000020000</v>
          </cell>
          <cell r="E1345" t="str">
            <v>1</v>
          </cell>
          <cell r="F1345" t="str">
            <v>F_105017_001</v>
          </cell>
          <cell r="G1345" t="str">
            <v>(Dis.SAVIGNANO) (CESENATICO GEL ADRIA ) ASSORBIMENTO AMPEROMETRICO P.PA. 1</v>
          </cell>
          <cell r="H1345" t="str">
            <v>A</v>
          </cell>
          <cell r="I1345" t="str">
            <v>820</v>
          </cell>
          <cell r="J1345" t="str">
            <v>4095</v>
          </cell>
          <cell r="K1345" t="str">
            <v>0</v>
          </cell>
          <cell r="L1345" t="str">
            <v>15</v>
          </cell>
          <cell r="M1345" t="str">
            <v>10</v>
          </cell>
          <cell r="N1345" t="str">
            <v>0</v>
          </cell>
          <cell r="O1345" t="str">
            <v>32</v>
          </cell>
          <cell r="P1345" t="str">
            <v>0</v>
          </cell>
          <cell r="Q1345" t="str">
            <v>15</v>
          </cell>
          <cell r="R1345" t="str">
            <v>LINEARE</v>
          </cell>
          <cell r="S1345" t="str">
            <v>999999</v>
          </cell>
          <cell r="T1345" t="str">
            <v>888888</v>
          </cell>
          <cell r="U1345" t="str">
            <v>888888</v>
          </cell>
          <cell r="V1345" t="str">
            <v>-888888</v>
          </cell>
          <cell r="W1345" t="str">
            <v>-888888</v>
          </cell>
          <cell r="X1345" t="str">
            <v>-999999</v>
          </cell>
          <cell r="Y1345" t="str">
            <v>15</v>
          </cell>
          <cell r="Z1345" t="str">
            <v>MEDIA</v>
          </cell>
          <cell r="AA1345" t="str">
            <v>10</v>
          </cell>
          <cell r="AB1345" t="str">
            <v>0</v>
          </cell>
          <cell r="AC1345" t="str">
            <v>SI</v>
          </cell>
          <cell r="AD1345" t="str">
            <v>SI_HighLow</v>
          </cell>
          <cell r="AE1345" t="str">
            <v>not used</v>
          </cell>
          <cell r="AF1345" t="str">
            <v>F105017</v>
          </cell>
        </row>
        <row r="1346">
          <cell r="A1346" t="str">
            <v>SHARED</v>
          </cell>
          <cell r="B1346" t="str">
            <v>1</v>
          </cell>
          <cell r="C1346" t="str">
            <v>F_105017</v>
          </cell>
          <cell r="D1346" t="str">
            <v>0000030000</v>
          </cell>
          <cell r="E1346" t="str">
            <v>2</v>
          </cell>
          <cell r="F1346" t="str">
            <v>F_105017_002</v>
          </cell>
          <cell r="G1346" t="str">
            <v>(Dis.SAVIGNANO) (CESENATICO GEL ADRIA ) ASSORBIMENTO AMPEROMETRICO P.PA. 2</v>
          </cell>
          <cell r="H1346" t="str">
            <v>A</v>
          </cell>
          <cell r="I1346" t="str">
            <v>820</v>
          </cell>
          <cell r="J1346" t="str">
            <v>4095</v>
          </cell>
          <cell r="K1346" t="str">
            <v>0</v>
          </cell>
          <cell r="L1346" t="str">
            <v>15</v>
          </cell>
          <cell r="M1346" t="str">
            <v>10</v>
          </cell>
          <cell r="N1346" t="str">
            <v>0</v>
          </cell>
          <cell r="O1346" t="str">
            <v>32</v>
          </cell>
          <cell r="P1346" t="str">
            <v>0</v>
          </cell>
          <cell r="Q1346" t="str">
            <v>15</v>
          </cell>
          <cell r="R1346" t="str">
            <v>LINEARE</v>
          </cell>
          <cell r="S1346" t="str">
            <v>999999</v>
          </cell>
          <cell r="T1346" t="str">
            <v>888888</v>
          </cell>
          <cell r="U1346" t="str">
            <v>888888</v>
          </cell>
          <cell r="V1346" t="str">
            <v>-888888</v>
          </cell>
          <cell r="W1346" t="str">
            <v>-888888</v>
          </cell>
          <cell r="X1346" t="str">
            <v>-999999</v>
          </cell>
          <cell r="Y1346" t="str">
            <v>15</v>
          </cell>
          <cell r="Z1346" t="str">
            <v>MEDIA</v>
          </cell>
          <cell r="AA1346" t="str">
            <v>10</v>
          </cell>
          <cell r="AB1346" t="str">
            <v>0</v>
          </cell>
          <cell r="AC1346" t="str">
            <v>SI</v>
          </cell>
          <cell r="AD1346" t="str">
            <v>SI_HighLow</v>
          </cell>
          <cell r="AE1346" t="str">
            <v>not used</v>
          </cell>
          <cell r="AF1346" t="str">
            <v>F105017</v>
          </cell>
        </row>
        <row r="1347">
          <cell r="A1347" t="str">
            <v>SHARED</v>
          </cell>
          <cell r="B1347" t="str">
            <v>1</v>
          </cell>
          <cell r="C1347" t="str">
            <v>F_105018</v>
          </cell>
          <cell r="D1347" t="str">
            <v>0000010000</v>
          </cell>
          <cell r="E1347" t="str">
            <v>-</v>
          </cell>
          <cell r="F1347" t="str">
            <v>F_105018_000</v>
          </cell>
          <cell r="G1347" t="str">
            <v>(Dis.SAVIGNANO) (CESENATICO MARMORINO ) LIVELLO POZZETTO</v>
          </cell>
          <cell r="H1347" t="str">
            <v>%</v>
          </cell>
          <cell r="I1347" t="str">
            <v>820</v>
          </cell>
          <cell r="J1347" t="str">
            <v>4095</v>
          </cell>
          <cell r="K1347" t="str">
            <v>0</v>
          </cell>
          <cell r="L1347" t="str">
            <v>100</v>
          </cell>
          <cell r="M1347" t="str">
            <v>1</v>
          </cell>
          <cell r="N1347" t="str">
            <v>0</v>
          </cell>
          <cell r="O1347" t="str">
            <v>32</v>
          </cell>
          <cell r="P1347" t="str">
            <v>0</v>
          </cell>
          <cell r="Q1347" t="str">
            <v>15</v>
          </cell>
          <cell r="R1347" t="str">
            <v>LINEARE</v>
          </cell>
          <cell r="S1347" t="str">
            <v>999999</v>
          </cell>
          <cell r="T1347" t="str">
            <v>888888</v>
          </cell>
          <cell r="U1347" t="str">
            <v>888888</v>
          </cell>
          <cell r="V1347" t="str">
            <v>-888888</v>
          </cell>
          <cell r="W1347" t="str">
            <v>-888888</v>
          </cell>
          <cell r="X1347" t="str">
            <v>-999999</v>
          </cell>
          <cell r="Y1347" t="str">
            <v>15</v>
          </cell>
          <cell r="Z1347" t="str">
            <v>MEDIA</v>
          </cell>
          <cell r="AA1347" t="str">
            <v>10</v>
          </cell>
          <cell r="AB1347" t="str">
            <v>0</v>
          </cell>
          <cell r="AC1347" t="str">
            <v>SI</v>
          </cell>
          <cell r="AD1347" t="str">
            <v>SI_HighLow</v>
          </cell>
          <cell r="AE1347" t="str">
            <v>not used</v>
          </cell>
          <cell r="AF1347" t="str">
            <v>F105018</v>
          </cell>
        </row>
        <row r="1348">
          <cell r="A1348" t="str">
            <v>SHARED</v>
          </cell>
          <cell r="B1348" t="str">
            <v>1</v>
          </cell>
          <cell r="C1348" t="str">
            <v>F_105018</v>
          </cell>
          <cell r="D1348" t="str">
            <v>0000020000</v>
          </cell>
          <cell r="E1348" t="str">
            <v>1</v>
          </cell>
          <cell r="F1348" t="str">
            <v>F_105018_001</v>
          </cell>
          <cell r="G1348" t="str">
            <v>(Dis.SAVIGNANO) (CESENATICO MARMORINO ) ASSORBIMENTO AMPEROMETRICO P.PA.1</v>
          </cell>
          <cell r="H1348" t="str">
            <v>A</v>
          </cell>
          <cell r="I1348" t="str">
            <v>820</v>
          </cell>
          <cell r="J1348" t="str">
            <v>4095</v>
          </cell>
          <cell r="K1348" t="str">
            <v>0</v>
          </cell>
          <cell r="L1348" t="str">
            <v>25</v>
          </cell>
          <cell r="M1348" t="str">
            <v>10</v>
          </cell>
          <cell r="N1348" t="str">
            <v>0</v>
          </cell>
          <cell r="O1348" t="str">
            <v>32</v>
          </cell>
          <cell r="P1348" t="str">
            <v>0</v>
          </cell>
          <cell r="Q1348" t="str">
            <v>15</v>
          </cell>
          <cell r="R1348" t="str">
            <v>LINEARE</v>
          </cell>
          <cell r="S1348" t="str">
            <v>999999</v>
          </cell>
          <cell r="T1348" t="str">
            <v>888888</v>
          </cell>
          <cell r="U1348" t="str">
            <v>888888</v>
          </cell>
          <cell r="V1348" t="str">
            <v>-888888</v>
          </cell>
          <cell r="W1348" t="str">
            <v>-888888</v>
          </cell>
          <cell r="X1348" t="str">
            <v>-999999</v>
          </cell>
          <cell r="Y1348" t="str">
            <v>15</v>
          </cell>
          <cell r="Z1348" t="str">
            <v>MEDIA</v>
          </cell>
          <cell r="AA1348" t="str">
            <v>10</v>
          </cell>
          <cell r="AB1348" t="str">
            <v>0</v>
          </cell>
          <cell r="AC1348" t="str">
            <v>SI</v>
          </cell>
          <cell r="AD1348" t="str">
            <v>SI_HighLow</v>
          </cell>
          <cell r="AE1348" t="str">
            <v>not used</v>
          </cell>
          <cell r="AF1348" t="str">
            <v>F105018</v>
          </cell>
        </row>
        <row r="1349">
          <cell r="A1349" t="str">
            <v>SHARED</v>
          </cell>
          <cell r="B1349" t="str">
            <v>1</v>
          </cell>
          <cell r="C1349" t="str">
            <v>F_105018</v>
          </cell>
          <cell r="D1349" t="str">
            <v>0000030000</v>
          </cell>
          <cell r="E1349" t="str">
            <v>2</v>
          </cell>
          <cell r="F1349" t="str">
            <v>F_105018_002</v>
          </cell>
          <cell r="G1349" t="str">
            <v>(Dis.SAVIGNANO) (CESENATICO MARMORINO ) ASSORBIMENTO AMPEROMETRICO P.PA.2</v>
          </cell>
          <cell r="H1349" t="str">
            <v>A</v>
          </cell>
          <cell r="I1349" t="str">
            <v>820</v>
          </cell>
          <cell r="J1349" t="str">
            <v>4095</v>
          </cell>
          <cell r="K1349" t="str">
            <v>0</v>
          </cell>
          <cell r="L1349" t="str">
            <v>25</v>
          </cell>
          <cell r="M1349" t="str">
            <v>10</v>
          </cell>
          <cell r="N1349" t="str">
            <v>0</v>
          </cell>
          <cell r="O1349" t="str">
            <v>32</v>
          </cell>
          <cell r="P1349" t="str">
            <v>0</v>
          </cell>
          <cell r="Q1349" t="str">
            <v>15</v>
          </cell>
          <cell r="R1349" t="str">
            <v>LINEARE</v>
          </cell>
          <cell r="S1349" t="str">
            <v>999999</v>
          </cell>
          <cell r="T1349" t="str">
            <v>888888</v>
          </cell>
          <cell r="U1349" t="str">
            <v>888888</v>
          </cell>
          <cell r="V1349" t="str">
            <v>-888888</v>
          </cell>
          <cell r="W1349" t="str">
            <v>-888888</v>
          </cell>
          <cell r="X1349" t="str">
            <v>-999999</v>
          </cell>
          <cell r="Y1349" t="str">
            <v>15</v>
          </cell>
          <cell r="Z1349" t="str">
            <v>MEDIA</v>
          </cell>
          <cell r="AA1349" t="str">
            <v>10</v>
          </cell>
          <cell r="AB1349" t="str">
            <v>0</v>
          </cell>
          <cell r="AC1349" t="str">
            <v>SI</v>
          </cell>
          <cell r="AD1349" t="str">
            <v>SI_HighLow</v>
          </cell>
          <cell r="AE1349" t="str">
            <v>not used</v>
          </cell>
          <cell r="AF1349" t="str">
            <v>F105018</v>
          </cell>
        </row>
        <row r="1350">
          <cell r="A1350" t="str">
            <v>SHARED</v>
          </cell>
          <cell r="B1350" t="str">
            <v>1</v>
          </cell>
          <cell r="C1350" t="str">
            <v>F_105018</v>
          </cell>
          <cell r="D1350" t="str">
            <v>0000040000</v>
          </cell>
          <cell r="E1350" t="str">
            <v>3</v>
          </cell>
          <cell r="F1350" t="str">
            <v>F_105018_003</v>
          </cell>
          <cell r="G1350" t="str">
            <v>(Dis.SAVIGNANO) (CESENATICO MARMORINO ) ASSORBIMENTO AMPEROMETRICO P.PA.3</v>
          </cell>
          <cell r="H1350" t="str">
            <v>A</v>
          </cell>
          <cell r="I1350" t="str">
            <v>820</v>
          </cell>
          <cell r="J1350" t="str">
            <v>4095</v>
          </cell>
          <cell r="K1350" t="str">
            <v>0</v>
          </cell>
          <cell r="L1350" t="str">
            <v>25</v>
          </cell>
          <cell r="M1350" t="str">
            <v>10</v>
          </cell>
          <cell r="N1350" t="str">
            <v>0</v>
          </cell>
          <cell r="O1350" t="str">
            <v>32</v>
          </cell>
          <cell r="P1350" t="str">
            <v>0</v>
          </cell>
          <cell r="Q1350" t="str">
            <v>15</v>
          </cell>
          <cell r="R1350" t="str">
            <v>LINEARE</v>
          </cell>
          <cell r="S1350" t="str">
            <v>999999</v>
          </cell>
          <cell r="T1350" t="str">
            <v>888888</v>
          </cell>
          <cell r="U1350" t="str">
            <v>888888</v>
          </cell>
          <cell r="V1350" t="str">
            <v>-888888</v>
          </cell>
          <cell r="W1350" t="str">
            <v>-888888</v>
          </cell>
          <cell r="X1350" t="str">
            <v>-999999</v>
          </cell>
          <cell r="Y1350" t="str">
            <v>15</v>
          </cell>
          <cell r="Z1350" t="str">
            <v>MEDIA</v>
          </cell>
          <cell r="AA1350" t="str">
            <v>10</v>
          </cell>
          <cell r="AB1350" t="str">
            <v>0</v>
          </cell>
          <cell r="AC1350" t="str">
            <v>SI</v>
          </cell>
          <cell r="AD1350" t="str">
            <v>SI_HighLow</v>
          </cell>
          <cell r="AE1350" t="str">
            <v>not used</v>
          </cell>
          <cell r="AF1350" t="str">
            <v>F105018</v>
          </cell>
        </row>
        <row r="1351">
          <cell r="A1351" t="str">
            <v>SHARED</v>
          </cell>
          <cell r="B1351" t="str">
            <v>1</v>
          </cell>
          <cell r="C1351" t="str">
            <v>F_105019</v>
          </cell>
          <cell r="D1351" t="str">
            <v>0000010000</v>
          </cell>
          <cell r="E1351" t="str">
            <v>-</v>
          </cell>
          <cell r="F1351" t="str">
            <v>F_105019_000</v>
          </cell>
          <cell r="G1351" t="str">
            <v>(Dis.SAVIGNANO) (CESENATICO STAZIONE ) LIVELLO POZZETTO</v>
          </cell>
          <cell r="H1351" t="str">
            <v>%</v>
          </cell>
          <cell r="I1351" t="str">
            <v>820</v>
          </cell>
          <cell r="J1351" t="str">
            <v>4095</v>
          </cell>
          <cell r="K1351" t="str">
            <v>0</v>
          </cell>
          <cell r="L1351" t="str">
            <v>100</v>
          </cell>
          <cell r="M1351" t="str">
            <v>1</v>
          </cell>
          <cell r="N1351" t="str">
            <v>0</v>
          </cell>
          <cell r="O1351" t="str">
            <v>32</v>
          </cell>
          <cell r="P1351" t="str">
            <v>0</v>
          </cell>
          <cell r="Q1351" t="str">
            <v>15</v>
          </cell>
          <cell r="R1351" t="str">
            <v>LINEARE</v>
          </cell>
          <cell r="S1351" t="str">
            <v>999999</v>
          </cell>
          <cell r="T1351" t="str">
            <v>888888</v>
          </cell>
          <cell r="U1351" t="str">
            <v>888888</v>
          </cell>
          <cell r="V1351" t="str">
            <v>-888888</v>
          </cell>
          <cell r="W1351" t="str">
            <v>-888888</v>
          </cell>
          <cell r="X1351" t="str">
            <v>-999999</v>
          </cell>
          <cell r="Y1351" t="str">
            <v>15</v>
          </cell>
          <cell r="Z1351" t="str">
            <v>MEDIA</v>
          </cell>
          <cell r="AA1351" t="str">
            <v>10</v>
          </cell>
          <cell r="AB1351" t="str">
            <v>0</v>
          </cell>
          <cell r="AC1351" t="str">
            <v>SI</v>
          </cell>
          <cell r="AD1351" t="str">
            <v>SI_HighLow</v>
          </cell>
          <cell r="AE1351" t="str">
            <v>not used</v>
          </cell>
          <cell r="AF1351" t="str">
            <v>F105019</v>
          </cell>
        </row>
        <row r="1352">
          <cell r="A1352" t="str">
            <v>SHARED</v>
          </cell>
          <cell r="B1352" t="str">
            <v>1</v>
          </cell>
          <cell r="C1352" t="str">
            <v>F_105019</v>
          </cell>
          <cell r="D1352" t="str">
            <v>0000020000</v>
          </cell>
          <cell r="E1352" t="str">
            <v>1</v>
          </cell>
          <cell r="F1352" t="str">
            <v>F_105019_001</v>
          </cell>
          <cell r="G1352" t="str">
            <v>(Dis.SAVIGNANO) (CESENATICO STAZIONE ) ASSORBIMENTO AMPEROMETRICO P.PA.1</v>
          </cell>
          <cell r="H1352" t="str">
            <v>A</v>
          </cell>
          <cell r="I1352" t="str">
            <v>820</v>
          </cell>
          <cell r="J1352" t="str">
            <v>4095</v>
          </cell>
          <cell r="K1352" t="str">
            <v>0</v>
          </cell>
          <cell r="L1352" t="str">
            <v>25</v>
          </cell>
          <cell r="M1352" t="str">
            <v>10</v>
          </cell>
          <cell r="N1352" t="str">
            <v>0</v>
          </cell>
          <cell r="O1352" t="str">
            <v>32</v>
          </cell>
          <cell r="P1352" t="str">
            <v>0</v>
          </cell>
          <cell r="Q1352" t="str">
            <v>15</v>
          </cell>
          <cell r="R1352" t="str">
            <v>LINEARE</v>
          </cell>
          <cell r="S1352" t="str">
            <v>999999</v>
          </cell>
          <cell r="T1352" t="str">
            <v>888888</v>
          </cell>
          <cell r="U1352" t="str">
            <v>888888</v>
          </cell>
          <cell r="V1352" t="str">
            <v>-888888</v>
          </cell>
          <cell r="W1352" t="str">
            <v>-888888</v>
          </cell>
          <cell r="X1352" t="str">
            <v>-999999</v>
          </cell>
          <cell r="Y1352" t="str">
            <v>15</v>
          </cell>
          <cell r="Z1352" t="str">
            <v>MEDIA</v>
          </cell>
          <cell r="AA1352" t="str">
            <v>10</v>
          </cell>
          <cell r="AB1352" t="str">
            <v>0</v>
          </cell>
          <cell r="AC1352" t="str">
            <v>SI</v>
          </cell>
          <cell r="AD1352" t="str">
            <v>SI_HighLow</v>
          </cell>
          <cell r="AE1352" t="str">
            <v>not used</v>
          </cell>
          <cell r="AF1352" t="str">
            <v>F105019</v>
          </cell>
        </row>
        <row r="1353">
          <cell r="A1353" t="str">
            <v>SHARED</v>
          </cell>
          <cell r="B1353" t="str">
            <v>1</v>
          </cell>
          <cell r="C1353" t="str">
            <v>F_105019</v>
          </cell>
          <cell r="D1353" t="str">
            <v>0000030000</v>
          </cell>
          <cell r="E1353" t="str">
            <v>2</v>
          </cell>
          <cell r="F1353" t="str">
            <v>F_105019_002</v>
          </cell>
          <cell r="G1353" t="str">
            <v>(Dis.SAVIGNANO) (CESENATICO STAZIONE ) ASSORBIMENTO AMPEROMETRICO P.PA.2</v>
          </cell>
          <cell r="H1353" t="str">
            <v>A</v>
          </cell>
          <cell r="I1353" t="str">
            <v>820</v>
          </cell>
          <cell r="J1353" t="str">
            <v>4095</v>
          </cell>
          <cell r="K1353" t="str">
            <v>0</v>
          </cell>
          <cell r="L1353" t="str">
            <v>25</v>
          </cell>
          <cell r="M1353" t="str">
            <v>10</v>
          </cell>
          <cell r="N1353" t="str">
            <v>0</v>
          </cell>
          <cell r="O1353" t="str">
            <v>32</v>
          </cell>
          <cell r="P1353" t="str">
            <v>0</v>
          </cell>
          <cell r="Q1353" t="str">
            <v>15</v>
          </cell>
          <cell r="R1353" t="str">
            <v>LINEARE</v>
          </cell>
          <cell r="S1353" t="str">
            <v>999999</v>
          </cell>
          <cell r="T1353" t="str">
            <v>888888</v>
          </cell>
          <cell r="U1353" t="str">
            <v>888888</v>
          </cell>
          <cell r="V1353" t="str">
            <v>-888888</v>
          </cell>
          <cell r="W1353" t="str">
            <v>-888888</v>
          </cell>
          <cell r="X1353" t="str">
            <v>-999999</v>
          </cell>
          <cell r="Y1353" t="str">
            <v>15</v>
          </cell>
          <cell r="Z1353" t="str">
            <v>MEDIA</v>
          </cell>
          <cell r="AA1353" t="str">
            <v>10</v>
          </cell>
          <cell r="AB1353" t="str">
            <v>0</v>
          </cell>
          <cell r="AC1353" t="str">
            <v>SI</v>
          </cell>
          <cell r="AD1353" t="str">
            <v>SI_HighLow</v>
          </cell>
          <cell r="AE1353" t="str">
            <v>not used</v>
          </cell>
          <cell r="AF1353" t="str">
            <v>F105019</v>
          </cell>
        </row>
        <row r="1354">
          <cell r="A1354" t="str">
            <v>SHARED</v>
          </cell>
          <cell r="B1354" t="str">
            <v>1</v>
          </cell>
          <cell r="C1354" t="str">
            <v>F_105019</v>
          </cell>
          <cell r="D1354" t="str">
            <v>0000040000</v>
          </cell>
          <cell r="E1354" t="str">
            <v>3</v>
          </cell>
          <cell r="F1354" t="str">
            <v>F_105019_003</v>
          </cell>
          <cell r="G1354" t="str">
            <v>(Dis.SAVIGNANO) (CESENATICO STAZIONE ) ASSORBIMENTO AMPEROMETRICO P.PA.3</v>
          </cell>
          <cell r="H1354" t="str">
            <v>A</v>
          </cell>
          <cell r="I1354" t="str">
            <v>820</v>
          </cell>
          <cell r="J1354" t="str">
            <v>4095</v>
          </cell>
          <cell r="K1354" t="str">
            <v>0</v>
          </cell>
          <cell r="L1354" t="str">
            <v>40</v>
          </cell>
          <cell r="M1354" t="str">
            <v>10</v>
          </cell>
          <cell r="N1354" t="str">
            <v>0</v>
          </cell>
          <cell r="O1354" t="str">
            <v>32</v>
          </cell>
          <cell r="P1354" t="str">
            <v>0</v>
          </cell>
          <cell r="Q1354" t="str">
            <v>15</v>
          </cell>
          <cell r="R1354" t="str">
            <v>LINEARE</v>
          </cell>
          <cell r="S1354" t="str">
            <v>999999</v>
          </cell>
          <cell r="T1354" t="str">
            <v>888888</v>
          </cell>
          <cell r="U1354" t="str">
            <v>888888</v>
          </cell>
          <cell r="V1354" t="str">
            <v>-888888</v>
          </cell>
          <cell r="W1354" t="str">
            <v>-888888</v>
          </cell>
          <cell r="X1354" t="str">
            <v>-999999</v>
          </cell>
          <cell r="Y1354" t="str">
            <v>15</v>
          </cell>
          <cell r="Z1354" t="str">
            <v>MEDIA</v>
          </cell>
          <cell r="AA1354" t="str">
            <v>10</v>
          </cell>
          <cell r="AB1354" t="str">
            <v>0</v>
          </cell>
          <cell r="AC1354" t="str">
            <v>SI</v>
          </cell>
          <cell r="AD1354" t="str">
            <v>SI_HighLow</v>
          </cell>
          <cell r="AE1354" t="str">
            <v>not used</v>
          </cell>
          <cell r="AF1354" t="str">
            <v>F105019</v>
          </cell>
        </row>
        <row r="1355">
          <cell r="A1355" t="str">
            <v>SHARED</v>
          </cell>
          <cell r="B1355" t="str">
            <v>1</v>
          </cell>
          <cell r="C1355" t="str">
            <v>F_105020</v>
          </cell>
          <cell r="D1355" t="str">
            <v>0000010000</v>
          </cell>
          <cell r="E1355" t="str">
            <v>-</v>
          </cell>
          <cell r="F1355" t="str">
            <v>F_105020_000</v>
          </cell>
          <cell r="G1355" t="str">
            <v>(Dis.SAVIGNANO) (CESENATICO MADONNINA ) LIVELLO POZZETTO</v>
          </cell>
          <cell r="H1355" t="str">
            <v>%</v>
          </cell>
          <cell r="I1355" t="str">
            <v>820</v>
          </cell>
          <cell r="J1355" t="str">
            <v>4095</v>
          </cell>
          <cell r="K1355" t="str">
            <v>0</v>
          </cell>
          <cell r="L1355" t="str">
            <v>100</v>
          </cell>
          <cell r="M1355" t="str">
            <v>1</v>
          </cell>
          <cell r="N1355" t="str">
            <v>0</v>
          </cell>
          <cell r="O1355" t="str">
            <v>32</v>
          </cell>
          <cell r="P1355" t="str">
            <v>0</v>
          </cell>
          <cell r="Q1355" t="str">
            <v>15</v>
          </cell>
          <cell r="R1355" t="str">
            <v>LINEARE</v>
          </cell>
          <cell r="S1355" t="str">
            <v>999999</v>
          </cell>
          <cell r="T1355" t="str">
            <v>888888</v>
          </cell>
          <cell r="U1355" t="str">
            <v>888888</v>
          </cell>
          <cell r="V1355" t="str">
            <v>-888888</v>
          </cell>
          <cell r="W1355" t="str">
            <v>-888888</v>
          </cell>
          <cell r="X1355" t="str">
            <v>-999999</v>
          </cell>
          <cell r="Y1355" t="str">
            <v>15</v>
          </cell>
          <cell r="Z1355" t="str">
            <v>MEDIA</v>
          </cell>
          <cell r="AA1355" t="str">
            <v>10</v>
          </cell>
          <cell r="AB1355" t="str">
            <v>0</v>
          </cell>
          <cell r="AC1355" t="str">
            <v>SI</v>
          </cell>
          <cell r="AD1355" t="str">
            <v>SI_HighLow</v>
          </cell>
          <cell r="AE1355" t="str">
            <v>not used</v>
          </cell>
          <cell r="AF1355" t="str">
            <v>F105020</v>
          </cell>
        </row>
        <row r="1356">
          <cell r="A1356" t="str">
            <v>SHARED</v>
          </cell>
          <cell r="B1356" t="str">
            <v>1</v>
          </cell>
          <cell r="C1356" t="str">
            <v>F_105020</v>
          </cell>
          <cell r="D1356" t="str">
            <v>0000020000</v>
          </cell>
          <cell r="E1356" t="str">
            <v>1</v>
          </cell>
          <cell r="F1356" t="str">
            <v>F_105020_001</v>
          </cell>
          <cell r="G1356" t="str">
            <v>(Dis.SAVIGNANO) (CESENATICO MADONNINA ) ASSORBIMENTO AMPEROMETRICO P.PA.1</v>
          </cell>
          <cell r="H1356" t="str">
            <v>A</v>
          </cell>
          <cell r="I1356" t="str">
            <v>820</v>
          </cell>
          <cell r="J1356" t="str">
            <v>4095</v>
          </cell>
          <cell r="K1356" t="str">
            <v>0</v>
          </cell>
          <cell r="L1356" t="str">
            <v>40</v>
          </cell>
          <cell r="M1356" t="str">
            <v>10</v>
          </cell>
          <cell r="N1356" t="str">
            <v>0</v>
          </cell>
          <cell r="O1356" t="str">
            <v>32</v>
          </cell>
          <cell r="P1356" t="str">
            <v>0</v>
          </cell>
          <cell r="Q1356" t="str">
            <v>15</v>
          </cell>
          <cell r="R1356" t="str">
            <v>LINEARE</v>
          </cell>
          <cell r="S1356" t="str">
            <v>999999</v>
          </cell>
          <cell r="T1356" t="str">
            <v>888888</v>
          </cell>
          <cell r="U1356" t="str">
            <v>888888</v>
          </cell>
          <cell r="V1356" t="str">
            <v>-888888</v>
          </cell>
          <cell r="W1356" t="str">
            <v>-888888</v>
          </cell>
          <cell r="X1356" t="str">
            <v>-999999</v>
          </cell>
          <cell r="Y1356" t="str">
            <v>15</v>
          </cell>
          <cell r="Z1356" t="str">
            <v>MEDIA</v>
          </cell>
          <cell r="AA1356" t="str">
            <v>10</v>
          </cell>
          <cell r="AB1356" t="str">
            <v>0</v>
          </cell>
          <cell r="AC1356" t="str">
            <v>SI</v>
          </cell>
          <cell r="AD1356" t="str">
            <v>SI_HighLow</v>
          </cell>
          <cell r="AE1356" t="str">
            <v>not used</v>
          </cell>
          <cell r="AF1356" t="str">
            <v>F105020</v>
          </cell>
        </row>
        <row r="1357">
          <cell r="A1357" t="str">
            <v>SHARED</v>
          </cell>
          <cell r="B1357" t="str">
            <v>1</v>
          </cell>
          <cell r="C1357" t="str">
            <v>F_105020</v>
          </cell>
          <cell r="D1357" t="str">
            <v>0000030000</v>
          </cell>
          <cell r="E1357" t="str">
            <v>2</v>
          </cell>
          <cell r="F1357" t="str">
            <v>F_105020_002</v>
          </cell>
          <cell r="G1357" t="str">
            <v>(Dis.SAVIGNANO) (CESENATICO MADONNINA ) ASSORBIMENTO AMPEROMETRICO P.PA.2</v>
          </cell>
          <cell r="H1357" t="str">
            <v>A</v>
          </cell>
          <cell r="I1357" t="str">
            <v>820</v>
          </cell>
          <cell r="J1357" t="str">
            <v>4095</v>
          </cell>
          <cell r="K1357" t="str">
            <v>0</v>
          </cell>
          <cell r="L1357" t="str">
            <v>40</v>
          </cell>
          <cell r="M1357" t="str">
            <v>10</v>
          </cell>
          <cell r="N1357" t="str">
            <v>0</v>
          </cell>
          <cell r="O1357" t="str">
            <v>32</v>
          </cell>
          <cell r="P1357" t="str">
            <v>0</v>
          </cell>
          <cell r="Q1357" t="str">
            <v>15</v>
          </cell>
          <cell r="R1357" t="str">
            <v>LINEARE</v>
          </cell>
          <cell r="S1357" t="str">
            <v>999999</v>
          </cell>
          <cell r="T1357" t="str">
            <v>888888</v>
          </cell>
          <cell r="U1357" t="str">
            <v>888888</v>
          </cell>
          <cell r="V1357" t="str">
            <v>-888888</v>
          </cell>
          <cell r="W1357" t="str">
            <v>-888888</v>
          </cell>
          <cell r="X1357" t="str">
            <v>-999999</v>
          </cell>
          <cell r="Y1357" t="str">
            <v>15</v>
          </cell>
          <cell r="Z1357" t="str">
            <v>MEDIA</v>
          </cell>
          <cell r="AA1357" t="str">
            <v>10</v>
          </cell>
          <cell r="AB1357" t="str">
            <v>0</v>
          </cell>
          <cell r="AC1357" t="str">
            <v>SI</v>
          </cell>
          <cell r="AD1357" t="str">
            <v>SI_HighLow</v>
          </cell>
          <cell r="AE1357" t="str">
            <v>not used</v>
          </cell>
          <cell r="AF1357" t="str">
            <v>F105020</v>
          </cell>
        </row>
        <row r="1358">
          <cell r="A1358" t="str">
            <v>SHARED</v>
          </cell>
          <cell r="B1358" t="str">
            <v>1</v>
          </cell>
          <cell r="C1358" t="str">
            <v>F_105020</v>
          </cell>
          <cell r="D1358" t="str">
            <v>0000040000</v>
          </cell>
          <cell r="E1358" t="str">
            <v>3</v>
          </cell>
          <cell r="F1358" t="str">
            <v>F_105020_003</v>
          </cell>
          <cell r="G1358" t="str">
            <v>(Dis.SAVIGNANO) (CESENATICO MADONNINA ) ASSORBIMENTO AMPEROMETRICO P.PA.3</v>
          </cell>
          <cell r="H1358" t="str">
            <v>A</v>
          </cell>
          <cell r="I1358" t="str">
            <v>820</v>
          </cell>
          <cell r="J1358" t="str">
            <v>4095</v>
          </cell>
          <cell r="K1358" t="str">
            <v>0</v>
          </cell>
          <cell r="L1358" t="str">
            <v>50</v>
          </cell>
          <cell r="M1358" t="str">
            <v>10</v>
          </cell>
          <cell r="N1358" t="str">
            <v>0</v>
          </cell>
          <cell r="O1358" t="str">
            <v>32</v>
          </cell>
          <cell r="P1358" t="str">
            <v>0</v>
          </cell>
          <cell r="Q1358" t="str">
            <v>15</v>
          </cell>
          <cell r="R1358" t="str">
            <v>LINEARE</v>
          </cell>
          <cell r="S1358" t="str">
            <v>999999</v>
          </cell>
          <cell r="T1358" t="str">
            <v>888888</v>
          </cell>
          <cell r="U1358" t="str">
            <v>888888</v>
          </cell>
          <cell r="V1358" t="str">
            <v>-888888</v>
          </cell>
          <cell r="W1358" t="str">
            <v>-888888</v>
          </cell>
          <cell r="X1358" t="str">
            <v>-999999</v>
          </cell>
          <cell r="Y1358" t="str">
            <v>15</v>
          </cell>
          <cell r="Z1358" t="str">
            <v>MEDIA</v>
          </cell>
          <cell r="AA1358" t="str">
            <v>10</v>
          </cell>
          <cell r="AB1358" t="str">
            <v>0</v>
          </cell>
          <cell r="AC1358" t="str">
            <v>SI</v>
          </cell>
          <cell r="AD1358" t="str">
            <v>SI_HighLow</v>
          </cell>
          <cell r="AE1358" t="str">
            <v>not used</v>
          </cell>
          <cell r="AF1358" t="str">
            <v>F105020</v>
          </cell>
        </row>
        <row r="1359">
          <cell r="A1359" t="str">
            <v>SHARED</v>
          </cell>
          <cell r="B1359" t="str">
            <v>1</v>
          </cell>
          <cell r="C1359" t="str">
            <v>F_105021</v>
          </cell>
          <cell r="D1359" t="str">
            <v>0000010000</v>
          </cell>
          <cell r="E1359" t="str">
            <v>-</v>
          </cell>
          <cell r="F1359" t="str">
            <v>F_105021_000</v>
          </cell>
          <cell r="G1359" t="str">
            <v>(Dis.SAVIGNANO) (CESENATICO (PONENTE) SOLL. METANO NERE ) LIVELLO POZZETTO</v>
          </cell>
          <cell r="H1359" t="str">
            <v>%</v>
          </cell>
          <cell r="I1359" t="str">
            <v>820</v>
          </cell>
          <cell r="J1359" t="str">
            <v>4095</v>
          </cell>
          <cell r="K1359" t="str">
            <v>0</v>
          </cell>
          <cell r="L1359" t="str">
            <v>100</v>
          </cell>
          <cell r="M1359" t="str">
            <v>1</v>
          </cell>
          <cell r="N1359" t="str">
            <v>0</v>
          </cell>
          <cell r="O1359" t="str">
            <v>32</v>
          </cell>
          <cell r="P1359" t="str">
            <v>0</v>
          </cell>
          <cell r="Q1359" t="str">
            <v>15</v>
          </cell>
          <cell r="R1359" t="str">
            <v>LINEARE</v>
          </cell>
          <cell r="S1359" t="str">
            <v>999999</v>
          </cell>
          <cell r="T1359" t="str">
            <v>888888</v>
          </cell>
          <cell r="U1359" t="str">
            <v>888888</v>
          </cell>
          <cell r="V1359" t="str">
            <v>-888888</v>
          </cell>
          <cell r="W1359" t="str">
            <v>-888888</v>
          </cell>
          <cell r="X1359" t="str">
            <v>-999999</v>
          </cell>
          <cell r="Y1359" t="str">
            <v>15</v>
          </cell>
          <cell r="Z1359" t="str">
            <v>MEDIA</v>
          </cell>
          <cell r="AA1359" t="str">
            <v>10</v>
          </cell>
          <cell r="AB1359" t="str">
            <v>0</v>
          </cell>
          <cell r="AC1359" t="str">
            <v>SI</v>
          </cell>
          <cell r="AD1359" t="str">
            <v>SI_HighLow</v>
          </cell>
          <cell r="AE1359" t="str">
            <v>not used</v>
          </cell>
          <cell r="AF1359" t="str">
            <v>F105021</v>
          </cell>
        </row>
        <row r="1360">
          <cell r="A1360" t="str">
            <v>SHARED</v>
          </cell>
          <cell r="B1360" t="str">
            <v>1</v>
          </cell>
          <cell r="C1360" t="str">
            <v>F_105021</v>
          </cell>
          <cell r="D1360" t="str">
            <v>0000020000</v>
          </cell>
          <cell r="E1360" t="str">
            <v>1</v>
          </cell>
          <cell r="F1360" t="str">
            <v>F_105021_001</v>
          </cell>
          <cell r="G1360" t="str">
            <v>(Dis.SAVIGNANO) (CESENATICO (PONENTE) SOLL. METANO NERE ) ASSORBIMENTO AMPEROMET</v>
          </cell>
          <cell r="H1360" t="str">
            <v>A</v>
          </cell>
          <cell r="I1360" t="str">
            <v>820</v>
          </cell>
          <cell r="J1360" t="str">
            <v>4095</v>
          </cell>
          <cell r="K1360" t="str">
            <v>0</v>
          </cell>
          <cell r="L1360" t="str">
            <v>100</v>
          </cell>
          <cell r="M1360" t="str">
            <v>10</v>
          </cell>
          <cell r="N1360" t="str">
            <v>0</v>
          </cell>
          <cell r="O1360" t="str">
            <v>32</v>
          </cell>
          <cell r="P1360" t="str">
            <v>0</v>
          </cell>
          <cell r="Q1360" t="str">
            <v>15</v>
          </cell>
          <cell r="R1360" t="str">
            <v>LINEARE</v>
          </cell>
          <cell r="S1360" t="str">
            <v>999999</v>
          </cell>
          <cell r="T1360" t="str">
            <v>888888</v>
          </cell>
          <cell r="U1360" t="str">
            <v>888888</v>
          </cell>
          <cell r="V1360" t="str">
            <v>-888888</v>
          </cell>
          <cell r="W1360" t="str">
            <v>-888888</v>
          </cell>
          <cell r="X1360" t="str">
            <v>-999999</v>
          </cell>
          <cell r="Y1360" t="str">
            <v>15</v>
          </cell>
          <cell r="Z1360" t="str">
            <v>MEDIA</v>
          </cell>
          <cell r="AA1360" t="str">
            <v>10</v>
          </cell>
          <cell r="AB1360" t="str">
            <v>0</v>
          </cell>
          <cell r="AC1360" t="str">
            <v>SI</v>
          </cell>
          <cell r="AD1360" t="str">
            <v>SI_HighLow</v>
          </cell>
          <cell r="AE1360" t="str">
            <v>not used</v>
          </cell>
          <cell r="AF1360" t="str">
            <v>F105021</v>
          </cell>
        </row>
        <row r="1361">
          <cell r="A1361" t="str">
            <v>SHARED</v>
          </cell>
          <cell r="B1361" t="str">
            <v>1</v>
          </cell>
          <cell r="C1361" t="str">
            <v>F_105021</v>
          </cell>
          <cell r="D1361" t="str">
            <v>0000030000</v>
          </cell>
          <cell r="E1361" t="str">
            <v>2</v>
          </cell>
          <cell r="F1361" t="str">
            <v>F_105021_002</v>
          </cell>
          <cell r="G1361" t="str">
            <v>(Dis.SAVIGNANO) (CESENATICO (PONENTE) SOLL. METANO NERE ) ASSORBIMENTO AMPEROMET</v>
          </cell>
          <cell r="H1361" t="str">
            <v>A</v>
          </cell>
          <cell r="I1361" t="str">
            <v>820</v>
          </cell>
          <cell r="J1361" t="str">
            <v>4095</v>
          </cell>
          <cell r="K1361" t="str">
            <v>0</v>
          </cell>
          <cell r="L1361" t="str">
            <v>100</v>
          </cell>
          <cell r="M1361" t="str">
            <v>10</v>
          </cell>
          <cell r="N1361" t="str">
            <v>0</v>
          </cell>
          <cell r="O1361" t="str">
            <v>32</v>
          </cell>
          <cell r="P1361" t="str">
            <v>0</v>
          </cell>
          <cell r="Q1361" t="str">
            <v>15</v>
          </cell>
          <cell r="R1361" t="str">
            <v>LINEARE</v>
          </cell>
          <cell r="S1361" t="str">
            <v>999999</v>
          </cell>
          <cell r="T1361" t="str">
            <v>888888</v>
          </cell>
          <cell r="U1361" t="str">
            <v>888888</v>
          </cell>
          <cell r="V1361" t="str">
            <v>-888888</v>
          </cell>
          <cell r="W1361" t="str">
            <v>-888888</v>
          </cell>
          <cell r="X1361" t="str">
            <v>-999999</v>
          </cell>
          <cell r="Y1361" t="str">
            <v>15</v>
          </cell>
          <cell r="Z1361" t="str">
            <v>MEDIA</v>
          </cell>
          <cell r="AA1361" t="str">
            <v>10</v>
          </cell>
          <cell r="AB1361" t="str">
            <v>0</v>
          </cell>
          <cell r="AC1361" t="str">
            <v>SI</v>
          </cell>
          <cell r="AD1361" t="str">
            <v>SI_HighLow</v>
          </cell>
          <cell r="AE1361" t="str">
            <v>not used</v>
          </cell>
          <cell r="AF1361" t="str">
            <v>F105021</v>
          </cell>
        </row>
        <row r="1362">
          <cell r="A1362" t="str">
            <v>SHARED</v>
          </cell>
          <cell r="B1362" t="str">
            <v>1</v>
          </cell>
          <cell r="C1362" t="str">
            <v>F_105021</v>
          </cell>
          <cell r="D1362" t="str">
            <v>0000040000</v>
          </cell>
          <cell r="E1362" t="str">
            <v>3</v>
          </cell>
          <cell r="F1362" t="str">
            <v>F_105021_003</v>
          </cell>
          <cell r="G1362" t="str">
            <v>(Dis.SAVIGNANO) (CESENATICO (PONENTE) SOLL. METANO NERE ) ASSORBIMENTO AMPEROMET</v>
          </cell>
          <cell r="H1362" t="str">
            <v>A</v>
          </cell>
          <cell r="I1362" t="str">
            <v>820</v>
          </cell>
          <cell r="J1362" t="str">
            <v>4095</v>
          </cell>
          <cell r="K1362" t="str">
            <v>0</v>
          </cell>
          <cell r="L1362" t="str">
            <v>100</v>
          </cell>
          <cell r="M1362" t="str">
            <v>10</v>
          </cell>
          <cell r="N1362" t="str">
            <v>0</v>
          </cell>
          <cell r="O1362" t="str">
            <v>32</v>
          </cell>
          <cell r="P1362" t="str">
            <v>0</v>
          </cell>
          <cell r="Q1362" t="str">
            <v>15</v>
          </cell>
          <cell r="R1362" t="str">
            <v>LINEARE</v>
          </cell>
          <cell r="S1362" t="str">
            <v>999999</v>
          </cell>
          <cell r="T1362" t="str">
            <v>888888</v>
          </cell>
          <cell r="U1362" t="str">
            <v>888888</v>
          </cell>
          <cell r="V1362" t="str">
            <v>-888888</v>
          </cell>
          <cell r="W1362" t="str">
            <v>-888888</v>
          </cell>
          <cell r="X1362" t="str">
            <v>-999999</v>
          </cell>
          <cell r="Y1362" t="str">
            <v>15</v>
          </cell>
          <cell r="Z1362" t="str">
            <v>MEDIA</v>
          </cell>
          <cell r="AA1362" t="str">
            <v>10</v>
          </cell>
          <cell r="AB1362" t="str">
            <v>0</v>
          </cell>
          <cell r="AC1362" t="str">
            <v>SI</v>
          </cell>
          <cell r="AD1362" t="str">
            <v>SI_HighLow</v>
          </cell>
          <cell r="AE1362" t="str">
            <v>not used</v>
          </cell>
          <cell r="AF1362" t="str">
            <v>F105021</v>
          </cell>
        </row>
        <row r="1363">
          <cell r="A1363" t="str">
            <v>SHARED</v>
          </cell>
          <cell r="B1363" t="str">
            <v>1</v>
          </cell>
          <cell r="C1363" t="str">
            <v>F_105022</v>
          </cell>
          <cell r="D1363" t="str">
            <v>0000010000</v>
          </cell>
          <cell r="E1363" t="str">
            <v>-</v>
          </cell>
          <cell r="F1363" t="str">
            <v>F_105022_000</v>
          </cell>
          <cell r="G1363" t="str">
            <v>(Dis.SAVIGNANO) (CESENATICO MONTALETTO ) LIVELLO POZZETTO</v>
          </cell>
          <cell r="H1363" t="str">
            <v>%</v>
          </cell>
          <cell r="I1363" t="str">
            <v>820</v>
          </cell>
          <cell r="J1363" t="str">
            <v>4095</v>
          </cell>
          <cell r="K1363" t="str">
            <v>0</v>
          </cell>
          <cell r="L1363" t="str">
            <v>100</v>
          </cell>
          <cell r="M1363" t="str">
            <v>1</v>
          </cell>
          <cell r="N1363" t="str">
            <v>0</v>
          </cell>
          <cell r="O1363" t="str">
            <v>32</v>
          </cell>
          <cell r="P1363" t="str">
            <v>0</v>
          </cell>
          <cell r="Q1363" t="str">
            <v>15</v>
          </cell>
          <cell r="R1363" t="str">
            <v>LINEARE</v>
          </cell>
          <cell r="S1363" t="str">
            <v>999999</v>
          </cell>
          <cell r="T1363" t="str">
            <v>888888</v>
          </cell>
          <cell r="U1363" t="str">
            <v>888888</v>
          </cell>
          <cell r="V1363" t="str">
            <v>-888888</v>
          </cell>
          <cell r="W1363" t="str">
            <v>-888888</v>
          </cell>
          <cell r="X1363" t="str">
            <v>-999999</v>
          </cell>
          <cell r="Y1363" t="str">
            <v>15</v>
          </cell>
          <cell r="Z1363" t="str">
            <v>MEDIA</v>
          </cell>
          <cell r="AA1363" t="str">
            <v>10</v>
          </cell>
          <cell r="AB1363" t="str">
            <v>0</v>
          </cell>
          <cell r="AC1363" t="str">
            <v>SI</v>
          </cell>
          <cell r="AD1363" t="str">
            <v>SI_HighLow</v>
          </cell>
          <cell r="AE1363" t="str">
            <v>not used</v>
          </cell>
          <cell r="AF1363" t="str">
            <v>F105022</v>
          </cell>
        </row>
        <row r="1364">
          <cell r="A1364" t="str">
            <v>SHARED</v>
          </cell>
          <cell r="B1364" t="str">
            <v>1</v>
          </cell>
          <cell r="C1364" t="str">
            <v>F_105022</v>
          </cell>
          <cell r="D1364" t="str">
            <v>0000020000</v>
          </cell>
          <cell r="E1364" t="str">
            <v>1</v>
          </cell>
          <cell r="F1364" t="str">
            <v>F_105022_001</v>
          </cell>
          <cell r="G1364" t="str">
            <v>(Dis.SAVIGNANO) (CESENATICO MONTALETTO ) ASSORBIMENTO AMPEROMETRICO P.PA. 1</v>
          </cell>
          <cell r="H1364" t="str">
            <v>A</v>
          </cell>
          <cell r="I1364" t="str">
            <v>820</v>
          </cell>
          <cell r="J1364" t="str">
            <v>4095</v>
          </cell>
          <cell r="K1364" t="str">
            <v>0</v>
          </cell>
          <cell r="L1364" t="str">
            <v>15</v>
          </cell>
          <cell r="M1364" t="str">
            <v>0</v>
          </cell>
          <cell r="N1364" t="str">
            <v>0</v>
          </cell>
          <cell r="O1364" t="str">
            <v>32</v>
          </cell>
          <cell r="P1364" t="str">
            <v>0</v>
          </cell>
          <cell r="Q1364" t="str">
            <v>15</v>
          </cell>
          <cell r="R1364" t="str">
            <v>LINEARE</v>
          </cell>
          <cell r="S1364" t="str">
            <v>999999</v>
          </cell>
          <cell r="T1364" t="str">
            <v>888888</v>
          </cell>
          <cell r="U1364" t="str">
            <v>888888</v>
          </cell>
          <cell r="V1364" t="str">
            <v>-888888</v>
          </cell>
          <cell r="W1364" t="str">
            <v>-888888</v>
          </cell>
          <cell r="X1364" t="str">
            <v>-999999</v>
          </cell>
          <cell r="Y1364" t="str">
            <v>15</v>
          </cell>
          <cell r="Z1364" t="str">
            <v>MEDIA</v>
          </cell>
          <cell r="AA1364" t="str">
            <v>10</v>
          </cell>
          <cell r="AB1364" t="str">
            <v>0</v>
          </cell>
          <cell r="AC1364" t="str">
            <v>SI</v>
          </cell>
          <cell r="AD1364" t="str">
            <v>SI_HighLow</v>
          </cell>
          <cell r="AE1364" t="str">
            <v>not used</v>
          </cell>
          <cell r="AF1364" t="str">
            <v>F105022</v>
          </cell>
        </row>
        <row r="1365">
          <cell r="A1365" t="str">
            <v>SHARED</v>
          </cell>
          <cell r="B1365" t="str">
            <v>1</v>
          </cell>
          <cell r="C1365" t="str">
            <v>F_105022</v>
          </cell>
          <cell r="D1365" t="str">
            <v>0000030000</v>
          </cell>
          <cell r="E1365" t="str">
            <v>2</v>
          </cell>
          <cell r="F1365" t="str">
            <v>F_105022_002</v>
          </cell>
          <cell r="G1365" t="str">
            <v>(Dis.SAVIGNANO) (CESENATICO MONTALETTO ) ASSORBIMENTO AMPEROMETRICO P.PA. 2</v>
          </cell>
          <cell r="H1365" t="str">
            <v>A</v>
          </cell>
          <cell r="I1365" t="str">
            <v>820</v>
          </cell>
          <cell r="J1365" t="str">
            <v>4095</v>
          </cell>
          <cell r="K1365" t="str">
            <v>0</v>
          </cell>
          <cell r="L1365" t="str">
            <v>15</v>
          </cell>
          <cell r="M1365" t="str">
            <v>0</v>
          </cell>
          <cell r="N1365" t="str">
            <v>0</v>
          </cell>
          <cell r="O1365" t="str">
            <v>32</v>
          </cell>
          <cell r="P1365" t="str">
            <v>0</v>
          </cell>
          <cell r="Q1365" t="str">
            <v>15</v>
          </cell>
          <cell r="R1365" t="str">
            <v>LINEARE</v>
          </cell>
          <cell r="S1365" t="str">
            <v>999999</v>
          </cell>
          <cell r="T1365" t="str">
            <v>888888</v>
          </cell>
          <cell r="U1365" t="str">
            <v>888888</v>
          </cell>
          <cell r="V1365" t="str">
            <v>-888888</v>
          </cell>
          <cell r="W1365" t="str">
            <v>-888888</v>
          </cell>
          <cell r="X1365" t="str">
            <v>-999999</v>
          </cell>
          <cell r="Y1365" t="str">
            <v>15</v>
          </cell>
          <cell r="Z1365" t="str">
            <v>MEDIA</v>
          </cell>
          <cell r="AA1365" t="str">
            <v>10</v>
          </cell>
          <cell r="AB1365" t="str">
            <v>0</v>
          </cell>
          <cell r="AC1365" t="str">
            <v>SI</v>
          </cell>
          <cell r="AD1365" t="str">
            <v>SI_HighLow</v>
          </cell>
          <cell r="AE1365" t="str">
            <v>not used</v>
          </cell>
          <cell r="AF1365" t="str">
            <v>F105022</v>
          </cell>
        </row>
        <row r="1366">
          <cell r="A1366" t="str">
            <v>SHARED</v>
          </cell>
          <cell r="B1366" t="str">
            <v>1</v>
          </cell>
          <cell r="C1366" t="str">
            <v>F_105024</v>
          </cell>
          <cell r="D1366" t="str">
            <v>0000010000</v>
          </cell>
          <cell r="E1366" t="str">
            <v>-</v>
          </cell>
          <cell r="F1366" t="str">
            <v>F_105024_000</v>
          </cell>
          <cell r="G1366" t="str">
            <v>(Dis.SAVIGNANO) (CESENATICO MOBILIFICIO ADRIATICO 2 ) LIVELLO POZZETTO</v>
          </cell>
          <cell r="H1366" t="str">
            <v>%</v>
          </cell>
          <cell r="I1366" t="str">
            <v>820</v>
          </cell>
          <cell r="J1366" t="str">
            <v>4095</v>
          </cell>
          <cell r="K1366" t="str">
            <v>0</v>
          </cell>
          <cell r="L1366" t="str">
            <v>100</v>
          </cell>
          <cell r="M1366" t="str">
            <v>1</v>
          </cell>
          <cell r="N1366" t="str">
            <v>0</v>
          </cell>
          <cell r="O1366" t="str">
            <v>32</v>
          </cell>
          <cell r="P1366" t="str">
            <v>0</v>
          </cell>
          <cell r="Q1366" t="str">
            <v>15</v>
          </cell>
          <cell r="R1366" t="str">
            <v>LINEARE</v>
          </cell>
          <cell r="S1366" t="str">
            <v>999999</v>
          </cell>
          <cell r="T1366" t="str">
            <v>888888</v>
          </cell>
          <cell r="U1366" t="str">
            <v>888888</v>
          </cell>
          <cell r="V1366" t="str">
            <v>-888888</v>
          </cell>
          <cell r="W1366" t="str">
            <v>-888888</v>
          </cell>
          <cell r="X1366" t="str">
            <v>-999999</v>
          </cell>
          <cell r="Y1366" t="str">
            <v>15</v>
          </cell>
          <cell r="Z1366" t="str">
            <v>MEDIA</v>
          </cell>
          <cell r="AA1366" t="str">
            <v>10</v>
          </cell>
          <cell r="AB1366" t="str">
            <v>0</v>
          </cell>
          <cell r="AC1366" t="str">
            <v>SI</v>
          </cell>
          <cell r="AD1366" t="str">
            <v>SI_HighLow</v>
          </cell>
          <cell r="AE1366" t="str">
            <v>not used</v>
          </cell>
          <cell r="AF1366" t="str">
            <v>F105024</v>
          </cell>
        </row>
        <row r="1367">
          <cell r="A1367" t="str">
            <v>SHARED</v>
          </cell>
          <cell r="B1367" t="str">
            <v>1</v>
          </cell>
          <cell r="C1367" t="str">
            <v>F_105024</v>
          </cell>
          <cell r="D1367" t="str">
            <v>0000020000</v>
          </cell>
          <cell r="E1367" t="str">
            <v>1</v>
          </cell>
          <cell r="F1367" t="str">
            <v>F_105024_001</v>
          </cell>
          <cell r="G1367" t="str">
            <v>(Dis.SAVIGNANO) (CESENATICO MOBILIFICIO ADRIATICO 2 ) ASSORBIMENTO AMPEROMETRICO</v>
          </cell>
          <cell r="H1367" t="str">
            <v>A</v>
          </cell>
          <cell r="I1367" t="str">
            <v>820</v>
          </cell>
          <cell r="J1367" t="str">
            <v>4095</v>
          </cell>
          <cell r="K1367" t="str">
            <v>0</v>
          </cell>
          <cell r="L1367" t="str">
            <v>100</v>
          </cell>
          <cell r="M1367" t="str">
            <v>10</v>
          </cell>
          <cell r="N1367" t="str">
            <v>0</v>
          </cell>
          <cell r="O1367" t="str">
            <v>32</v>
          </cell>
          <cell r="P1367" t="str">
            <v>0</v>
          </cell>
          <cell r="Q1367" t="str">
            <v>15</v>
          </cell>
          <cell r="R1367" t="str">
            <v>LINEARE</v>
          </cell>
          <cell r="S1367" t="str">
            <v>999999</v>
          </cell>
          <cell r="T1367" t="str">
            <v>888888</v>
          </cell>
          <cell r="U1367" t="str">
            <v>888888</v>
          </cell>
          <cell r="V1367" t="str">
            <v>-888888</v>
          </cell>
          <cell r="W1367" t="str">
            <v>-888888</v>
          </cell>
          <cell r="X1367" t="str">
            <v>-999999</v>
          </cell>
          <cell r="Y1367" t="str">
            <v>15</v>
          </cell>
          <cell r="Z1367" t="str">
            <v>MEDIA</v>
          </cell>
          <cell r="AA1367" t="str">
            <v>10</v>
          </cell>
          <cell r="AB1367" t="str">
            <v>0</v>
          </cell>
          <cell r="AC1367" t="str">
            <v>SI</v>
          </cell>
          <cell r="AD1367" t="str">
            <v>SI_HighLow</v>
          </cell>
          <cell r="AE1367" t="str">
            <v>not used</v>
          </cell>
          <cell r="AF1367" t="str">
            <v>F105024</v>
          </cell>
        </row>
        <row r="1368">
          <cell r="A1368" t="str">
            <v>SHARED</v>
          </cell>
          <cell r="B1368" t="str">
            <v>1</v>
          </cell>
          <cell r="C1368" t="str">
            <v>F_105024</v>
          </cell>
          <cell r="D1368" t="str">
            <v>0000030000</v>
          </cell>
          <cell r="E1368" t="str">
            <v>2</v>
          </cell>
          <cell r="F1368" t="str">
            <v>F_105024_002</v>
          </cell>
          <cell r="G1368" t="str">
            <v>(Dis.SAVIGNANO) (CESENATICO MOBILIFICIO ADRIATICO 2 ) ASSORBIMENTO AMPEROMETRICO</v>
          </cell>
          <cell r="H1368" t="str">
            <v>A</v>
          </cell>
          <cell r="I1368" t="str">
            <v>820</v>
          </cell>
          <cell r="J1368" t="str">
            <v>4095</v>
          </cell>
          <cell r="K1368" t="str">
            <v>0</v>
          </cell>
          <cell r="L1368" t="str">
            <v>100</v>
          </cell>
          <cell r="M1368" t="str">
            <v>10</v>
          </cell>
          <cell r="N1368" t="str">
            <v>0</v>
          </cell>
          <cell r="O1368" t="str">
            <v>32</v>
          </cell>
          <cell r="P1368" t="str">
            <v>0</v>
          </cell>
          <cell r="Q1368" t="str">
            <v>15</v>
          </cell>
          <cell r="R1368" t="str">
            <v>LINEARE</v>
          </cell>
          <cell r="S1368" t="str">
            <v>999999</v>
          </cell>
          <cell r="T1368" t="str">
            <v>888888</v>
          </cell>
          <cell r="U1368" t="str">
            <v>888888</v>
          </cell>
          <cell r="V1368" t="str">
            <v>-888888</v>
          </cell>
          <cell r="W1368" t="str">
            <v>-888888</v>
          </cell>
          <cell r="X1368" t="str">
            <v>-999999</v>
          </cell>
          <cell r="Y1368" t="str">
            <v>15</v>
          </cell>
          <cell r="Z1368" t="str">
            <v>MEDIA</v>
          </cell>
          <cell r="AA1368" t="str">
            <v>10</v>
          </cell>
          <cell r="AB1368" t="str">
            <v>0</v>
          </cell>
          <cell r="AC1368" t="str">
            <v>SI</v>
          </cell>
          <cell r="AD1368" t="str">
            <v>SI_HighLow</v>
          </cell>
          <cell r="AE1368" t="str">
            <v>not used</v>
          </cell>
          <cell r="AF1368" t="str">
            <v>F105024</v>
          </cell>
        </row>
        <row r="1369">
          <cell r="A1369" t="str">
            <v>SHARED</v>
          </cell>
          <cell r="B1369" t="str">
            <v>1</v>
          </cell>
          <cell r="C1369" t="str">
            <v>F_105029</v>
          </cell>
          <cell r="D1369" t="str">
            <v>0000010000</v>
          </cell>
          <cell r="E1369" t="str">
            <v>-</v>
          </cell>
          <cell r="F1369" t="str">
            <v>F_105029_000</v>
          </cell>
          <cell r="G1369" t="str">
            <v>(Dis.SAVIGNANO) (CESENATICO VECCHIONI ) LIVELLO POZZETTO</v>
          </cell>
          <cell r="H1369" t="str">
            <v>%</v>
          </cell>
          <cell r="I1369" t="str">
            <v>820</v>
          </cell>
          <cell r="J1369" t="str">
            <v>4095</v>
          </cell>
          <cell r="K1369" t="str">
            <v>0</v>
          </cell>
          <cell r="L1369" t="str">
            <v>100</v>
          </cell>
          <cell r="M1369" t="str">
            <v>1</v>
          </cell>
          <cell r="N1369" t="str">
            <v>0</v>
          </cell>
          <cell r="O1369" t="str">
            <v>32</v>
          </cell>
          <cell r="P1369" t="str">
            <v>0</v>
          </cell>
          <cell r="Q1369" t="str">
            <v>15</v>
          </cell>
          <cell r="R1369" t="str">
            <v>LINEARE</v>
          </cell>
          <cell r="S1369" t="str">
            <v>999999</v>
          </cell>
          <cell r="T1369" t="str">
            <v>888888</v>
          </cell>
          <cell r="U1369" t="str">
            <v>888888</v>
          </cell>
          <cell r="V1369" t="str">
            <v>-888888</v>
          </cell>
          <cell r="W1369" t="str">
            <v>-888888</v>
          </cell>
          <cell r="X1369" t="str">
            <v>-999999</v>
          </cell>
          <cell r="Y1369" t="str">
            <v>15</v>
          </cell>
          <cell r="Z1369" t="str">
            <v>MEDIA</v>
          </cell>
          <cell r="AA1369" t="str">
            <v>10</v>
          </cell>
          <cell r="AB1369" t="str">
            <v>0</v>
          </cell>
          <cell r="AC1369" t="str">
            <v>SI</v>
          </cell>
          <cell r="AD1369" t="str">
            <v>SI_HighLow</v>
          </cell>
          <cell r="AE1369" t="str">
            <v>not used</v>
          </cell>
          <cell r="AF1369" t="str">
            <v>F105029</v>
          </cell>
        </row>
        <row r="1370">
          <cell r="A1370" t="str">
            <v>SHARED</v>
          </cell>
          <cell r="B1370" t="str">
            <v>1</v>
          </cell>
          <cell r="C1370" t="str">
            <v>F_105029</v>
          </cell>
          <cell r="D1370" t="str">
            <v>0000020000</v>
          </cell>
          <cell r="E1370" t="str">
            <v>1</v>
          </cell>
          <cell r="F1370" t="str">
            <v>F_105029_001</v>
          </cell>
          <cell r="G1370" t="str">
            <v>(Dis.SAVIGNANO) (CESENATICO VECCHIONI ) ASSORBIMENTO AMPEROMETRICO P.PA.1</v>
          </cell>
          <cell r="H1370" t="str">
            <v>A</v>
          </cell>
          <cell r="I1370" t="str">
            <v>820</v>
          </cell>
          <cell r="J1370" t="str">
            <v>4095</v>
          </cell>
          <cell r="K1370" t="str">
            <v>0</v>
          </cell>
          <cell r="L1370" t="str">
            <v>40</v>
          </cell>
          <cell r="M1370" t="str">
            <v>10</v>
          </cell>
          <cell r="N1370" t="str">
            <v>0</v>
          </cell>
          <cell r="O1370" t="str">
            <v>32</v>
          </cell>
          <cell r="P1370" t="str">
            <v>0</v>
          </cell>
          <cell r="Q1370" t="str">
            <v>15</v>
          </cell>
          <cell r="R1370" t="str">
            <v>LINEARE</v>
          </cell>
          <cell r="S1370" t="str">
            <v>999999</v>
          </cell>
          <cell r="T1370" t="str">
            <v>888888</v>
          </cell>
          <cell r="U1370" t="str">
            <v>888888</v>
          </cell>
          <cell r="V1370" t="str">
            <v>-888888</v>
          </cell>
          <cell r="W1370" t="str">
            <v>-888888</v>
          </cell>
          <cell r="X1370" t="str">
            <v>-999999</v>
          </cell>
          <cell r="Y1370" t="str">
            <v>15</v>
          </cell>
          <cell r="Z1370" t="str">
            <v>MEDIA</v>
          </cell>
          <cell r="AA1370" t="str">
            <v>10</v>
          </cell>
          <cell r="AB1370" t="str">
            <v>0</v>
          </cell>
          <cell r="AC1370" t="str">
            <v>SI</v>
          </cell>
          <cell r="AD1370" t="str">
            <v>SI_HighLow</v>
          </cell>
          <cell r="AE1370" t="str">
            <v>not used</v>
          </cell>
          <cell r="AF1370" t="str">
            <v>F105029</v>
          </cell>
        </row>
        <row r="1371">
          <cell r="A1371" t="str">
            <v>SHARED</v>
          </cell>
          <cell r="B1371" t="str">
            <v>1</v>
          </cell>
          <cell r="C1371" t="str">
            <v>F_105029</v>
          </cell>
          <cell r="D1371" t="str">
            <v>0000030000</v>
          </cell>
          <cell r="E1371" t="str">
            <v>2</v>
          </cell>
          <cell r="F1371" t="str">
            <v>F_105029_002</v>
          </cell>
          <cell r="G1371" t="str">
            <v>(Dis.SAVIGNANO) (CESENATICO VECCHIONI ) ASSORBIMENTO AMPEROMETRICO P.PA.2</v>
          </cell>
          <cell r="H1371" t="str">
            <v>A</v>
          </cell>
          <cell r="I1371" t="str">
            <v>820</v>
          </cell>
          <cell r="J1371" t="str">
            <v>4095</v>
          </cell>
          <cell r="K1371" t="str">
            <v>0</v>
          </cell>
          <cell r="L1371" t="str">
            <v>40</v>
          </cell>
          <cell r="M1371" t="str">
            <v>10</v>
          </cell>
          <cell r="N1371" t="str">
            <v>0</v>
          </cell>
          <cell r="O1371" t="str">
            <v>32</v>
          </cell>
          <cell r="P1371" t="str">
            <v>0</v>
          </cell>
          <cell r="Q1371" t="str">
            <v>15</v>
          </cell>
          <cell r="R1371" t="str">
            <v>LINEARE</v>
          </cell>
          <cell r="S1371" t="str">
            <v>999999</v>
          </cell>
          <cell r="T1371" t="str">
            <v>888888</v>
          </cell>
          <cell r="U1371" t="str">
            <v>888888</v>
          </cell>
          <cell r="V1371" t="str">
            <v>-888888</v>
          </cell>
          <cell r="W1371" t="str">
            <v>-888888</v>
          </cell>
          <cell r="X1371" t="str">
            <v>-999999</v>
          </cell>
          <cell r="Y1371" t="str">
            <v>15</v>
          </cell>
          <cell r="Z1371" t="str">
            <v>MEDIA</v>
          </cell>
          <cell r="AA1371" t="str">
            <v>10</v>
          </cell>
          <cell r="AB1371" t="str">
            <v>0</v>
          </cell>
          <cell r="AC1371" t="str">
            <v>SI</v>
          </cell>
          <cell r="AD1371" t="str">
            <v>SI_HighLow</v>
          </cell>
          <cell r="AE1371" t="str">
            <v>not used</v>
          </cell>
          <cell r="AF1371" t="str">
            <v>F105029</v>
          </cell>
        </row>
        <row r="1372">
          <cell r="A1372" t="str">
            <v>SHARED</v>
          </cell>
          <cell r="B1372" t="str">
            <v>1</v>
          </cell>
          <cell r="C1372" t="str">
            <v>F_105029</v>
          </cell>
          <cell r="D1372" t="str">
            <v>0000040000</v>
          </cell>
          <cell r="E1372" t="str">
            <v>3</v>
          </cell>
          <cell r="F1372" t="str">
            <v>F_105029_003</v>
          </cell>
          <cell r="G1372" t="str">
            <v>(Dis.SAVIGNANO) (CESENATICO VECCHIONI ) ASSORBIMENTO AMPEROMETRICO P.PA.3</v>
          </cell>
          <cell r="H1372" t="str">
            <v>A</v>
          </cell>
          <cell r="I1372" t="str">
            <v>820</v>
          </cell>
          <cell r="J1372" t="str">
            <v>4095</v>
          </cell>
          <cell r="K1372" t="str">
            <v>0</v>
          </cell>
          <cell r="L1372" t="str">
            <v>40</v>
          </cell>
          <cell r="M1372" t="str">
            <v>10</v>
          </cell>
          <cell r="N1372" t="str">
            <v>0</v>
          </cell>
          <cell r="O1372" t="str">
            <v>32</v>
          </cell>
          <cell r="P1372" t="str">
            <v>0</v>
          </cell>
          <cell r="Q1372" t="str">
            <v>15</v>
          </cell>
          <cell r="R1372" t="str">
            <v>LINEARE</v>
          </cell>
          <cell r="S1372" t="str">
            <v>999999</v>
          </cell>
          <cell r="T1372" t="str">
            <v>888888</v>
          </cell>
          <cell r="U1372" t="str">
            <v>888888</v>
          </cell>
          <cell r="V1372" t="str">
            <v>-888888</v>
          </cell>
          <cell r="W1372" t="str">
            <v>-888888</v>
          </cell>
          <cell r="X1372" t="str">
            <v>-999999</v>
          </cell>
          <cell r="Y1372" t="str">
            <v>15</v>
          </cell>
          <cell r="Z1372" t="str">
            <v>MEDIA</v>
          </cell>
          <cell r="AA1372" t="str">
            <v>10</v>
          </cell>
          <cell r="AB1372" t="str">
            <v>0</v>
          </cell>
          <cell r="AC1372" t="str">
            <v>SI</v>
          </cell>
          <cell r="AD1372" t="str">
            <v>SI_HighLow</v>
          </cell>
          <cell r="AE1372" t="str">
            <v>not used</v>
          </cell>
          <cell r="AF1372" t="str">
            <v>F105029</v>
          </cell>
        </row>
        <row r="1373">
          <cell r="A1373" t="str">
            <v>SHARED</v>
          </cell>
          <cell r="B1373" t="str">
            <v>1</v>
          </cell>
          <cell r="C1373" t="str">
            <v>F_105029</v>
          </cell>
          <cell r="D1373" t="str">
            <v>0000050000</v>
          </cell>
          <cell r="E1373" t="str">
            <v>4</v>
          </cell>
          <cell r="F1373" t="str">
            <v>F_105029_004</v>
          </cell>
          <cell r="G1373" t="str">
            <v>(Dis.SAVIGNANO) (CESENATICO VECCHIONI ) ASSORBIMENTO AMPEROMETRICO P.PA.4</v>
          </cell>
          <cell r="H1373" t="str">
            <v>A</v>
          </cell>
          <cell r="I1373" t="str">
            <v>820</v>
          </cell>
          <cell r="J1373" t="str">
            <v>4095</v>
          </cell>
          <cell r="K1373" t="str">
            <v>0</v>
          </cell>
          <cell r="L1373" t="str">
            <v>40</v>
          </cell>
          <cell r="M1373" t="str">
            <v>10</v>
          </cell>
          <cell r="N1373" t="str">
            <v>0</v>
          </cell>
          <cell r="O1373" t="str">
            <v>32</v>
          </cell>
          <cell r="P1373" t="str">
            <v>0</v>
          </cell>
          <cell r="Q1373" t="str">
            <v>15</v>
          </cell>
          <cell r="R1373" t="str">
            <v>LINEARE</v>
          </cell>
          <cell r="S1373" t="str">
            <v>999999</v>
          </cell>
          <cell r="T1373" t="str">
            <v>888888</v>
          </cell>
          <cell r="U1373" t="str">
            <v>888888</v>
          </cell>
          <cell r="V1373" t="str">
            <v>-888888</v>
          </cell>
          <cell r="W1373" t="str">
            <v>-888888</v>
          </cell>
          <cell r="X1373" t="str">
            <v>-999999</v>
          </cell>
          <cell r="Y1373" t="str">
            <v>15</v>
          </cell>
          <cell r="Z1373" t="str">
            <v>MEDIA</v>
          </cell>
          <cell r="AA1373" t="str">
            <v>10</v>
          </cell>
          <cell r="AB1373" t="str">
            <v>0</v>
          </cell>
          <cell r="AC1373" t="str">
            <v>SI</v>
          </cell>
          <cell r="AD1373" t="str">
            <v>SI_HighLow</v>
          </cell>
          <cell r="AE1373" t="str">
            <v>not used</v>
          </cell>
          <cell r="AF1373" t="str">
            <v>F105029</v>
          </cell>
        </row>
        <row r="1374">
          <cell r="A1374" t="str">
            <v>SHARED</v>
          </cell>
          <cell r="B1374" t="str">
            <v>1</v>
          </cell>
          <cell r="C1374" t="str">
            <v>F_105030</v>
          </cell>
          <cell r="D1374" t="str">
            <v>0000010000</v>
          </cell>
          <cell r="E1374" t="str">
            <v>-</v>
          </cell>
          <cell r="F1374" t="str">
            <v>F_105030_000</v>
          </cell>
          <cell r="G1374" t="str">
            <v>(Dis.SAVIGNANO) (CESENATICO EX VIGILI ) LIVELLO POZZETTO</v>
          </cell>
          <cell r="H1374" t="str">
            <v>%</v>
          </cell>
          <cell r="I1374" t="str">
            <v>820</v>
          </cell>
          <cell r="J1374" t="str">
            <v>4095</v>
          </cell>
          <cell r="K1374" t="str">
            <v>0</v>
          </cell>
          <cell r="L1374" t="str">
            <v>100</v>
          </cell>
          <cell r="M1374" t="str">
            <v>1</v>
          </cell>
          <cell r="N1374" t="str">
            <v>0</v>
          </cell>
          <cell r="O1374" t="str">
            <v>32</v>
          </cell>
          <cell r="P1374" t="str">
            <v>0</v>
          </cell>
          <cell r="Q1374" t="str">
            <v>15</v>
          </cell>
          <cell r="R1374" t="str">
            <v>LINEARE</v>
          </cell>
          <cell r="S1374" t="str">
            <v>999999</v>
          </cell>
          <cell r="T1374" t="str">
            <v>888888</v>
          </cell>
          <cell r="U1374" t="str">
            <v>888888</v>
          </cell>
          <cell r="V1374" t="str">
            <v>-888888</v>
          </cell>
          <cell r="W1374" t="str">
            <v>-888888</v>
          </cell>
          <cell r="X1374" t="str">
            <v>-999999</v>
          </cell>
          <cell r="Y1374" t="str">
            <v>15</v>
          </cell>
          <cell r="Z1374" t="str">
            <v>MEDIA</v>
          </cell>
          <cell r="AA1374" t="str">
            <v>10</v>
          </cell>
          <cell r="AB1374" t="str">
            <v>0</v>
          </cell>
          <cell r="AC1374" t="str">
            <v>SI</v>
          </cell>
          <cell r="AD1374" t="str">
            <v>SI_HighLow</v>
          </cell>
          <cell r="AE1374" t="str">
            <v>not used</v>
          </cell>
          <cell r="AF1374" t="str">
            <v>F105030</v>
          </cell>
        </row>
        <row r="1375">
          <cell r="A1375" t="str">
            <v>SHARED</v>
          </cell>
          <cell r="B1375" t="str">
            <v>1</v>
          </cell>
          <cell r="C1375" t="str">
            <v>F_105030</v>
          </cell>
          <cell r="D1375" t="str">
            <v>0000020000</v>
          </cell>
          <cell r="E1375" t="str">
            <v>1</v>
          </cell>
          <cell r="F1375" t="str">
            <v>F_105030_001</v>
          </cell>
          <cell r="G1375" t="str">
            <v>(Dis.SAVIGNANO) (CESENATICO EX VIGILI ) ASSORBIMENTO AMPEROMETRICO P.PA.1</v>
          </cell>
          <cell r="H1375" t="str">
            <v>A</v>
          </cell>
          <cell r="I1375" t="str">
            <v>820</v>
          </cell>
          <cell r="J1375" t="str">
            <v>4095</v>
          </cell>
          <cell r="K1375" t="str">
            <v>0</v>
          </cell>
          <cell r="L1375" t="str">
            <v>100</v>
          </cell>
          <cell r="M1375" t="str">
            <v>10</v>
          </cell>
          <cell r="N1375" t="str">
            <v>0</v>
          </cell>
          <cell r="O1375" t="str">
            <v>32</v>
          </cell>
          <cell r="P1375" t="str">
            <v>0</v>
          </cell>
          <cell r="Q1375" t="str">
            <v>15</v>
          </cell>
          <cell r="R1375" t="str">
            <v>LINEARE</v>
          </cell>
          <cell r="S1375" t="str">
            <v>999999</v>
          </cell>
          <cell r="T1375" t="str">
            <v>888888</v>
          </cell>
          <cell r="U1375" t="str">
            <v>888888</v>
          </cell>
          <cell r="V1375" t="str">
            <v>-888888</v>
          </cell>
          <cell r="W1375" t="str">
            <v>-888888</v>
          </cell>
          <cell r="X1375" t="str">
            <v>-999999</v>
          </cell>
          <cell r="Y1375" t="str">
            <v>15</v>
          </cell>
          <cell r="Z1375" t="str">
            <v>MEDIA</v>
          </cell>
          <cell r="AA1375" t="str">
            <v>10</v>
          </cell>
          <cell r="AB1375" t="str">
            <v>0</v>
          </cell>
          <cell r="AC1375" t="str">
            <v>SI</v>
          </cell>
          <cell r="AD1375" t="str">
            <v>SI_HighLow</v>
          </cell>
          <cell r="AE1375" t="str">
            <v>not used</v>
          </cell>
          <cell r="AF1375" t="str">
            <v>F105030</v>
          </cell>
        </row>
        <row r="1376">
          <cell r="A1376" t="str">
            <v>SHARED</v>
          </cell>
          <cell r="B1376" t="str">
            <v>1</v>
          </cell>
          <cell r="C1376" t="str">
            <v>F_105030</v>
          </cell>
          <cell r="D1376" t="str">
            <v>0000030000</v>
          </cell>
          <cell r="E1376" t="str">
            <v>2</v>
          </cell>
          <cell r="F1376" t="str">
            <v>F_105030_002</v>
          </cell>
          <cell r="G1376" t="str">
            <v>(Dis.SAVIGNANO) (CESENATICO EX VIGILI ) ASSORBIMENTO AMPEROMETRICO P.PA.2</v>
          </cell>
          <cell r="H1376" t="str">
            <v>A</v>
          </cell>
          <cell r="I1376" t="str">
            <v>820</v>
          </cell>
          <cell r="J1376" t="str">
            <v>4095</v>
          </cell>
          <cell r="K1376" t="str">
            <v>0</v>
          </cell>
          <cell r="L1376" t="str">
            <v>100</v>
          </cell>
          <cell r="M1376" t="str">
            <v>10</v>
          </cell>
          <cell r="N1376" t="str">
            <v>0</v>
          </cell>
          <cell r="O1376" t="str">
            <v>32</v>
          </cell>
          <cell r="P1376" t="str">
            <v>0</v>
          </cell>
          <cell r="Q1376" t="str">
            <v>15</v>
          </cell>
          <cell r="R1376" t="str">
            <v>LINEARE</v>
          </cell>
          <cell r="S1376" t="str">
            <v>999999</v>
          </cell>
          <cell r="T1376" t="str">
            <v>888888</v>
          </cell>
          <cell r="U1376" t="str">
            <v>888888</v>
          </cell>
          <cell r="V1376" t="str">
            <v>-888888</v>
          </cell>
          <cell r="W1376" t="str">
            <v>-888888</v>
          </cell>
          <cell r="X1376" t="str">
            <v>-999999</v>
          </cell>
          <cell r="Y1376" t="str">
            <v>15</v>
          </cell>
          <cell r="Z1376" t="str">
            <v>MEDIA</v>
          </cell>
          <cell r="AA1376" t="str">
            <v>10</v>
          </cell>
          <cell r="AB1376" t="str">
            <v>0</v>
          </cell>
          <cell r="AC1376" t="str">
            <v>SI</v>
          </cell>
          <cell r="AD1376" t="str">
            <v>SI_HighLow</v>
          </cell>
          <cell r="AE1376" t="str">
            <v>not used</v>
          </cell>
          <cell r="AF1376" t="str">
            <v>F105030</v>
          </cell>
        </row>
        <row r="1377">
          <cell r="A1377" t="str">
            <v>SHARED</v>
          </cell>
          <cell r="B1377" t="str">
            <v>1</v>
          </cell>
          <cell r="C1377" t="str">
            <v>F_105030</v>
          </cell>
          <cell r="D1377" t="str">
            <v>0000040000</v>
          </cell>
          <cell r="E1377" t="str">
            <v>3</v>
          </cell>
          <cell r="F1377" t="str">
            <v>F_105030_003</v>
          </cell>
          <cell r="G1377" t="str">
            <v>(Dis.SAVIGNANO) (CESENATICO EX VIGILI ) ASSORBIMENTO AMPEROMETRICO P.PA.3</v>
          </cell>
          <cell r="H1377" t="str">
            <v>A</v>
          </cell>
          <cell r="I1377" t="str">
            <v>820</v>
          </cell>
          <cell r="J1377" t="str">
            <v>4095</v>
          </cell>
          <cell r="K1377" t="str">
            <v>0</v>
          </cell>
          <cell r="L1377" t="str">
            <v>100</v>
          </cell>
          <cell r="M1377" t="str">
            <v>10</v>
          </cell>
          <cell r="N1377" t="str">
            <v>0</v>
          </cell>
          <cell r="O1377" t="str">
            <v>32</v>
          </cell>
          <cell r="P1377" t="str">
            <v>0</v>
          </cell>
          <cell r="Q1377" t="str">
            <v>15</v>
          </cell>
          <cell r="R1377" t="str">
            <v>LINEARE</v>
          </cell>
          <cell r="S1377" t="str">
            <v>999999</v>
          </cell>
          <cell r="T1377" t="str">
            <v>888888</v>
          </cell>
          <cell r="U1377" t="str">
            <v>888888</v>
          </cell>
          <cell r="V1377" t="str">
            <v>-888888</v>
          </cell>
          <cell r="W1377" t="str">
            <v>-888888</v>
          </cell>
          <cell r="X1377" t="str">
            <v>-999999</v>
          </cell>
          <cell r="Y1377" t="str">
            <v>15</v>
          </cell>
          <cell r="Z1377" t="str">
            <v>MEDIA</v>
          </cell>
          <cell r="AA1377" t="str">
            <v>10</v>
          </cell>
          <cell r="AB1377" t="str">
            <v>0</v>
          </cell>
          <cell r="AC1377" t="str">
            <v>SI</v>
          </cell>
          <cell r="AD1377" t="str">
            <v>SI_HighLow</v>
          </cell>
          <cell r="AE1377" t="str">
            <v>not used</v>
          </cell>
          <cell r="AF1377" t="str">
            <v>F105030</v>
          </cell>
        </row>
        <row r="1378">
          <cell r="A1378" t="str">
            <v>SHARED</v>
          </cell>
          <cell r="B1378" t="str">
            <v>1</v>
          </cell>
          <cell r="C1378" t="str">
            <v>F_105031</v>
          </cell>
          <cell r="D1378" t="str">
            <v>0000010000</v>
          </cell>
          <cell r="E1378" t="str">
            <v>-</v>
          </cell>
          <cell r="F1378" t="str">
            <v>F_105031_000</v>
          </cell>
          <cell r="G1378" t="str">
            <v>(Dis.SAVIGNANO) (VALVERDE-CESENATICO PIAZZA VOLTA ) LIVELLO POZZETTO</v>
          </cell>
          <cell r="H1378" t="str">
            <v>%</v>
          </cell>
          <cell r="I1378" t="str">
            <v>820</v>
          </cell>
          <cell r="J1378" t="str">
            <v>4095</v>
          </cell>
          <cell r="K1378" t="str">
            <v>0</v>
          </cell>
          <cell r="L1378" t="str">
            <v>100</v>
          </cell>
          <cell r="M1378" t="str">
            <v>1</v>
          </cell>
          <cell r="N1378" t="str">
            <v>0</v>
          </cell>
          <cell r="O1378" t="str">
            <v>32</v>
          </cell>
          <cell r="P1378" t="str">
            <v>0</v>
          </cell>
          <cell r="Q1378" t="str">
            <v>15</v>
          </cell>
          <cell r="R1378" t="str">
            <v>LINEARE</v>
          </cell>
          <cell r="S1378" t="str">
            <v>999999</v>
          </cell>
          <cell r="T1378" t="str">
            <v>888888</v>
          </cell>
          <cell r="U1378" t="str">
            <v>888888</v>
          </cell>
          <cell r="V1378" t="str">
            <v>-888888</v>
          </cell>
          <cell r="W1378" t="str">
            <v>-888888</v>
          </cell>
          <cell r="X1378" t="str">
            <v>-999999</v>
          </cell>
          <cell r="Y1378" t="str">
            <v>15</v>
          </cell>
          <cell r="Z1378" t="str">
            <v>MEDIA</v>
          </cell>
          <cell r="AA1378" t="str">
            <v>10</v>
          </cell>
          <cell r="AB1378" t="str">
            <v>0</v>
          </cell>
          <cell r="AC1378" t="str">
            <v>SI</v>
          </cell>
          <cell r="AD1378" t="str">
            <v>SI_HighLow</v>
          </cell>
          <cell r="AE1378" t="str">
            <v>not used</v>
          </cell>
          <cell r="AF1378" t="str">
            <v>F105031</v>
          </cell>
        </row>
        <row r="1379">
          <cell r="A1379" t="str">
            <v>SHARED</v>
          </cell>
          <cell r="B1379" t="str">
            <v>1</v>
          </cell>
          <cell r="C1379" t="str">
            <v>F_105031</v>
          </cell>
          <cell r="D1379" t="str">
            <v>0000020000</v>
          </cell>
          <cell r="E1379" t="str">
            <v>1</v>
          </cell>
          <cell r="F1379" t="str">
            <v>F_105031_001</v>
          </cell>
          <cell r="G1379" t="str">
            <v>(Dis.SAVIGNANO) (VALVERDE-CESENATICO PIAZZA VOLTA ) ASSORBIMENTO AMPEROMETRICO P</v>
          </cell>
          <cell r="H1379" t="str">
            <v>A</v>
          </cell>
          <cell r="I1379" t="str">
            <v>820</v>
          </cell>
          <cell r="J1379" t="str">
            <v>4095</v>
          </cell>
          <cell r="K1379" t="str">
            <v>0</v>
          </cell>
          <cell r="L1379" t="str">
            <v>100</v>
          </cell>
          <cell r="M1379" t="str">
            <v>10</v>
          </cell>
          <cell r="N1379" t="str">
            <v>0</v>
          </cell>
          <cell r="O1379" t="str">
            <v>32</v>
          </cell>
          <cell r="P1379" t="str">
            <v>0</v>
          </cell>
          <cell r="Q1379" t="str">
            <v>15</v>
          </cell>
          <cell r="R1379" t="str">
            <v>LINEARE</v>
          </cell>
          <cell r="S1379" t="str">
            <v>999999</v>
          </cell>
          <cell r="T1379" t="str">
            <v>888888</v>
          </cell>
          <cell r="U1379" t="str">
            <v>888888</v>
          </cell>
          <cell r="V1379" t="str">
            <v>-888888</v>
          </cell>
          <cell r="W1379" t="str">
            <v>-888888</v>
          </cell>
          <cell r="X1379" t="str">
            <v>-999999</v>
          </cell>
          <cell r="Y1379" t="str">
            <v>15</v>
          </cell>
          <cell r="Z1379" t="str">
            <v>MEDIA</v>
          </cell>
          <cell r="AA1379" t="str">
            <v>10</v>
          </cell>
          <cell r="AB1379" t="str">
            <v>0</v>
          </cell>
          <cell r="AC1379" t="str">
            <v>SI</v>
          </cell>
          <cell r="AD1379" t="str">
            <v>SI_HighLow</v>
          </cell>
          <cell r="AE1379" t="str">
            <v>not used</v>
          </cell>
          <cell r="AF1379" t="str">
            <v>F105031</v>
          </cell>
        </row>
        <row r="1380">
          <cell r="A1380" t="str">
            <v>SHARED</v>
          </cell>
          <cell r="B1380" t="str">
            <v>1</v>
          </cell>
          <cell r="C1380" t="str">
            <v>F_105031</v>
          </cell>
          <cell r="D1380" t="str">
            <v>0000030000</v>
          </cell>
          <cell r="E1380" t="str">
            <v>2</v>
          </cell>
          <cell r="F1380" t="str">
            <v>F_105031_002</v>
          </cell>
          <cell r="G1380" t="str">
            <v>(Dis.SAVIGNANO) (VALVERDE-CESENATICO PIAZZA VOLTA ) ASSORBIMENTO AMPEROMETRICO P</v>
          </cell>
          <cell r="H1380" t="str">
            <v>A</v>
          </cell>
          <cell r="I1380" t="str">
            <v>820</v>
          </cell>
          <cell r="J1380" t="str">
            <v>4095</v>
          </cell>
          <cell r="K1380" t="str">
            <v>0</v>
          </cell>
          <cell r="L1380" t="str">
            <v>100</v>
          </cell>
          <cell r="M1380" t="str">
            <v>10</v>
          </cell>
          <cell r="N1380" t="str">
            <v>0</v>
          </cell>
          <cell r="O1380" t="str">
            <v>32</v>
          </cell>
          <cell r="P1380" t="str">
            <v>0</v>
          </cell>
          <cell r="Q1380" t="str">
            <v>15</v>
          </cell>
          <cell r="R1380" t="str">
            <v>LINEARE</v>
          </cell>
          <cell r="S1380" t="str">
            <v>999999</v>
          </cell>
          <cell r="T1380" t="str">
            <v>888888</v>
          </cell>
          <cell r="U1380" t="str">
            <v>888888</v>
          </cell>
          <cell r="V1380" t="str">
            <v>-888888</v>
          </cell>
          <cell r="W1380" t="str">
            <v>-888888</v>
          </cell>
          <cell r="X1380" t="str">
            <v>-999999</v>
          </cell>
          <cell r="Y1380" t="str">
            <v>15</v>
          </cell>
          <cell r="Z1380" t="str">
            <v>MEDIA</v>
          </cell>
          <cell r="AA1380" t="str">
            <v>10</v>
          </cell>
          <cell r="AB1380" t="str">
            <v>0</v>
          </cell>
          <cell r="AC1380" t="str">
            <v>SI</v>
          </cell>
          <cell r="AD1380" t="str">
            <v>SI_HighLow</v>
          </cell>
          <cell r="AE1380" t="str">
            <v>not used</v>
          </cell>
          <cell r="AF1380" t="str">
            <v>F105031</v>
          </cell>
        </row>
        <row r="1381">
          <cell r="A1381" t="str">
            <v>SHARED</v>
          </cell>
          <cell r="B1381" t="str">
            <v>1</v>
          </cell>
          <cell r="C1381" t="str">
            <v>F_105032</v>
          </cell>
          <cell r="D1381" t="str">
            <v>0000010000</v>
          </cell>
          <cell r="E1381" t="str">
            <v>-</v>
          </cell>
          <cell r="F1381" t="str">
            <v>F_105032_000</v>
          </cell>
          <cell r="G1381" t="str">
            <v>(Dis.SAVIGNANO) (CESENATICO SOTTO PASSO TRENTO 1 ) LIVELLO POZZETTO</v>
          </cell>
          <cell r="H1381" t="str">
            <v>%</v>
          </cell>
          <cell r="I1381" t="str">
            <v>820</v>
          </cell>
          <cell r="J1381" t="str">
            <v>4095</v>
          </cell>
          <cell r="K1381" t="str">
            <v>0</v>
          </cell>
          <cell r="L1381" t="str">
            <v>100</v>
          </cell>
          <cell r="M1381" t="str">
            <v>1</v>
          </cell>
          <cell r="N1381" t="str">
            <v>0</v>
          </cell>
          <cell r="O1381" t="str">
            <v>32</v>
          </cell>
          <cell r="P1381" t="str">
            <v>0</v>
          </cell>
          <cell r="Q1381" t="str">
            <v>15</v>
          </cell>
          <cell r="R1381" t="str">
            <v>LINEARE</v>
          </cell>
          <cell r="S1381" t="str">
            <v>999999</v>
          </cell>
          <cell r="T1381" t="str">
            <v>888888</v>
          </cell>
          <cell r="U1381" t="str">
            <v>888888</v>
          </cell>
          <cell r="V1381" t="str">
            <v>-888888</v>
          </cell>
          <cell r="W1381" t="str">
            <v>-888888</v>
          </cell>
          <cell r="X1381" t="str">
            <v>-999999</v>
          </cell>
          <cell r="Y1381" t="str">
            <v>15</v>
          </cell>
          <cell r="Z1381" t="str">
            <v>MEDIA</v>
          </cell>
          <cell r="AA1381" t="str">
            <v>10</v>
          </cell>
          <cell r="AB1381" t="str">
            <v>0</v>
          </cell>
          <cell r="AC1381" t="str">
            <v>SI</v>
          </cell>
          <cell r="AD1381" t="str">
            <v>SI_HighLow</v>
          </cell>
          <cell r="AE1381" t="str">
            <v>not used</v>
          </cell>
          <cell r="AF1381" t="str">
            <v>F105032</v>
          </cell>
        </row>
        <row r="1382">
          <cell r="A1382" t="str">
            <v>SHARED</v>
          </cell>
          <cell r="B1382" t="str">
            <v>1</v>
          </cell>
          <cell r="C1382" t="str">
            <v>F_105032</v>
          </cell>
          <cell r="D1382" t="str">
            <v>0000020000</v>
          </cell>
          <cell r="E1382" t="str">
            <v>1</v>
          </cell>
          <cell r="F1382" t="str">
            <v>F_105032_001</v>
          </cell>
          <cell r="G1382" t="str">
            <v>(Dis.SAVIGNANO) (CESENATICO SOTTO PASSO TRENTO 1 ) ASSORBIMENTO AMPEROMETRICO P.</v>
          </cell>
          <cell r="H1382" t="str">
            <v>A</v>
          </cell>
          <cell r="I1382" t="str">
            <v>820</v>
          </cell>
          <cell r="J1382" t="str">
            <v>4095</v>
          </cell>
          <cell r="K1382" t="str">
            <v>0</v>
          </cell>
          <cell r="L1382" t="str">
            <v>100</v>
          </cell>
          <cell r="M1382" t="str">
            <v>10</v>
          </cell>
          <cell r="N1382" t="str">
            <v>0</v>
          </cell>
          <cell r="O1382" t="str">
            <v>32</v>
          </cell>
          <cell r="P1382" t="str">
            <v>0</v>
          </cell>
          <cell r="Q1382" t="str">
            <v>15</v>
          </cell>
          <cell r="R1382" t="str">
            <v>LINEARE</v>
          </cell>
          <cell r="S1382" t="str">
            <v>999999</v>
          </cell>
          <cell r="T1382" t="str">
            <v>888888</v>
          </cell>
          <cell r="U1382" t="str">
            <v>888888</v>
          </cell>
          <cell r="V1382" t="str">
            <v>-888888</v>
          </cell>
          <cell r="W1382" t="str">
            <v>-888888</v>
          </cell>
          <cell r="X1382" t="str">
            <v>-999999</v>
          </cell>
          <cell r="Y1382" t="str">
            <v>15</v>
          </cell>
          <cell r="Z1382" t="str">
            <v>MEDIA</v>
          </cell>
          <cell r="AA1382" t="str">
            <v>10</v>
          </cell>
          <cell r="AB1382" t="str">
            <v>0</v>
          </cell>
          <cell r="AC1382" t="str">
            <v>SI</v>
          </cell>
          <cell r="AD1382" t="str">
            <v>SI_HighLow</v>
          </cell>
          <cell r="AE1382" t="str">
            <v>not used</v>
          </cell>
          <cell r="AF1382" t="str">
            <v>F105032</v>
          </cell>
        </row>
        <row r="1383">
          <cell r="A1383" t="str">
            <v>SHARED</v>
          </cell>
          <cell r="B1383" t="str">
            <v>1</v>
          </cell>
          <cell r="C1383" t="str">
            <v>F_105032</v>
          </cell>
          <cell r="D1383" t="str">
            <v>0000030000</v>
          </cell>
          <cell r="E1383" t="str">
            <v>2</v>
          </cell>
          <cell r="F1383" t="str">
            <v>F_105032_002</v>
          </cell>
          <cell r="G1383" t="str">
            <v>(Dis.SAVIGNANO) (CESENATICO SOTTO PASSO TRENTO 1 ) ASSORBIMENTO AMPEROMETRICO P.</v>
          </cell>
          <cell r="H1383" t="str">
            <v>A</v>
          </cell>
          <cell r="I1383" t="str">
            <v>820</v>
          </cell>
          <cell r="J1383" t="str">
            <v>4095</v>
          </cell>
          <cell r="K1383" t="str">
            <v>0</v>
          </cell>
          <cell r="L1383" t="str">
            <v>100</v>
          </cell>
          <cell r="M1383" t="str">
            <v>10</v>
          </cell>
          <cell r="N1383" t="str">
            <v>0</v>
          </cell>
          <cell r="O1383" t="str">
            <v>32</v>
          </cell>
          <cell r="P1383" t="str">
            <v>0</v>
          </cell>
          <cell r="Q1383" t="str">
            <v>15</v>
          </cell>
          <cell r="R1383" t="str">
            <v>LINEARE</v>
          </cell>
          <cell r="S1383" t="str">
            <v>999999</v>
          </cell>
          <cell r="T1383" t="str">
            <v>888888</v>
          </cell>
          <cell r="U1383" t="str">
            <v>888888</v>
          </cell>
          <cell r="V1383" t="str">
            <v>-888888</v>
          </cell>
          <cell r="W1383" t="str">
            <v>-888888</v>
          </cell>
          <cell r="X1383" t="str">
            <v>-999999</v>
          </cell>
          <cell r="Y1383" t="str">
            <v>15</v>
          </cell>
          <cell r="Z1383" t="str">
            <v>MEDIA</v>
          </cell>
          <cell r="AA1383" t="str">
            <v>10</v>
          </cell>
          <cell r="AB1383" t="str">
            <v>0</v>
          </cell>
          <cell r="AC1383" t="str">
            <v>SI</v>
          </cell>
          <cell r="AD1383" t="str">
            <v>SI_HighLow</v>
          </cell>
          <cell r="AE1383" t="str">
            <v>not used</v>
          </cell>
          <cell r="AF1383" t="str">
            <v>F105032</v>
          </cell>
        </row>
        <row r="1384">
          <cell r="A1384" t="str">
            <v>SHARED</v>
          </cell>
          <cell r="B1384" t="str">
            <v>1</v>
          </cell>
          <cell r="C1384" t="str">
            <v>F_105032</v>
          </cell>
          <cell r="D1384" t="str">
            <v>0000040000</v>
          </cell>
          <cell r="E1384" t="str">
            <v>3</v>
          </cell>
          <cell r="F1384" t="str">
            <v>F_105032_003</v>
          </cell>
          <cell r="G1384" t="str">
            <v>(Dis.SAVIGNANO) (CESENATICO SOTTO PASSO TRENTO 1 ) ASSORBIMENTO AMPEROMETRICO P.</v>
          </cell>
          <cell r="H1384" t="str">
            <v>A</v>
          </cell>
          <cell r="I1384" t="str">
            <v>820</v>
          </cell>
          <cell r="J1384" t="str">
            <v>4095</v>
          </cell>
          <cell r="K1384" t="str">
            <v>0</v>
          </cell>
          <cell r="L1384" t="str">
            <v>100</v>
          </cell>
          <cell r="M1384" t="str">
            <v>10</v>
          </cell>
          <cell r="N1384" t="str">
            <v>0</v>
          </cell>
          <cell r="O1384" t="str">
            <v>32</v>
          </cell>
          <cell r="P1384" t="str">
            <v>0</v>
          </cell>
          <cell r="Q1384" t="str">
            <v>15</v>
          </cell>
          <cell r="R1384" t="str">
            <v>LINEARE</v>
          </cell>
          <cell r="S1384" t="str">
            <v>999999</v>
          </cell>
          <cell r="T1384" t="str">
            <v>888888</v>
          </cell>
          <cell r="U1384" t="str">
            <v>888888</v>
          </cell>
          <cell r="V1384" t="str">
            <v>-888888</v>
          </cell>
          <cell r="W1384" t="str">
            <v>-888888</v>
          </cell>
          <cell r="X1384" t="str">
            <v>-999999</v>
          </cell>
          <cell r="Y1384" t="str">
            <v>15</v>
          </cell>
          <cell r="Z1384" t="str">
            <v>MEDIA</v>
          </cell>
          <cell r="AA1384" t="str">
            <v>10</v>
          </cell>
          <cell r="AB1384" t="str">
            <v>0</v>
          </cell>
          <cell r="AC1384" t="str">
            <v>SI</v>
          </cell>
          <cell r="AD1384" t="str">
            <v>SI_HighLow</v>
          </cell>
          <cell r="AE1384" t="str">
            <v>not used</v>
          </cell>
          <cell r="AF1384" t="str">
            <v>F105032</v>
          </cell>
        </row>
        <row r="1385">
          <cell r="A1385" t="str">
            <v>SHARED</v>
          </cell>
          <cell r="B1385" t="str">
            <v>1</v>
          </cell>
          <cell r="C1385" t="str">
            <v>F_105033</v>
          </cell>
          <cell r="D1385" t="str">
            <v>0000010000</v>
          </cell>
          <cell r="E1385" t="str">
            <v>-</v>
          </cell>
          <cell r="F1385" t="str">
            <v>F_105033_000</v>
          </cell>
          <cell r="G1385" t="str">
            <v>(Dis.SAVIGNANO) (CESENATICO SOTTO PASSO TORINO 2 ) LIVELLO POZZETTO</v>
          </cell>
          <cell r="H1385" t="str">
            <v>%</v>
          </cell>
          <cell r="I1385" t="str">
            <v>820</v>
          </cell>
          <cell r="J1385" t="str">
            <v>4095</v>
          </cell>
          <cell r="K1385" t="str">
            <v>0</v>
          </cell>
          <cell r="L1385" t="str">
            <v>100</v>
          </cell>
          <cell r="M1385" t="str">
            <v>1</v>
          </cell>
          <cell r="N1385" t="str">
            <v>0</v>
          </cell>
          <cell r="O1385" t="str">
            <v>32</v>
          </cell>
          <cell r="P1385" t="str">
            <v>0</v>
          </cell>
          <cell r="Q1385" t="str">
            <v>15</v>
          </cell>
          <cell r="R1385" t="str">
            <v>LINEARE</v>
          </cell>
          <cell r="S1385" t="str">
            <v>999999</v>
          </cell>
          <cell r="T1385" t="str">
            <v>888888</v>
          </cell>
          <cell r="U1385" t="str">
            <v>888888</v>
          </cell>
          <cell r="V1385" t="str">
            <v>-888888</v>
          </cell>
          <cell r="W1385" t="str">
            <v>-888888</v>
          </cell>
          <cell r="X1385" t="str">
            <v>-999999</v>
          </cell>
          <cell r="Y1385" t="str">
            <v>15</v>
          </cell>
          <cell r="Z1385" t="str">
            <v>MEDIA</v>
          </cell>
          <cell r="AA1385" t="str">
            <v>10</v>
          </cell>
          <cell r="AB1385" t="str">
            <v>0</v>
          </cell>
          <cell r="AC1385" t="str">
            <v>SI</v>
          </cell>
          <cell r="AD1385" t="str">
            <v>SI_HighLow</v>
          </cell>
          <cell r="AE1385" t="str">
            <v>not used</v>
          </cell>
          <cell r="AF1385" t="str">
            <v>F105033</v>
          </cell>
        </row>
        <row r="1386">
          <cell r="A1386" t="str">
            <v>SHARED</v>
          </cell>
          <cell r="B1386" t="str">
            <v>1</v>
          </cell>
          <cell r="C1386" t="str">
            <v>F_105033</v>
          </cell>
          <cell r="D1386" t="str">
            <v>0000020000</v>
          </cell>
          <cell r="E1386" t="str">
            <v>1</v>
          </cell>
          <cell r="F1386" t="str">
            <v>F_105033_001</v>
          </cell>
          <cell r="G1386" t="str">
            <v>(Dis.SAVIGNANO) (CESENATICO SOTTO PASSO TORINO 2 ) ASSORBIMENTO AMPEROMETRICO P.</v>
          </cell>
          <cell r="H1386" t="str">
            <v>A</v>
          </cell>
          <cell r="I1386" t="str">
            <v>820</v>
          </cell>
          <cell r="J1386" t="str">
            <v>4095</v>
          </cell>
          <cell r="K1386" t="str">
            <v>0</v>
          </cell>
          <cell r="L1386" t="str">
            <v>100</v>
          </cell>
          <cell r="M1386" t="str">
            <v>10</v>
          </cell>
          <cell r="N1386" t="str">
            <v>0</v>
          </cell>
          <cell r="O1386" t="str">
            <v>32</v>
          </cell>
          <cell r="P1386" t="str">
            <v>0</v>
          </cell>
          <cell r="Q1386" t="str">
            <v>15</v>
          </cell>
          <cell r="R1386" t="str">
            <v>LINEARE</v>
          </cell>
          <cell r="S1386" t="str">
            <v>999999</v>
          </cell>
          <cell r="T1386" t="str">
            <v>888888</v>
          </cell>
          <cell r="U1386" t="str">
            <v>888888</v>
          </cell>
          <cell r="V1386" t="str">
            <v>-888888</v>
          </cell>
          <cell r="W1386" t="str">
            <v>-888888</v>
          </cell>
          <cell r="X1386" t="str">
            <v>-999999</v>
          </cell>
          <cell r="Y1386" t="str">
            <v>15</v>
          </cell>
          <cell r="Z1386" t="str">
            <v>MEDIA</v>
          </cell>
          <cell r="AA1386" t="str">
            <v>10</v>
          </cell>
          <cell r="AB1386" t="str">
            <v>0</v>
          </cell>
          <cell r="AC1386" t="str">
            <v>SI</v>
          </cell>
          <cell r="AD1386" t="str">
            <v>SI_HighLow</v>
          </cell>
          <cell r="AE1386" t="str">
            <v>not used</v>
          </cell>
          <cell r="AF1386" t="str">
            <v>F105033</v>
          </cell>
        </row>
        <row r="1387">
          <cell r="A1387" t="str">
            <v>SHARED</v>
          </cell>
          <cell r="B1387" t="str">
            <v>1</v>
          </cell>
          <cell r="C1387" t="str">
            <v>F_105033</v>
          </cell>
          <cell r="D1387" t="str">
            <v>0000030000</v>
          </cell>
          <cell r="E1387" t="str">
            <v>2</v>
          </cell>
          <cell r="F1387" t="str">
            <v>F_105033_002</v>
          </cell>
          <cell r="G1387" t="str">
            <v>(Dis.SAVIGNANO) (CESENATICO SOTTO PASSO TORINO 2 ) ASSORBIMENTO AMPEROMETRICO P.</v>
          </cell>
          <cell r="H1387" t="str">
            <v>A</v>
          </cell>
          <cell r="I1387" t="str">
            <v>820</v>
          </cell>
          <cell r="J1387" t="str">
            <v>4095</v>
          </cell>
          <cell r="K1387" t="str">
            <v>0</v>
          </cell>
          <cell r="L1387" t="str">
            <v>100</v>
          </cell>
          <cell r="M1387" t="str">
            <v>10</v>
          </cell>
          <cell r="N1387" t="str">
            <v>0</v>
          </cell>
          <cell r="O1387" t="str">
            <v>32</v>
          </cell>
          <cell r="P1387" t="str">
            <v>0</v>
          </cell>
          <cell r="Q1387" t="str">
            <v>15</v>
          </cell>
          <cell r="R1387" t="str">
            <v>LINEARE</v>
          </cell>
          <cell r="S1387" t="str">
            <v>999999</v>
          </cell>
          <cell r="T1387" t="str">
            <v>888888</v>
          </cell>
          <cell r="U1387" t="str">
            <v>888888</v>
          </cell>
          <cell r="V1387" t="str">
            <v>-888888</v>
          </cell>
          <cell r="W1387" t="str">
            <v>-888888</v>
          </cell>
          <cell r="X1387" t="str">
            <v>-999999</v>
          </cell>
          <cell r="Y1387" t="str">
            <v>15</v>
          </cell>
          <cell r="Z1387" t="str">
            <v>MEDIA</v>
          </cell>
          <cell r="AA1387" t="str">
            <v>10</v>
          </cell>
          <cell r="AB1387" t="str">
            <v>0</v>
          </cell>
          <cell r="AC1387" t="str">
            <v>SI</v>
          </cell>
          <cell r="AD1387" t="str">
            <v>SI_HighLow</v>
          </cell>
          <cell r="AE1387" t="str">
            <v>not used</v>
          </cell>
          <cell r="AF1387" t="str">
            <v>F105033</v>
          </cell>
        </row>
        <row r="1388">
          <cell r="A1388" t="str">
            <v>SHARED</v>
          </cell>
          <cell r="B1388" t="str">
            <v>1</v>
          </cell>
          <cell r="C1388" t="str">
            <v>F_105034</v>
          </cell>
          <cell r="D1388" t="str">
            <v>0000010000</v>
          </cell>
          <cell r="E1388" t="str">
            <v>-</v>
          </cell>
          <cell r="F1388" t="str">
            <v>F_105034_000</v>
          </cell>
          <cell r="G1388" t="str">
            <v>(Dis.SAVIGNANO) (CESENATICO SOTTOPASSO TORINO 1 ) LIVELLO POZZETTO</v>
          </cell>
          <cell r="H1388" t="str">
            <v>%</v>
          </cell>
          <cell r="I1388" t="str">
            <v>820</v>
          </cell>
          <cell r="J1388" t="str">
            <v>4095</v>
          </cell>
          <cell r="K1388" t="str">
            <v>0</v>
          </cell>
          <cell r="L1388" t="str">
            <v>100</v>
          </cell>
          <cell r="M1388" t="str">
            <v>1</v>
          </cell>
          <cell r="N1388" t="str">
            <v>0</v>
          </cell>
          <cell r="O1388" t="str">
            <v>32</v>
          </cell>
          <cell r="P1388" t="str">
            <v>0</v>
          </cell>
          <cell r="Q1388" t="str">
            <v>15</v>
          </cell>
          <cell r="R1388" t="str">
            <v>LINEARE</v>
          </cell>
          <cell r="S1388" t="str">
            <v>999999</v>
          </cell>
          <cell r="T1388" t="str">
            <v>888888</v>
          </cell>
          <cell r="U1388" t="str">
            <v>888888</v>
          </cell>
          <cell r="V1388" t="str">
            <v>-888888</v>
          </cell>
          <cell r="W1388" t="str">
            <v>-888888</v>
          </cell>
          <cell r="X1388" t="str">
            <v>-999999</v>
          </cell>
          <cell r="Y1388" t="str">
            <v>15</v>
          </cell>
          <cell r="Z1388" t="str">
            <v>MEDIA</v>
          </cell>
          <cell r="AA1388" t="str">
            <v>10</v>
          </cell>
          <cell r="AB1388" t="str">
            <v>0</v>
          </cell>
          <cell r="AC1388" t="str">
            <v>SI</v>
          </cell>
          <cell r="AD1388" t="str">
            <v>SI_HighLow</v>
          </cell>
          <cell r="AE1388" t="str">
            <v>not used</v>
          </cell>
          <cell r="AF1388" t="str">
            <v>F105034</v>
          </cell>
        </row>
        <row r="1389">
          <cell r="A1389" t="str">
            <v>SHARED</v>
          </cell>
          <cell r="B1389" t="str">
            <v>1</v>
          </cell>
          <cell r="C1389" t="str">
            <v>F_105034</v>
          </cell>
          <cell r="D1389" t="str">
            <v>0000020000</v>
          </cell>
          <cell r="E1389" t="str">
            <v>1</v>
          </cell>
          <cell r="F1389" t="str">
            <v>F_105034_001</v>
          </cell>
          <cell r="G1389" t="str">
            <v>(Dis.SAVIGNANO) (CESENATICO SOTTOPASSO TORINO 1 ) ASSORBIMENTO AMPEROMETRICO P.P</v>
          </cell>
          <cell r="H1389" t="str">
            <v>A</v>
          </cell>
          <cell r="I1389" t="str">
            <v>820</v>
          </cell>
          <cell r="J1389" t="str">
            <v>4095</v>
          </cell>
          <cell r="K1389" t="str">
            <v>0</v>
          </cell>
          <cell r="L1389" t="str">
            <v>100</v>
          </cell>
          <cell r="M1389" t="str">
            <v>10</v>
          </cell>
          <cell r="N1389" t="str">
            <v>0</v>
          </cell>
          <cell r="O1389" t="str">
            <v>32</v>
          </cell>
          <cell r="P1389" t="str">
            <v>0</v>
          </cell>
          <cell r="Q1389" t="str">
            <v>15</v>
          </cell>
          <cell r="R1389" t="str">
            <v>LINEARE</v>
          </cell>
          <cell r="S1389" t="str">
            <v>999999</v>
          </cell>
          <cell r="T1389" t="str">
            <v>888888</v>
          </cell>
          <cell r="U1389" t="str">
            <v>888888</v>
          </cell>
          <cell r="V1389" t="str">
            <v>-888888</v>
          </cell>
          <cell r="W1389" t="str">
            <v>-888888</v>
          </cell>
          <cell r="X1389" t="str">
            <v>-999999</v>
          </cell>
          <cell r="Y1389" t="str">
            <v>15</v>
          </cell>
          <cell r="Z1389" t="str">
            <v>MEDIA</v>
          </cell>
          <cell r="AA1389" t="str">
            <v>10</v>
          </cell>
          <cell r="AB1389" t="str">
            <v>0</v>
          </cell>
          <cell r="AC1389" t="str">
            <v>SI</v>
          </cell>
          <cell r="AD1389" t="str">
            <v>SI_HighLow</v>
          </cell>
          <cell r="AE1389" t="str">
            <v>not used</v>
          </cell>
          <cell r="AF1389" t="str">
            <v>F105034</v>
          </cell>
        </row>
        <row r="1390">
          <cell r="A1390" t="str">
            <v>SHARED</v>
          </cell>
          <cell r="B1390" t="str">
            <v>1</v>
          </cell>
          <cell r="C1390" t="str">
            <v>F_105035</v>
          </cell>
          <cell r="D1390" t="str">
            <v>0000010000</v>
          </cell>
          <cell r="E1390" t="str">
            <v>-</v>
          </cell>
          <cell r="F1390" t="str">
            <v>F_105035_000</v>
          </cell>
          <cell r="G1390" t="str">
            <v>(Dis.SAVIGNANO) (CESENATICO PIAVE ) LIVELLO POZZETTO</v>
          </cell>
          <cell r="H1390" t="str">
            <v>%</v>
          </cell>
          <cell r="I1390" t="str">
            <v>820</v>
          </cell>
          <cell r="J1390" t="str">
            <v>4095</v>
          </cell>
          <cell r="K1390" t="str">
            <v>0</v>
          </cell>
          <cell r="L1390" t="str">
            <v>100</v>
          </cell>
          <cell r="M1390" t="str">
            <v>1</v>
          </cell>
          <cell r="N1390" t="str">
            <v>0</v>
          </cell>
          <cell r="O1390" t="str">
            <v>32</v>
          </cell>
          <cell r="P1390" t="str">
            <v>0</v>
          </cell>
          <cell r="Q1390" t="str">
            <v>15</v>
          </cell>
          <cell r="R1390" t="str">
            <v>LINEARE</v>
          </cell>
          <cell r="S1390" t="str">
            <v>999999</v>
          </cell>
          <cell r="T1390" t="str">
            <v>888888</v>
          </cell>
          <cell r="U1390" t="str">
            <v>888888</v>
          </cell>
          <cell r="V1390" t="str">
            <v>-888888</v>
          </cell>
          <cell r="W1390" t="str">
            <v>-888888</v>
          </cell>
          <cell r="X1390" t="str">
            <v>-999999</v>
          </cell>
          <cell r="Y1390" t="str">
            <v>15</v>
          </cell>
          <cell r="Z1390" t="str">
            <v>MEDIA</v>
          </cell>
          <cell r="AA1390" t="str">
            <v>10</v>
          </cell>
          <cell r="AB1390" t="str">
            <v>0</v>
          </cell>
          <cell r="AC1390" t="str">
            <v>SI</v>
          </cell>
          <cell r="AD1390" t="str">
            <v>SI_HighLow</v>
          </cell>
          <cell r="AE1390" t="str">
            <v>not used</v>
          </cell>
          <cell r="AF1390" t="str">
            <v>F105035</v>
          </cell>
        </row>
        <row r="1391">
          <cell r="A1391" t="str">
            <v>SHARED</v>
          </cell>
          <cell r="B1391" t="str">
            <v>1</v>
          </cell>
          <cell r="C1391" t="str">
            <v>F_105035</v>
          </cell>
          <cell r="D1391" t="str">
            <v>0000020000</v>
          </cell>
          <cell r="E1391" t="str">
            <v>1</v>
          </cell>
          <cell r="F1391" t="str">
            <v>F_105035_001</v>
          </cell>
          <cell r="G1391" t="str">
            <v>(Dis.SAVIGNANO) (CESENATICO PIAVE ) ASSORBIMENTO AMPEROMETRICO P.PA.1</v>
          </cell>
          <cell r="H1391" t="str">
            <v>A</v>
          </cell>
          <cell r="I1391" t="str">
            <v>820</v>
          </cell>
          <cell r="J1391" t="str">
            <v>4095</v>
          </cell>
          <cell r="K1391" t="str">
            <v>0</v>
          </cell>
          <cell r="L1391" t="str">
            <v>100</v>
          </cell>
          <cell r="M1391" t="str">
            <v>10</v>
          </cell>
          <cell r="N1391" t="str">
            <v>0</v>
          </cell>
          <cell r="O1391" t="str">
            <v>32</v>
          </cell>
          <cell r="P1391" t="str">
            <v>0</v>
          </cell>
          <cell r="Q1391" t="str">
            <v>15</v>
          </cell>
          <cell r="R1391" t="str">
            <v>LINEARE</v>
          </cell>
          <cell r="S1391" t="str">
            <v>999999</v>
          </cell>
          <cell r="T1391" t="str">
            <v>888888</v>
          </cell>
          <cell r="U1391" t="str">
            <v>888888</v>
          </cell>
          <cell r="V1391" t="str">
            <v>-888888</v>
          </cell>
          <cell r="W1391" t="str">
            <v>-888888</v>
          </cell>
          <cell r="X1391" t="str">
            <v>-999999</v>
          </cell>
          <cell r="Y1391" t="str">
            <v>15</v>
          </cell>
          <cell r="Z1391" t="str">
            <v>MEDIA</v>
          </cell>
          <cell r="AA1391" t="str">
            <v>10</v>
          </cell>
          <cell r="AB1391" t="str">
            <v>0</v>
          </cell>
          <cell r="AC1391" t="str">
            <v>SI</v>
          </cell>
          <cell r="AD1391" t="str">
            <v>SI_HighLow</v>
          </cell>
          <cell r="AE1391" t="str">
            <v>not used</v>
          </cell>
          <cell r="AF1391" t="str">
            <v>F105035</v>
          </cell>
        </row>
        <row r="1392">
          <cell r="A1392" t="str">
            <v>SHARED</v>
          </cell>
          <cell r="B1392" t="str">
            <v>1</v>
          </cell>
          <cell r="C1392" t="str">
            <v>F_105035</v>
          </cell>
          <cell r="D1392" t="str">
            <v>0000030000</v>
          </cell>
          <cell r="E1392" t="str">
            <v>2</v>
          </cell>
          <cell r="F1392" t="str">
            <v>F_105035_002</v>
          </cell>
          <cell r="G1392" t="str">
            <v>(Dis.SAVIGNANO) (CESENATICO PIAVE ) ASSORBIMENTO AMPEROMETRICO P.PA.2</v>
          </cell>
          <cell r="H1392" t="str">
            <v>A</v>
          </cell>
          <cell r="I1392" t="str">
            <v>820</v>
          </cell>
          <cell r="J1392" t="str">
            <v>4095</v>
          </cell>
          <cell r="K1392" t="str">
            <v>0</v>
          </cell>
          <cell r="L1392" t="str">
            <v>100</v>
          </cell>
          <cell r="M1392" t="str">
            <v>10</v>
          </cell>
          <cell r="N1392" t="str">
            <v>0</v>
          </cell>
          <cell r="O1392" t="str">
            <v>32</v>
          </cell>
          <cell r="P1392" t="str">
            <v>0</v>
          </cell>
          <cell r="Q1392" t="str">
            <v>15</v>
          </cell>
          <cell r="R1392" t="str">
            <v>LINEARE</v>
          </cell>
          <cell r="S1392" t="str">
            <v>999999</v>
          </cell>
          <cell r="T1392" t="str">
            <v>888888</v>
          </cell>
          <cell r="U1392" t="str">
            <v>888888</v>
          </cell>
          <cell r="V1392" t="str">
            <v>-888888</v>
          </cell>
          <cell r="W1392" t="str">
            <v>-888888</v>
          </cell>
          <cell r="X1392" t="str">
            <v>-999999</v>
          </cell>
          <cell r="Y1392" t="str">
            <v>15</v>
          </cell>
          <cell r="Z1392" t="str">
            <v>MEDIA</v>
          </cell>
          <cell r="AA1392" t="str">
            <v>10</v>
          </cell>
          <cell r="AB1392" t="str">
            <v>0</v>
          </cell>
          <cell r="AC1392" t="str">
            <v>SI</v>
          </cell>
          <cell r="AD1392" t="str">
            <v>SI_HighLow</v>
          </cell>
          <cell r="AE1392" t="str">
            <v>not used</v>
          </cell>
          <cell r="AF1392" t="str">
            <v>F105035</v>
          </cell>
        </row>
        <row r="1393">
          <cell r="A1393" t="str">
            <v>SHARED</v>
          </cell>
          <cell r="B1393" t="str">
            <v>1</v>
          </cell>
          <cell r="C1393" t="str">
            <v>F_105036</v>
          </cell>
          <cell r="D1393" t="str">
            <v>0000010000</v>
          </cell>
          <cell r="E1393" t="str">
            <v>-</v>
          </cell>
          <cell r="F1393" t="str">
            <v>F_105036_000</v>
          </cell>
          <cell r="G1393" t="str">
            <v>(Dis.SAVIGNANO) (CESENATICO S 9 (BIANCHE) ) LIVELLO POZZETTO</v>
          </cell>
          <cell r="H1393" t="str">
            <v>%</v>
          </cell>
          <cell r="I1393" t="str">
            <v>820</v>
          </cell>
          <cell r="J1393" t="str">
            <v>4095</v>
          </cell>
          <cell r="K1393" t="str">
            <v>0</v>
          </cell>
          <cell r="L1393" t="str">
            <v>100</v>
          </cell>
          <cell r="M1393" t="str">
            <v>1</v>
          </cell>
          <cell r="N1393" t="str">
            <v>0</v>
          </cell>
          <cell r="O1393" t="str">
            <v>32</v>
          </cell>
          <cell r="P1393" t="str">
            <v>0</v>
          </cell>
          <cell r="Q1393" t="str">
            <v>15</v>
          </cell>
          <cell r="R1393" t="str">
            <v>LINEARE</v>
          </cell>
          <cell r="S1393" t="str">
            <v>999999</v>
          </cell>
          <cell r="T1393" t="str">
            <v>888888</v>
          </cell>
          <cell r="U1393" t="str">
            <v>888888</v>
          </cell>
          <cell r="V1393" t="str">
            <v>-888888</v>
          </cell>
          <cell r="W1393" t="str">
            <v>-888888</v>
          </cell>
          <cell r="X1393" t="str">
            <v>-999999</v>
          </cell>
          <cell r="Y1393" t="str">
            <v>15</v>
          </cell>
          <cell r="Z1393" t="str">
            <v>MEDIA</v>
          </cell>
          <cell r="AA1393" t="str">
            <v>10</v>
          </cell>
          <cell r="AB1393" t="str">
            <v>0</v>
          </cell>
          <cell r="AC1393" t="str">
            <v>SI</v>
          </cell>
          <cell r="AD1393" t="str">
            <v>SI_HighLow</v>
          </cell>
          <cell r="AE1393" t="str">
            <v>not used</v>
          </cell>
          <cell r="AF1393" t="str">
            <v>F105036</v>
          </cell>
        </row>
        <row r="1394">
          <cell r="A1394" t="str">
            <v>SHARED</v>
          </cell>
          <cell r="B1394" t="str">
            <v>1</v>
          </cell>
          <cell r="C1394" t="str">
            <v>F_105036</v>
          </cell>
          <cell r="D1394" t="str">
            <v>0000020000</v>
          </cell>
          <cell r="E1394" t="str">
            <v>1</v>
          </cell>
          <cell r="F1394" t="str">
            <v>F_105036_001</v>
          </cell>
          <cell r="G1394" t="str">
            <v>(Dis.SAVIGNANO) (CESENATICO S 9 (BIANCHE) ) ASSORBIMENTO AMPEROMETRICO P.PA.1</v>
          </cell>
          <cell r="H1394" t="str">
            <v>A</v>
          </cell>
          <cell r="I1394" t="str">
            <v>820</v>
          </cell>
          <cell r="J1394" t="str">
            <v>4095</v>
          </cell>
          <cell r="K1394" t="str">
            <v>0</v>
          </cell>
          <cell r="L1394" t="str">
            <v>100</v>
          </cell>
          <cell r="M1394" t="str">
            <v>10</v>
          </cell>
          <cell r="N1394" t="str">
            <v>0</v>
          </cell>
          <cell r="O1394" t="str">
            <v>32</v>
          </cell>
          <cell r="P1394" t="str">
            <v>0</v>
          </cell>
          <cell r="Q1394" t="str">
            <v>15</v>
          </cell>
          <cell r="R1394" t="str">
            <v>LINEARE</v>
          </cell>
          <cell r="S1394" t="str">
            <v>999999</v>
          </cell>
          <cell r="T1394" t="str">
            <v>888888</v>
          </cell>
          <cell r="U1394" t="str">
            <v>888888</v>
          </cell>
          <cell r="V1394" t="str">
            <v>-888888</v>
          </cell>
          <cell r="W1394" t="str">
            <v>-888888</v>
          </cell>
          <cell r="X1394" t="str">
            <v>-999999</v>
          </cell>
          <cell r="Y1394" t="str">
            <v>15</v>
          </cell>
          <cell r="Z1394" t="str">
            <v>MEDIA</v>
          </cell>
          <cell r="AA1394" t="str">
            <v>10</v>
          </cell>
          <cell r="AB1394" t="str">
            <v>0</v>
          </cell>
          <cell r="AC1394" t="str">
            <v>SI</v>
          </cell>
          <cell r="AD1394" t="str">
            <v>SI_HighLow</v>
          </cell>
          <cell r="AE1394" t="str">
            <v>not used</v>
          </cell>
          <cell r="AF1394" t="str">
            <v>F105036</v>
          </cell>
        </row>
        <row r="1395">
          <cell r="A1395" t="str">
            <v>SHARED</v>
          </cell>
          <cell r="B1395" t="str">
            <v>1</v>
          </cell>
          <cell r="C1395" t="str">
            <v>F_105036</v>
          </cell>
          <cell r="D1395" t="str">
            <v>0000030000</v>
          </cell>
          <cell r="E1395" t="str">
            <v>2</v>
          </cell>
          <cell r="F1395" t="str">
            <v>F_105036_002</v>
          </cell>
          <cell r="G1395" t="str">
            <v>(Dis.SAVIGNANO) (CESENATICO S 9 (BIANCHE) ) ASSORBIMENTO AMPEROMETRICO P.PA.2</v>
          </cell>
          <cell r="H1395" t="str">
            <v>A</v>
          </cell>
          <cell r="I1395" t="str">
            <v>820</v>
          </cell>
          <cell r="J1395" t="str">
            <v>4095</v>
          </cell>
          <cell r="K1395" t="str">
            <v>0</v>
          </cell>
          <cell r="L1395" t="str">
            <v>100</v>
          </cell>
          <cell r="M1395" t="str">
            <v>10</v>
          </cell>
          <cell r="N1395" t="str">
            <v>0</v>
          </cell>
          <cell r="O1395" t="str">
            <v>32</v>
          </cell>
          <cell r="P1395" t="str">
            <v>0</v>
          </cell>
          <cell r="Q1395" t="str">
            <v>15</v>
          </cell>
          <cell r="R1395" t="str">
            <v>LINEARE</v>
          </cell>
          <cell r="S1395" t="str">
            <v>999999</v>
          </cell>
          <cell r="T1395" t="str">
            <v>888888</v>
          </cell>
          <cell r="U1395" t="str">
            <v>888888</v>
          </cell>
          <cell r="V1395" t="str">
            <v>-888888</v>
          </cell>
          <cell r="W1395" t="str">
            <v>-888888</v>
          </cell>
          <cell r="X1395" t="str">
            <v>-999999</v>
          </cell>
          <cell r="Y1395" t="str">
            <v>15</v>
          </cell>
          <cell r="Z1395" t="str">
            <v>MEDIA</v>
          </cell>
          <cell r="AA1395" t="str">
            <v>10</v>
          </cell>
          <cell r="AB1395" t="str">
            <v>0</v>
          </cell>
          <cell r="AC1395" t="str">
            <v>SI</v>
          </cell>
          <cell r="AD1395" t="str">
            <v>SI_HighLow</v>
          </cell>
          <cell r="AE1395" t="str">
            <v>not used</v>
          </cell>
          <cell r="AF1395" t="str">
            <v>F105036</v>
          </cell>
        </row>
        <row r="1396">
          <cell r="A1396" t="str">
            <v>SHARED</v>
          </cell>
          <cell r="B1396" t="str">
            <v>1</v>
          </cell>
          <cell r="C1396" t="str">
            <v>F_105036</v>
          </cell>
          <cell r="D1396" t="str">
            <v>0000040000</v>
          </cell>
          <cell r="E1396" t="str">
            <v>3</v>
          </cell>
          <cell r="F1396" t="str">
            <v>F_105036_003</v>
          </cell>
          <cell r="G1396" t="str">
            <v>(Dis.SAVIGNANO) (CESENATICO S 9 (BIANCHE) ) ASSORBIMENTO AMPEROMETRICO P.PA.3</v>
          </cell>
          <cell r="H1396" t="str">
            <v>A</v>
          </cell>
          <cell r="I1396" t="str">
            <v>820</v>
          </cell>
          <cell r="J1396" t="str">
            <v>4095</v>
          </cell>
          <cell r="K1396" t="str">
            <v>0</v>
          </cell>
          <cell r="L1396" t="str">
            <v>100</v>
          </cell>
          <cell r="M1396" t="str">
            <v>10</v>
          </cell>
          <cell r="N1396" t="str">
            <v>0</v>
          </cell>
          <cell r="O1396" t="str">
            <v>32</v>
          </cell>
          <cell r="P1396" t="str">
            <v>0</v>
          </cell>
          <cell r="Q1396" t="str">
            <v>15</v>
          </cell>
          <cell r="R1396" t="str">
            <v>LINEARE</v>
          </cell>
          <cell r="S1396" t="str">
            <v>999999</v>
          </cell>
          <cell r="T1396" t="str">
            <v>888888</v>
          </cell>
          <cell r="U1396" t="str">
            <v>888888</v>
          </cell>
          <cell r="V1396" t="str">
            <v>-888888</v>
          </cell>
          <cell r="W1396" t="str">
            <v>-888888</v>
          </cell>
          <cell r="X1396" t="str">
            <v>-999999</v>
          </cell>
          <cell r="Y1396" t="str">
            <v>15</v>
          </cell>
          <cell r="Z1396" t="str">
            <v>MEDIA</v>
          </cell>
          <cell r="AA1396" t="str">
            <v>10</v>
          </cell>
          <cell r="AB1396" t="str">
            <v>0</v>
          </cell>
          <cell r="AC1396" t="str">
            <v>SI</v>
          </cell>
          <cell r="AD1396" t="str">
            <v>SI_HighLow</v>
          </cell>
          <cell r="AE1396" t="str">
            <v>not used</v>
          </cell>
          <cell r="AF1396" t="str">
            <v>F105036</v>
          </cell>
        </row>
        <row r="1397">
          <cell r="A1397" t="str">
            <v>SHARED</v>
          </cell>
          <cell r="B1397" t="str">
            <v>1</v>
          </cell>
          <cell r="C1397" t="str">
            <v>F_105037</v>
          </cell>
          <cell r="D1397" t="str">
            <v>0000010000</v>
          </cell>
          <cell r="E1397" t="str">
            <v>-</v>
          </cell>
          <cell r="F1397" t="str">
            <v>F_105037_000</v>
          </cell>
          <cell r="G1397" t="str">
            <v>(Dis.SAVIGNANO) (CESENATICO DANO ) LIVELLO POZZETTO</v>
          </cell>
          <cell r="H1397" t="str">
            <v>%</v>
          </cell>
          <cell r="I1397" t="str">
            <v>820</v>
          </cell>
          <cell r="J1397" t="str">
            <v>4095</v>
          </cell>
          <cell r="K1397" t="str">
            <v>0</v>
          </cell>
          <cell r="L1397" t="str">
            <v>100</v>
          </cell>
          <cell r="M1397" t="str">
            <v>1</v>
          </cell>
          <cell r="N1397" t="str">
            <v>0</v>
          </cell>
          <cell r="O1397" t="str">
            <v>32</v>
          </cell>
          <cell r="P1397" t="str">
            <v>0</v>
          </cell>
          <cell r="Q1397" t="str">
            <v>15</v>
          </cell>
          <cell r="R1397" t="str">
            <v>LINEARE</v>
          </cell>
          <cell r="S1397" t="str">
            <v>999999</v>
          </cell>
          <cell r="T1397" t="str">
            <v>888888</v>
          </cell>
          <cell r="U1397" t="str">
            <v>888888</v>
          </cell>
          <cell r="V1397" t="str">
            <v>-888888</v>
          </cell>
          <cell r="W1397" t="str">
            <v>-888888</v>
          </cell>
          <cell r="X1397" t="str">
            <v>-999999</v>
          </cell>
          <cell r="Y1397" t="str">
            <v>15</v>
          </cell>
          <cell r="Z1397" t="str">
            <v>MEDIA</v>
          </cell>
          <cell r="AA1397" t="str">
            <v>10</v>
          </cell>
          <cell r="AB1397" t="str">
            <v>0</v>
          </cell>
          <cell r="AC1397" t="str">
            <v>SI</v>
          </cell>
          <cell r="AD1397" t="str">
            <v>SI_HighLow</v>
          </cell>
          <cell r="AE1397" t="str">
            <v>not used</v>
          </cell>
          <cell r="AF1397" t="str">
            <v>F105037</v>
          </cell>
        </row>
        <row r="1398">
          <cell r="A1398" t="str">
            <v>SHARED</v>
          </cell>
          <cell r="B1398" t="str">
            <v>1</v>
          </cell>
          <cell r="C1398" t="str">
            <v>F_105037</v>
          </cell>
          <cell r="D1398" t="str">
            <v>0000020000</v>
          </cell>
          <cell r="E1398" t="str">
            <v>1</v>
          </cell>
          <cell r="F1398" t="str">
            <v>F_105037_001</v>
          </cell>
          <cell r="G1398" t="str">
            <v>(Dis.SAVIGNANO) (CESENATICO DANO ) ASSORBIMENTO AMPEROMETRICO P.PA.1</v>
          </cell>
          <cell r="H1398" t="str">
            <v>A</v>
          </cell>
          <cell r="I1398" t="str">
            <v>820</v>
          </cell>
          <cell r="J1398" t="str">
            <v>4095</v>
          </cell>
          <cell r="K1398" t="str">
            <v>0</v>
          </cell>
          <cell r="L1398" t="str">
            <v>100</v>
          </cell>
          <cell r="M1398" t="str">
            <v>10</v>
          </cell>
          <cell r="N1398" t="str">
            <v>0</v>
          </cell>
          <cell r="O1398" t="str">
            <v>32</v>
          </cell>
          <cell r="P1398" t="str">
            <v>0</v>
          </cell>
          <cell r="Q1398" t="str">
            <v>15</v>
          </cell>
          <cell r="R1398" t="str">
            <v>LINEARE</v>
          </cell>
          <cell r="S1398" t="str">
            <v>999999</v>
          </cell>
          <cell r="T1398" t="str">
            <v>888888</v>
          </cell>
          <cell r="U1398" t="str">
            <v>888888</v>
          </cell>
          <cell r="V1398" t="str">
            <v>-888888</v>
          </cell>
          <cell r="W1398" t="str">
            <v>-888888</v>
          </cell>
          <cell r="X1398" t="str">
            <v>-999999</v>
          </cell>
          <cell r="Y1398" t="str">
            <v>15</v>
          </cell>
          <cell r="Z1398" t="str">
            <v>MEDIA</v>
          </cell>
          <cell r="AA1398" t="str">
            <v>10</v>
          </cell>
          <cell r="AB1398" t="str">
            <v>0</v>
          </cell>
          <cell r="AC1398" t="str">
            <v>SI</v>
          </cell>
          <cell r="AD1398" t="str">
            <v>SI_HighLow</v>
          </cell>
          <cell r="AE1398" t="str">
            <v>not used</v>
          </cell>
          <cell r="AF1398" t="str">
            <v>F105037</v>
          </cell>
        </row>
        <row r="1399">
          <cell r="A1399" t="str">
            <v>SHARED</v>
          </cell>
          <cell r="B1399" t="str">
            <v>1</v>
          </cell>
          <cell r="C1399" t="str">
            <v>F_105037</v>
          </cell>
          <cell r="D1399" t="str">
            <v>0000030000</v>
          </cell>
          <cell r="E1399" t="str">
            <v>2</v>
          </cell>
          <cell r="F1399" t="str">
            <v>F_105037_002</v>
          </cell>
          <cell r="G1399" t="str">
            <v>(Dis.SAVIGNANO) (CESENATICO DANO ) ASSORBIMENTO AMPEROMETRICO P.PA.2</v>
          </cell>
          <cell r="H1399" t="str">
            <v>A</v>
          </cell>
          <cell r="I1399" t="str">
            <v>820</v>
          </cell>
          <cell r="J1399" t="str">
            <v>4095</v>
          </cell>
          <cell r="K1399" t="str">
            <v>0</v>
          </cell>
          <cell r="L1399" t="str">
            <v>100</v>
          </cell>
          <cell r="M1399" t="str">
            <v>10</v>
          </cell>
          <cell r="N1399" t="str">
            <v>0</v>
          </cell>
          <cell r="O1399" t="str">
            <v>32</v>
          </cell>
          <cell r="P1399" t="str">
            <v>0</v>
          </cell>
          <cell r="Q1399" t="str">
            <v>15</v>
          </cell>
          <cell r="R1399" t="str">
            <v>LINEARE</v>
          </cell>
          <cell r="S1399" t="str">
            <v>999999</v>
          </cell>
          <cell r="T1399" t="str">
            <v>888888</v>
          </cell>
          <cell r="U1399" t="str">
            <v>888888</v>
          </cell>
          <cell r="V1399" t="str">
            <v>-888888</v>
          </cell>
          <cell r="W1399" t="str">
            <v>-888888</v>
          </cell>
          <cell r="X1399" t="str">
            <v>-999999</v>
          </cell>
          <cell r="Y1399" t="str">
            <v>15</v>
          </cell>
          <cell r="Z1399" t="str">
            <v>MEDIA</v>
          </cell>
          <cell r="AA1399" t="str">
            <v>10</v>
          </cell>
          <cell r="AB1399" t="str">
            <v>0</v>
          </cell>
          <cell r="AC1399" t="str">
            <v>SI</v>
          </cell>
          <cell r="AD1399" t="str">
            <v>SI_HighLow</v>
          </cell>
          <cell r="AE1399" t="str">
            <v>not used</v>
          </cell>
          <cell r="AF1399" t="str">
            <v>F105037</v>
          </cell>
        </row>
        <row r="1400">
          <cell r="A1400" t="str">
            <v>SHARED</v>
          </cell>
          <cell r="B1400" t="str">
            <v>1</v>
          </cell>
          <cell r="C1400" t="str">
            <v>F_105038</v>
          </cell>
          <cell r="D1400" t="str">
            <v>0000010000</v>
          </cell>
          <cell r="E1400" t="str">
            <v>-</v>
          </cell>
          <cell r="F1400" t="str">
            <v>F_105038_000</v>
          </cell>
          <cell r="G1400" t="str">
            <v>(Dis.SAVIGNANO) (VALVERDE-CESENATICO AGIP ) LIVELLO POZZETTO</v>
          </cell>
          <cell r="H1400" t="str">
            <v>%</v>
          </cell>
          <cell r="I1400" t="str">
            <v>820</v>
          </cell>
          <cell r="J1400" t="str">
            <v>4095</v>
          </cell>
          <cell r="K1400" t="str">
            <v>0</v>
          </cell>
          <cell r="L1400" t="str">
            <v>100</v>
          </cell>
          <cell r="M1400" t="str">
            <v>1</v>
          </cell>
          <cell r="N1400" t="str">
            <v>0</v>
          </cell>
          <cell r="O1400" t="str">
            <v>32</v>
          </cell>
          <cell r="P1400" t="str">
            <v>0</v>
          </cell>
          <cell r="Q1400" t="str">
            <v>15</v>
          </cell>
          <cell r="R1400" t="str">
            <v>LINEARE</v>
          </cell>
          <cell r="S1400" t="str">
            <v>999999</v>
          </cell>
          <cell r="T1400" t="str">
            <v>888888</v>
          </cell>
          <cell r="U1400" t="str">
            <v>888888</v>
          </cell>
          <cell r="V1400" t="str">
            <v>-888888</v>
          </cell>
          <cell r="W1400" t="str">
            <v>-888888</v>
          </cell>
          <cell r="X1400" t="str">
            <v>-999999</v>
          </cell>
          <cell r="Y1400" t="str">
            <v>15</v>
          </cell>
          <cell r="Z1400" t="str">
            <v>MEDIA</v>
          </cell>
          <cell r="AA1400" t="str">
            <v>10</v>
          </cell>
          <cell r="AB1400" t="str">
            <v>0</v>
          </cell>
          <cell r="AC1400" t="str">
            <v>SI</v>
          </cell>
          <cell r="AD1400" t="str">
            <v>SI_HighLow</v>
          </cell>
          <cell r="AE1400" t="str">
            <v>not used</v>
          </cell>
          <cell r="AF1400" t="str">
            <v>F105038</v>
          </cell>
        </row>
        <row r="1401">
          <cell r="A1401" t="str">
            <v>SHARED</v>
          </cell>
          <cell r="B1401" t="str">
            <v>1</v>
          </cell>
          <cell r="C1401" t="str">
            <v>F_105038</v>
          </cell>
          <cell r="D1401" t="str">
            <v>0000020000</v>
          </cell>
          <cell r="E1401" t="str">
            <v>1</v>
          </cell>
          <cell r="F1401" t="str">
            <v>F_105038_001</v>
          </cell>
          <cell r="G1401" t="str">
            <v>(Dis.SAVIGNANO) (VALVERDE-CESENATICO AGIP ) ASSORBIMENTO AMPEROMETRICO P.PA.1</v>
          </cell>
          <cell r="H1401" t="str">
            <v>A</v>
          </cell>
          <cell r="I1401" t="str">
            <v>820</v>
          </cell>
          <cell r="J1401" t="str">
            <v>4095</v>
          </cell>
          <cell r="K1401" t="str">
            <v>0</v>
          </cell>
          <cell r="L1401" t="str">
            <v>100</v>
          </cell>
          <cell r="M1401" t="str">
            <v>10</v>
          </cell>
          <cell r="N1401" t="str">
            <v>0</v>
          </cell>
          <cell r="O1401" t="str">
            <v>32</v>
          </cell>
          <cell r="P1401" t="str">
            <v>0</v>
          </cell>
          <cell r="Q1401" t="str">
            <v>15</v>
          </cell>
          <cell r="R1401" t="str">
            <v>LINEARE</v>
          </cell>
          <cell r="S1401" t="str">
            <v>999999</v>
          </cell>
          <cell r="T1401" t="str">
            <v>888888</v>
          </cell>
          <cell r="U1401" t="str">
            <v>888888</v>
          </cell>
          <cell r="V1401" t="str">
            <v>-888888</v>
          </cell>
          <cell r="W1401" t="str">
            <v>-888888</v>
          </cell>
          <cell r="X1401" t="str">
            <v>-999999</v>
          </cell>
          <cell r="Y1401" t="str">
            <v>15</v>
          </cell>
          <cell r="Z1401" t="str">
            <v>MEDIA</v>
          </cell>
          <cell r="AA1401" t="str">
            <v>10</v>
          </cell>
          <cell r="AB1401" t="str">
            <v>0</v>
          </cell>
          <cell r="AC1401" t="str">
            <v>SI</v>
          </cell>
          <cell r="AD1401" t="str">
            <v>SI_HighLow</v>
          </cell>
          <cell r="AE1401" t="str">
            <v>not used</v>
          </cell>
          <cell r="AF1401" t="str">
            <v>F105038</v>
          </cell>
        </row>
        <row r="1402">
          <cell r="A1402" t="str">
            <v>SHARED</v>
          </cell>
          <cell r="B1402" t="str">
            <v>1</v>
          </cell>
          <cell r="C1402" t="str">
            <v>F_105038</v>
          </cell>
          <cell r="D1402" t="str">
            <v>0000030000</v>
          </cell>
          <cell r="E1402" t="str">
            <v>2</v>
          </cell>
          <cell r="F1402" t="str">
            <v>F_105038_002</v>
          </cell>
          <cell r="G1402" t="str">
            <v>(Dis.SAVIGNANO) (VALVERDE-CESENATICO AGIP ) ASSORBIMENTO AMPEROMETRICO P.PA.2</v>
          </cell>
          <cell r="H1402" t="str">
            <v>A</v>
          </cell>
          <cell r="I1402" t="str">
            <v>820</v>
          </cell>
          <cell r="J1402" t="str">
            <v>4095</v>
          </cell>
          <cell r="K1402" t="str">
            <v>0</v>
          </cell>
          <cell r="L1402" t="str">
            <v>100</v>
          </cell>
          <cell r="M1402" t="str">
            <v>10</v>
          </cell>
          <cell r="N1402" t="str">
            <v>0</v>
          </cell>
          <cell r="O1402" t="str">
            <v>32</v>
          </cell>
          <cell r="P1402" t="str">
            <v>0</v>
          </cell>
          <cell r="Q1402" t="str">
            <v>15</v>
          </cell>
          <cell r="R1402" t="str">
            <v>LINEARE</v>
          </cell>
          <cell r="S1402" t="str">
            <v>999999</v>
          </cell>
          <cell r="T1402" t="str">
            <v>888888</v>
          </cell>
          <cell r="U1402" t="str">
            <v>888888</v>
          </cell>
          <cell r="V1402" t="str">
            <v>-888888</v>
          </cell>
          <cell r="W1402" t="str">
            <v>-888888</v>
          </cell>
          <cell r="X1402" t="str">
            <v>-999999</v>
          </cell>
          <cell r="Y1402" t="str">
            <v>15</v>
          </cell>
          <cell r="Z1402" t="str">
            <v>MEDIA</v>
          </cell>
          <cell r="AA1402" t="str">
            <v>10</v>
          </cell>
          <cell r="AB1402" t="str">
            <v>0</v>
          </cell>
          <cell r="AC1402" t="str">
            <v>SI</v>
          </cell>
          <cell r="AD1402" t="str">
            <v>SI_HighLow</v>
          </cell>
          <cell r="AE1402" t="str">
            <v>not used</v>
          </cell>
          <cell r="AF1402" t="str">
            <v>F105038</v>
          </cell>
        </row>
        <row r="1403">
          <cell r="A1403" t="str">
            <v>SHARED</v>
          </cell>
          <cell r="B1403" t="str">
            <v>1</v>
          </cell>
          <cell r="C1403" t="str">
            <v>F_105039</v>
          </cell>
          <cell r="D1403" t="str">
            <v>0000010000</v>
          </cell>
          <cell r="E1403" t="str">
            <v>-</v>
          </cell>
          <cell r="F1403" t="str">
            <v>F_105039_000</v>
          </cell>
          <cell r="G1403" t="str">
            <v>(Dis.SAVIGNANO) (CESENATICO CANTIERE NAVALE ) LIVELLO POZZETTO</v>
          </cell>
          <cell r="H1403" t="str">
            <v>%</v>
          </cell>
          <cell r="I1403" t="str">
            <v>820</v>
          </cell>
          <cell r="J1403" t="str">
            <v>4095</v>
          </cell>
          <cell r="K1403" t="str">
            <v>0</v>
          </cell>
          <cell r="L1403" t="str">
            <v>100</v>
          </cell>
          <cell r="M1403" t="str">
            <v>1</v>
          </cell>
          <cell r="N1403" t="str">
            <v>0</v>
          </cell>
          <cell r="O1403" t="str">
            <v>32</v>
          </cell>
          <cell r="P1403" t="str">
            <v>0</v>
          </cell>
          <cell r="Q1403" t="str">
            <v>15</v>
          </cell>
          <cell r="R1403" t="str">
            <v>LINEARE</v>
          </cell>
          <cell r="S1403" t="str">
            <v>999999</v>
          </cell>
          <cell r="T1403" t="str">
            <v>888888</v>
          </cell>
          <cell r="U1403" t="str">
            <v>888888</v>
          </cell>
          <cell r="V1403" t="str">
            <v>-888888</v>
          </cell>
          <cell r="W1403" t="str">
            <v>-888888</v>
          </cell>
          <cell r="X1403" t="str">
            <v>-999999</v>
          </cell>
          <cell r="Y1403" t="str">
            <v>15</v>
          </cell>
          <cell r="Z1403" t="str">
            <v>MEDIA</v>
          </cell>
          <cell r="AA1403" t="str">
            <v>10</v>
          </cell>
          <cell r="AB1403" t="str">
            <v>0</v>
          </cell>
          <cell r="AC1403" t="str">
            <v>SI</v>
          </cell>
          <cell r="AD1403" t="str">
            <v>SI_HighLow</v>
          </cell>
          <cell r="AE1403" t="str">
            <v>not used</v>
          </cell>
          <cell r="AF1403" t="str">
            <v>F105039</v>
          </cell>
        </row>
        <row r="1404">
          <cell r="A1404" t="str">
            <v>SHARED</v>
          </cell>
          <cell r="B1404" t="str">
            <v>1</v>
          </cell>
          <cell r="C1404" t="str">
            <v>F_105039</v>
          </cell>
          <cell r="D1404" t="str">
            <v>0000020000</v>
          </cell>
          <cell r="E1404" t="str">
            <v>1</v>
          </cell>
          <cell r="F1404" t="str">
            <v>F_105039_001</v>
          </cell>
          <cell r="G1404" t="str">
            <v>(Dis.SAVIGNANO) (CESENATICO CANTIERE NAVALE ) ASSORBIMENTO AMPEROMETRICO P.PA.1</v>
          </cell>
          <cell r="H1404" t="str">
            <v>A</v>
          </cell>
          <cell r="I1404" t="str">
            <v>820</v>
          </cell>
          <cell r="J1404" t="str">
            <v>4095</v>
          </cell>
          <cell r="K1404" t="str">
            <v>0</v>
          </cell>
          <cell r="L1404" t="str">
            <v>100</v>
          </cell>
          <cell r="M1404" t="str">
            <v>10</v>
          </cell>
          <cell r="N1404" t="str">
            <v>0</v>
          </cell>
          <cell r="O1404" t="str">
            <v>32</v>
          </cell>
          <cell r="P1404" t="str">
            <v>0</v>
          </cell>
          <cell r="Q1404" t="str">
            <v>15</v>
          </cell>
          <cell r="R1404" t="str">
            <v>LINEARE</v>
          </cell>
          <cell r="S1404" t="str">
            <v>999999</v>
          </cell>
          <cell r="T1404" t="str">
            <v>888888</v>
          </cell>
          <cell r="U1404" t="str">
            <v>888888</v>
          </cell>
          <cell r="V1404" t="str">
            <v>-888888</v>
          </cell>
          <cell r="W1404" t="str">
            <v>-888888</v>
          </cell>
          <cell r="X1404" t="str">
            <v>-999999</v>
          </cell>
          <cell r="Y1404" t="str">
            <v>15</v>
          </cell>
          <cell r="Z1404" t="str">
            <v>MEDIA</v>
          </cell>
          <cell r="AA1404" t="str">
            <v>10</v>
          </cell>
          <cell r="AB1404" t="str">
            <v>0</v>
          </cell>
          <cell r="AC1404" t="str">
            <v>SI</v>
          </cell>
          <cell r="AD1404" t="str">
            <v>SI_HighLow</v>
          </cell>
          <cell r="AE1404" t="str">
            <v>not used</v>
          </cell>
          <cell r="AF1404" t="str">
            <v>F105039</v>
          </cell>
        </row>
        <row r="1405">
          <cell r="A1405" t="str">
            <v>SHARED</v>
          </cell>
          <cell r="B1405" t="str">
            <v>1</v>
          </cell>
          <cell r="C1405" t="str">
            <v>F_105040</v>
          </cell>
          <cell r="D1405" t="str">
            <v>0000010000</v>
          </cell>
          <cell r="E1405" t="str">
            <v>-</v>
          </cell>
          <cell r="F1405" t="str">
            <v>F_105040_000</v>
          </cell>
          <cell r="G1405" t="str">
            <v>(Dis.SAVIGNANO) (CESENATICO SOTTOPASSO TORRICELLI ) LIVELLO POZZETTO</v>
          </cell>
          <cell r="H1405" t="str">
            <v>%</v>
          </cell>
          <cell r="I1405" t="str">
            <v>820</v>
          </cell>
          <cell r="J1405" t="str">
            <v>4095</v>
          </cell>
          <cell r="K1405" t="str">
            <v>0</v>
          </cell>
          <cell r="L1405" t="str">
            <v>100</v>
          </cell>
          <cell r="M1405" t="str">
            <v>1</v>
          </cell>
          <cell r="N1405" t="str">
            <v>0</v>
          </cell>
          <cell r="O1405" t="str">
            <v>32</v>
          </cell>
          <cell r="P1405" t="str">
            <v>0</v>
          </cell>
          <cell r="Q1405" t="str">
            <v>15</v>
          </cell>
          <cell r="R1405" t="str">
            <v>LINEARE</v>
          </cell>
          <cell r="S1405" t="str">
            <v>999999</v>
          </cell>
          <cell r="T1405" t="str">
            <v>888888</v>
          </cell>
          <cell r="U1405" t="str">
            <v>888888</v>
          </cell>
          <cell r="V1405" t="str">
            <v>-888888</v>
          </cell>
          <cell r="W1405" t="str">
            <v>-888888</v>
          </cell>
          <cell r="X1405" t="str">
            <v>-999999</v>
          </cell>
          <cell r="Y1405" t="str">
            <v>15</v>
          </cell>
          <cell r="Z1405" t="str">
            <v>MEDIA</v>
          </cell>
          <cell r="AA1405" t="str">
            <v>10</v>
          </cell>
          <cell r="AB1405" t="str">
            <v>0</v>
          </cell>
          <cell r="AC1405" t="str">
            <v>SI</v>
          </cell>
          <cell r="AD1405" t="str">
            <v>SI_HighLow</v>
          </cell>
          <cell r="AE1405" t="str">
            <v>not used</v>
          </cell>
          <cell r="AF1405" t="str">
            <v>F105040</v>
          </cell>
        </row>
        <row r="1406">
          <cell r="A1406" t="str">
            <v>SHARED</v>
          </cell>
          <cell r="B1406" t="str">
            <v>1</v>
          </cell>
          <cell r="C1406" t="str">
            <v>F_105040</v>
          </cell>
          <cell r="D1406" t="str">
            <v>0000020000</v>
          </cell>
          <cell r="E1406" t="str">
            <v>1</v>
          </cell>
          <cell r="F1406" t="str">
            <v>F_105040_001</v>
          </cell>
          <cell r="G1406" t="str">
            <v>(Dis.SAVIGNANO) (CESENATICO SOTTOPASSO TORRICELLI ) ASSORBIMENTO AMPEROMETRICO P</v>
          </cell>
          <cell r="H1406" t="str">
            <v>A</v>
          </cell>
          <cell r="I1406" t="str">
            <v>820</v>
          </cell>
          <cell r="J1406" t="str">
            <v>4095</v>
          </cell>
          <cell r="K1406" t="str">
            <v>0</v>
          </cell>
          <cell r="L1406" t="str">
            <v>100</v>
          </cell>
          <cell r="M1406" t="str">
            <v>10</v>
          </cell>
          <cell r="N1406" t="str">
            <v>0</v>
          </cell>
          <cell r="O1406" t="str">
            <v>32</v>
          </cell>
          <cell r="P1406" t="str">
            <v>0</v>
          </cell>
          <cell r="Q1406" t="str">
            <v>15</v>
          </cell>
          <cell r="R1406" t="str">
            <v>LINEARE</v>
          </cell>
          <cell r="S1406" t="str">
            <v>999999</v>
          </cell>
          <cell r="T1406" t="str">
            <v>888888</v>
          </cell>
          <cell r="U1406" t="str">
            <v>888888</v>
          </cell>
          <cell r="V1406" t="str">
            <v>-888888</v>
          </cell>
          <cell r="W1406" t="str">
            <v>-888888</v>
          </cell>
          <cell r="X1406" t="str">
            <v>-999999</v>
          </cell>
          <cell r="Y1406" t="str">
            <v>15</v>
          </cell>
          <cell r="Z1406" t="str">
            <v>MEDIA</v>
          </cell>
          <cell r="AA1406" t="str">
            <v>10</v>
          </cell>
          <cell r="AB1406" t="str">
            <v>0</v>
          </cell>
          <cell r="AC1406" t="str">
            <v>SI</v>
          </cell>
          <cell r="AD1406" t="str">
            <v>SI_HighLow</v>
          </cell>
          <cell r="AE1406" t="str">
            <v>not used</v>
          </cell>
          <cell r="AF1406" t="str">
            <v>F105040</v>
          </cell>
        </row>
        <row r="1407">
          <cell r="A1407" t="str">
            <v>SHARED</v>
          </cell>
          <cell r="B1407" t="str">
            <v>1</v>
          </cell>
          <cell r="C1407" t="str">
            <v>F_105041</v>
          </cell>
          <cell r="D1407" t="str">
            <v>0000010000</v>
          </cell>
          <cell r="E1407" t="str">
            <v>-</v>
          </cell>
          <cell r="F1407" t="str">
            <v>F_105041_000</v>
          </cell>
          <cell r="G1407" t="str">
            <v>(Dis.SAVIGNANO) (CESENATICO-VALVERDE SOTTOPASSO BRAMANTE) LIVELLO POZZETTO</v>
          </cell>
          <cell r="H1407" t="str">
            <v>%</v>
          </cell>
          <cell r="I1407" t="str">
            <v>820</v>
          </cell>
          <cell r="J1407" t="str">
            <v>4095</v>
          </cell>
          <cell r="K1407" t="str">
            <v>0</v>
          </cell>
          <cell r="L1407" t="str">
            <v>100</v>
          </cell>
          <cell r="M1407" t="str">
            <v>1</v>
          </cell>
          <cell r="N1407" t="str">
            <v>0</v>
          </cell>
          <cell r="O1407" t="str">
            <v>32</v>
          </cell>
          <cell r="P1407" t="str">
            <v>0</v>
          </cell>
          <cell r="Q1407" t="str">
            <v>15</v>
          </cell>
          <cell r="R1407" t="str">
            <v>LINEARE</v>
          </cell>
          <cell r="S1407" t="str">
            <v>999999</v>
          </cell>
          <cell r="T1407" t="str">
            <v>888888</v>
          </cell>
          <cell r="U1407" t="str">
            <v>888888</v>
          </cell>
          <cell r="V1407" t="str">
            <v>-888888</v>
          </cell>
          <cell r="W1407" t="str">
            <v>-888888</v>
          </cell>
          <cell r="X1407" t="str">
            <v>-999999</v>
          </cell>
          <cell r="Y1407" t="str">
            <v>15</v>
          </cell>
          <cell r="Z1407" t="str">
            <v>MEDIA</v>
          </cell>
          <cell r="AA1407" t="str">
            <v>10</v>
          </cell>
          <cell r="AB1407" t="str">
            <v>0</v>
          </cell>
          <cell r="AC1407" t="str">
            <v>SI</v>
          </cell>
          <cell r="AD1407" t="str">
            <v>SI_HighLow</v>
          </cell>
          <cell r="AE1407" t="str">
            <v>not used</v>
          </cell>
          <cell r="AF1407" t="str">
            <v>F105041</v>
          </cell>
        </row>
        <row r="1408">
          <cell r="A1408" t="str">
            <v>SHARED</v>
          </cell>
          <cell r="B1408" t="str">
            <v>1</v>
          </cell>
          <cell r="C1408" t="str">
            <v>F_105041</v>
          </cell>
          <cell r="D1408" t="str">
            <v>0000020000</v>
          </cell>
          <cell r="E1408" t="str">
            <v>1</v>
          </cell>
          <cell r="F1408" t="str">
            <v>F_105041_001</v>
          </cell>
          <cell r="G1408" t="str">
            <v>(Dis.SAVIGNANO) (CESENATICO-VALVERDE SOTTOPASSO BRAMANTE) ASSORBIMENTO AMPEROMET</v>
          </cell>
          <cell r="H1408" t="str">
            <v>A</v>
          </cell>
          <cell r="I1408" t="str">
            <v>820</v>
          </cell>
          <cell r="J1408" t="str">
            <v>4095</v>
          </cell>
          <cell r="K1408" t="str">
            <v>0</v>
          </cell>
          <cell r="L1408" t="str">
            <v>100</v>
          </cell>
          <cell r="M1408" t="str">
            <v>10</v>
          </cell>
          <cell r="N1408" t="str">
            <v>0</v>
          </cell>
          <cell r="O1408" t="str">
            <v>32</v>
          </cell>
          <cell r="P1408" t="str">
            <v>0</v>
          </cell>
          <cell r="Q1408" t="str">
            <v>15</v>
          </cell>
          <cell r="R1408" t="str">
            <v>LINEARE</v>
          </cell>
          <cell r="S1408" t="str">
            <v>999999</v>
          </cell>
          <cell r="T1408" t="str">
            <v>888888</v>
          </cell>
          <cell r="U1408" t="str">
            <v>888888</v>
          </cell>
          <cell r="V1408" t="str">
            <v>-888888</v>
          </cell>
          <cell r="W1408" t="str">
            <v>-888888</v>
          </cell>
          <cell r="X1408" t="str">
            <v>-999999</v>
          </cell>
          <cell r="Y1408" t="str">
            <v>15</v>
          </cell>
          <cell r="Z1408" t="str">
            <v>MEDIA</v>
          </cell>
          <cell r="AA1408" t="str">
            <v>10</v>
          </cell>
          <cell r="AB1408" t="str">
            <v>0</v>
          </cell>
          <cell r="AC1408" t="str">
            <v>SI</v>
          </cell>
          <cell r="AD1408" t="str">
            <v>SI_HighLow</v>
          </cell>
          <cell r="AE1408" t="str">
            <v>not used</v>
          </cell>
          <cell r="AF1408" t="str">
            <v>F105041</v>
          </cell>
        </row>
        <row r="1409">
          <cell r="A1409" t="str">
            <v>SHARED</v>
          </cell>
          <cell r="B1409" t="str">
            <v>1</v>
          </cell>
          <cell r="C1409" t="str">
            <v>F_105041</v>
          </cell>
          <cell r="D1409" t="str">
            <v>0000030000</v>
          </cell>
          <cell r="E1409" t="str">
            <v>2</v>
          </cell>
          <cell r="F1409" t="str">
            <v>F_105041_002</v>
          </cell>
          <cell r="G1409" t="str">
            <v>(Dis.SAVIGNANO) (CESENATICO-VALVERDE SOTTOPASSO BRAMANTE) ASSORBIMENTO AMPEROMET</v>
          </cell>
          <cell r="H1409" t="str">
            <v>A</v>
          </cell>
          <cell r="I1409" t="str">
            <v>820</v>
          </cell>
          <cell r="J1409" t="str">
            <v>4095</v>
          </cell>
          <cell r="K1409" t="str">
            <v>0</v>
          </cell>
          <cell r="L1409" t="str">
            <v>100</v>
          </cell>
          <cell r="M1409" t="str">
            <v>10</v>
          </cell>
          <cell r="N1409" t="str">
            <v>0</v>
          </cell>
          <cell r="O1409" t="str">
            <v>32</v>
          </cell>
          <cell r="P1409" t="str">
            <v>0</v>
          </cell>
          <cell r="Q1409" t="str">
            <v>15</v>
          </cell>
          <cell r="R1409" t="str">
            <v>LINEARE</v>
          </cell>
          <cell r="S1409" t="str">
            <v>999999</v>
          </cell>
          <cell r="T1409" t="str">
            <v>888888</v>
          </cell>
          <cell r="U1409" t="str">
            <v>888888</v>
          </cell>
          <cell r="V1409" t="str">
            <v>-888888</v>
          </cell>
          <cell r="W1409" t="str">
            <v>-888888</v>
          </cell>
          <cell r="X1409" t="str">
            <v>-999999</v>
          </cell>
          <cell r="Y1409" t="str">
            <v>15</v>
          </cell>
          <cell r="Z1409" t="str">
            <v>MEDIA</v>
          </cell>
          <cell r="AA1409" t="str">
            <v>10</v>
          </cell>
          <cell r="AB1409" t="str">
            <v>0</v>
          </cell>
          <cell r="AC1409" t="str">
            <v>SI</v>
          </cell>
          <cell r="AD1409" t="str">
            <v>SI_HighLow</v>
          </cell>
          <cell r="AE1409" t="str">
            <v>not used</v>
          </cell>
          <cell r="AF1409" t="str">
            <v>F105041</v>
          </cell>
        </row>
        <row r="1410">
          <cell r="A1410" t="str">
            <v>SHARED</v>
          </cell>
          <cell r="B1410" t="str">
            <v>1</v>
          </cell>
          <cell r="C1410" t="str">
            <v>F_105042</v>
          </cell>
          <cell r="D1410" t="str">
            <v>0000010000</v>
          </cell>
          <cell r="E1410" t="str">
            <v>-</v>
          </cell>
          <cell r="F1410" t="str">
            <v>F_105042_000</v>
          </cell>
          <cell r="G1410" t="str">
            <v>(Dis.SAVIGNANO) (CESENATICO (PONENTE) MOBILIFICIO ADRIATICO-1 ) LIVELLO POZZETTO</v>
          </cell>
          <cell r="H1410" t="str">
            <v>%</v>
          </cell>
          <cell r="I1410" t="str">
            <v>820</v>
          </cell>
          <cell r="J1410" t="str">
            <v>4095</v>
          </cell>
          <cell r="K1410" t="str">
            <v>0</v>
          </cell>
          <cell r="L1410" t="str">
            <v>100</v>
          </cell>
          <cell r="M1410" t="str">
            <v>1</v>
          </cell>
          <cell r="N1410" t="str">
            <v>0</v>
          </cell>
          <cell r="O1410" t="str">
            <v>32</v>
          </cell>
          <cell r="P1410" t="str">
            <v>0</v>
          </cell>
          <cell r="Q1410" t="str">
            <v>15</v>
          </cell>
          <cell r="R1410" t="str">
            <v>LINEARE</v>
          </cell>
          <cell r="S1410" t="str">
            <v>999999</v>
          </cell>
          <cell r="T1410" t="str">
            <v>888888</v>
          </cell>
          <cell r="U1410" t="str">
            <v>888888</v>
          </cell>
          <cell r="V1410" t="str">
            <v>-888888</v>
          </cell>
          <cell r="W1410" t="str">
            <v>-888888</v>
          </cell>
          <cell r="X1410" t="str">
            <v>-999999</v>
          </cell>
          <cell r="Y1410" t="str">
            <v>15</v>
          </cell>
          <cell r="Z1410" t="str">
            <v>MEDIA</v>
          </cell>
          <cell r="AA1410" t="str">
            <v>10</v>
          </cell>
          <cell r="AB1410" t="str">
            <v>0</v>
          </cell>
          <cell r="AC1410" t="str">
            <v>SI</v>
          </cell>
          <cell r="AD1410" t="str">
            <v>SI_HighLow</v>
          </cell>
          <cell r="AE1410" t="str">
            <v>not used</v>
          </cell>
          <cell r="AF1410" t="str">
            <v>F105042</v>
          </cell>
        </row>
        <row r="1411">
          <cell r="A1411" t="str">
            <v>SHARED</v>
          </cell>
          <cell r="B1411" t="str">
            <v>1</v>
          </cell>
          <cell r="C1411" t="str">
            <v>F_105042</v>
          </cell>
          <cell r="D1411" t="str">
            <v>0000020000</v>
          </cell>
          <cell r="E1411" t="str">
            <v>1</v>
          </cell>
          <cell r="F1411" t="str">
            <v>F_105042_001</v>
          </cell>
          <cell r="G1411" t="str">
            <v>(Dis.SAVIGNANO) (CESENATICO (PONENTE) MOBILIFICIO ADRIATICO-1 ) ASSORBIMENTO AMP</v>
          </cell>
          <cell r="H1411" t="str">
            <v>A</v>
          </cell>
          <cell r="I1411" t="str">
            <v>820</v>
          </cell>
          <cell r="J1411" t="str">
            <v>4095</v>
          </cell>
          <cell r="K1411" t="str">
            <v>0</v>
          </cell>
          <cell r="L1411" t="str">
            <v>100</v>
          </cell>
          <cell r="M1411" t="str">
            <v>10</v>
          </cell>
          <cell r="N1411" t="str">
            <v>0</v>
          </cell>
          <cell r="O1411" t="str">
            <v>32</v>
          </cell>
          <cell r="P1411" t="str">
            <v>0</v>
          </cell>
          <cell r="Q1411" t="str">
            <v>15</v>
          </cell>
          <cell r="R1411" t="str">
            <v>LINEARE</v>
          </cell>
          <cell r="S1411" t="str">
            <v>999999</v>
          </cell>
          <cell r="T1411" t="str">
            <v>888888</v>
          </cell>
          <cell r="U1411" t="str">
            <v>888888</v>
          </cell>
          <cell r="V1411" t="str">
            <v>-888888</v>
          </cell>
          <cell r="W1411" t="str">
            <v>-888888</v>
          </cell>
          <cell r="X1411" t="str">
            <v>-999999</v>
          </cell>
          <cell r="Y1411" t="str">
            <v>15</v>
          </cell>
          <cell r="Z1411" t="str">
            <v>MEDIA</v>
          </cell>
          <cell r="AA1411" t="str">
            <v>10</v>
          </cell>
          <cell r="AB1411" t="str">
            <v>0</v>
          </cell>
          <cell r="AC1411" t="str">
            <v>SI</v>
          </cell>
          <cell r="AD1411" t="str">
            <v>SI_HighLow</v>
          </cell>
          <cell r="AE1411" t="str">
            <v>not used</v>
          </cell>
          <cell r="AF1411" t="str">
            <v>F105042</v>
          </cell>
        </row>
        <row r="1412">
          <cell r="A1412" t="str">
            <v>SHARED</v>
          </cell>
          <cell r="B1412" t="str">
            <v>1</v>
          </cell>
          <cell r="C1412" t="str">
            <v>F_105042</v>
          </cell>
          <cell r="D1412" t="str">
            <v>0000030000</v>
          </cell>
          <cell r="E1412" t="str">
            <v>2</v>
          </cell>
          <cell r="F1412" t="str">
            <v>F_105042_002</v>
          </cell>
          <cell r="G1412" t="str">
            <v>(Dis.SAVIGNANO) (CESENATICO (PONENTE) MOBILIFICIO ADRIATICO-1 ) ASSORBIMENTO AMP</v>
          </cell>
          <cell r="H1412" t="str">
            <v>A</v>
          </cell>
          <cell r="I1412" t="str">
            <v>820</v>
          </cell>
          <cell r="J1412" t="str">
            <v>4095</v>
          </cell>
          <cell r="K1412" t="str">
            <v>0</v>
          </cell>
          <cell r="L1412" t="str">
            <v>100</v>
          </cell>
          <cell r="M1412" t="str">
            <v>10</v>
          </cell>
          <cell r="N1412" t="str">
            <v>0</v>
          </cell>
          <cell r="O1412" t="str">
            <v>32</v>
          </cell>
          <cell r="P1412" t="str">
            <v>0</v>
          </cell>
          <cell r="Q1412" t="str">
            <v>15</v>
          </cell>
          <cell r="R1412" t="str">
            <v>LINEARE</v>
          </cell>
          <cell r="S1412" t="str">
            <v>999999</v>
          </cell>
          <cell r="T1412" t="str">
            <v>888888</v>
          </cell>
          <cell r="U1412" t="str">
            <v>888888</v>
          </cell>
          <cell r="V1412" t="str">
            <v>-888888</v>
          </cell>
          <cell r="W1412" t="str">
            <v>-888888</v>
          </cell>
          <cell r="X1412" t="str">
            <v>-999999</v>
          </cell>
          <cell r="Y1412" t="str">
            <v>15</v>
          </cell>
          <cell r="Z1412" t="str">
            <v>MEDIA</v>
          </cell>
          <cell r="AA1412" t="str">
            <v>10</v>
          </cell>
          <cell r="AB1412" t="str">
            <v>0</v>
          </cell>
          <cell r="AC1412" t="str">
            <v>SI</v>
          </cell>
          <cell r="AD1412" t="str">
            <v>SI_HighLow</v>
          </cell>
          <cell r="AE1412" t="str">
            <v>not used</v>
          </cell>
          <cell r="AF1412" t="str">
            <v>F105042</v>
          </cell>
        </row>
        <row r="1413">
          <cell r="A1413" t="str">
            <v>SHARED</v>
          </cell>
          <cell r="B1413" t="str">
            <v>1</v>
          </cell>
          <cell r="C1413" t="str">
            <v>F_105042</v>
          </cell>
          <cell r="D1413" t="str">
            <v>0000040000</v>
          </cell>
          <cell r="E1413" t="str">
            <v>3</v>
          </cell>
          <cell r="F1413" t="str">
            <v>F_105042_003</v>
          </cell>
          <cell r="G1413" t="str">
            <v>(Dis.SAVIGNANO) (CESENATICO (PONENTE) MOBILIFICIO ADRIATICO-1 ) ASSORBIMENTO AMP</v>
          </cell>
          <cell r="H1413" t="str">
            <v>A</v>
          </cell>
          <cell r="I1413" t="str">
            <v>820</v>
          </cell>
          <cell r="J1413" t="str">
            <v>4095</v>
          </cell>
          <cell r="K1413" t="str">
            <v>0</v>
          </cell>
          <cell r="L1413" t="str">
            <v>100</v>
          </cell>
          <cell r="M1413" t="str">
            <v>10</v>
          </cell>
          <cell r="N1413" t="str">
            <v>0</v>
          </cell>
          <cell r="O1413" t="str">
            <v>32</v>
          </cell>
          <cell r="P1413" t="str">
            <v>0</v>
          </cell>
          <cell r="Q1413" t="str">
            <v>15</v>
          </cell>
          <cell r="R1413" t="str">
            <v>LINEARE</v>
          </cell>
          <cell r="S1413" t="str">
            <v>999999</v>
          </cell>
          <cell r="T1413" t="str">
            <v>888888</v>
          </cell>
          <cell r="U1413" t="str">
            <v>888888</v>
          </cell>
          <cell r="V1413" t="str">
            <v>-888888</v>
          </cell>
          <cell r="W1413" t="str">
            <v>-888888</v>
          </cell>
          <cell r="X1413" t="str">
            <v>-999999</v>
          </cell>
          <cell r="Y1413" t="str">
            <v>15</v>
          </cell>
          <cell r="Z1413" t="str">
            <v>MEDIA</v>
          </cell>
          <cell r="AA1413" t="str">
            <v>10</v>
          </cell>
          <cell r="AB1413" t="str">
            <v>0</v>
          </cell>
          <cell r="AC1413" t="str">
            <v>SI</v>
          </cell>
          <cell r="AD1413" t="str">
            <v>SI_HighLow</v>
          </cell>
          <cell r="AE1413" t="str">
            <v>not used</v>
          </cell>
          <cell r="AF1413" t="str">
            <v>F105042</v>
          </cell>
        </row>
        <row r="1414">
          <cell r="A1414" t="str">
            <v>SHARED</v>
          </cell>
          <cell r="B1414" t="str">
            <v>1</v>
          </cell>
          <cell r="C1414" t="str">
            <v>F_105042</v>
          </cell>
          <cell r="D1414" t="str">
            <v>0000050000</v>
          </cell>
          <cell r="E1414" t="str">
            <v>4</v>
          </cell>
          <cell r="F1414" t="str">
            <v>F_105042_004</v>
          </cell>
          <cell r="G1414" t="str">
            <v>(Dis.SAVIGNANO) (CESENATICO (PONENTE) MOBILIFICIO ADRIATICO-1 ) ASSORBIMENTO AMP</v>
          </cell>
          <cell r="H1414" t="str">
            <v>A</v>
          </cell>
          <cell r="I1414" t="str">
            <v>820</v>
          </cell>
          <cell r="J1414" t="str">
            <v>4095</v>
          </cell>
          <cell r="K1414" t="str">
            <v>0</v>
          </cell>
          <cell r="L1414" t="str">
            <v>100</v>
          </cell>
          <cell r="M1414" t="str">
            <v>10</v>
          </cell>
          <cell r="N1414" t="str">
            <v>0</v>
          </cell>
          <cell r="O1414" t="str">
            <v>32</v>
          </cell>
          <cell r="P1414" t="str">
            <v>0</v>
          </cell>
          <cell r="Q1414" t="str">
            <v>15</v>
          </cell>
          <cell r="R1414" t="str">
            <v>LINEARE</v>
          </cell>
          <cell r="S1414" t="str">
            <v>999999</v>
          </cell>
          <cell r="T1414" t="str">
            <v>888888</v>
          </cell>
          <cell r="U1414" t="str">
            <v>888888</v>
          </cell>
          <cell r="V1414" t="str">
            <v>-888888</v>
          </cell>
          <cell r="W1414" t="str">
            <v>-888888</v>
          </cell>
          <cell r="X1414" t="str">
            <v>-999999</v>
          </cell>
          <cell r="Y1414" t="str">
            <v>15</v>
          </cell>
          <cell r="Z1414" t="str">
            <v>MEDIA</v>
          </cell>
          <cell r="AA1414" t="str">
            <v>10</v>
          </cell>
          <cell r="AB1414" t="str">
            <v>0</v>
          </cell>
          <cell r="AC1414" t="str">
            <v>SI</v>
          </cell>
          <cell r="AD1414" t="str">
            <v>SI_HighLow</v>
          </cell>
          <cell r="AE1414" t="str">
            <v>not used</v>
          </cell>
          <cell r="AF1414" t="str">
            <v>F105042</v>
          </cell>
        </row>
        <row r="1415">
          <cell r="A1415" t="str">
            <v>SHARED</v>
          </cell>
          <cell r="B1415" t="str">
            <v>1</v>
          </cell>
          <cell r="C1415" t="str">
            <v>F_105043</v>
          </cell>
          <cell r="D1415" t="str">
            <v>0000010000</v>
          </cell>
          <cell r="E1415" t="str">
            <v>-</v>
          </cell>
          <cell r="F1415" t="str">
            <v>F_105043_000</v>
          </cell>
          <cell r="G1415" t="str">
            <v>(Dis.SAVIGNANO) (CESENATICO (PONENTE) SOLL. METANO BIANCHE ) LIVELLO POZZETTO</v>
          </cell>
          <cell r="H1415" t="str">
            <v>%</v>
          </cell>
          <cell r="I1415" t="str">
            <v>820</v>
          </cell>
          <cell r="J1415" t="str">
            <v>4095</v>
          </cell>
          <cell r="K1415" t="str">
            <v>0</v>
          </cell>
          <cell r="L1415" t="str">
            <v>100</v>
          </cell>
          <cell r="M1415" t="str">
            <v>1</v>
          </cell>
          <cell r="N1415" t="str">
            <v>0</v>
          </cell>
          <cell r="O1415" t="str">
            <v>32</v>
          </cell>
          <cell r="P1415" t="str">
            <v>0</v>
          </cell>
          <cell r="Q1415" t="str">
            <v>15</v>
          </cell>
          <cell r="R1415" t="str">
            <v>LINEARE</v>
          </cell>
          <cell r="S1415" t="str">
            <v>999999</v>
          </cell>
          <cell r="T1415" t="str">
            <v>888888</v>
          </cell>
          <cell r="U1415" t="str">
            <v>888888</v>
          </cell>
          <cell r="V1415" t="str">
            <v>-888888</v>
          </cell>
          <cell r="W1415" t="str">
            <v>-888888</v>
          </cell>
          <cell r="X1415" t="str">
            <v>-999999</v>
          </cell>
          <cell r="Y1415" t="str">
            <v>15</v>
          </cell>
          <cell r="Z1415" t="str">
            <v>MEDIA</v>
          </cell>
          <cell r="AA1415" t="str">
            <v>10</v>
          </cell>
          <cell r="AB1415" t="str">
            <v>0</v>
          </cell>
          <cell r="AC1415" t="str">
            <v>SI</v>
          </cell>
          <cell r="AD1415" t="str">
            <v>SI_HighLow</v>
          </cell>
          <cell r="AE1415" t="str">
            <v>not used</v>
          </cell>
          <cell r="AF1415" t="str">
            <v>F105043</v>
          </cell>
        </row>
        <row r="1416">
          <cell r="A1416" t="str">
            <v>SHARED</v>
          </cell>
          <cell r="B1416" t="str">
            <v>1</v>
          </cell>
          <cell r="C1416" t="str">
            <v>F_105043</v>
          </cell>
          <cell r="D1416" t="str">
            <v>0000020000</v>
          </cell>
          <cell r="E1416" t="str">
            <v>1</v>
          </cell>
          <cell r="F1416" t="str">
            <v>F_105043_001</v>
          </cell>
          <cell r="G1416" t="str">
            <v>(Dis.SAVIGNANO) (CESENATICO (PONENTE) SOLL. METANO BIANCHE ) ASSORBIMENTO AMPERO</v>
          </cell>
          <cell r="H1416" t="str">
            <v>A</v>
          </cell>
          <cell r="I1416" t="str">
            <v>820</v>
          </cell>
          <cell r="J1416" t="str">
            <v>4095</v>
          </cell>
          <cell r="K1416" t="str">
            <v>0</v>
          </cell>
          <cell r="L1416" t="str">
            <v>100</v>
          </cell>
          <cell r="M1416" t="str">
            <v>10</v>
          </cell>
          <cell r="N1416" t="str">
            <v>0</v>
          </cell>
          <cell r="O1416" t="str">
            <v>32</v>
          </cell>
          <cell r="P1416" t="str">
            <v>0</v>
          </cell>
          <cell r="Q1416" t="str">
            <v>15</v>
          </cell>
          <cell r="R1416" t="str">
            <v>LINEARE</v>
          </cell>
          <cell r="S1416" t="str">
            <v>999999</v>
          </cell>
          <cell r="T1416" t="str">
            <v>888888</v>
          </cell>
          <cell r="U1416" t="str">
            <v>888888</v>
          </cell>
          <cell r="V1416" t="str">
            <v>-888888</v>
          </cell>
          <cell r="W1416" t="str">
            <v>-888888</v>
          </cell>
          <cell r="X1416" t="str">
            <v>-999999</v>
          </cell>
          <cell r="Y1416" t="str">
            <v>15</v>
          </cell>
          <cell r="Z1416" t="str">
            <v>MEDIA</v>
          </cell>
          <cell r="AA1416" t="str">
            <v>10</v>
          </cell>
          <cell r="AB1416" t="str">
            <v>0</v>
          </cell>
          <cell r="AC1416" t="str">
            <v>SI</v>
          </cell>
          <cell r="AD1416" t="str">
            <v>SI_HighLow</v>
          </cell>
          <cell r="AE1416" t="str">
            <v>not used</v>
          </cell>
          <cell r="AF1416" t="str">
            <v>F105043</v>
          </cell>
        </row>
        <row r="1417">
          <cell r="A1417" t="str">
            <v>SHARED</v>
          </cell>
          <cell r="B1417" t="str">
            <v>1</v>
          </cell>
          <cell r="C1417" t="str">
            <v>F_105043</v>
          </cell>
          <cell r="D1417" t="str">
            <v>0000030000</v>
          </cell>
          <cell r="E1417" t="str">
            <v>2</v>
          </cell>
          <cell r="F1417" t="str">
            <v>F_105043_002</v>
          </cell>
          <cell r="G1417" t="str">
            <v>(Dis.SAVIGNANO) (CESENATICO (PONENTE) SOLL. METANO BIANCHE ) ASSORBIMENTO AMPERO</v>
          </cell>
          <cell r="H1417" t="str">
            <v>A</v>
          </cell>
          <cell r="I1417" t="str">
            <v>820</v>
          </cell>
          <cell r="J1417" t="str">
            <v>4095</v>
          </cell>
          <cell r="K1417" t="str">
            <v>0</v>
          </cell>
          <cell r="L1417" t="str">
            <v>100</v>
          </cell>
          <cell r="M1417" t="str">
            <v>10</v>
          </cell>
          <cell r="N1417" t="str">
            <v>0</v>
          </cell>
          <cell r="O1417" t="str">
            <v>32</v>
          </cell>
          <cell r="P1417" t="str">
            <v>0</v>
          </cell>
          <cell r="Q1417" t="str">
            <v>15</v>
          </cell>
          <cell r="R1417" t="str">
            <v>LINEARE</v>
          </cell>
          <cell r="S1417" t="str">
            <v>999999</v>
          </cell>
          <cell r="T1417" t="str">
            <v>888888</v>
          </cell>
          <cell r="U1417" t="str">
            <v>888888</v>
          </cell>
          <cell r="V1417" t="str">
            <v>-888888</v>
          </cell>
          <cell r="W1417" t="str">
            <v>-888888</v>
          </cell>
          <cell r="X1417" t="str">
            <v>-999999</v>
          </cell>
          <cell r="Y1417" t="str">
            <v>15</v>
          </cell>
          <cell r="Z1417" t="str">
            <v>MEDIA</v>
          </cell>
          <cell r="AA1417" t="str">
            <v>10</v>
          </cell>
          <cell r="AB1417" t="str">
            <v>0</v>
          </cell>
          <cell r="AC1417" t="str">
            <v>SI</v>
          </cell>
          <cell r="AD1417" t="str">
            <v>SI_HighLow</v>
          </cell>
          <cell r="AE1417" t="str">
            <v>not used</v>
          </cell>
          <cell r="AF1417" t="str">
            <v>F105043</v>
          </cell>
        </row>
        <row r="1418">
          <cell r="A1418" t="str">
            <v>SHARED</v>
          </cell>
          <cell r="B1418" t="str">
            <v>1</v>
          </cell>
          <cell r="C1418" t="str">
            <v>F_105043</v>
          </cell>
          <cell r="D1418" t="str">
            <v>0000040000</v>
          </cell>
          <cell r="E1418" t="str">
            <v>3</v>
          </cell>
          <cell r="F1418" t="str">
            <v>F_105043_003</v>
          </cell>
          <cell r="G1418" t="str">
            <v>(Dis.SAVIGNANO) (CESENATICO (PONENTE) SOLL. METANO BIANCHE ) ASSORBIMENTO AMPERO</v>
          </cell>
          <cell r="H1418" t="str">
            <v>A</v>
          </cell>
          <cell r="I1418" t="str">
            <v>820</v>
          </cell>
          <cell r="J1418" t="str">
            <v>4095</v>
          </cell>
          <cell r="K1418" t="str">
            <v>0</v>
          </cell>
          <cell r="L1418" t="str">
            <v>100</v>
          </cell>
          <cell r="M1418" t="str">
            <v>10</v>
          </cell>
          <cell r="N1418" t="str">
            <v>0</v>
          </cell>
          <cell r="O1418" t="str">
            <v>32</v>
          </cell>
          <cell r="P1418" t="str">
            <v>0</v>
          </cell>
          <cell r="Q1418" t="str">
            <v>15</v>
          </cell>
          <cell r="R1418" t="str">
            <v>LINEARE</v>
          </cell>
          <cell r="S1418" t="str">
            <v>999999</v>
          </cell>
          <cell r="T1418" t="str">
            <v>888888</v>
          </cell>
          <cell r="U1418" t="str">
            <v>888888</v>
          </cell>
          <cell r="V1418" t="str">
            <v>-888888</v>
          </cell>
          <cell r="W1418" t="str">
            <v>-888888</v>
          </cell>
          <cell r="X1418" t="str">
            <v>-999999</v>
          </cell>
          <cell r="Y1418" t="str">
            <v>15</v>
          </cell>
          <cell r="Z1418" t="str">
            <v>MEDIA</v>
          </cell>
          <cell r="AA1418" t="str">
            <v>10</v>
          </cell>
          <cell r="AB1418" t="str">
            <v>0</v>
          </cell>
          <cell r="AC1418" t="str">
            <v>SI</v>
          </cell>
          <cell r="AD1418" t="str">
            <v>SI_HighLow</v>
          </cell>
          <cell r="AE1418" t="str">
            <v>not used</v>
          </cell>
          <cell r="AF1418" t="str">
            <v>F105043</v>
          </cell>
        </row>
        <row r="1419">
          <cell r="A1419" t="str">
            <v>SHARED</v>
          </cell>
          <cell r="B1419" t="str">
            <v>1</v>
          </cell>
          <cell r="C1419" t="str">
            <v>F_105045</v>
          </cell>
          <cell r="D1419" t="str">
            <v>0000010000</v>
          </cell>
          <cell r="E1419" t="str">
            <v>-</v>
          </cell>
          <cell r="F1419" t="str">
            <v>F_105045_000</v>
          </cell>
          <cell r="G1419" t="str">
            <v>(Dis.SAVIGNANO) (CESENATICO SAN PELLEGRINO ) LIVELLO POZZETTO</v>
          </cell>
          <cell r="H1419" t="str">
            <v>%</v>
          </cell>
          <cell r="I1419" t="str">
            <v>820</v>
          </cell>
          <cell r="J1419" t="str">
            <v>4095</v>
          </cell>
          <cell r="K1419" t="str">
            <v>0</v>
          </cell>
          <cell r="L1419" t="str">
            <v>100</v>
          </cell>
          <cell r="M1419" t="str">
            <v>1</v>
          </cell>
          <cell r="N1419" t="str">
            <v>0</v>
          </cell>
          <cell r="O1419" t="str">
            <v>32</v>
          </cell>
          <cell r="P1419" t="str">
            <v>0</v>
          </cell>
          <cell r="Q1419" t="str">
            <v>15</v>
          </cell>
          <cell r="R1419" t="str">
            <v>LINEARE</v>
          </cell>
          <cell r="S1419" t="str">
            <v>999999</v>
          </cell>
          <cell r="T1419" t="str">
            <v>888888</v>
          </cell>
          <cell r="U1419" t="str">
            <v>888888</v>
          </cell>
          <cell r="V1419" t="str">
            <v>-888888</v>
          </cell>
          <cell r="W1419" t="str">
            <v>-888888</v>
          </cell>
          <cell r="X1419" t="str">
            <v>-999999</v>
          </cell>
          <cell r="Y1419" t="str">
            <v>15</v>
          </cell>
          <cell r="Z1419" t="str">
            <v>MEDIA</v>
          </cell>
          <cell r="AA1419" t="str">
            <v>10</v>
          </cell>
          <cell r="AB1419" t="str">
            <v>0</v>
          </cell>
          <cell r="AC1419" t="str">
            <v>SI</v>
          </cell>
          <cell r="AD1419" t="str">
            <v>SI_HighLow</v>
          </cell>
          <cell r="AE1419" t="str">
            <v>not used</v>
          </cell>
          <cell r="AF1419" t="str">
            <v>F105045</v>
          </cell>
        </row>
        <row r="1420">
          <cell r="A1420" t="str">
            <v>SHARED</v>
          </cell>
          <cell r="B1420" t="str">
            <v>1</v>
          </cell>
          <cell r="C1420" t="str">
            <v>F_105045</v>
          </cell>
          <cell r="D1420" t="str">
            <v>0000020000</v>
          </cell>
          <cell r="E1420" t="str">
            <v>1</v>
          </cell>
          <cell r="F1420" t="str">
            <v>F_105045_001</v>
          </cell>
          <cell r="G1420" t="str">
            <v>(Dis.SAVIGNANO) (CESENATICO SAN PELLEGRINO ) ASSORBIMENTOAMPEROMETRICO P.PA. 1</v>
          </cell>
          <cell r="H1420" t="str">
            <v>A</v>
          </cell>
          <cell r="I1420" t="str">
            <v>820</v>
          </cell>
          <cell r="J1420" t="str">
            <v>4095</v>
          </cell>
          <cell r="K1420" t="str">
            <v>0</v>
          </cell>
          <cell r="L1420" t="str">
            <v>5</v>
          </cell>
          <cell r="M1420" t="str">
            <v>10</v>
          </cell>
          <cell r="N1420" t="str">
            <v>0</v>
          </cell>
          <cell r="O1420" t="str">
            <v>32</v>
          </cell>
          <cell r="P1420" t="str">
            <v>0</v>
          </cell>
          <cell r="Q1420" t="str">
            <v>15</v>
          </cell>
          <cell r="R1420" t="str">
            <v>LINEARE</v>
          </cell>
          <cell r="S1420" t="str">
            <v>999999</v>
          </cell>
          <cell r="T1420" t="str">
            <v>888888</v>
          </cell>
          <cell r="U1420" t="str">
            <v>888888</v>
          </cell>
          <cell r="V1420" t="str">
            <v>-888888</v>
          </cell>
          <cell r="W1420" t="str">
            <v>-888888</v>
          </cell>
          <cell r="X1420" t="str">
            <v>-999999</v>
          </cell>
          <cell r="Y1420" t="str">
            <v>15</v>
          </cell>
          <cell r="Z1420" t="str">
            <v>MEDIA</v>
          </cell>
          <cell r="AA1420" t="str">
            <v>10</v>
          </cell>
          <cell r="AB1420" t="str">
            <v>0</v>
          </cell>
          <cell r="AC1420" t="str">
            <v>SI</v>
          </cell>
          <cell r="AD1420" t="str">
            <v>SI_HighLow</v>
          </cell>
          <cell r="AE1420" t="str">
            <v>not used</v>
          </cell>
          <cell r="AF1420" t="str">
            <v>F105045</v>
          </cell>
        </row>
        <row r="1421">
          <cell r="A1421" t="str">
            <v>SHARED</v>
          </cell>
          <cell r="B1421" t="str">
            <v>1</v>
          </cell>
          <cell r="C1421" t="str">
            <v>F_105045</v>
          </cell>
          <cell r="D1421" t="str">
            <v>0000030000</v>
          </cell>
          <cell r="E1421" t="str">
            <v>2</v>
          </cell>
          <cell r="F1421" t="str">
            <v>F_105045_002</v>
          </cell>
          <cell r="G1421" t="str">
            <v>(Dis.SAVIGNANO) (CESENATICO SAN PELLEGRINO ) ASSORBIMENTOAMPEROMETRICO P.PA. 2</v>
          </cell>
          <cell r="H1421" t="str">
            <v>A</v>
          </cell>
          <cell r="I1421" t="str">
            <v>820</v>
          </cell>
          <cell r="J1421" t="str">
            <v>4095</v>
          </cell>
          <cell r="K1421" t="str">
            <v>0</v>
          </cell>
          <cell r="L1421" t="str">
            <v>5</v>
          </cell>
          <cell r="M1421" t="str">
            <v>10</v>
          </cell>
          <cell r="N1421" t="str">
            <v>0</v>
          </cell>
          <cell r="O1421" t="str">
            <v>32</v>
          </cell>
          <cell r="P1421" t="str">
            <v>0</v>
          </cell>
          <cell r="Q1421" t="str">
            <v>15</v>
          </cell>
          <cell r="R1421" t="str">
            <v>LINEARE</v>
          </cell>
          <cell r="S1421" t="str">
            <v>999999</v>
          </cell>
          <cell r="T1421" t="str">
            <v>888888</v>
          </cell>
          <cell r="U1421" t="str">
            <v>888888</v>
          </cell>
          <cell r="V1421" t="str">
            <v>-888888</v>
          </cell>
          <cell r="W1421" t="str">
            <v>-888888</v>
          </cell>
          <cell r="X1421" t="str">
            <v>-999999</v>
          </cell>
          <cell r="Y1421" t="str">
            <v>15</v>
          </cell>
          <cell r="Z1421" t="str">
            <v>MEDIA</v>
          </cell>
          <cell r="AA1421" t="str">
            <v>10</v>
          </cell>
          <cell r="AB1421" t="str">
            <v>0</v>
          </cell>
          <cell r="AC1421" t="str">
            <v>SI</v>
          </cell>
          <cell r="AD1421" t="str">
            <v>SI_HighLow</v>
          </cell>
          <cell r="AE1421" t="str">
            <v>not used</v>
          </cell>
          <cell r="AF1421" t="str">
            <v>F105045</v>
          </cell>
        </row>
        <row r="1422">
          <cell r="A1422" t="str">
            <v>SHARED</v>
          </cell>
          <cell r="B1422" t="str">
            <v>10</v>
          </cell>
          <cell r="C1422" t="str">
            <v>T_400000</v>
          </cell>
          <cell r="D1422" t="str">
            <v>0000200000</v>
          </cell>
          <cell r="E1422" t="str">
            <v>66</v>
          </cell>
          <cell r="F1422" t="str">
            <v>F_105047_000</v>
          </cell>
          <cell r="G1422" t="str">
            <v>(Dis.SAVIGNANO) (S.MAURO P. CAVALCAVIA) ORE TBOX</v>
          </cell>
          <cell r="H1422" t="str">
            <v>h</v>
          </cell>
          <cell r="I1422" t="str">
            <v>0</v>
          </cell>
          <cell r="J1422" t="str">
            <v>1000</v>
          </cell>
          <cell r="K1422" t="str">
            <v>0</v>
          </cell>
          <cell r="L1422" t="str">
            <v>100</v>
          </cell>
          <cell r="M1422" t="str">
            <v>1</v>
          </cell>
          <cell r="N1422" t="str">
            <v>0</v>
          </cell>
          <cell r="O1422" t="str">
            <v>10</v>
          </cell>
          <cell r="P1422" t="str">
            <v>0</v>
          </cell>
          <cell r="Q1422" t="str">
            <v>15</v>
          </cell>
          <cell r="R1422" t="str">
            <v>LINEARE</v>
          </cell>
          <cell r="S1422" t="str">
            <v>999999</v>
          </cell>
          <cell r="T1422" t="str">
            <v>888888</v>
          </cell>
          <cell r="U1422" t="str">
            <v>888888</v>
          </cell>
          <cell r="V1422" t="str">
            <v>-888888</v>
          </cell>
          <cell r="W1422" t="str">
            <v>-888888</v>
          </cell>
          <cell r="X1422" t="str">
            <v>-999999</v>
          </cell>
          <cell r="Y1422" t="str">
            <v>0</v>
          </cell>
          <cell r="Z1422" t="str">
            <v>MEDIA</v>
          </cell>
          <cell r="AA1422" t="str">
            <v>10</v>
          </cell>
          <cell r="AB1422" t="str">
            <v>0</v>
          </cell>
          <cell r="AC1422" t="str">
            <v>NO</v>
          </cell>
          <cell r="AD1422" t="str">
            <v>NO</v>
          </cell>
          <cell r="AE1422" t="str">
            <v>not used</v>
          </cell>
          <cell r="AF1422" t="str">
            <v>F105047</v>
          </cell>
        </row>
        <row r="1423">
          <cell r="A1423" t="str">
            <v>SHARED</v>
          </cell>
          <cell r="B1423" t="str">
            <v>10</v>
          </cell>
          <cell r="C1423" t="str">
            <v>T_400000</v>
          </cell>
          <cell r="D1423" t="str">
            <v>0000210000</v>
          </cell>
          <cell r="E1423" t="str">
            <v>65</v>
          </cell>
          <cell r="F1423" t="str">
            <v>F_105047_001</v>
          </cell>
          <cell r="G1423" t="str">
            <v>(Dis.SAVIGNANO) (S.MAURO P. CAVALCAVIA) MINUTO TBOX</v>
          </cell>
          <cell r="H1423" t="str">
            <v>min</v>
          </cell>
          <cell r="I1423" t="str">
            <v>0</v>
          </cell>
          <cell r="J1423" t="str">
            <v>1000</v>
          </cell>
          <cell r="K1423" t="str">
            <v>0</v>
          </cell>
          <cell r="L1423" t="str">
            <v>100</v>
          </cell>
          <cell r="M1423" t="str">
            <v>1</v>
          </cell>
          <cell r="N1423" t="str">
            <v>0</v>
          </cell>
          <cell r="O1423" t="str">
            <v>10</v>
          </cell>
          <cell r="P1423" t="str">
            <v>0</v>
          </cell>
          <cell r="Q1423" t="str">
            <v>15</v>
          </cell>
          <cell r="R1423" t="str">
            <v>LINEARE</v>
          </cell>
          <cell r="S1423" t="str">
            <v>999999</v>
          </cell>
          <cell r="T1423" t="str">
            <v>888888</v>
          </cell>
          <cell r="U1423" t="str">
            <v>888888</v>
          </cell>
          <cell r="V1423" t="str">
            <v>-888888</v>
          </cell>
          <cell r="W1423" t="str">
            <v>-888888</v>
          </cell>
          <cell r="X1423" t="str">
            <v>-999999</v>
          </cell>
          <cell r="Y1423" t="str">
            <v>0</v>
          </cell>
          <cell r="Z1423" t="str">
            <v>MEDIA</v>
          </cell>
          <cell r="AA1423" t="str">
            <v>10</v>
          </cell>
          <cell r="AB1423" t="str">
            <v>0</v>
          </cell>
          <cell r="AC1423" t="str">
            <v>NO</v>
          </cell>
          <cell r="AD1423" t="str">
            <v>NO</v>
          </cell>
          <cell r="AE1423" t="str">
            <v>not used</v>
          </cell>
          <cell r="AF1423" t="str">
            <v>F105047</v>
          </cell>
        </row>
        <row r="1424">
          <cell r="A1424" t="str">
            <v>SHARED</v>
          </cell>
          <cell r="B1424" t="str">
            <v>10</v>
          </cell>
          <cell r="C1424" t="str">
            <v>T_400000</v>
          </cell>
          <cell r="D1424" t="str">
            <v>0000220000</v>
          </cell>
          <cell r="E1424" t="str">
            <v>64</v>
          </cell>
          <cell r="F1424" t="str">
            <v>F_105047_002</v>
          </cell>
          <cell r="G1424" t="str">
            <v>(Dis.SAVIGNANO) (S.MAURO P. CAVALCAVIA) SECONDO TBOX</v>
          </cell>
          <cell r="H1424" t="str">
            <v>sec</v>
          </cell>
          <cell r="I1424" t="str">
            <v>0</v>
          </cell>
          <cell r="J1424" t="str">
            <v>1000</v>
          </cell>
          <cell r="K1424" t="str">
            <v>0</v>
          </cell>
          <cell r="L1424" t="str">
            <v>100</v>
          </cell>
          <cell r="M1424" t="str">
            <v>1</v>
          </cell>
          <cell r="N1424" t="str">
            <v>0</v>
          </cell>
          <cell r="O1424" t="str">
            <v>10</v>
          </cell>
          <cell r="P1424" t="str">
            <v>0</v>
          </cell>
          <cell r="Q1424" t="str">
            <v>15</v>
          </cell>
          <cell r="R1424" t="str">
            <v>LINEARE</v>
          </cell>
          <cell r="S1424" t="str">
            <v>999999</v>
          </cell>
          <cell r="T1424" t="str">
            <v>888888</v>
          </cell>
          <cell r="U1424" t="str">
            <v>888888</v>
          </cell>
          <cell r="V1424" t="str">
            <v>-888888</v>
          </cell>
          <cell r="W1424" t="str">
            <v>-888888</v>
          </cell>
          <cell r="X1424" t="str">
            <v>-999999</v>
          </cell>
          <cell r="Y1424" t="str">
            <v>0</v>
          </cell>
          <cell r="Z1424" t="str">
            <v>MEDIA</v>
          </cell>
          <cell r="AA1424" t="str">
            <v>10</v>
          </cell>
          <cell r="AB1424" t="str">
            <v>0</v>
          </cell>
          <cell r="AC1424" t="str">
            <v>NO</v>
          </cell>
          <cell r="AD1424" t="str">
            <v>NO</v>
          </cell>
          <cell r="AE1424" t="str">
            <v>not used</v>
          </cell>
          <cell r="AF1424" t="str">
            <v>F105047</v>
          </cell>
        </row>
        <row r="1425">
          <cell r="A1425" t="str">
            <v>SHARED</v>
          </cell>
          <cell r="B1425" t="str">
            <v>10</v>
          </cell>
          <cell r="C1425" t="str">
            <v>T_400000</v>
          </cell>
          <cell r="D1425" t="str">
            <v>0000230000</v>
          </cell>
          <cell r="E1425" t="str">
            <v>69</v>
          </cell>
          <cell r="F1425" t="str">
            <v>F_105047_003</v>
          </cell>
          <cell r="G1425" t="str">
            <v>(Dis.SAVIGNANO) (S.MAURO P. CAVALCAVIA) TENSIONE BATTERIA</v>
          </cell>
          <cell r="H1425" t="str">
            <v>V</v>
          </cell>
          <cell r="I1425" t="str">
            <v>0</v>
          </cell>
          <cell r="J1425" t="str">
            <v>1000</v>
          </cell>
          <cell r="K1425" t="str">
            <v>0</v>
          </cell>
          <cell r="L1425" t="str">
            <v>100</v>
          </cell>
          <cell r="M1425" t="str">
            <v>1</v>
          </cell>
          <cell r="N1425" t="str">
            <v>0</v>
          </cell>
          <cell r="O1425" t="str">
            <v>10</v>
          </cell>
          <cell r="P1425" t="str">
            <v>0</v>
          </cell>
          <cell r="Q1425" t="str">
            <v>15</v>
          </cell>
          <cell r="R1425" t="str">
            <v>LINEARE</v>
          </cell>
          <cell r="S1425" t="str">
            <v>999999</v>
          </cell>
          <cell r="T1425" t="str">
            <v>888888</v>
          </cell>
          <cell r="U1425" t="str">
            <v>888888</v>
          </cell>
          <cell r="V1425" t="str">
            <v>-888888</v>
          </cell>
          <cell r="W1425" t="str">
            <v>-888888</v>
          </cell>
          <cell r="X1425" t="str">
            <v>-999999</v>
          </cell>
          <cell r="Y1425" t="str">
            <v>0</v>
          </cell>
          <cell r="Z1425" t="str">
            <v>MEDIA</v>
          </cell>
          <cell r="AA1425" t="str">
            <v>10</v>
          </cell>
          <cell r="AB1425" t="str">
            <v>0</v>
          </cell>
          <cell r="AC1425" t="str">
            <v>NO</v>
          </cell>
          <cell r="AD1425" t="str">
            <v>NO</v>
          </cell>
          <cell r="AE1425" t="str">
            <v>not used</v>
          </cell>
          <cell r="AF1425" t="str">
            <v>F105047</v>
          </cell>
        </row>
        <row r="1426">
          <cell r="A1426" t="str">
            <v>SHARED</v>
          </cell>
          <cell r="B1426" t="str">
            <v>10</v>
          </cell>
          <cell r="C1426" t="str">
            <v>T_400000</v>
          </cell>
          <cell r="D1426" t="str">
            <v>0000240000</v>
          </cell>
          <cell r="E1426" t="str">
            <v>70</v>
          </cell>
          <cell r="F1426" t="str">
            <v>F_105047_004</v>
          </cell>
          <cell r="G1426" t="str">
            <v>(Dis.SAVIGNANO) (S.MAURO P. CAVALCAVIA) LIVELLO VASCA</v>
          </cell>
          <cell r="H1426" t="str">
            <v>%</v>
          </cell>
          <cell r="I1426" t="str">
            <v>0</v>
          </cell>
          <cell r="J1426" t="str">
            <v>1000</v>
          </cell>
          <cell r="K1426" t="str">
            <v>0</v>
          </cell>
          <cell r="L1426" t="str">
            <v>100</v>
          </cell>
          <cell r="M1426" t="str">
            <v>0</v>
          </cell>
          <cell r="N1426" t="str">
            <v>0</v>
          </cell>
          <cell r="O1426" t="str">
            <v>10</v>
          </cell>
          <cell r="P1426" t="str">
            <v>0</v>
          </cell>
          <cell r="Q1426" t="str">
            <v>15</v>
          </cell>
          <cell r="R1426" t="str">
            <v>LINEARE</v>
          </cell>
          <cell r="S1426" t="str">
            <v>999999</v>
          </cell>
          <cell r="T1426" t="str">
            <v>888888</v>
          </cell>
          <cell r="U1426" t="str">
            <v>888888</v>
          </cell>
          <cell r="V1426" t="str">
            <v>-888888</v>
          </cell>
          <cell r="W1426" t="str">
            <v>-888888</v>
          </cell>
          <cell r="X1426" t="str">
            <v>-999999</v>
          </cell>
          <cell r="Y1426" t="str">
            <v>0</v>
          </cell>
          <cell r="Z1426" t="str">
            <v>MEDIA</v>
          </cell>
          <cell r="AA1426" t="str">
            <v>10</v>
          </cell>
          <cell r="AB1426" t="str">
            <v>0</v>
          </cell>
          <cell r="AC1426" t="str">
            <v>NO</v>
          </cell>
          <cell r="AD1426" t="str">
            <v>NO</v>
          </cell>
          <cell r="AE1426" t="str">
            <v>not used</v>
          </cell>
          <cell r="AF1426" t="str">
            <v>F105047</v>
          </cell>
        </row>
        <row r="1427">
          <cell r="A1427" t="str">
            <v>SHARED</v>
          </cell>
          <cell r="B1427" t="str">
            <v>10</v>
          </cell>
          <cell r="C1427" t="str">
            <v>T_400000</v>
          </cell>
          <cell r="D1427" t="str">
            <v>0000250000</v>
          </cell>
          <cell r="E1427" t="str">
            <v>71</v>
          </cell>
          <cell r="F1427" t="str">
            <v>F_105047_005</v>
          </cell>
          <cell r="G1427" t="str">
            <v>(Dis.SAVIGNANO) (S.MAURO P. CAVALCAVIA) ASSORB.POMPA 1</v>
          </cell>
          <cell r="H1427" t="str">
            <v>A</v>
          </cell>
          <cell r="I1427" t="str">
            <v>0</v>
          </cell>
          <cell r="J1427" t="str">
            <v>1000</v>
          </cell>
          <cell r="K1427" t="str">
            <v>0</v>
          </cell>
          <cell r="L1427" t="str">
            <v>100</v>
          </cell>
          <cell r="M1427" t="str">
            <v>1</v>
          </cell>
          <cell r="N1427" t="str">
            <v>0</v>
          </cell>
          <cell r="O1427" t="str">
            <v>10</v>
          </cell>
          <cell r="P1427" t="str">
            <v>0</v>
          </cell>
          <cell r="Q1427" t="str">
            <v>15</v>
          </cell>
          <cell r="R1427" t="str">
            <v>LINEARE</v>
          </cell>
          <cell r="S1427" t="str">
            <v>999999</v>
          </cell>
          <cell r="T1427" t="str">
            <v>888888</v>
          </cell>
          <cell r="U1427" t="str">
            <v>888888</v>
          </cell>
          <cell r="V1427" t="str">
            <v>-888888</v>
          </cell>
          <cell r="W1427" t="str">
            <v>-888888</v>
          </cell>
          <cell r="X1427" t="str">
            <v>-999999</v>
          </cell>
          <cell r="Y1427" t="str">
            <v>0</v>
          </cell>
          <cell r="Z1427" t="str">
            <v>MEDIA</v>
          </cell>
          <cell r="AA1427" t="str">
            <v>10</v>
          </cell>
          <cell r="AB1427" t="str">
            <v>0</v>
          </cell>
          <cell r="AC1427" t="str">
            <v>NO</v>
          </cell>
          <cell r="AD1427" t="str">
            <v>NO</v>
          </cell>
          <cell r="AE1427" t="str">
            <v>not used</v>
          </cell>
          <cell r="AF1427" t="str">
            <v>F105047</v>
          </cell>
        </row>
        <row r="1428">
          <cell r="A1428" t="str">
            <v>SHARED</v>
          </cell>
          <cell r="B1428" t="str">
            <v>10</v>
          </cell>
          <cell r="C1428" t="str">
            <v>T_400000</v>
          </cell>
          <cell r="D1428" t="str">
            <v>0000260000</v>
          </cell>
          <cell r="E1428" t="str">
            <v>72</v>
          </cell>
          <cell r="F1428" t="str">
            <v>F_105047_006</v>
          </cell>
          <cell r="G1428" t="str">
            <v>(Dis.SAVIGNANO) (S.MAURO P. CAVALCAVIA) ASSORB.POMPA 2</v>
          </cell>
          <cell r="H1428" t="str">
            <v>A</v>
          </cell>
          <cell r="I1428" t="str">
            <v>0</v>
          </cell>
          <cell r="J1428" t="str">
            <v>1000</v>
          </cell>
          <cell r="K1428" t="str">
            <v>0</v>
          </cell>
          <cell r="L1428" t="str">
            <v>100</v>
          </cell>
          <cell r="M1428" t="str">
            <v>1</v>
          </cell>
          <cell r="N1428" t="str">
            <v>0</v>
          </cell>
          <cell r="O1428" t="str">
            <v>10</v>
          </cell>
          <cell r="P1428" t="str">
            <v>0</v>
          </cell>
          <cell r="Q1428" t="str">
            <v>15</v>
          </cell>
          <cell r="R1428" t="str">
            <v>LINEARE</v>
          </cell>
          <cell r="S1428" t="str">
            <v>999999</v>
          </cell>
          <cell r="T1428" t="str">
            <v>888888</v>
          </cell>
          <cell r="U1428" t="str">
            <v>888888</v>
          </cell>
          <cell r="V1428" t="str">
            <v>-888888</v>
          </cell>
          <cell r="W1428" t="str">
            <v>-888888</v>
          </cell>
          <cell r="X1428" t="str">
            <v>-999999</v>
          </cell>
          <cell r="Y1428" t="str">
            <v>0</v>
          </cell>
          <cell r="Z1428" t="str">
            <v>MEDIA</v>
          </cell>
          <cell r="AA1428" t="str">
            <v>10</v>
          </cell>
          <cell r="AB1428" t="str">
            <v>0</v>
          </cell>
          <cell r="AC1428" t="str">
            <v>NO</v>
          </cell>
          <cell r="AD1428" t="str">
            <v>NO</v>
          </cell>
          <cell r="AE1428" t="str">
            <v>not used</v>
          </cell>
          <cell r="AF1428" t="str">
            <v>F105047</v>
          </cell>
        </row>
        <row r="1429">
          <cell r="A1429" t="str">
            <v>SHARED</v>
          </cell>
          <cell r="B1429" t="str">
            <v>10</v>
          </cell>
          <cell r="C1429" t="str">
            <v>T_400000</v>
          </cell>
          <cell r="D1429" t="str">
            <v>0000270000</v>
          </cell>
          <cell r="E1429" t="str">
            <v>73</v>
          </cell>
          <cell r="F1429" t="str">
            <v>F_105047_007</v>
          </cell>
          <cell r="G1429" t="str">
            <v>(Dis.SAVIGNANO) (S.MAURO P. CAVALCAVIA) ASSORB.POMPA 3</v>
          </cell>
          <cell r="H1429" t="str">
            <v>A</v>
          </cell>
          <cell r="I1429" t="str">
            <v>0</v>
          </cell>
          <cell r="J1429" t="str">
            <v>1000</v>
          </cell>
          <cell r="K1429" t="str">
            <v>0</v>
          </cell>
          <cell r="L1429" t="str">
            <v>100</v>
          </cell>
          <cell r="M1429" t="str">
            <v>1</v>
          </cell>
          <cell r="N1429" t="str">
            <v>0</v>
          </cell>
          <cell r="O1429" t="str">
            <v>10</v>
          </cell>
          <cell r="P1429" t="str">
            <v>0</v>
          </cell>
          <cell r="Q1429" t="str">
            <v>15</v>
          </cell>
          <cell r="R1429" t="str">
            <v>LINEARE</v>
          </cell>
          <cell r="S1429" t="str">
            <v>999999</v>
          </cell>
          <cell r="T1429" t="str">
            <v>888888</v>
          </cell>
          <cell r="U1429" t="str">
            <v>888888</v>
          </cell>
          <cell r="V1429" t="str">
            <v>-888888</v>
          </cell>
          <cell r="W1429" t="str">
            <v>-888888</v>
          </cell>
          <cell r="X1429" t="str">
            <v>-999999</v>
          </cell>
          <cell r="Y1429" t="str">
            <v>0</v>
          </cell>
          <cell r="Z1429" t="str">
            <v>MEDIA</v>
          </cell>
          <cell r="AA1429" t="str">
            <v>10</v>
          </cell>
          <cell r="AB1429" t="str">
            <v>0</v>
          </cell>
          <cell r="AC1429" t="str">
            <v>NO</v>
          </cell>
          <cell r="AD1429" t="str">
            <v>NO</v>
          </cell>
          <cell r="AE1429" t="str">
            <v>not used</v>
          </cell>
          <cell r="AF1429" t="str">
            <v>F105047</v>
          </cell>
        </row>
        <row r="1430">
          <cell r="A1430" t="str">
            <v>SHARED</v>
          </cell>
          <cell r="B1430" t="str">
            <v>10</v>
          </cell>
          <cell r="C1430" t="str">
            <v>T_400000</v>
          </cell>
          <cell r="D1430" t="str">
            <v>0000280000</v>
          </cell>
          <cell r="E1430" t="str">
            <v>74</v>
          </cell>
          <cell r="F1430" t="str">
            <v>F_105047_008</v>
          </cell>
          <cell r="G1430" t="str">
            <v>(Dis.SAVIGNANO) (S.MAURO P. CAVALCAVIA) ASSORB.GENERALE</v>
          </cell>
          <cell r="H1430" t="str">
            <v>A</v>
          </cell>
          <cell r="I1430" t="str">
            <v>0</v>
          </cell>
          <cell r="J1430" t="str">
            <v>1000</v>
          </cell>
          <cell r="K1430" t="str">
            <v>0</v>
          </cell>
          <cell r="L1430" t="str">
            <v>100</v>
          </cell>
          <cell r="M1430" t="str">
            <v>1</v>
          </cell>
          <cell r="N1430" t="str">
            <v>0</v>
          </cell>
          <cell r="O1430" t="str">
            <v>10</v>
          </cell>
          <cell r="P1430" t="str">
            <v>0</v>
          </cell>
          <cell r="Q1430" t="str">
            <v>15</v>
          </cell>
          <cell r="R1430" t="str">
            <v>LINEARE</v>
          </cell>
          <cell r="S1430" t="str">
            <v>999999</v>
          </cell>
          <cell r="T1430" t="str">
            <v>888888</v>
          </cell>
          <cell r="U1430" t="str">
            <v>888888</v>
          </cell>
          <cell r="V1430" t="str">
            <v>-888888</v>
          </cell>
          <cell r="W1430" t="str">
            <v>-888888</v>
          </cell>
          <cell r="X1430" t="str">
            <v>-999999</v>
          </cell>
          <cell r="Y1430" t="str">
            <v>0</v>
          </cell>
          <cell r="Z1430" t="str">
            <v>MEDIA</v>
          </cell>
          <cell r="AA1430" t="str">
            <v>10</v>
          </cell>
          <cell r="AB1430" t="str">
            <v>0</v>
          </cell>
          <cell r="AC1430" t="str">
            <v>NO</v>
          </cell>
          <cell r="AD1430" t="str">
            <v>NO</v>
          </cell>
          <cell r="AE1430" t="str">
            <v>not used</v>
          </cell>
          <cell r="AF1430" t="str">
            <v>F105047</v>
          </cell>
        </row>
        <row r="1431">
          <cell r="A1431" t="str">
            <v>SHARED</v>
          </cell>
          <cell r="B1431" t="str">
            <v>10</v>
          </cell>
          <cell r="C1431" t="str">
            <v>T_400000</v>
          </cell>
          <cell r="D1431" t="str">
            <v>0000290000</v>
          </cell>
          <cell r="E1431" t="str">
            <v>36</v>
          </cell>
          <cell r="F1431" t="str">
            <v>F_105047_020</v>
          </cell>
          <cell r="G1431" t="str">
            <v>(Dis.SAVIGNANO) (S.MAURO P. CAVALCAVIA) ANALOG INPUT 1 CPU</v>
          </cell>
          <cell r="H1431" t="str">
            <v>%</v>
          </cell>
          <cell r="I1431" t="str">
            <v>0</v>
          </cell>
          <cell r="J1431" t="str">
            <v>1000</v>
          </cell>
          <cell r="K1431" t="str">
            <v>0</v>
          </cell>
          <cell r="L1431" t="str">
            <v>100</v>
          </cell>
          <cell r="M1431" t="str">
            <v>1</v>
          </cell>
          <cell r="N1431" t="str">
            <v>0</v>
          </cell>
          <cell r="O1431" t="str">
            <v>10</v>
          </cell>
          <cell r="P1431" t="str">
            <v>0</v>
          </cell>
          <cell r="Q1431" t="str">
            <v>15</v>
          </cell>
          <cell r="R1431" t="str">
            <v>LINEARE</v>
          </cell>
          <cell r="S1431" t="str">
            <v>999999</v>
          </cell>
          <cell r="T1431" t="str">
            <v>888888</v>
          </cell>
          <cell r="U1431" t="str">
            <v>888888</v>
          </cell>
          <cell r="V1431" t="str">
            <v>-888888</v>
          </cell>
          <cell r="W1431" t="str">
            <v>-888888</v>
          </cell>
          <cell r="X1431" t="str">
            <v>-999999</v>
          </cell>
          <cell r="Y1431" t="str">
            <v>0</v>
          </cell>
          <cell r="Z1431" t="str">
            <v>MEDIA</v>
          </cell>
          <cell r="AA1431" t="str">
            <v>10</v>
          </cell>
          <cell r="AB1431" t="str">
            <v>0</v>
          </cell>
          <cell r="AC1431" t="str">
            <v>NO</v>
          </cell>
          <cell r="AD1431" t="str">
            <v>NO</v>
          </cell>
          <cell r="AE1431" t="str">
            <v>not used</v>
          </cell>
          <cell r="AF1431" t="str">
            <v>F105047</v>
          </cell>
        </row>
        <row r="1432">
          <cell r="A1432" t="str">
            <v>SHARED</v>
          </cell>
          <cell r="B1432" t="str">
            <v>10</v>
          </cell>
          <cell r="C1432" t="str">
            <v>T_400000</v>
          </cell>
          <cell r="D1432" t="str">
            <v>0000300000</v>
          </cell>
          <cell r="E1432" t="str">
            <v>35</v>
          </cell>
          <cell r="F1432" t="str">
            <v>F_105047_021</v>
          </cell>
          <cell r="G1432" t="str">
            <v>(Dis.SAVIGNANO) (S.MAURO P. CAVALCAVIA) ANALOG INPUT 2 CPU</v>
          </cell>
          <cell r="H1432" t="str">
            <v>%</v>
          </cell>
          <cell r="I1432" t="str">
            <v>0</v>
          </cell>
          <cell r="J1432" t="str">
            <v>1000</v>
          </cell>
          <cell r="K1432" t="str">
            <v>0</v>
          </cell>
          <cell r="L1432" t="str">
            <v>100</v>
          </cell>
          <cell r="M1432" t="str">
            <v>1</v>
          </cell>
          <cell r="N1432" t="str">
            <v>0</v>
          </cell>
          <cell r="O1432" t="str">
            <v>10</v>
          </cell>
          <cell r="P1432" t="str">
            <v>0</v>
          </cell>
          <cell r="Q1432" t="str">
            <v>15</v>
          </cell>
          <cell r="R1432" t="str">
            <v>LINEARE</v>
          </cell>
          <cell r="S1432" t="str">
            <v>999999</v>
          </cell>
          <cell r="T1432" t="str">
            <v>888888</v>
          </cell>
          <cell r="U1432" t="str">
            <v>888888</v>
          </cell>
          <cell r="V1432" t="str">
            <v>-888888</v>
          </cell>
          <cell r="W1432" t="str">
            <v>-888888</v>
          </cell>
          <cell r="X1432" t="str">
            <v>-999999</v>
          </cell>
          <cell r="Y1432" t="str">
            <v>0</v>
          </cell>
          <cell r="Z1432" t="str">
            <v>MEDIA</v>
          </cell>
          <cell r="AA1432" t="str">
            <v>10</v>
          </cell>
          <cell r="AB1432" t="str">
            <v>0</v>
          </cell>
          <cell r="AC1432" t="str">
            <v>NO</v>
          </cell>
          <cell r="AD1432" t="str">
            <v>NO</v>
          </cell>
          <cell r="AE1432" t="str">
            <v>not used</v>
          </cell>
          <cell r="AF1432" t="str">
            <v>F105047</v>
          </cell>
        </row>
        <row r="1433">
          <cell r="A1433" t="str">
            <v>SHARED</v>
          </cell>
          <cell r="B1433" t="str">
            <v>10</v>
          </cell>
          <cell r="C1433" t="str">
            <v>T_400000</v>
          </cell>
          <cell r="D1433" t="str">
            <v>0001780000</v>
          </cell>
          <cell r="E1433" t="str">
            <v>436</v>
          </cell>
          <cell r="F1433" t="str">
            <v>F_105047_061</v>
          </cell>
          <cell r="G1433" t="str">
            <v>(Dis.SAVIGNANO) (S.MAURO P. CAVALCAVIA) LIVELLO 1 STOP</v>
          </cell>
          <cell r="H1433" t="str">
            <v>%</v>
          </cell>
          <cell r="I1433" t="str">
            <v>0</v>
          </cell>
          <cell r="J1433" t="str">
            <v>1000</v>
          </cell>
          <cell r="K1433" t="str">
            <v>0</v>
          </cell>
          <cell r="L1433" t="str">
            <v>100</v>
          </cell>
          <cell r="M1433" t="str">
            <v>1</v>
          </cell>
          <cell r="N1433" t="str">
            <v>0</v>
          </cell>
          <cell r="O1433" t="str">
            <v>10</v>
          </cell>
          <cell r="P1433" t="str">
            <v>0</v>
          </cell>
          <cell r="Q1433" t="str">
            <v>15</v>
          </cell>
          <cell r="R1433" t="str">
            <v>LINEARE</v>
          </cell>
          <cell r="S1433" t="str">
            <v>999999</v>
          </cell>
          <cell r="T1433" t="str">
            <v>888888</v>
          </cell>
          <cell r="U1433" t="str">
            <v>888888</v>
          </cell>
          <cell r="V1433" t="str">
            <v>-888888</v>
          </cell>
          <cell r="W1433" t="str">
            <v>-888888</v>
          </cell>
          <cell r="X1433" t="str">
            <v>-999999</v>
          </cell>
          <cell r="Y1433" t="str">
            <v>0</v>
          </cell>
          <cell r="Z1433" t="str">
            <v>MEDIA</v>
          </cell>
          <cell r="AA1433" t="str">
            <v>10</v>
          </cell>
          <cell r="AB1433" t="str">
            <v>0</v>
          </cell>
          <cell r="AC1433" t="str">
            <v>NO</v>
          </cell>
          <cell r="AD1433" t="str">
            <v>NO</v>
          </cell>
          <cell r="AE1433" t="str">
            <v>not used</v>
          </cell>
          <cell r="AF1433" t="str">
            <v>F105047</v>
          </cell>
        </row>
        <row r="1434">
          <cell r="A1434" t="str">
            <v>SHARED</v>
          </cell>
          <cell r="B1434" t="str">
            <v>10</v>
          </cell>
          <cell r="C1434" t="str">
            <v>T_400000</v>
          </cell>
          <cell r="D1434" t="str">
            <v>0001790000</v>
          </cell>
          <cell r="E1434" t="str">
            <v>437</v>
          </cell>
          <cell r="F1434" t="str">
            <v>F_105047_062</v>
          </cell>
          <cell r="G1434" t="str">
            <v>(Dis.SAVIGNANO) (S.MAURO P. CAVALCAVIA) LIVELLO 1 START</v>
          </cell>
          <cell r="H1434" t="str">
            <v>%</v>
          </cell>
          <cell r="I1434" t="str">
            <v>0</v>
          </cell>
          <cell r="J1434" t="str">
            <v>1000</v>
          </cell>
          <cell r="K1434" t="str">
            <v>0</v>
          </cell>
          <cell r="L1434" t="str">
            <v>100</v>
          </cell>
          <cell r="M1434" t="str">
            <v>1</v>
          </cell>
          <cell r="N1434" t="str">
            <v>0</v>
          </cell>
          <cell r="O1434" t="str">
            <v>10</v>
          </cell>
          <cell r="P1434" t="str">
            <v>0</v>
          </cell>
          <cell r="Q1434" t="str">
            <v>15</v>
          </cell>
          <cell r="R1434" t="str">
            <v>LINEARE</v>
          </cell>
          <cell r="S1434" t="str">
            <v>999999</v>
          </cell>
          <cell r="T1434" t="str">
            <v>888888</v>
          </cell>
          <cell r="U1434" t="str">
            <v>888888</v>
          </cell>
          <cell r="V1434" t="str">
            <v>-888888</v>
          </cell>
          <cell r="W1434" t="str">
            <v>-888888</v>
          </cell>
          <cell r="X1434" t="str">
            <v>-999999</v>
          </cell>
          <cell r="Y1434" t="str">
            <v>0</v>
          </cell>
          <cell r="Z1434" t="str">
            <v>MEDIA</v>
          </cell>
          <cell r="AA1434" t="str">
            <v>10</v>
          </cell>
          <cell r="AB1434" t="str">
            <v>0</v>
          </cell>
          <cell r="AC1434" t="str">
            <v>NO</v>
          </cell>
          <cell r="AD1434" t="str">
            <v>NO</v>
          </cell>
          <cell r="AE1434" t="str">
            <v>not used</v>
          </cell>
          <cell r="AF1434" t="str">
            <v>F105047</v>
          </cell>
        </row>
        <row r="1435">
          <cell r="A1435" t="str">
            <v>SHARED</v>
          </cell>
          <cell r="B1435" t="str">
            <v>10</v>
          </cell>
          <cell r="C1435" t="str">
            <v>T_400000</v>
          </cell>
          <cell r="D1435" t="str">
            <v>0001800000</v>
          </cell>
          <cell r="E1435" t="str">
            <v>438</v>
          </cell>
          <cell r="F1435" t="str">
            <v>F_105047_063</v>
          </cell>
          <cell r="G1435" t="str">
            <v>(Dis.SAVIGNANO) (S.MAURO P. CAVALCAVIA) LIVELLO 2 STOP</v>
          </cell>
          <cell r="H1435" t="str">
            <v>%</v>
          </cell>
          <cell r="I1435" t="str">
            <v>0</v>
          </cell>
          <cell r="J1435" t="str">
            <v>1000</v>
          </cell>
          <cell r="K1435" t="str">
            <v>0</v>
          </cell>
          <cell r="L1435" t="str">
            <v>100</v>
          </cell>
          <cell r="M1435" t="str">
            <v>1</v>
          </cell>
          <cell r="N1435" t="str">
            <v>0</v>
          </cell>
          <cell r="O1435" t="str">
            <v>10</v>
          </cell>
          <cell r="P1435" t="str">
            <v>0</v>
          </cell>
          <cell r="Q1435" t="str">
            <v>15</v>
          </cell>
          <cell r="R1435" t="str">
            <v>LINEARE</v>
          </cell>
          <cell r="S1435" t="str">
            <v>999999</v>
          </cell>
          <cell r="T1435" t="str">
            <v>888888</v>
          </cell>
          <cell r="U1435" t="str">
            <v>888888</v>
          </cell>
          <cell r="V1435" t="str">
            <v>-888888</v>
          </cell>
          <cell r="W1435" t="str">
            <v>-888888</v>
          </cell>
          <cell r="X1435" t="str">
            <v>-999999</v>
          </cell>
          <cell r="Y1435" t="str">
            <v>0</v>
          </cell>
          <cell r="Z1435" t="str">
            <v>MEDIA</v>
          </cell>
          <cell r="AA1435" t="str">
            <v>10</v>
          </cell>
          <cell r="AB1435" t="str">
            <v>0</v>
          </cell>
          <cell r="AC1435" t="str">
            <v>NO</v>
          </cell>
          <cell r="AD1435" t="str">
            <v>NO</v>
          </cell>
          <cell r="AE1435" t="str">
            <v>not used</v>
          </cell>
          <cell r="AF1435" t="str">
            <v>F105047</v>
          </cell>
        </row>
        <row r="1436">
          <cell r="A1436" t="str">
            <v>SHARED</v>
          </cell>
          <cell r="B1436" t="str">
            <v>10</v>
          </cell>
          <cell r="C1436" t="str">
            <v>T_400000</v>
          </cell>
          <cell r="D1436" t="str">
            <v>0001810000</v>
          </cell>
          <cell r="E1436" t="str">
            <v>439</v>
          </cell>
          <cell r="F1436" t="str">
            <v>F_105047_064</v>
          </cell>
          <cell r="G1436" t="str">
            <v>(Dis.SAVIGNANO) (S.MAURO P. CAVALCAVIA) LIVELLO 2 START</v>
          </cell>
          <cell r="H1436" t="str">
            <v>%</v>
          </cell>
          <cell r="I1436" t="str">
            <v>0</v>
          </cell>
          <cell r="J1436" t="str">
            <v>1000</v>
          </cell>
          <cell r="K1436" t="str">
            <v>0</v>
          </cell>
          <cell r="L1436" t="str">
            <v>100</v>
          </cell>
          <cell r="M1436" t="str">
            <v>1</v>
          </cell>
          <cell r="N1436" t="str">
            <v>0</v>
          </cell>
          <cell r="O1436" t="str">
            <v>10</v>
          </cell>
          <cell r="P1436" t="str">
            <v>0</v>
          </cell>
          <cell r="Q1436" t="str">
            <v>15</v>
          </cell>
          <cell r="R1436" t="str">
            <v>LINEARE</v>
          </cell>
          <cell r="S1436" t="str">
            <v>999999</v>
          </cell>
          <cell r="T1436" t="str">
            <v>888888</v>
          </cell>
          <cell r="U1436" t="str">
            <v>888888</v>
          </cell>
          <cell r="V1436" t="str">
            <v>-888888</v>
          </cell>
          <cell r="W1436" t="str">
            <v>-888888</v>
          </cell>
          <cell r="X1436" t="str">
            <v>-999999</v>
          </cell>
          <cell r="Y1436" t="str">
            <v>0</v>
          </cell>
          <cell r="Z1436" t="str">
            <v>MEDIA</v>
          </cell>
          <cell r="AA1436" t="str">
            <v>10</v>
          </cell>
          <cell r="AB1436" t="str">
            <v>0</v>
          </cell>
          <cell r="AC1436" t="str">
            <v>NO</v>
          </cell>
          <cell r="AD1436" t="str">
            <v>NO</v>
          </cell>
          <cell r="AE1436" t="str">
            <v>not used</v>
          </cell>
          <cell r="AF1436" t="str">
            <v>F105047</v>
          </cell>
        </row>
        <row r="1437">
          <cell r="A1437" t="str">
            <v>SHARED</v>
          </cell>
          <cell r="B1437" t="str">
            <v>10</v>
          </cell>
          <cell r="C1437" t="str">
            <v>T_400000</v>
          </cell>
          <cell r="D1437" t="str">
            <v>0001820000</v>
          </cell>
          <cell r="E1437" t="str">
            <v>440</v>
          </cell>
          <cell r="F1437" t="str">
            <v>F_105047_065</v>
          </cell>
          <cell r="G1437" t="str">
            <v>(Dis.SAVIGNANO) (S.MAURO P. CAVALCAVIA) LIVELLO 3 STOP</v>
          </cell>
          <cell r="H1437" t="str">
            <v>-</v>
          </cell>
          <cell r="I1437" t="str">
            <v>0</v>
          </cell>
          <cell r="J1437" t="str">
            <v>1000</v>
          </cell>
          <cell r="K1437" t="str">
            <v>0</v>
          </cell>
          <cell r="L1437" t="str">
            <v>100</v>
          </cell>
          <cell r="M1437" t="str">
            <v>1</v>
          </cell>
          <cell r="N1437" t="str">
            <v>0</v>
          </cell>
          <cell r="O1437" t="str">
            <v>10</v>
          </cell>
          <cell r="P1437" t="str">
            <v>0</v>
          </cell>
          <cell r="Q1437" t="str">
            <v>15</v>
          </cell>
          <cell r="R1437" t="str">
            <v>LINEARE</v>
          </cell>
          <cell r="S1437" t="str">
            <v>999999</v>
          </cell>
          <cell r="T1437" t="str">
            <v>888888</v>
          </cell>
          <cell r="U1437" t="str">
            <v>888888</v>
          </cell>
          <cell r="V1437" t="str">
            <v>-888888</v>
          </cell>
          <cell r="W1437" t="str">
            <v>-888888</v>
          </cell>
          <cell r="X1437" t="str">
            <v>-999999</v>
          </cell>
          <cell r="Y1437" t="str">
            <v>0</v>
          </cell>
          <cell r="Z1437" t="str">
            <v>MEDIA</v>
          </cell>
          <cell r="AA1437" t="str">
            <v>10</v>
          </cell>
          <cell r="AB1437" t="str">
            <v>0</v>
          </cell>
          <cell r="AC1437" t="str">
            <v>NO</v>
          </cell>
          <cell r="AD1437" t="str">
            <v>NO</v>
          </cell>
          <cell r="AE1437" t="str">
            <v>not used</v>
          </cell>
          <cell r="AF1437" t="str">
            <v>F105047</v>
          </cell>
        </row>
        <row r="1438">
          <cell r="A1438" t="str">
            <v>SHARED</v>
          </cell>
          <cell r="B1438" t="str">
            <v>10</v>
          </cell>
          <cell r="C1438" t="str">
            <v>T_400000</v>
          </cell>
          <cell r="D1438" t="str">
            <v>0001830000</v>
          </cell>
          <cell r="E1438" t="str">
            <v>441</v>
          </cell>
          <cell r="F1438" t="str">
            <v>F_105047_066</v>
          </cell>
          <cell r="G1438" t="str">
            <v>(Dis.SAVIGNANO) (S.MAURO P. CAVALCAVIA) LIVELLO 3 START</v>
          </cell>
          <cell r="H1438" t="str">
            <v>-</v>
          </cell>
          <cell r="I1438" t="str">
            <v>0</v>
          </cell>
          <cell r="J1438" t="str">
            <v>1000</v>
          </cell>
          <cell r="K1438" t="str">
            <v>0</v>
          </cell>
          <cell r="L1438" t="str">
            <v>100</v>
          </cell>
          <cell r="M1438" t="str">
            <v>1</v>
          </cell>
          <cell r="N1438" t="str">
            <v>0</v>
          </cell>
          <cell r="O1438" t="str">
            <v>10</v>
          </cell>
          <cell r="P1438" t="str">
            <v>0</v>
          </cell>
          <cell r="Q1438" t="str">
            <v>15</v>
          </cell>
          <cell r="R1438" t="str">
            <v>LINEARE</v>
          </cell>
          <cell r="S1438" t="str">
            <v>999999</v>
          </cell>
          <cell r="T1438" t="str">
            <v>888888</v>
          </cell>
          <cell r="U1438" t="str">
            <v>888888</v>
          </cell>
          <cell r="V1438" t="str">
            <v>-888888</v>
          </cell>
          <cell r="W1438" t="str">
            <v>-888888</v>
          </cell>
          <cell r="X1438" t="str">
            <v>-999999</v>
          </cell>
          <cell r="Y1438" t="str">
            <v>0</v>
          </cell>
          <cell r="Z1438" t="str">
            <v>MEDIA</v>
          </cell>
          <cell r="AA1438" t="str">
            <v>10</v>
          </cell>
          <cell r="AB1438" t="str">
            <v>0</v>
          </cell>
          <cell r="AC1438" t="str">
            <v>NO</v>
          </cell>
          <cell r="AD1438" t="str">
            <v>NO</v>
          </cell>
          <cell r="AE1438" t="str">
            <v>not used</v>
          </cell>
          <cell r="AF1438" t="str">
            <v>F105047</v>
          </cell>
        </row>
        <row r="1439">
          <cell r="A1439" t="str">
            <v>SHARED</v>
          </cell>
          <cell r="B1439" t="str">
            <v>10</v>
          </cell>
          <cell r="C1439" t="str">
            <v>T_400000</v>
          </cell>
          <cell r="D1439" t="str">
            <v>0001840000</v>
          </cell>
          <cell r="E1439" t="str">
            <v>442</v>
          </cell>
          <cell r="F1439" t="str">
            <v>F_105047_067</v>
          </cell>
          <cell r="G1439" t="str">
            <v>(Dis.SAVIGNANO) (S.MAURO P. CAVALCAVIA) LIVELLO 4 STOP</v>
          </cell>
          <cell r="H1439" t="str">
            <v>-</v>
          </cell>
          <cell r="I1439" t="str">
            <v>0</v>
          </cell>
          <cell r="J1439" t="str">
            <v>1000</v>
          </cell>
          <cell r="K1439" t="str">
            <v>0</v>
          </cell>
          <cell r="L1439" t="str">
            <v>100</v>
          </cell>
          <cell r="M1439" t="str">
            <v>1</v>
          </cell>
          <cell r="N1439" t="str">
            <v>0</v>
          </cell>
          <cell r="O1439" t="str">
            <v>10</v>
          </cell>
          <cell r="P1439" t="str">
            <v>0</v>
          </cell>
          <cell r="Q1439" t="str">
            <v>15</v>
          </cell>
          <cell r="R1439" t="str">
            <v>LINEARE</v>
          </cell>
          <cell r="S1439" t="str">
            <v>999999</v>
          </cell>
          <cell r="T1439" t="str">
            <v>888888</v>
          </cell>
          <cell r="U1439" t="str">
            <v>888888</v>
          </cell>
          <cell r="V1439" t="str">
            <v>-888888</v>
          </cell>
          <cell r="W1439" t="str">
            <v>-888888</v>
          </cell>
          <cell r="X1439" t="str">
            <v>-999999</v>
          </cell>
          <cell r="Y1439" t="str">
            <v>0</v>
          </cell>
          <cell r="Z1439" t="str">
            <v>MEDIA</v>
          </cell>
          <cell r="AA1439" t="str">
            <v>10</v>
          </cell>
          <cell r="AB1439" t="str">
            <v>0</v>
          </cell>
          <cell r="AC1439" t="str">
            <v>NO</v>
          </cell>
          <cell r="AD1439" t="str">
            <v>NO</v>
          </cell>
          <cell r="AE1439" t="str">
            <v>not used</v>
          </cell>
          <cell r="AF1439" t="str">
            <v>F105047</v>
          </cell>
        </row>
        <row r="1440">
          <cell r="A1440" t="str">
            <v>SHARED</v>
          </cell>
          <cell r="B1440" t="str">
            <v>10</v>
          </cell>
          <cell r="C1440" t="str">
            <v>T_400000</v>
          </cell>
          <cell r="D1440" t="str">
            <v>0001850000</v>
          </cell>
          <cell r="E1440" t="str">
            <v>443</v>
          </cell>
          <cell r="F1440" t="str">
            <v>F_105047_068</v>
          </cell>
          <cell r="G1440" t="str">
            <v>(Dis.SAVIGNANO) (S.MAURO P. CAVALCAVIA) LIVELLO 4 START</v>
          </cell>
          <cell r="H1440" t="str">
            <v>-</v>
          </cell>
          <cell r="I1440" t="str">
            <v>0</v>
          </cell>
          <cell r="J1440" t="str">
            <v>1000</v>
          </cell>
          <cell r="K1440" t="str">
            <v>0</v>
          </cell>
          <cell r="L1440" t="str">
            <v>100</v>
          </cell>
          <cell r="M1440" t="str">
            <v>1</v>
          </cell>
          <cell r="N1440" t="str">
            <v>0</v>
          </cell>
          <cell r="O1440" t="str">
            <v>10</v>
          </cell>
          <cell r="P1440" t="str">
            <v>0</v>
          </cell>
          <cell r="Q1440" t="str">
            <v>15</v>
          </cell>
          <cell r="R1440" t="str">
            <v>LINEARE</v>
          </cell>
          <cell r="S1440" t="str">
            <v>999999</v>
          </cell>
          <cell r="T1440" t="str">
            <v>888888</v>
          </cell>
          <cell r="U1440" t="str">
            <v>888888</v>
          </cell>
          <cell r="V1440" t="str">
            <v>-888888</v>
          </cell>
          <cell r="W1440" t="str">
            <v>-888888</v>
          </cell>
          <cell r="X1440" t="str">
            <v>-999999</v>
          </cell>
          <cell r="Y1440" t="str">
            <v>0</v>
          </cell>
          <cell r="Z1440" t="str">
            <v>MEDIA</v>
          </cell>
          <cell r="AA1440" t="str">
            <v>10</v>
          </cell>
          <cell r="AB1440" t="str">
            <v>0</v>
          </cell>
          <cell r="AC1440" t="str">
            <v>NO</v>
          </cell>
          <cell r="AD1440" t="str">
            <v>NO</v>
          </cell>
          <cell r="AE1440" t="str">
            <v>not used</v>
          </cell>
          <cell r="AF1440" t="str">
            <v>F105047</v>
          </cell>
        </row>
        <row r="1441">
          <cell r="A1441" t="str">
            <v>SHARED</v>
          </cell>
          <cell r="B1441" t="str">
            <v>1</v>
          </cell>
          <cell r="C1441" t="str">
            <v>F_105048</v>
          </cell>
          <cell r="D1441" t="str">
            <v>0000010000</v>
          </cell>
          <cell r="E1441" t="str">
            <v>-</v>
          </cell>
          <cell r="F1441" t="str">
            <v>F_105048_000</v>
          </cell>
          <cell r="G1441" t="str">
            <v>(Dis.SAVIGNANO) (SAVIGNANO SAN ROCCO ) LIVELLO POZZETTO</v>
          </cell>
          <cell r="H1441" t="str">
            <v>%</v>
          </cell>
          <cell r="I1441" t="str">
            <v>820</v>
          </cell>
          <cell r="J1441" t="str">
            <v>4095</v>
          </cell>
          <cell r="K1441" t="str">
            <v>0</v>
          </cell>
          <cell r="L1441" t="str">
            <v>100</v>
          </cell>
          <cell r="M1441" t="str">
            <v>1</v>
          </cell>
          <cell r="N1441" t="str">
            <v>0</v>
          </cell>
          <cell r="O1441" t="str">
            <v>32</v>
          </cell>
          <cell r="P1441" t="str">
            <v>0</v>
          </cell>
          <cell r="Q1441" t="str">
            <v>15</v>
          </cell>
          <cell r="R1441" t="str">
            <v>LINEARE</v>
          </cell>
          <cell r="S1441" t="str">
            <v>999999</v>
          </cell>
          <cell r="T1441" t="str">
            <v>888888</v>
          </cell>
          <cell r="U1441" t="str">
            <v>888888</v>
          </cell>
          <cell r="V1441" t="str">
            <v>-888888</v>
          </cell>
          <cell r="W1441" t="str">
            <v>-888888</v>
          </cell>
          <cell r="X1441" t="str">
            <v>-999999</v>
          </cell>
          <cell r="Y1441" t="str">
            <v>15</v>
          </cell>
          <cell r="Z1441" t="str">
            <v>MEDIA</v>
          </cell>
          <cell r="AA1441" t="str">
            <v>10</v>
          </cell>
          <cell r="AB1441" t="str">
            <v>0</v>
          </cell>
          <cell r="AC1441" t="str">
            <v>SI</v>
          </cell>
          <cell r="AD1441" t="str">
            <v>SI_HighLow</v>
          </cell>
          <cell r="AE1441" t="str">
            <v>not used</v>
          </cell>
          <cell r="AF1441" t="str">
            <v>F105048</v>
          </cell>
        </row>
        <row r="1442">
          <cell r="A1442" t="str">
            <v>SHARED</v>
          </cell>
          <cell r="B1442" t="str">
            <v>1</v>
          </cell>
          <cell r="C1442" t="str">
            <v>F_105048</v>
          </cell>
          <cell r="D1442" t="str">
            <v>0000020000</v>
          </cell>
          <cell r="E1442" t="str">
            <v>1</v>
          </cell>
          <cell r="F1442" t="str">
            <v>F_105048_001</v>
          </cell>
          <cell r="G1442" t="str">
            <v>(Dis.SAVIGNANO) (SAVIGNANO SAN ROCCO ) ASSORBIMENTO AMPEROMETRICO P.PA.1</v>
          </cell>
          <cell r="H1442" t="str">
            <v>A</v>
          </cell>
          <cell r="I1442" t="str">
            <v>820</v>
          </cell>
          <cell r="J1442" t="str">
            <v>4095</v>
          </cell>
          <cell r="K1442" t="str">
            <v>0</v>
          </cell>
          <cell r="L1442" t="str">
            <v>10</v>
          </cell>
          <cell r="M1442" t="str">
            <v>10</v>
          </cell>
          <cell r="N1442" t="str">
            <v>0</v>
          </cell>
          <cell r="O1442" t="str">
            <v>32</v>
          </cell>
          <cell r="P1442" t="str">
            <v>0</v>
          </cell>
          <cell r="Q1442" t="str">
            <v>15</v>
          </cell>
          <cell r="R1442" t="str">
            <v>LINEARE</v>
          </cell>
          <cell r="S1442" t="str">
            <v>999999</v>
          </cell>
          <cell r="T1442" t="str">
            <v>888888</v>
          </cell>
          <cell r="U1442" t="str">
            <v>888888</v>
          </cell>
          <cell r="V1442" t="str">
            <v>-888888</v>
          </cell>
          <cell r="W1442" t="str">
            <v>-888888</v>
          </cell>
          <cell r="X1442" t="str">
            <v>-999999</v>
          </cell>
          <cell r="Y1442" t="str">
            <v>15</v>
          </cell>
          <cell r="Z1442" t="str">
            <v>MEDIA</v>
          </cell>
          <cell r="AA1442" t="str">
            <v>10</v>
          </cell>
          <cell r="AB1442" t="str">
            <v>0</v>
          </cell>
          <cell r="AC1442" t="str">
            <v>SI</v>
          </cell>
          <cell r="AD1442" t="str">
            <v>SI_HighLow</v>
          </cell>
          <cell r="AE1442" t="str">
            <v>not used</v>
          </cell>
          <cell r="AF1442" t="str">
            <v>F105048</v>
          </cell>
        </row>
        <row r="1443">
          <cell r="A1443" t="str">
            <v>SHARED</v>
          </cell>
          <cell r="B1443" t="str">
            <v>1</v>
          </cell>
          <cell r="C1443" t="str">
            <v>F_105048</v>
          </cell>
          <cell r="D1443" t="str">
            <v>0000030000</v>
          </cell>
          <cell r="E1443" t="str">
            <v>2</v>
          </cell>
          <cell r="F1443" t="str">
            <v>F_105048_002</v>
          </cell>
          <cell r="G1443" t="str">
            <v>(Dis.SAVIGNANO) (SAVIGNANO SAN ROCCO ) ASSORBIMENTO AMPEROMETRICO P.PA.2</v>
          </cell>
          <cell r="H1443" t="str">
            <v>A</v>
          </cell>
          <cell r="I1443" t="str">
            <v>820</v>
          </cell>
          <cell r="J1443" t="str">
            <v>4095</v>
          </cell>
          <cell r="K1443" t="str">
            <v>0</v>
          </cell>
          <cell r="L1443" t="str">
            <v>10</v>
          </cell>
          <cell r="M1443" t="str">
            <v>10</v>
          </cell>
          <cell r="N1443" t="str">
            <v>0</v>
          </cell>
          <cell r="O1443" t="str">
            <v>32</v>
          </cell>
          <cell r="P1443" t="str">
            <v>0</v>
          </cell>
          <cell r="Q1443" t="str">
            <v>15</v>
          </cell>
          <cell r="R1443" t="str">
            <v>LINEARE</v>
          </cell>
          <cell r="S1443" t="str">
            <v>999999</v>
          </cell>
          <cell r="T1443" t="str">
            <v>888888</v>
          </cell>
          <cell r="U1443" t="str">
            <v>888888</v>
          </cell>
          <cell r="V1443" t="str">
            <v>-888888</v>
          </cell>
          <cell r="W1443" t="str">
            <v>-888888</v>
          </cell>
          <cell r="X1443" t="str">
            <v>-999999</v>
          </cell>
          <cell r="Y1443" t="str">
            <v>15</v>
          </cell>
          <cell r="Z1443" t="str">
            <v>MEDIA</v>
          </cell>
          <cell r="AA1443" t="str">
            <v>10</v>
          </cell>
          <cell r="AB1443" t="str">
            <v>0</v>
          </cell>
          <cell r="AC1443" t="str">
            <v>SI</v>
          </cell>
          <cell r="AD1443" t="str">
            <v>SI_HighLow</v>
          </cell>
          <cell r="AE1443" t="str">
            <v>not used</v>
          </cell>
          <cell r="AF1443" t="str">
            <v>F105048</v>
          </cell>
        </row>
        <row r="1444">
          <cell r="A1444" t="str">
            <v>SHARED</v>
          </cell>
          <cell r="B1444" t="str">
            <v>1</v>
          </cell>
          <cell r="C1444" t="str">
            <v>F_105049</v>
          </cell>
          <cell r="D1444" t="str">
            <v>0000010000</v>
          </cell>
          <cell r="E1444" t="str">
            <v>-</v>
          </cell>
          <cell r="F1444" t="str">
            <v>F_105049_000</v>
          </cell>
          <cell r="G1444" t="str">
            <v>(Dis.SAVIGNANO) (SAVIGNANO SEVEN ) LIVELLO POZZETTO</v>
          </cell>
          <cell r="H1444" t="str">
            <v>%</v>
          </cell>
          <cell r="I1444" t="str">
            <v>820</v>
          </cell>
          <cell r="J1444" t="str">
            <v>4095</v>
          </cell>
          <cell r="K1444" t="str">
            <v>0</v>
          </cell>
          <cell r="L1444" t="str">
            <v>100</v>
          </cell>
          <cell r="M1444" t="str">
            <v>1</v>
          </cell>
          <cell r="N1444" t="str">
            <v>0</v>
          </cell>
          <cell r="O1444" t="str">
            <v>32</v>
          </cell>
          <cell r="P1444" t="str">
            <v>0</v>
          </cell>
          <cell r="Q1444" t="str">
            <v>15</v>
          </cell>
          <cell r="R1444" t="str">
            <v>LINEARE</v>
          </cell>
          <cell r="S1444" t="str">
            <v>999999</v>
          </cell>
          <cell r="T1444" t="str">
            <v>888888</v>
          </cell>
          <cell r="U1444" t="str">
            <v>888888</v>
          </cell>
          <cell r="V1444" t="str">
            <v>-888888</v>
          </cell>
          <cell r="W1444" t="str">
            <v>-888888</v>
          </cell>
          <cell r="X1444" t="str">
            <v>-999999</v>
          </cell>
          <cell r="Y1444" t="str">
            <v>15</v>
          </cell>
          <cell r="Z1444" t="str">
            <v>MEDIA</v>
          </cell>
          <cell r="AA1444" t="str">
            <v>10</v>
          </cell>
          <cell r="AB1444" t="str">
            <v>0</v>
          </cell>
          <cell r="AC1444" t="str">
            <v>SI</v>
          </cell>
          <cell r="AD1444" t="str">
            <v>SI_HighLow</v>
          </cell>
          <cell r="AE1444" t="str">
            <v>not used</v>
          </cell>
          <cell r="AF1444" t="str">
            <v>F105049</v>
          </cell>
        </row>
        <row r="1445">
          <cell r="A1445" t="str">
            <v>SHARED</v>
          </cell>
          <cell r="B1445" t="str">
            <v>1</v>
          </cell>
          <cell r="C1445" t="str">
            <v>F_105049</v>
          </cell>
          <cell r="D1445" t="str">
            <v>0000020000</v>
          </cell>
          <cell r="E1445" t="str">
            <v>1</v>
          </cell>
          <cell r="F1445" t="str">
            <v>F_105049_001</v>
          </cell>
          <cell r="G1445" t="str">
            <v>(Dis.SAVIGNANO) (SAVIGNANO SEVEN ) ASSORBIMENTO AMPEROMETRICO P.PA.1</v>
          </cell>
          <cell r="H1445" t="str">
            <v>A</v>
          </cell>
          <cell r="I1445" t="str">
            <v>820</v>
          </cell>
          <cell r="J1445" t="str">
            <v>4095</v>
          </cell>
          <cell r="K1445" t="str">
            <v>0</v>
          </cell>
          <cell r="L1445" t="str">
            <v>100</v>
          </cell>
          <cell r="M1445" t="str">
            <v>10</v>
          </cell>
          <cell r="N1445" t="str">
            <v>0</v>
          </cell>
          <cell r="O1445" t="str">
            <v>32</v>
          </cell>
          <cell r="P1445" t="str">
            <v>0</v>
          </cell>
          <cell r="Q1445" t="str">
            <v>15</v>
          </cell>
          <cell r="R1445" t="str">
            <v>LINEARE</v>
          </cell>
          <cell r="S1445" t="str">
            <v>999999</v>
          </cell>
          <cell r="T1445" t="str">
            <v>888888</v>
          </cell>
          <cell r="U1445" t="str">
            <v>888888</v>
          </cell>
          <cell r="V1445" t="str">
            <v>-888888</v>
          </cell>
          <cell r="W1445" t="str">
            <v>-888888</v>
          </cell>
          <cell r="X1445" t="str">
            <v>-999999</v>
          </cell>
          <cell r="Y1445" t="str">
            <v>15</v>
          </cell>
          <cell r="Z1445" t="str">
            <v>MEDIA</v>
          </cell>
          <cell r="AA1445" t="str">
            <v>10</v>
          </cell>
          <cell r="AB1445" t="str">
            <v>0</v>
          </cell>
          <cell r="AC1445" t="str">
            <v>SI</v>
          </cell>
          <cell r="AD1445" t="str">
            <v>SI_HighLow</v>
          </cell>
          <cell r="AE1445" t="str">
            <v>not used</v>
          </cell>
          <cell r="AF1445" t="str">
            <v>F105049</v>
          </cell>
        </row>
        <row r="1446">
          <cell r="A1446" t="str">
            <v>SHARED</v>
          </cell>
          <cell r="B1446" t="str">
            <v>1</v>
          </cell>
          <cell r="C1446" t="str">
            <v>F_105049</v>
          </cell>
          <cell r="D1446" t="str">
            <v>0000030000</v>
          </cell>
          <cell r="E1446" t="str">
            <v>2</v>
          </cell>
          <cell r="F1446" t="str">
            <v>F_105049_002</v>
          </cell>
          <cell r="G1446" t="str">
            <v>(Dis.SAVIGNANO) (SAVIGNANO SEVEN ) ASSORBIMENTO AMPEROMETRICO P.PA.2</v>
          </cell>
          <cell r="H1446" t="str">
            <v>A</v>
          </cell>
          <cell r="I1446" t="str">
            <v>820</v>
          </cell>
          <cell r="J1446" t="str">
            <v>4095</v>
          </cell>
          <cell r="K1446" t="str">
            <v>0</v>
          </cell>
          <cell r="L1446" t="str">
            <v>100</v>
          </cell>
          <cell r="M1446" t="str">
            <v>10</v>
          </cell>
          <cell r="N1446" t="str">
            <v>0</v>
          </cell>
          <cell r="O1446" t="str">
            <v>32</v>
          </cell>
          <cell r="P1446" t="str">
            <v>0</v>
          </cell>
          <cell r="Q1446" t="str">
            <v>15</v>
          </cell>
          <cell r="R1446" t="str">
            <v>LINEARE</v>
          </cell>
          <cell r="S1446" t="str">
            <v>999999</v>
          </cell>
          <cell r="T1446" t="str">
            <v>888888</v>
          </cell>
          <cell r="U1446" t="str">
            <v>888888</v>
          </cell>
          <cell r="V1446" t="str">
            <v>-888888</v>
          </cell>
          <cell r="W1446" t="str">
            <v>-888888</v>
          </cell>
          <cell r="X1446" t="str">
            <v>-999999</v>
          </cell>
          <cell r="Y1446" t="str">
            <v>15</v>
          </cell>
          <cell r="Z1446" t="str">
            <v>MEDIA</v>
          </cell>
          <cell r="AA1446" t="str">
            <v>10</v>
          </cell>
          <cell r="AB1446" t="str">
            <v>0</v>
          </cell>
          <cell r="AC1446" t="str">
            <v>SI</v>
          </cell>
          <cell r="AD1446" t="str">
            <v>SI_HighLow</v>
          </cell>
          <cell r="AE1446" t="str">
            <v>not used</v>
          </cell>
          <cell r="AF1446" t="str">
            <v>F105049</v>
          </cell>
        </row>
        <row r="1447">
          <cell r="A1447" t="str">
            <v>SHARED</v>
          </cell>
          <cell r="B1447" t="str">
            <v>1</v>
          </cell>
          <cell r="C1447" t="str">
            <v>F_105051</v>
          </cell>
          <cell r="D1447" t="str">
            <v>0000010000</v>
          </cell>
          <cell r="E1447" t="str">
            <v>-</v>
          </cell>
          <cell r="F1447" t="str">
            <v>F_105051_000</v>
          </cell>
          <cell r="G1447" t="str">
            <v>(Dis.SAVIGNANO) (GATTEO MAREGEO ) LIVELLO POZZETTO</v>
          </cell>
          <cell r="H1447" t="str">
            <v>%</v>
          </cell>
          <cell r="I1447" t="str">
            <v>820</v>
          </cell>
          <cell r="J1447" t="str">
            <v>4095</v>
          </cell>
          <cell r="K1447" t="str">
            <v>0</v>
          </cell>
          <cell r="L1447" t="str">
            <v>10</v>
          </cell>
          <cell r="M1447" t="str">
            <v>0</v>
          </cell>
          <cell r="N1447" t="str">
            <v>0</v>
          </cell>
          <cell r="O1447" t="str">
            <v>32</v>
          </cell>
          <cell r="P1447" t="str">
            <v>0</v>
          </cell>
          <cell r="Q1447" t="str">
            <v>15</v>
          </cell>
          <cell r="R1447" t="str">
            <v>LINEARE</v>
          </cell>
          <cell r="S1447" t="str">
            <v>999999</v>
          </cell>
          <cell r="T1447" t="str">
            <v>888888</v>
          </cell>
          <cell r="U1447" t="str">
            <v>888888</v>
          </cell>
          <cell r="V1447" t="str">
            <v>-888888</v>
          </cell>
          <cell r="W1447" t="str">
            <v>-888888</v>
          </cell>
          <cell r="X1447" t="str">
            <v>-999999</v>
          </cell>
          <cell r="Y1447" t="str">
            <v>15</v>
          </cell>
          <cell r="Z1447" t="str">
            <v>MEDIA</v>
          </cell>
          <cell r="AA1447" t="str">
            <v>10</v>
          </cell>
          <cell r="AB1447" t="str">
            <v>0</v>
          </cell>
          <cell r="AC1447" t="str">
            <v>SI</v>
          </cell>
          <cell r="AD1447" t="str">
            <v>SI_HighLow</v>
          </cell>
          <cell r="AE1447" t="str">
            <v>not used</v>
          </cell>
          <cell r="AF1447" t="str">
            <v>F105051</v>
          </cell>
        </row>
        <row r="1448">
          <cell r="A1448" t="str">
            <v>SHARED</v>
          </cell>
          <cell r="B1448" t="str">
            <v>1</v>
          </cell>
          <cell r="C1448" t="str">
            <v>F_105051</v>
          </cell>
          <cell r="D1448" t="str">
            <v>0000020000</v>
          </cell>
          <cell r="E1448" t="str">
            <v>1</v>
          </cell>
          <cell r="F1448" t="str">
            <v>F_105051_001</v>
          </cell>
          <cell r="G1448" t="str">
            <v>(Dis.SAVIGNANO) (GATTEO MAREGEO ) ASSORBIMENTO AMPEROMETRICO P.PA.1</v>
          </cell>
          <cell r="H1448" t="str">
            <v>A</v>
          </cell>
          <cell r="I1448" t="str">
            <v>820</v>
          </cell>
          <cell r="J1448" t="str">
            <v>4095</v>
          </cell>
          <cell r="K1448" t="str">
            <v>0</v>
          </cell>
          <cell r="L1448" t="str">
            <v>100</v>
          </cell>
          <cell r="M1448" t="str">
            <v>10</v>
          </cell>
          <cell r="N1448" t="str">
            <v>0</v>
          </cell>
          <cell r="O1448" t="str">
            <v>32</v>
          </cell>
          <cell r="P1448" t="str">
            <v>0</v>
          </cell>
          <cell r="Q1448" t="str">
            <v>15</v>
          </cell>
          <cell r="R1448" t="str">
            <v>LINEARE</v>
          </cell>
          <cell r="S1448" t="str">
            <v>999999</v>
          </cell>
          <cell r="T1448" t="str">
            <v>888888</v>
          </cell>
          <cell r="U1448" t="str">
            <v>888888</v>
          </cell>
          <cell r="V1448" t="str">
            <v>-888888</v>
          </cell>
          <cell r="W1448" t="str">
            <v>-888888</v>
          </cell>
          <cell r="X1448" t="str">
            <v>-999999</v>
          </cell>
          <cell r="Y1448" t="str">
            <v>15</v>
          </cell>
          <cell r="Z1448" t="str">
            <v>MEDIA</v>
          </cell>
          <cell r="AA1448" t="str">
            <v>10</v>
          </cell>
          <cell r="AB1448" t="str">
            <v>0</v>
          </cell>
          <cell r="AC1448" t="str">
            <v>SI</v>
          </cell>
          <cell r="AD1448" t="str">
            <v>SI_HighLow</v>
          </cell>
          <cell r="AE1448" t="str">
            <v>not used</v>
          </cell>
          <cell r="AF1448" t="str">
            <v>F105051</v>
          </cell>
        </row>
        <row r="1449">
          <cell r="A1449" t="str">
            <v>SHARED</v>
          </cell>
          <cell r="B1449" t="str">
            <v>1</v>
          </cell>
          <cell r="C1449" t="str">
            <v>F_105051</v>
          </cell>
          <cell r="D1449" t="str">
            <v>0000030000</v>
          </cell>
          <cell r="E1449" t="str">
            <v>2</v>
          </cell>
          <cell r="F1449" t="str">
            <v>F_105051_002</v>
          </cell>
          <cell r="G1449" t="str">
            <v>(Dis.SAVIGNANO) (GATTEO MAREGEO ) ASSORBIMENTO AMPEROMETRICO P.PA.2</v>
          </cell>
          <cell r="H1449" t="str">
            <v>A</v>
          </cell>
          <cell r="I1449" t="str">
            <v>820</v>
          </cell>
          <cell r="J1449" t="str">
            <v>4095</v>
          </cell>
          <cell r="K1449" t="str">
            <v>0</v>
          </cell>
          <cell r="L1449" t="str">
            <v>100</v>
          </cell>
          <cell r="M1449" t="str">
            <v>10</v>
          </cell>
          <cell r="N1449" t="str">
            <v>0</v>
          </cell>
          <cell r="O1449" t="str">
            <v>32</v>
          </cell>
          <cell r="P1449" t="str">
            <v>0</v>
          </cell>
          <cell r="Q1449" t="str">
            <v>15</v>
          </cell>
          <cell r="R1449" t="str">
            <v>LINEARE</v>
          </cell>
          <cell r="S1449" t="str">
            <v>999999</v>
          </cell>
          <cell r="T1449" t="str">
            <v>888888</v>
          </cell>
          <cell r="U1449" t="str">
            <v>888888</v>
          </cell>
          <cell r="V1449" t="str">
            <v>-888888</v>
          </cell>
          <cell r="W1449" t="str">
            <v>-888888</v>
          </cell>
          <cell r="X1449" t="str">
            <v>-999999</v>
          </cell>
          <cell r="Y1449" t="str">
            <v>15</v>
          </cell>
          <cell r="Z1449" t="str">
            <v>MEDIA</v>
          </cell>
          <cell r="AA1449" t="str">
            <v>10</v>
          </cell>
          <cell r="AB1449" t="str">
            <v>0</v>
          </cell>
          <cell r="AC1449" t="str">
            <v>SI</v>
          </cell>
          <cell r="AD1449" t="str">
            <v>SI_HighLow</v>
          </cell>
          <cell r="AE1449" t="str">
            <v>not used</v>
          </cell>
          <cell r="AF1449" t="str">
            <v>F105051</v>
          </cell>
        </row>
        <row r="1450">
          <cell r="A1450" t="str">
            <v>SHARED</v>
          </cell>
          <cell r="B1450" t="str">
            <v>10</v>
          </cell>
          <cell r="C1450" t="str">
            <v>T_400000</v>
          </cell>
          <cell r="D1450" t="str">
            <v>0000310000</v>
          </cell>
          <cell r="E1450" t="str">
            <v>128</v>
          </cell>
          <cell r="F1450" t="str">
            <v>F_105052_000</v>
          </cell>
          <cell r="G1450" t="str">
            <v>(Dis.SAVIGNANO) (GATTEO MARE VIA TOSCANINI) SECONDO TBOX</v>
          </cell>
          <cell r="H1450" t="str">
            <v>sec</v>
          </cell>
          <cell r="I1450" t="str">
            <v>0</v>
          </cell>
          <cell r="J1450" t="str">
            <v>1000</v>
          </cell>
          <cell r="K1450" t="str">
            <v>0</v>
          </cell>
          <cell r="L1450" t="str">
            <v>100</v>
          </cell>
          <cell r="M1450" t="str">
            <v>1</v>
          </cell>
          <cell r="N1450" t="str">
            <v>0</v>
          </cell>
          <cell r="O1450" t="str">
            <v>10</v>
          </cell>
          <cell r="P1450" t="str">
            <v>0</v>
          </cell>
          <cell r="Q1450" t="str">
            <v>15</v>
          </cell>
          <cell r="R1450" t="str">
            <v>LINEARE</v>
          </cell>
          <cell r="S1450" t="str">
            <v>999999</v>
          </cell>
          <cell r="T1450" t="str">
            <v>888888</v>
          </cell>
          <cell r="U1450" t="str">
            <v>888888</v>
          </cell>
          <cell r="V1450" t="str">
            <v>-888888</v>
          </cell>
          <cell r="W1450" t="str">
            <v>-888888</v>
          </cell>
          <cell r="X1450" t="str">
            <v>-999999</v>
          </cell>
          <cell r="Y1450" t="str">
            <v>0</v>
          </cell>
          <cell r="Z1450" t="str">
            <v>MEDIA</v>
          </cell>
          <cell r="AA1450" t="str">
            <v>10</v>
          </cell>
          <cell r="AB1450" t="str">
            <v>0</v>
          </cell>
          <cell r="AC1450" t="str">
            <v>NO</v>
          </cell>
          <cell r="AD1450" t="str">
            <v>NO</v>
          </cell>
          <cell r="AE1450" t="str">
            <v>not used</v>
          </cell>
          <cell r="AF1450" t="str">
            <v>F105052</v>
          </cell>
        </row>
        <row r="1451">
          <cell r="A1451" t="str">
            <v>SHARED</v>
          </cell>
          <cell r="B1451" t="str">
            <v>10</v>
          </cell>
          <cell r="C1451" t="str">
            <v>T_400000</v>
          </cell>
          <cell r="D1451" t="str">
            <v>0000320000</v>
          </cell>
          <cell r="E1451" t="str">
            <v>129</v>
          </cell>
          <cell r="F1451" t="str">
            <v>F_105052_001</v>
          </cell>
          <cell r="G1451" t="str">
            <v>(Dis.SAVIGNANO) (GATTEO MARE VIA TOSCANINI) MINUTO TBOX</v>
          </cell>
          <cell r="H1451" t="str">
            <v>min</v>
          </cell>
          <cell r="I1451" t="str">
            <v>0</v>
          </cell>
          <cell r="J1451" t="str">
            <v>1000</v>
          </cell>
          <cell r="K1451" t="str">
            <v>0</v>
          </cell>
          <cell r="L1451" t="str">
            <v>100</v>
          </cell>
          <cell r="M1451" t="str">
            <v>1</v>
          </cell>
          <cell r="N1451" t="str">
            <v>0</v>
          </cell>
          <cell r="O1451" t="str">
            <v>10</v>
          </cell>
          <cell r="P1451" t="str">
            <v>0</v>
          </cell>
          <cell r="Q1451" t="str">
            <v>15</v>
          </cell>
          <cell r="R1451" t="str">
            <v>LINEARE</v>
          </cell>
          <cell r="S1451" t="str">
            <v>999999</v>
          </cell>
          <cell r="T1451" t="str">
            <v>888888</v>
          </cell>
          <cell r="U1451" t="str">
            <v>888888</v>
          </cell>
          <cell r="V1451" t="str">
            <v>-888888</v>
          </cell>
          <cell r="W1451" t="str">
            <v>-888888</v>
          </cell>
          <cell r="X1451" t="str">
            <v>-999999</v>
          </cell>
          <cell r="Y1451" t="str">
            <v>0</v>
          </cell>
          <cell r="Z1451" t="str">
            <v>MEDIA</v>
          </cell>
          <cell r="AA1451" t="str">
            <v>10</v>
          </cell>
          <cell r="AB1451" t="str">
            <v>0</v>
          </cell>
          <cell r="AC1451" t="str">
            <v>NO</v>
          </cell>
          <cell r="AD1451" t="str">
            <v>NO</v>
          </cell>
          <cell r="AE1451" t="str">
            <v>not used</v>
          </cell>
          <cell r="AF1451" t="str">
            <v>F105052</v>
          </cell>
        </row>
        <row r="1452">
          <cell r="A1452" t="str">
            <v>SHARED</v>
          </cell>
          <cell r="B1452" t="str">
            <v>10</v>
          </cell>
          <cell r="C1452" t="str">
            <v>T_400000</v>
          </cell>
          <cell r="D1452" t="str">
            <v>0000330000</v>
          </cell>
          <cell r="E1452" t="str">
            <v>130</v>
          </cell>
          <cell r="F1452" t="str">
            <v>F_105052_002</v>
          </cell>
          <cell r="G1452" t="str">
            <v>(Dis.SAVIGNANO) (GATTEO MARE VIA TOSCANINI) ORE TBOX</v>
          </cell>
          <cell r="H1452" t="str">
            <v>h</v>
          </cell>
          <cell r="I1452" t="str">
            <v>0</v>
          </cell>
          <cell r="J1452" t="str">
            <v>1000</v>
          </cell>
          <cell r="K1452" t="str">
            <v>0</v>
          </cell>
          <cell r="L1452" t="str">
            <v>100</v>
          </cell>
          <cell r="M1452" t="str">
            <v>1</v>
          </cell>
          <cell r="N1452" t="str">
            <v>0</v>
          </cell>
          <cell r="O1452" t="str">
            <v>10</v>
          </cell>
          <cell r="P1452" t="str">
            <v>0</v>
          </cell>
          <cell r="Q1452" t="str">
            <v>15</v>
          </cell>
          <cell r="R1452" t="str">
            <v>LINEARE</v>
          </cell>
          <cell r="S1452" t="str">
            <v>999999</v>
          </cell>
          <cell r="T1452" t="str">
            <v>888888</v>
          </cell>
          <cell r="U1452" t="str">
            <v>888888</v>
          </cell>
          <cell r="V1452" t="str">
            <v>-888888</v>
          </cell>
          <cell r="W1452" t="str">
            <v>-888888</v>
          </cell>
          <cell r="X1452" t="str">
            <v>-999999</v>
          </cell>
          <cell r="Y1452" t="str">
            <v>0</v>
          </cell>
          <cell r="Z1452" t="str">
            <v>MEDIA</v>
          </cell>
          <cell r="AA1452" t="str">
            <v>10</v>
          </cell>
          <cell r="AB1452" t="str">
            <v>0</v>
          </cell>
          <cell r="AC1452" t="str">
            <v>NO</v>
          </cell>
          <cell r="AD1452" t="str">
            <v>NO</v>
          </cell>
          <cell r="AE1452" t="str">
            <v>not used</v>
          </cell>
          <cell r="AF1452" t="str">
            <v>F105052</v>
          </cell>
        </row>
        <row r="1453">
          <cell r="A1453" t="str">
            <v>SHARED</v>
          </cell>
          <cell r="B1453" t="str">
            <v>10</v>
          </cell>
          <cell r="C1453" t="str">
            <v>T_400000</v>
          </cell>
          <cell r="D1453" t="str">
            <v>0000340000</v>
          </cell>
          <cell r="E1453" t="str">
            <v>133</v>
          </cell>
          <cell r="F1453" t="str">
            <v>F_105052_003</v>
          </cell>
          <cell r="G1453" t="str">
            <v>(Dis.SAVIGNANO) (GATTEO MARE VIA TOSCANINI) TENSIONE BATTERIA</v>
          </cell>
          <cell r="H1453" t="str">
            <v>V</v>
          </cell>
          <cell r="I1453" t="str">
            <v>0</v>
          </cell>
          <cell r="J1453" t="str">
            <v>1000</v>
          </cell>
          <cell r="K1453" t="str">
            <v>0</v>
          </cell>
          <cell r="L1453" t="str">
            <v>100</v>
          </cell>
          <cell r="M1453" t="str">
            <v>1</v>
          </cell>
          <cell r="N1453" t="str">
            <v>0</v>
          </cell>
          <cell r="O1453" t="str">
            <v>10</v>
          </cell>
          <cell r="P1453" t="str">
            <v>0</v>
          </cell>
          <cell r="Q1453" t="str">
            <v>15</v>
          </cell>
          <cell r="R1453" t="str">
            <v>LINEARE</v>
          </cell>
          <cell r="S1453" t="str">
            <v>999999</v>
          </cell>
          <cell r="T1453" t="str">
            <v>888888</v>
          </cell>
          <cell r="U1453" t="str">
            <v>888888</v>
          </cell>
          <cell r="V1453" t="str">
            <v>-888888</v>
          </cell>
          <cell r="W1453" t="str">
            <v>-888888</v>
          </cell>
          <cell r="X1453" t="str">
            <v>-999999</v>
          </cell>
          <cell r="Y1453" t="str">
            <v>0</v>
          </cell>
          <cell r="Z1453" t="str">
            <v>MEDIA</v>
          </cell>
          <cell r="AA1453" t="str">
            <v>10</v>
          </cell>
          <cell r="AB1453" t="str">
            <v>0</v>
          </cell>
          <cell r="AC1453" t="str">
            <v>NO</v>
          </cell>
          <cell r="AD1453" t="str">
            <v>NO</v>
          </cell>
          <cell r="AE1453" t="str">
            <v>not used</v>
          </cell>
          <cell r="AF1453" t="str">
            <v>F105052</v>
          </cell>
        </row>
        <row r="1454">
          <cell r="A1454" t="str">
            <v>SHARED</v>
          </cell>
          <cell r="B1454" t="str">
            <v>10</v>
          </cell>
          <cell r="C1454" t="str">
            <v>T_400000</v>
          </cell>
          <cell r="D1454" t="str">
            <v>0000350000</v>
          </cell>
          <cell r="E1454" t="str">
            <v>134</v>
          </cell>
          <cell r="F1454" t="str">
            <v>F_105052_004</v>
          </cell>
          <cell r="G1454" t="str">
            <v>(Dis.SAVIGNANO) (GATTEO MARE VIA TOSCANINI) LIVELLO VASCA</v>
          </cell>
          <cell r="H1454" t="str">
            <v>%</v>
          </cell>
          <cell r="I1454" t="str">
            <v>0</v>
          </cell>
          <cell r="J1454" t="str">
            <v>1000</v>
          </cell>
          <cell r="K1454" t="str">
            <v>0</v>
          </cell>
          <cell r="L1454" t="str">
            <v>100</v>
          </cell>
          <cell r="M1454" t="str">
            <v>0</v>
          </cell>
          <cell r="N1454" t="str">
            <v>0</v>
          </cell>
          <cell r="O1454" t="str">
            <v>10</v>
          </cell>
          <cell r="P1454" t="str">
            <v>0</v>
          </cell>
          <cell r="Q1454" t="str">
            <v>15</v>
          </cell>
          <cell r="R1454" t="str">
            <v>LINEARE</v>
          </cell>
          <cell r="S1454" t="str">
            <v>34</v>
          </cell>
          <cell r="T1454" t="str">
            <v>32</v>
          </cell>
          <cell r="U1454" t="str">
            <v>32</v>
          </cell>
          <cell r="V1454" t="str">
            <v>-888888</v>
          </cell>
          <cell r="W1454" t="str">
            <v>-888888</v>
          </cell>
          <cell r="X1454" t="str">
            <v>-999999</v>
          </cell>
          <cell r="Y1454" t="str">
            <v>0</v>
          </cell>
          <cell r="Z1454" t="str">
            <v>MEDIA</v>
          </cell>
          <cell r="AA1454" t="str">
            <v>10</v>
          </cell>
          <cell r="AB1454" t="str">
            <v>0</v>
          </cell>
          <cell r="AC1454" t="str">
            <v>NO</v>
          </cell>
          <cell r="AE1454" t="str">
            <v>not used</v>
          </cell>
          <cell r="AF1454" t="str">
            <v>F105052</v>
          </cell>
        </row>
        <row r="1455">
          <cell r="A1455" t="str">
            <v>SHARED</v>
          </cell>
          <cell r="B1455" t="str">
            <v>10</v>
          </cell>
          <cell r="C1455" t="str">
            <v>T_400000</v>
          </cell>
          <cell r="D1455" t="str">
            <v>0000360000</v>
          </cell>
          <cell r="E1455" t="str">
            <v>142</v>
          </cell>
          <cell r="F1455" t="str">
            <v>F_105052_005</v>
          </cell>
          <cell r="G1455" t="str">
            <v>(Dis.SAVIGNANO) (GATTEO MARE VIA TOSCANINI) ASSORB.POMPA 1</v>
          </cell>
          <cell r="H1455" t="str">
            <v>A</v>
          </cell>
          <cell r="I1455" t="str">
            <v>0</v>
          </cell>
          <cell r="J1455" t="str">
            <v>1000</v>
          </cell>
          <cell r="K1455" t="str">
            <v>0</v>
          </cell>
          <cell r="L1455" t="str">
            <v>50</v>
          </cell>
          <cell r="M1455" t="str">
            <v>0</v>
          </cell>
          <cell r="N1455" t="str">
            <v>0</v>
          </cell>
          <cell r="O1455" t="str">
            <v>10</v>
          </cell>
          <cell r="P1455" t="str">
            <v>0</v>
          </cell>
          <cell r="Q1455" t="str">
            <v>15</v>
          </cell>
          <cell r="R1455" t="str">
            <v>LINEARE</v>
          </cell>
          <cell r="S1455" t="str">
            <v>999999</v>
          </cell>
          <cell r="T1455" t="str">
            <v>888888</v>
          </cell>
          <cell r="U1455" t="str">
            <v>888888</v>
          </cell>
          <cell r="V1455" t="str">
            <v>-888888</v>
          </cell>
          <cell r="W1455" t="str">
            <v>-888888</v>
          </cell>
          <cell r="X1455" t="str">
            <v>-999999</v>
          </cell>
          <cell r="Y1455" t="str">
            <v>0</v>
          </cell>
          <cell r="Z1455" t="str">
            <v>MEDIA</v>
          </cell>
          <cell r="AA1455" t="str">
            <v>10</v>
          </cell>
          <cell r="AB1455" t="str">
            <v>0</v>
          </cell>
          <cell r="AC1455" t="str">
            <v>NO</v>
          </cell>
          <cell r="AD1455" t="str">
            <v>NO</v>
          </cell>
          <cell r="AE1455" t="str">
            <v>not used</v>
          </cell>
          <cell r="AF1455" t="str">
            <v>F105052</v>
          </cell>
        </row>
        <row r="1456">
          <cell r="A1456" t="str">
            <v>SHARED</v>
          </cell>
          <cell r="B1456" t="str">
            <v>10</v>
          </cell>
          <cell r="C1456" t="str">
            <v>T_400000</v>
          </cell>
          <cell r="D1456" t="str">
            <v>0000370000</v>
          </cell>
          <cell r="E1456" t="str">
            <v>146</v>
          </cell>
          <cell r="F1456" t="str">
            <v>F_105052_006</v>
          </cell>
          <cell r="G1456" t="str">
            <v>(Dis.SAVIGNANO) (GATTEO MARE VIA TOSCANINI) ASSORB.POMPA 2</v>
          </cell>
          <cell r="H1456" t="str">
            <v>A</v>
          </cell>
          <cell r="I1456" t="str">
            <v>0</v>
          </cell>
          <cell r="J1456" t="str">
            <v>1000</v>
          </cell>
          <cell r="K1456" t="str">
            <v>0</v>
          </cell>
          <cell r="L1456" t="str">
            <v>50</v>
          </cell>
          <cell r="M1456" t="str">
            <v>0</v>
          </cell>
          <cell r="N1456" t="str">
            <v>0</v>
          </cell>
          <cell r="O1456" t="str">
            <v>10</v>
          </cell>
          <cell r="P1456" t="str">
            <v>0</v>
          </cell>
          <cell r="Q1456" t="str">
            <v>15</v>
          </cell>
          <cell r="R1456" t="str">
            <v>LINEARE</v>
          </cell>
          <cell r="S1456" t="str">
            <v>999999</v>
          </cell>
          <cell r="T1456" t="str">
            <v>888888</v>
          </cell>
          <cell r="U1456" t="str">
            <v>888888</v>
          </cell>
          <cell r="V1456" t="str">
            <v>-888888</v>
          </cell>
          <cell r="W1456" t="str">
            <v>-888888</v>
          </cell>
          <cell r="X1456" t="str">
            <v>-999999</v>
          </cell>
          <cell r="Y1456" t="str">
            <v>0</v>
          </cell>
          <cell r="Z1456" t="str">
            <v>MEDIA</v>
          </cell>
          <cell r="AA1456" t="str">
            <v>10</v>
          </cell>
          <cell r="AB1456" t="str">
            <v>0</v>
          </cell>
          <cell r="AC1456" t="str">
            <v>NO</v>
          </cell>
          <cell r="AD1456" t="str">
            <v>NO</v>
          </cell>
          <cell r="AE1456" t="str">
            <v>not used</v>
          </cell>
          <cell r="AF1456" t="str">
            <v>F105052</v>
          </cell>
        </row>
        <row r="1457">
          <cell r="A1457" t="str">
            <v>SHARED</v>
          </cell>
          <cell r="B1457" t="str">
            <v>10</v>
          </cell>
          <cell r="C1457" t="str">
            <v>T_400000</v>
          </cell>
          <cell r="D1457" t="str">
            <v>0000380000</v>
          </cell>
          <cell r="E1457" t="str">
            <v>144</v>
          </cell>
          <cell r="F1457" t="str">
            <v>F_105052_007</v>
          </cell>
          <cell r="G1457" t="str">
            <v>(Dis.SAVIGNANO) (GATTEO MARE VIA TOSCANINI) ASSORB.POMPA 3</v>
          </cell>
          <cell r="H1457" t="str">
            <v>A</v>
          </cell>
          <cell r="I1457" t="str">
            <v>0</v>
          </cell>
          <cell r="J1457" t="str">
            <v>1000</v>
          </cell>
          <cell r="K1457" t="str">
            <v>0</v>
          </cell>
          <cell r="L1457" t="str">
            <v>50</v>
          </cell>
          <cell r="M1457" t="str">
            <v>0</v>
          </cell>
          <cell r="N1457" t="str">
            <v>0</v>
          </cell>
          <cell r="O1457" t="str">
            <v>10</v>
          </cell>
          <cell r="P1457" t="str">
            <v>0</v>
          </cell>
          <cell r="Q1457" t="str">
            <v>15</v>
          </cell>
          <cell r="R1457" t="str">
            <v>LINEARE</v>
          </cell>
          <cell r="S1457" t="str">
            <v>999999</v>
          </cell>
          <cell r="T1457" t="str">
            <v>888888</v>
          </cell>
          <cell r="U1457" t="str">
            <v>888888</v>
          </cell>
          <cell r="V1457" t="str">
            <v>-888888</v>
          </cell>
          <cell r="W1457" t="str">
            <v>-888888</v>
          </cell>
          <cell r="X1457" t="str">
            <v>-999999</v>
          </cell>
          <cell r="Y1457" t="str">
            <v>0</v>
          </cell>
          <cell r="Z1457" t="str">
            <v>MEDIA</v>
          </cell>
          <cell r="AA1457" t="str">
            <v>10</v>
          </cell>
          <cell r="AB1457" t="str">
            <v>0</v>
          </cell>
          <cell r="AC1457" t="str">
            <v>NO</v>
          </cell>
          <cell r="AD1457" t="str">
            <v>NO</v>
          </cell>
          <cell r="AE1457" t="str">
            <v>not used</v>
          </cell>
          <cell r="AF1457" t="str">
            <v>F105052</v>
          </cell>
        </row>
        <row r="1458">
          <cell r="A1458" t="str">
            <v>SHARED</v>
          </cell>
          <cell r="B1458" t="str">
            <v>10</v>
          </cell>
          <cell r="C1458" t="str">
            <v>T_400000</v>
          </cell>
          <cell r="D1458" t="str">
            <v>0000390000</v>
          </cell>
          <cell r="E1458" t="str">
            <v>145</v>
          </cell>
          <cell r="F1458" t="str">
            <v>F_105052_008</v>
          </cell>
          <cell r="G1458" t="str">
            <v>(Dis.SAVIGNANO) (GATTEO MARE VIA TOSCANINI) ASSORB.POMPA 4</v>
          </cell>
          <cell r="H1458" t="str">
            <v>A</v>
          </cell>
          <cell r="I1458" t="str">
            <v>0</v>
          </cell>
          <cell r="J1458" t="str">
            <v>1000</v>
          </cell>
          <cell r="K1458" t="str">
            <v>0</v>
          </cell>
          <cell r="L1458" t="str">
            <v>50</v>
          </cell>
          <cell r="M1458" t="str">
            <v>0</v>
          </cell>
          <cell r="N1458" t="str">
            <v>0</v>
          </cell>
          <cell r="O1458" t="str">
            <v>10</v>
          </cell>
          <cell r="P1458" t="str">
            <v>0</v>
          </cell>
          <cell r="Q1458" t="str">
            <v>15</v>
          </cell>
          <cell r="R1458" t="str">
            <v>LINEARE</v>
          </cell>
          <cell r="S1458" t="str">
            <v>999999</v>
          </cell>
          <cell r="T1458" t="str">
            <v>888888</v>
          </cell>
          <cell r="U1458" t="str">
            <v>888888</v>
          </cell>
          <cell r="V1458" t="str">
            <v>-888888</v>
          </cell>
          <cell r="W1458" t="str">
            <v>-888888</v>
          </cell>
          <cell r="X1458" t="str">
            <v>-999999</v>
          </cell>
          <cell r="Y1458" t="str">
            <v>0</v>
          </cell>
          <cell r="Z1458" t="str">
            <v>MEDIA</v>
          </cell>
          <cell r="AA1458" t="str">
            <v>10</v>
          </cell>
          <cell r="AB1458" t="str">
            <v>0</v>
          </cell>
          <cell r="AC1458" t="str">
            <v>NO</v>
          </cell>
          <cell r="AD1458" t="str">
            <v>NO</v>
          </cell>
          <cell r="AE1458" t="str">
            <v>not used</v>
          </cell>
          <cell r="AF1458" t="str">
            <v>F105052</v>
          </cell>
        </row>
        <row r="1459">
          <cell r="A1459" t="str">
            <v>SHARED</v>
          </cell>
          <cell r="B1459" t="str">
            <v>10</v>
          </cell>
          <cell r="C1459" t="str">
            <v>T_400000</v>
          </cell>
          <cell r="D1459" t="str">
            <v>0000400000</v>
          </cell>
          <cell r="E1459" t="str">
            <v>139</v>
          </cell>
          <cell r="F1459" t="str">
            <v>F_105052_009</v>
          </cell>
          <cell r="G1459" t="str">
            <v>(Dis.SAVIGNANO) (GATTEO MARE VIA TOSCANINI) ASSORB.POMPA 5</v>
          </cell>
          <cell r="H1459" t="str">
            <v>A</v>
          </cell>
          <cell r="I1459" t="str">
            <v>0</v>
          </cell>
          <cell r="J1459" t="str">
            <v>1000</v>
          </cell>
          <cell r="K1459" t="str">
            <v>0</v>
          </cell>
          <cell r="L1459" t="str">
            <v>100</v>
          </cell>
          <cell r="M1459" t="str">
            <v>1</v>
          </cell>
          <cell r="N1459" t="str">
            <v>0</v>
          </cell>
          <cell r="O1459" t="str">
            <v>10</v>
          </cell>
          <cell r="P1459" t="str">
            <v>0</v>
          </cell>
          <cell r="Q1459" t="str">
            <v>15</v>
          </cell>
          <cell r="R1459" t="str">
            <v>LINEARE</v>
          </cell>
          <cell r="S1459" t="str">
            <v>999999</v>
          </cell>
          <cell r="T1459" t="str">
            <v>888888</v>
          </cell>
          <cell r="U1459" t="str">
            <v>888888</v>
          </cell>
          <cell r="V1459" t="str">
            <v>-888888</v>
          </cell>
          <cell r="W1459" t="str">
            <v>-888888</v>
          </cell>
          <cell r="X1459" t="str">
            <v>-999999</v>
          </cell>
          <cell r="Y1459" t="str">
            <v>0</v>
          </cell>
          <cell r="Z1459" t="str">
            <v>MEDIA</v>
          </cell>
          <cell r="AA1459" t="str">
            <v>10</v>
          </cell>
          <cell r="AB1459" t="str">
            <v>0</v>
          </cell>
          <cell r="AC1459" t="str">
            <v>NO</v>
          </cell>
          <cell r="AD1459" t="str">
            <v>NO</v>
          </cell>
          <cell r="AE1459" t="str">
            <v>not used</v>
          </cell>
          <cell r="AF1459" t="str">
            <v>F105052</v>
          </cell>
        </row>
        <row r="1460">
          <cell r="A1460" t="str">
            <v>SHARED</v>
          </cell>
          <cell r="B1460" t="str">
            <v>10</v>
          </cell>
          <cell r="C1460" t="str">
            <v>T_400000</v>
          </cell>
          <cell r="D1460" t="str">
            <v>0000410000</v>
          </cell>
          <cell r="E1460" t="str">
            <v>140</v>
          </cell>
          <cell r="F1460" t="str">
            <v>F_105052_010</v>
          </cell>
          <cell r="G1460" t="str">
            <v>(Dis.SAVIGNANO) (GATTEO MARE VIA TOSCANINI) ASSORB.POMPA 6</v>
          </cell>
          <cell r="H1460" t="str">
            <v>A</v>
          </cell>
          <cell r="I1460" t="str">
            <v>0</v>
          </cell>
          <cell r="J1460" t="str">
            <v>1000</v>
          </cell>
          <cell r="K1460" t="str">
            <v>0</v>
          </cell>
          <cell r="L1460" t="str">
            <v>100</v>
          </cell>
          <cell r="M1460" t="str">
            <v>1</v>
          </cell>
          <cell r="N1460" t="str">
            <v>0</v>
          </cell>
          <cell r="O1460" t="str">
            <v>10</v>
          </cell>
          <cell r="P1460" t="str">
            <v>0</v>
          </cell>
          <cell r="Q1460" t="str">
            <v>15</v>
          </cell>
          <cell r="R1460" t="str">
            <v>LINEARE</v>
          </cell>
          <cell r="S1460" t="str">
            <v>999999</v>
          </cell>
          <cell r="T1460" t="str">
            <v>888888</v>
          </cell>
          <cell r="U1460" t="str">
            <v>888888</v>
          </cell>
          <cell r="V1460" t="str">
            <v>-888888</v>
          </cell>
          <cell r="W1460" t="str">
            <v>-888888</v>
          </cell>
          <cell r="X1460" t="str">
            <v>-999999</v>
          </cell>
          <cell r="Y1460" t="str">
            <v>0</v>
          </cell>
          <cell r="Z1460" t="str">
            <v>MEDIA</v>
          </cell>
          <cell r="AA1460" t="str">
            <v>10</v>
          </cell>
          <cell r="AB1460" t="str">
            <v>0</v>
          </cell>
          <cell r="AC1460" t="str">
            <v>NO</v>
          </cell>
          <cell r="AD1460" t="str">
            <v>NO</v>
          </cell>
          <cell r="AE1460" t="str">
            <v>not used</v>
          </cell>
          <cell r="AF1460" t="str">
            <v>F105052</v>
          </cell>
        </row>
        <row r="1461">
          <cell r="A1461" t="str">
            <v>SHARED</v>
          </cell>
          <cell r="B1461" t="str">
            <v>10</v>
          </cell>
          <cell r="C1461" t="str">
            <v>T_400000</v>
          </cell>
          <cell r="D1461" t="str">
            <v>0000420000</v>
          </cell>
          <cell r="E1461" t="str">
            <v>141</v>
          </cell>
          <cell r="F1461" t="str">
            <v>F_105052_011</v>
          </cell>
          <cell r="G1461" t="str">
            <v>(Dis.SAVIGNANO) (GATTEO MARE VIA TOSCANINI) ASSORB.POMPA 7</v>
          </cell>
          <cell r="H1461" t="str">
            <v>A</v>
          </cell>
          <cell r="I1461" t="str">
            <v>0</v>
          </cell>
          <cell r="J1461" t="str">
            <v>1000</v>
          </cell>
          <cell r="K1461" t="str">
            <v>0</v>
          </cell>
          <cell r="L1461" t="str">
            <v>100</v>
          </cell>
          <cell r="M1461" t="str">
            <v>1</v>
          </cell>
          <cell r="N1461" t="str">
            <v>0</v>
          </cell>
          <cell r="O1461" t="str">
            <v>10</v>
          </cell>
          <cell r="P1461" t="str">
            <v>0</v>
          </cell>
          <cell r="Q1461" t="str">
            <v>15</v>
          </cell>
          <cell r="R1461" t="str">
            <v>LINEARE</v>
          </cell>
          <cell r="S1461" t="str">
            <v>999999</v>
          </cell>
          <cell r="T1461" t="str">
            <v>888888</v>
          </cell>
          <cell r="U1461" t="str">
            <v>888888</v>
          </cell>
          <cell r="V1461" t="str">
            <v>-888888</v>
          </cell>
          <cell r="W1461" t="str">
            <v>-888888</v>
          </cell>
          <cell r="X1461" t="str">
            <v>-999999</v>
          </cell>
          <cell r="Y1461" t="str">
            <v>0</v>
          </cell>
          <cell r="Z1461" t="str">
            <v>MEDIA</v>
          </cell>
          <cell r="AA1461" t="str">
            <v>10</v>
          </cell>
          <cell r="AB1461" t="str">
            <v>0</v>
          </cell>
          <cell r="AC1461" t="str">
            <v>NO</v>
          </cell>
          <cell r="AD1461" t="str">
            <v>NO</v>
          </cell>
          <cell r="AE1461" t="str">
            <v>not used</v>
          </cell>
          <cell r="AF1461" t="str">
            <v>F105052</v>
          </cell>
        </row>
        <row r="1462">
          <cell r="A1462" t="str">
            <v>SHARED</v>
          </cell>
          <cell r="B1462" t="str">
            <v>10</v>
          </cell>
          <cell r="C1462" t="str">
            <v>T_400000</v>
          </cell>
          <cell r="D1462" t="str">
            <v>0000430000</v>
          </cell>
          <cell r="E1462" t="str">
            <v>132</v>
          </cell>
          <cell r="F1462" t="str">
            <v>F_105052_020</v>
          </cell>
          <cell r="G1462" t="str">
            <v>(Dis.SAVIGNANO) (GATTEO MARE VIA TOSCANINI) ANALOG INPUT 1 CPU</v>
          </cell>
          <cell r="H1462" t="str">
            <v>%</v>
          </cell>
          <cell r="I1462" t="str">
            <v>0</v>
          </cell>
          <cell r="J1462" t="str">
            <v>1000</v>
          </cell>
          <cell r="K1462" t="str">
            <v>0</v>
          </cell>
          <cell r="L1462" t="str">
            <v>100</v>
          </cell>
          <cell r="M1462" t="str">
            <v>1</v>
          </cell>
          <cell r="N1462" t="str">
            <v>0</v>
          </cell>
          <cell r="O1462" t="str">
            <v>10</v>
          </cell>
          <cell r="P1462" t="str">
            <v>0</v>
          </cell>
          <cell r="Q1462" t="str">
            <v>15</v>
          </cell>
          <cell r="R1462" t="str">
            <v>LINEARE</v>
          </cell>
          <cell r="S1462" t="str">
            <v>999999</v>
          </cell>
          <cell r="T1462" t="str">
            <v>888888</v>
          </cell>
          <cell r="U1462" t="str">
            <v>888888</v>
          </cell>
          <cell r="V1462" t="str">
            <v>-888888</v>
          </cell>
          <cell r="W1462" t="str">
            <v>-888888</v>
          </cell>
          <cell r="X1462" t="str">
            <v>-999999</v>
          </cell>
          <cell r="Y1462" t="str">
            <v>0</v>
          </cell>
          <cell r="Z1462" t="str">
            <v>MEDIA</v>
          </cell>
          <cell r="AA1462" t="str">
            <v>10</v>
          </cell>
          <cell r="AB1462" t="str">
            <v>0</v>
          </cell>
          <cell r="AC1462" t="str">
            <v>NO</v>
          </cell>
          <cell r="AD1462" t="str">
            <v>NO</v>
          </cell>
          <cell r="AE1462" t="str">
            <v>not used</v>
          </cell>
          <cell r="AF1462" t="str">
            <v>F105052</v>
          </cell>
        </row>
        <row r="1463">
          <cell r="A1463" t="str">
            <v>SHARED</v>
          </cell>
          <cell r="B1463" t="str">
            <v>10</v>
          </cell>
          <cell r="C1463" t="str">
            <v>T_400000</v>
          </cell>
          <cell r="D1463" t="str">
            <v>0000440000</v>
          </cell>
          <cell r="E1463" t="str">
            <v>131</v>
          </cell>
          <cell r="F1463" t="str">
            <v>F_105052_021</v>
          </cell>
          <cell r="G1463" t="str">
            <v>(Dis.SAVIGNANO) (GATTEO MARE VIA TOSCANINI) ANALOG INPUT 2 CPU</v>
          </cell>
          <cell r="H1463" t="str">
            <v>%</v>
          </cell>
          <cell r="I1463" t="str">
            <v>0</v>
          </cell>
          <cell r="J1463" t="str">
            <v>1000</v>
          </cell>
          <cell r="K1463" t="str">
            <v>0</v>
          </cell>
          <cell r="L1463" t="str">
            <v>100</v>
          </cell>
          <cell r="M1463" t="str">
            <v>1</v>
          </cell>
          <cell r="N1463" t="str">
            <v>0</v>
          </cell>
          <cell r="O1463" t="str">
            <v>10</v>
          </cell>
          <cell r="P1463" t="str">
            <v>0</v>
          </cell>
          <cell r="Q1463" t="str">
            <v>15</v>
          </cell>
          <cell r="R1463" t="str">
            <v>LINEARE</v>
          </cell>
          <cell r="S1463" t="str">
            <v>999999</v>
          </cell>
          <cell r="T1463" t="str">
            <v>888888</v>
          </cell>
          <cell r="U1463" t="str">
            <v>888888</v>
          </cell>
          <cell r="V1463" t="str">
            <v>-888888</v>
          </cell>
          <cell r="W1463" t="str">
            <v>-888888</v>
          </cell>
          <cell r="X1463" t="str">
            <v>-999999</v>
          </cell>
          <cell r="Y1463" t="str">
            <v>0</v>
          </cell>
          <cell r="Z1463" t="str">
            <v>MEDIA</v>
          </cell>
          <cell r="AA1463" t="str">
            <v>10</v>
          </cell>
          <cell r="AB1463" t="str">
            <v>0</v>
          </cell>
          <cell r="AC1463" t="str">
            <v>NO</v>
          </cell>
          <cell r="AD1463" t="str">
            <v>NO</v>
          </cell>
          <cell r="AE1463" t="str">
            <v>not used</v>
          </cell>
          <cell r="AF1463" t="str">
            <v>F105052</v>
          </cell>
        </row>
        <row r="1464">
          <cell r="A1464" t="str">
            <v>SHARED</v>
          </cell>
          <cell r="B1464" t="str">
            <v>10</v>
          </cell>
          <cell r="C1464" t="str">
            <v>T_400000</v>
          </cell>
          <cell r="D1464" t="str">
            <v>0001860000</v>
          </cell>
          <cell r="E1464" t="str">
            <v>456</v>
          </cell>
          <cell r="F1464" t="str">
            <v>F_105052_061</v>
          </cell>
          <cell r="G1464" t="str">
            <v>(Dis.SAVIGNANO) (GATTEO MARE VIA TOSCANINI) LIVELLO 1 STOP</v>
          </cell>
          <cell r="H1464" t="str">
            <v>%</v>
          </cell>
          <cell r="I1464" t="str">
            <v>0</v>
          </cell>
          <cell r="J1464" t="str">
            <v>1000</v>
          </cell>
          <cell r="K1464" t="str">
            <v>0</v>
          </cell>
          <cell r="L1464" t="str">
            <v>100</v>
          </cell>
          <cell r="M1464" t="str">
            <v>1</v>
          </cell>
          <cell r="N1464" t="str">
            <v>0</v>
          </cell>
          <cell r="O1464" t="str">
            <v>10</v>
          </cell>
          <cell r="P1464" t="str">
            <v>0</v>
          </cell>
          <cell r="Q1464" t="str">
            <v>15</v>
          </cell>
          <cell r="R1464" t="str">
            <v>LINEARE</v>
          </cell>
          <cell r="S1464" t="str">
            <v>999999</v>
          </cell>
          <cell r="T1464" t="str">
            <v>888888</v>
          </cell>
          <cell r="U1464" t="str">
            <v>888888</v>
          </cell>
          <cell r="V1464" t="str">
            <v>-888888</v>
          </cell>
          <cell r="W1464" t="str">
            <v>-888888</v>
          </cell>
          <cell r="X1464" t="str">
            <v>-999999</v>
          </cell>
          <cell r="Y1464" t="str">
            <v>0</v>
          </cell>
          <cell r="Z1464" t="str">
            <v>MEDIA</v>
          </cell>
          <cell r="AA1464" t="str">
            <v>10</v>
          </cell>
          <cell r="AB1464" t="str">
            <v>0</v>
          </cell>
          <cell r="AC1464" t="str">
            <v>NO</v>
          </cell>
          <cell r="AD1464" t="str">
            <v>NO</v>
          </cell>
          <cell r="AE1464" t="str">
            <v>not used</v>
          </cell>
          <cell r="AF1464" t="str">
            <v>F105052</v>
          </cell>
        </row>
        <row r="1465">
          <cell r="A1465" t="str">
            <v>SHARED</v>
          </cell>
          <cell r="B1465" t="str">
            <v>10</v>
          </cell>
          <cell r="C1465" t="str">
            <v>T_400000</v>
          </cell>
          <cell r="D1465" t="str">
            <v>0001870000</v>
          </cell>
          <cell r="E1465" t="str">
            <v>457</v>
          </cell>
          <cell r="F1465" t="str">
            <v>F_105052_062</v>
          </cell>
          <cell r="G1465" t="str">
            <v>(Dis.SAVIGNANO) (GATTEO MARE VIA TOSCANINI) LIVELLO 1 START</v>
          </cell>
          <cell r="H1465" t="str">
            <v>%</v>
          </cell>
          <cell r="I1465" t="str">
            <v>0</v>
          </cell>
          <cell r="J1465" t="str">
            <v>1000</v>
          </cell>
          <cell r="K1465" t="str">
            <v>0</v>
          </cell>
          <cell r="L1465" t="str">
            <v>100</v>
          </cell>
          <cell r="M1465" t="str">
            <v>1</v>
          </cell>
          <cell r="N1465" t="str">
            <v>0</v>
          </cell>
          <cell r="O1465" t="str">
            <v>10</v>
          </cell>
          <cell r="P1465" t="str">
            <v>0</v>
          </cell>
          <cell r="Q1465" t="str">
            <v>15</v>
          </cell>
          <cell r="R1465" t="str">
            <v>LINEARE</v>
          </cell>
          <cell r="S1465" t="str">
            <v>999999</v>
          </cell>
          <cell r="T1465" t="str">
            <v>888888</v>
          </cell>
          <cell r="U1465" t="str">
            <v>888888</v>
          </cell>
          <cell r="V1465" t="str">
            <v>-888888</v>
          </cell>
          <cell r="W1465" t="str">
            <v>-888888</v>
          </cell>
          <cell r="X1465" t="str">
            <v>-999999</v>
          </cell>
          <cell r="Y1465" t="str">
            <v>0</v>
          </cell>
          <cell r="Z1465" t="str">
            <v>MEDIA</v>
          </cell>
          <cell r="AA1465" t="str">
            <v>10</v>
          </cell>
          <cell r="AB1465" t="str">
            <v>0</v>
          </cell>
          <cell r="AC1465" t="str">
            <v>NO</v>
          </cell>
          <cell r="AD1465" t="str">
            <v>NO</v>
          </cell>
          <cell r="AE1465" t="str">
            <v>not used</v>
          </cell>
          <cell r="AF1465" t="str">
            <v>F105052</v>
          </cell>
        </row>
        <row r="1466">
          <cell r="A1466" t="str">
            <v>SHARED</v>
          </cell>
          <cell r="B1466" t="str">
            <v>10</v>
          </cell>
          <cell r="C1466" t="str">
            <v>T_400000</v>
          </cell>
          <cell r="D1466" t="str">
            <v>0001880000</v>
          </cell>
          <cell r="E1466" t="str">
            <v>458</v>
          </cell>
          <cell r="F1466" t="str">
            <v>F_105052_063</v>
          </cell>
          <cell r="G1466" t="str">
            <v>(Dis.SAVIGNANO) (GATTEO MARE VIA TOSCANINI) LIVELLO 2 STOP</v>
          </cell>
          <cell r="H1466" t="str">
            <v>%</v>
          </cell>
          <cell r="I1466" t="str">
            <v>0</v>
          </cell>
          <cell r="J1466" t="str">
            <v>1000</v>
          </cell>
          <cell r="K1466" t="str">
            <v>0</v>
          </cell>
          <cell r="L1466" t="str">
            <v>100</v>
          </cell>
          <cell r="M1466" t="str">
            <v>1</v>
          </cell>
          <cell r="N1466" t="str">
            <v>0</v>
          </cell>
          <cell r="O1466" t="str">
            <v>10</v>
          </cell>
          <cell r="P1466" t="str">
            <v>0</v>
          </cell>
          <cell r="Q1466" t="str">
            <v>15</v>
          </cell>
          <cell r="R1466" t="str">
            <v>LINEARE</v>
          </cell>
          <cell r="S1466" t="str">
            <v>999999</v>
          </cell>
          <cell r="T1466" t="str">
            <v>888888</v>
          </cell>
          <cell r="U1466" t="str">
            <v>888888</v>
          </cell>
          <cell r="V1466" t="str">
            <v>-888888</v>
          </cell>
          <cell r="W1466" t="str">
            <v>-888888</v>
          </cell>
          <cell r="X1466" t="str">
            <v>-999999</v>
          </cell>
          <cell r="Y1466" t="str">
            <v>0</v>
          </cell>
          <cell r="Z1466" t="str">
            <v>MEDIA</v>
          </cell>
          <cell r="AA1466" t="str">
            <v>10</v>
          </cell>
          <cell r="AB1466" t="str">
            <v>0</v>
          </cell>
          <cell r="AC1466" t="str">
            <v>NO</v>
          </cell>
          <cell r="AD1466" t="str">
            <v>NO</v>
          </cell>
          <cell r="AE1466" t="str">
            <v>not used</v>
          </cell>
          <cell r="AF1466" t="str">
            <v>F105052</v>
          </cell>
        </row>
        <row r="1467">
          <cell r="A1467" t="str">
            <v>SHARED</v>
          </cell>
          <cell r="B1467" t="str">
            <v>10</v>
          </cell>
          <cell r="C1467" t="str">
            <v>T_400000</v>
          </cell>
          <cell r="D1467" t="str">
            <v>0001890000</v>
          </cell>
          <cell r="E1467" t="str">
            <v>459</v>
          </cell>
          <cell r="F1467" t="str">
            <v>F_105052_064</v>
          </cell>
          <cell r="G1467" t="str">
            <v>(Dis.SAVIGNANO) (GATTEO MARE VIA TOSCANINI) LIVELLO 2 START</v>
          </cell>
          <cell r="H1467" t="str">
            <v>%</v>
          </cell>
          <cell r="I1467" t="str">
            <v>0</v>
          </cell>
          <cell r="J1467" t="str">
            <v>1000</v>
          </cell>
          <cell r="K1467" t="str">
            <v>0</v>
          </cell>
          <cell r="L1467" t="str">
            <v>100</v>
          </cell>
          <cell r="M1467" t="str">
            <v>1</v>
          </cell>
          <cell r="N1467" t="str">
            <v>0</v>
          </cell>
          <cell r="O1467" t="str">
            <v>10</v>
          </cell>
          <cell r="P1467" t="str">
            <v>0</v>
          </cell>
          <cell r="Q1467" t="str">
            <v>15</v>
          </cell>
          <cell r="R1467" t="str">
            <v>LINEARE</v>
          </cell>
          <cell r="S1467" t="str">
            <v>999999</v>
          </cell>
          <cell r="T1467" t="str">
            <v>888888</v>
          </cell>
          <cell r="U1467" t="str">
            <v>888888</v>
          </cell>
          <cell r="V1467" t="str">
            <v>-888888</v>
          </cell>
          <cell r="W1467" t="str">
            <v>-888888</v>
          </cell>
          <cell r="X1467" t="str">
            <v>-999999</v>
          </cell>
          <cell r="Y1467" t="str">
            <v>0</v>
          </cell>
          <cell r="Z1467" t="str">
            <v>MEDIA</v>
          </cell>
          <cell r="AA1467" t="str">
            <v>10</v>
          </cell>
          <cell r="AB1467" t="str">
            <v>0</v>
          </cell>
          <cell r="AC1467" t="str">
            <v>NO</v>
          </cell>
          <cell r="AD1467" t="str">
            <v>NO</v>
          </cell>
          <cell r="AE1467" t="str">
            <v>not used</v>
          </cell>
          <cell r="AF1467" t="str">
            <v>F105052</v>
          </cell>
        </row>
        <row r="1468">
          <cell r="A1468" t="str">
            <v>SHARED</v>
          </cell>
          <cell r="B1468" t="str">
            <v>10</v>
          </cell>
          <cell r="C1468" t="str">
            <v>T_400000</v>
          </cell>
          <cell r="D1468" t="str">
            <v>0001900000</v>
          </cell>
          <cell r="E1468" t="str">
            <v>460</v>
          </cell>
          <cell r="F1468" t="str">
            <v>F_105052_065</v>
          </cell>
          <cell r="G1468" t="str">
            <v>(Dis.SAVIGNANO) (GATTEO MARE VIA TOSCANINI) LIVELLO 3 STOP</v>
          </cell>
          <cell r="H1468" t="str">
            <v>%</v>
          </cell>
          <cell r="I1468" t="str">
            <v>0</v>
          </cell>
          <cell r="J1468" t="str">
            <v>1000</v>
          </cell>
          <cell r="K1468" t="str">
            <v>0</v>
          </cell>
          <cell r="L1468" t="str">
            <v>100</v>
          </cell>
          <cell r="M1468" t="str">
            <v>1</v>
          </cell>
          <cell r="N1468" t="str">
            <v>0</v>
          </cell>
          <cell r="O1468" t="str">
            <v>10</v>
          </cell>
          <cell r="P1468" t="str">
            <v>0</v>
          </cell>
          <cell r="Q1468" t="str">
            <v>15</v>
          </cell>
          <cell r="R1468" t="str">
            <v>LINEARE</v>
          </cell>
          <cell r="S1468" t="str">
            <v>999999</v>
          </cell>
          <cell r="T1468" t="str">
            <v>888888</v>
          </cell>
          <cell r="U1468" t="str">
            <v>888888</v>
          </cell>
          <cell r="V1468" t="str">
            <v>-888888</v>
          </cell>
          <cell r="W1468" t="str">
            <v>-888888</v>
          </cell>
          <cell r="X1468" t="str">
            <v>-999999</v>
          </cell>
          <cell r="Y1468" t="str">
            <v>0</v>
          </cell>
          <cell r="Z1468" t="str">
            <v>MEDIA</v>
          </cell>
          <cell r="AA1468" t="str">
            <v>10</v>
          </cell>
          <cell r="AB1468" t="str">
            <v>0</v>
          </cell>
          <cell r="AC1468" t="str">
            <v>NO</v>
          </cell>
          <cell r="AD1468" t="str">
            <v>NO</v>
          </cell>
          <cell r="AE1468" t="str">
            <v>not used</v>
          </cell>
          <cell r="AF1468" t="str">
            <v>F105052</v>
          </cell>
        </row>
        <row r="1469">
          <cell r="A1469" t="str">
            <v>SHARED</v>
          </cell>
          <cell r="B1469" t="str">
            <v>10</v>
          </cell>
          <cell r="C1469" t="str">
            <v>T_400000</v>
          </cell>
          <cell r="D1469" t="str">
            <v>0001910000</v>
          </cell>
          <cell r="E1469" t="str">
            <v>461</v>
          </cell>
          <cell r="F1469" t="str">
            <v>F_105052_066</v>
          </cell>
          <cell r="G1469" t="str">
            <v>(Dis.SAVIGNANO) (GATTEO MARE VIA TOSCANINI) LIVELLO 3 START</v>
          </cell>
          <cell r="H1469" t="str">
            <v>%</v>
          </cell>
          <cell r="I1469" t="str">
            <v>0</v>
          </cell>
          <cell r="J1469" t="str">
            <v>1000</v>
          </cell>
          <cell r="K1469" t="str">
            <v>0</v>
          </cell>
          <cell r="L1469" t="str">
            <v>100</v>
          </cell>
          <cell r="M1469" t="str">
            <v>1</v>
          </cell>
          <cell r="N1469" t="str">
            <v>0</v>
          </cell>
          <cell r="O1469" t="str">
            <v>10</v>
          </cell>
          <cell r="P1469" t="str">
            <v>0</v>
          </cell>
          <cell r="Q1469" t="str">
            <v>15</v>
          </cell>
          <cell r="R1469" t="str">
            <v>LINEARE</v>
          </cell>
          <cell r="S1469" t="str">
            <v>999999</v>
          </cell>
          <cell r="T1469" t="str">
            <v>888888</v>
          </cell>
          <cell r="U1469" t="str">
            <v>888888</v>
          </cell>
          <cell r="V1469" t="str">
            <v>-888888</v>
          </cell>
          <cell r="W1469" t="str">
            <v>-888888</v>
          </cell>
          <cell r="X1469" t="str">
            <v>-999999</v>
          </cell>
          <cell r="Y1469" t="str">
            <v>0</v>
          </cell>
          <cell r="Z1469" t="str">
            <v>MEDIA</v>
          </cell>
          <cell r="AA1469" t="str">
            <v>10</v>
          </cell>
          <cell r="AB1469" t="str">
            <v>0</v>
          </cell>
          <cell r="AC1469" t="str">
            <v>NO</v>
          </cell>
          <cell r="AD1469" t="str">
            <v>NO</v>
          </cell>
          <cell r="AE1469" t="str">
            <v>not used</v>
          </cell>
          <cell r="AF1469" t="str">
            <v>F105052</v>
          </cell>
        </row>
        <row r="1470">
          <cell r="A1470" t="str">
            <v>SHARED</v>
          </cell>
          <cell r="B1470" t="str">
            <v>10</v>
          </cell>
          <cell r="C1470" t="str">
            <v>T_400000</v>
          </cell>
          <cell r="D1470" t="str">
            <v>0001920000</v>
          </cell>
          <cell r="E1470" t="str">
            <v>462</v>
          </cell>
          <cell r="F1470" t="str">
            <v>F_105052_067</v>
          </cell>
          <cell r="G1470" t="str">
            <v>(Dis.SAVIGNANO) (GATTEO MARE VIA TOSCANINI) LIVELLO 4 STOP</v>
          </cell>
          <cell r="H1470" t="str">
            <v>%</v>
          </cell>
          <cell r="I1470" t="str">
            <v>0</v>
          </cell>
          <cell r="J1470" t="str">
            <v>1000</v>
          </cell>
          <cell r="K1470" t="str">
            <v>0</v>
          </cell>
          <cell r="L1470" t="str">
            <v>100</v>
          </cell>
          <cell r="M1470" t="str">
            <v>1</v>
          </cell>
          <cell r="N1470" t="str">
            <v>0</v>
          </cell>
          <cell r="O1470" t="str">
            <v>10</v>
          </cell>
          <cell r="P1470" t="str">
            <v>0</v>
          </cell>
          <cell r="Q1470" t="str">
            <v>15</v>
          </cell>
          <cell r="R1470" t="str">
            <v>LINEARE</v>
          </cell>
          <cell r="S1470" t="str">
            <v>999999</v>
          </cell>
          <cell r="T1470" t="str">
            <v>888888</v>
          </cell>
          <cell r="U1470" t="str">
            <v>888888</v>
          </cell>
          <cell r="V1470" t="str">
            <v>-888888</v>
          </cell>
          <cell r="W1470" t="str">
            <v>-888888</v>
          </cell>
          <cell r="X1470" t="str">
            <v>-999999</v>
          </cell>
          <cell r="Y1470" t="str">
            <v>0</v>
          </cell>
          <cell r="Z1470" t="str">
            <v>MEDIA</v>
          </cell>
          <cell r="AA1470" t="str">
            <v>10</v>
          </cell>
          <cell r="AB1470" t="str">
            <v>0</v>
          </cell>
          <cell r="AC1470" t="str">
            <v>NO</v>
          </cell>
          <cell r="AD1470" t="str">
            <v>NO</v>
          </cell>
          <cell r="AE1470" t="str">
            <v>not used</v>
          </cell>
          <cell r="AF1470" t="str">
            <v>F105052</v>
          </cell>
        </row>
        <row r="1471">
          <cell r="A1471" t="str">
            <v>SHARED</v>
          </cell>
          <cell r="B1471" t="str">
            <v>10</v>
          </cell>
          <cell r="C1471" t="str">
            <v>T_400000</v>
          </cell>
          <cell r="D1471" t="str">
            <v>0001930000</v>
          </cell>
          <cell r="E1471" t="str">
            <v>463</v>
          </cell>
          <cell r="F1471" t="str">
            <v>F_105052_068</v>
          </cell>
          <cell r="G1471" t="str">
            <v>(Dis.SAVIGNANO) (GATTEO MARE VIA TOSCANINI) LIVELLO 4 START</v>
          </cell>
          <cell r="H1471" t="str">
            <v>%</v>
          </cell>
          <cell r="I1471" t="str">
            <v>0</v>
          </cell>
          <cell r="J1471" t="str">
            <v>1000</v>
          </cell>
          <cell r="K1471" t="str">
            <v>0</v>
          </cell>
          <cell r="L1471" t="str">
            <v>100</v>
          </cell>
          <cell r="M1471" t="str">
            <v>1</v>
          </cell>
          <cell r="N1471" t="str">
            <v>0</v>
          </cell>
          <cell r="O1471" t="str">
            <v>10</v>
          </cell>
          <cell r="P1471" t="str">
            <v>0</v>
          </cell>
          <cell r="Q1471" t="str">
            <v>15</v>
          </cell>
          <cell r="R1471" t="str">
            <v>LINEARE</v>
          </cell>
          <cell r="S1471" t="str">
            <v>999999</v>
          </cell>
          <cell r="T1471" t="str">
            <v>888888</v>
          </cell>
          <cell r="U1471" t="str">
            <v>888888</v>
          </cell>
          <cell r="V1471" t="str">
            <v>-888888</v>
          </cell>
          <cell r="W1471" t="str">
            <v>-888888</v>
          </cell>
          <cell r="X1471" t="str">
            <v>-999999</v>
          </cell>
          <cell r="Y1471" t="str">
            <v>0</v>
          </cell>
          <cell r="Z1471" t="str">
            <v>MEDIA</v>
          </cell>
          <cell r="AA1471" t="str">
            <v>10</v>
          </cell>
          <cell r="AB1471" t="str">
            <v>0</v>
          </cell>
          <cell r="AC1471" t="str">
            <v>NO</v>
          </cell>
          <cell r="AD1471" t="str">
            <v>NO</v>
          </cell>
          <cell r="AE1471" t="str">
            <v>not used</v>
          </cell>
          <cell r="AF1471" t="str">
            <v>F105052</v>
          </cell>
        </row>
        <row r="1472">
          <cell r="A1472" t="str">
            <v>SHARED</v>
          </cell>
          <cell r="B1472" t="str">
            <v>10</v>
          </cell>
          <cell r="C1472" t="str">
            <v>T_400000</v>
          </cell>
          <cell r="D1472" t="str">
            <v>0001940000</v>
          </cell>
          <cell r="E1472" t="str">
            <v>464</v>
          </cell>
          <cell r="F1472" t="str">
            <v>F_105052_069</v>
          </cell>
          <cell r="G1472" t="str">
            <v>(Dis.SAVIGNANO) (GATTEO MARE VIA TOSCANINI) TIMER LAVORO POMPE NERA</v>
          </cell>
          <cell r="H1472" t="str">
            <v>min</v>
          </cell>
          <cell r="I1472" t="str">
            <v>0</v>
          </cell>
          <cell r="J1472" t="str">
            <v>1000</v>
          </cell>
          <cell r="K1472" t="str">
            <v>0</v>
          </cell>
          <cell r="L1472" t="str">
            <v>1000</v>
          </cell>
          <cell r="M1472" t="str">
            <v>1</v>
          </cell>
          <cell r="N1472" t="str">
            <v>0</v>
          </cell>
          <cell r="O1472" t="str">
            <v>10</v>
          </cell>
          <cell r="P1472" t="str">
            <v>0</v>
          </cell>
          <cell r="Q1472" t="str">
            <v>15</v>
          </cell>
          <cell r="R1472" t="str">
            <v>LINEARE</v>
          </cell>
          <cell r="S1472" t="str">
            <v>999999</v>
          </cell>
          <cell r="T1472" t="str">
            <v>888888</v>
          </cell>
          <cell r="U1472" t="str">
            <v>888888</v>
          </cell>
          <cell r="V1472" t="str">
            <v>-888888</v>
          </cell>
          <cell r="W1472" t="str">
            <v>-888888</v>
          </cell>
          <cell r="X1472" t="str">
            <v>-999999</v>
          </cell>
          <cell r="Y1472" t="str">
            <v>0</v>
          </cell>
          <cell r="Z1472" t="str">
            <v>MEDIA</v>
          </cell>
          <cell r="AA1472" t="str">
            <v>10</v>
          </cell>
          <cell r="AB1472" t="str">
            <v>0</v>
          </cell>
          <cell r="AC1472" t="str">
            <v>NO</v>
          </cell>
          <cell r="AD1472" t="str">
            <v>NO</v>
          </cell>
          <cell r="AE1472" t="str">
            <v>not used</v>
          </cell>
          <cell r="AF1472" t="str">
            <v>F105052</v>
          </cell>
          <cell r="AP1472" t="str">
            <v>0</v>
          </cell>
        </row>
        <row r="1473">
          <cell r="A1473" t="str">
            <v>SHARED</v>
          </cell>
          <cell r="B1473" t="str">
            <v>10</v>
          </cell>
          <cell r="C1473" t="str">
            <v>T_400000</v>
          </cell>
          <cell r="D1473" t="str">
            <v>0001950000</v>
          </cell>
          <cell r="E1473" t="str">
            <v>465</v>
          </cell>
          <cell r="F1473" t="str">
            <v>F_105052_070</v>
          </cell>
          <cell r="G1473" t="str">
            <v>(Dis.SAVIGNANO) (GATTEO MARE VIA TOSCANINI) TIMER PAUSA POMPE NERA</v>
          </cell>
          <cell r="H1473" t="str">
            <v>min</v>
          </cell>
          <cell r="I1473" t="str">
            <v>0</v>
          </cell>
          <cell r="J1473" t="str">
            <v>1000</v>
          </cell>
          <cell r="K1473" t="str">
            <v>0</v>
          </cell>
          <cell r="L1473" t="str">
            <v>1000</v>
          </cell>
          <cell r="M1473" t="str">
            <v>1</v>
          </cell>
          <cell r="N1473" t="str">
            <v>0</v>
          </cell>
          <cell r="O1473" t="str">
            <v>10</v>
          </cell>
          <cell r="P1473" t="str">
            <v>0</v>
          </cell>
          <cell r="Q1473" t="str">
            <v>15</v>
          </cell>
          <cell r="R1473" t="str">
            <v>LINEARE</v>
          </cell>
          <cell r="S1473" t="str">
            <v>999999</v>
          </cell>
          <cell r="T1473" t="str">
            <v>888888</v>
          </cell>
          <cell r="U1473" t="str">
            <v>888888</v>
          </cell>
          <cell r="V1473" t="str">
            <v>-888888</v>
          </cell>
          <cell r="W1473" t="str">
            <v>-888888</v>
          </cell>
          <cell r="X1473" t="str">
            <v>-999999</v>
          </cell>
          <cell r="Y1473" t="str">
            <v>0</v>
          </cell>
          <cell r="Z1473" t="str">
            <v>MEDIA</v>
          </cell>
          <cell r="AA1473" t="str">
            <v>10</v>
          </cell>
          <cell r="AB1473" t="str">
            <v>0</v>
          </cell>
          <cell r="AC1473" t="str">
            <v>NO</v>
          </cell>
          <cell r="AD1473" t="str">
            <v>NO</v>
          </cell>
          <cell r="AE1473" t="str">
            <v>not used</v>
          </cell>
          <cell r="AF1473" t="str">
            <v>F105052</v>
          </cell>
          <cell r="AP1473" t="str">
            <v>0</v>
          </cell>
        </row>
        <row r="1474">
          <cell r="A1474" t="str">
            <v>SHARED</v>
          </cell>
          <cell r="B1474" t="str">
            <v>10</v>
          </cell>
          <cell r="C1474" t="str">
            <v>T_400000</v>
          </cell>
          <cell r="D1474" t="str">
            <v>0000450000</v>
          </cell>
          <cell r="E1474" t="str">
            <v>103</v>
          </cell>
          <cell r="F1474" t="str">
            <v>F_105053_000</v>
          </cell>
          <cell r="G1474" t="str">
            <v>(Dis.SAVIGNANO) (S.MAURO MARE) LIVELLO POZZETTO</v>
          </cell>
          <cell r="H1474" t="str">
            <v>%</v>
          </cell>
          <cell r="I1474" t="str">
            <v>0</v>
          </cell>
          <cell r="J1474" t="str">
            <v>1000</v>
          </cell>
          <cell r="K1474" t="str">
            <v>0</v>
          </cell>
          <cell r="L1474" t="str">
            <v>200</v>
          </cell>
          <cell r="M1474" t="str">
            <v>0</v>
          </cell>
          <cell r="N1474" t="str">
            <v>0</v>
          </cell>
          <cell r="O1474" t="str">
            <v>10</v>
          </cell>
          <cell r="P1474" t="str">
            <v>0</v>
          </cell>
          <cell r="Q1474" t="str">
            <v>15</v>
          </cell>
          <cell r="R1474" t="str">
            <v>LINEARE</v>
          </cell>
          <cell r="S1474" t="str">
            <v>999999</v>
          </cell>
          <cell r="T1474" t="str">
            <v>888888</v>
          </cell>
          <cell r="U1474" t="str">
            <v>888888</v>
          </cell>
          <cell r="V1474" t="str">
            <v>-888888</v>
          </cell>
          <cell r="W1474" t="str">
            <v>-888888</v>
          </cell>
          <cell r="X1474" t="str">
            <v>-999999</v>
          </cell>
          <cell r="Y1474" t="str">
            <v>0</v>
          </cell>
          <cell r="Z1474" t="str">
            <v>MEDIA</v>
          </cell>
          <cell r="AA1474" t="str">
            <v>10</v>
          </cell>
          <cell r="AB1474" t="str">
            <v>0</v>
          </cell>
          <cell r="AC1474" t="str">
            <v>NO</v>
          </cell>
          <cell r="AD1474" t="str">
            <v>NO</v>
          </cell>
          <cell r="AE1474" t="str">
            <v>not used</v>
          </cell>
          <cell r="AF1474" t="str">
            <v>F105053</v>
          </cell>
        </row>
        <row r="1475">
          <cell r="A1475" t="str">
            <v>SHARED</v>
          </cell>
          <cell r="B1475" t="str">
            <v>10</v>
          </cell>
          <cell r="C1475" t="str">
            <v>T_400000</v>
          </cell>
          <cell r="D1475" t="str">
            <v>0000460000</v>
          </cell>
          <cell r="E1475" t="str">
            <v>104</v>
          </cell>
          <cell r="F1475" t="str">
            <v>F_105053_001</v>
          </cell>
          <cell r="G1475" t="str">
            <v>(Dis.SAVIGNANO) (S.MAURO MARE) ASSORBIMENTO AMPEROMETRICO P.PA.1</v>
          </cell>
          <cell r="H1475" t="str">
            <v>A</v>
          </cell>
          <cell r="I1475" t="str">
            <v>0</v>
          </cell>
          <cell r="J1475" t="str">
            <v>1000</v>
          </cell>
          <cell r="K1475" t="str">
            <v>0</v>
          </cell>
          <cell r="L1475" t="str">
            <v>15</v>
          </cell>
          <cell r="M1475" t="str">
            <v>0</v>
          </cell>
          <cell r="N1475" t="str">
            <v>0</v>
          </cell>
          <cell r="O1475" t="str">
            <v>10</v>
          </cell>
          <cell r="P1475" t="str">
            <v>0</v>
          </cell>
          <cell r="Q1475" t="str">
            <v>15</v>
          </cell>
          <cell r="R1475" t="str">
            <v>LINEARE</v>
          </cell>
          <cell r="S1475" t="str">
            <v>999999</v>
          </cell>
          <cell r="T1475" t="str">
            <v>888888</v>
          </cell>
          <cell r="U1475" t="str">
            <v>888888</v>
          </cell>
          <cell r="V1475" t="str">
            <v>-888888</v>
          </cell>
          <cell r="W1475" t="str">
            <v>-888888</v>
          </cell>
          <cell r="X1475" t="str">
            <v>-999999</v>
          </cell>
          <cell r="Y1475" t="str">
            <v>0</v>
          </cell>
          <cell r="Z1475" t="str">
            <v>MEDIA</v>
          </cell>
          <cell r="AA1475" t="str">
            <v>10</v>
          </cell>
          <cell r="AB1475" t="str">
            <v>0</v>
          </cell>
          <cell r="AC1475" t="str">
            <v>NO</v>
          </cell>
          <cell r="AD1475" t="str">
            <v>NO</v>
          </cell>
          <cell r="AE1475" t="str">
            <v>not used</v>
          </cell>
          <cell r="AF1475" t="str">
            <v>F105053</v>
          </cell>
        </row>
        <row r="1476">
          <cell r="A1476" t="str">
            <v>SHARED</v>
          </cell>
          <cell r="B1476" t="str">
            <v>10</v>
          </cell>
          <cell r="C1476" t="str">
            <v>T_400000</v>
          </cell>
          <cell r="D1476" t="str">
            <v>0000470000</v>
          </cell>
          <cell r="E1476" t="str">
            <v>105</v>
          </cell>
          <cell r="F1476" t="str">
            <v>F_105053_002</v>
          </cell>
          <cell r="G1476" t="str">
            <v>(Dis.SAVIGNANO) (S.MAURO MARE) ASSORBIMENTO AMPEROMETRICO P.PA.2</v>
          </cell>
          <cell r="H1476" t="str">
            <v>A</v>
          </cell>
          <cell r="I1476" t="str">
            <v>0</v>
          </cell>
          <cell r="J1476" t="str">
            <v>1000</v>
          </cell>
          <cell r="K1476" t="str">
            <v>0</v>
          </cell>
          <cell r="L1476" t="str">
            <v>30</v>
          </cell>
          <cell r="M1476" t="str">
            <v>0</v>
          </cell>
          <cell r="N1476" t="str">
            <v>0</v>
          </cell>
          <cell r="O1476" t="str">
            <v>10</v>
          </cell>
          <cell r="P1476" t="str">
            <v>0</v>
          </cell>
          <cell r="Q1476" t="str">
            <v>15</v>
          </cell>
          <cell r="R1476" t="str">
            <v>LINEARE</v>
          </cell>
          <cell r="S1476" t="str">
            <v>999999</v>
          </cell>
          <cell r="T1476" t="str">
            <v>888888</v>
          </cell>
          <cell r="U1476" t="str">
            <v>888888</v>
          </cell>
          <cell r="V1476" t="str">
            <v>-888888</v>
          </cell>
          <cell r="W1476" t="str">
            <v>-888888</v>
          </cell>
          <cell r="X1476" t="str">
            <v>-999999</v>
          </cell>
          <cell r="Y1476" t="str">
            <v>0</v>
          </cell>
          <cell r="Z1476" t="str">
            <v>MEDIA</v>
          </cell>
          <cell r="AA1476" t="str">
            <v>10</v>
          </cell>
          <cell r="AB1476" t="str">
            <v>0</v>
          </cell>
          <cell r="AC1476" t="str">
            <v>NO</v>
          </cell>
          <cell r="AD1476" t="str">
            <v>NO</v>
          </cell>
          <cell r="AE1476" t="str">
            <v>not used</v>
          </cell>
          <cell r="AF1476" t="str">
            <v>F105053</v>
          </cell>
        </row>
        <row r="1477">
          <cell r="A1477" t="str">
            <v>SHARED</v>
          </cell>
          <cell r="B1477" t="str">
            <v>10</v>
          </cell>
          <cell r="C1477" t="str">
            <v>T_400000</v>
          </cell>
          <cell r="D1477" t="str">
            <v>0000480000</v>
          </cell>
          <cell r="E1477" t="str">
            <v>96</v>
          </cell>
          <cell r="F1477" t="str">
            <v>F_105053_010</v>
          </cell>
          <cell r="G1477" t="str">
            <v>(Dis.SAVIGNANO) (S.MAURO MARE ) SECONDO TBOX</v>
          </cell>
          <cell r="H1477" t="str">
            <v>sec</v>
          </cell>
          <cell r="I1477" t="str">
            <v>0</v>
          </cell>
          <cell r="J1477" t="str">
            <v>1000</v>
          </cell>
          <cell r="K1477" t="str">
            <v>0</v>
          </cell>
          <cell r="L1477" t="str">
            <v>100</v>
          </cell>
          <cell r="M1477" t="str">
            <v>1</v>
          </cell>
          <cell r="N1477" t="str">
            <v>0</v>
          </cell>
          <cell r="O1477" t="str">
            <v>10</v>
          </cell>
          <cell r="P1477" t="str">
            <v>0</v>
          </cell>
          <cell r="Q1477" t="str">
            <v>15</v>
          </cell>
          <cell r="R1477" t="str">
            <v>LINEARE</v>
          </cell>
          <cell r="S1477" t="str">
            <v>999999</v>
          </cell>
          <cell r="T1477" t="str">
            <v>888888</v>
          </cell>
          <cell r="U1477" t="str">
            <v>888888</v>
          </cell>
          <cell r="V1477" t="str">
            <v>-888888</v>
          </cell>
          <cell r="W1477" t="str">
            <v>-888888</v>
          </cell>
          <cell r="X1477" t="str">
            <v>-999999</v>
          </cell>
          <cell r="Y1477" t="str">
            <v>0</v>
          </cell>
          <cell r="Z1477" t="str">
            <v>MEDIA</v>
          </cell>
          <cell r="AA1477" t="str">
            <v>10</v>
          </cell>
          <cell r="AB1477" t="str">
            <v>0</v>
          </cell>
          <cell r="AC1477" t="str">
            <v>NO</v>
          </cell>
          <cell r="AD1477" t="str">
            <v>NO</v>
          </cell>
          <cell r="AE1477" t="str">
            <v>not used</v>
          </cell>
          <cell r="AF1477" t="str">
            <v>F105053</v>
          </cell>
        </row>
        <row r="1478">
          <cell r="A1478" t="str">
            <v>SHARED</v>
          </cell>
          <cell r="B1478" t="str">
            <v>10</v>
          </cell>
          <cell r="C1478" t="str">
            <v>T_400000</v>
          </cell>
          <cell r="D1478" t="str">
            <v>0000490000</v>
          </cell>
          <cell r="E1478" t="str">
            <v>97</v>
          </cell>
          <cell r="F1478" t="str">
            <v>F_105053_011</v>
          </cell>
          <cell r="G1478" t="str">
            <v>(Dis.SAVIGNANO) (S.MAURO MARE ) MINUTO TBOX</v>
          </cell>
          <cell r="H1478" t="str">
            <v>min</v>
          </cell>
          <cell r="I1478" t="str">
            <v>0</v>
          </cell>
          <cell r="J1478" t="str">
            <v>1000</v>
          </cell>
          <cell r="K1478" t="str">
            <v>0</v>
          </cell>
          <cell r="L1478" t="str">
            <v>100</v>
          </cell>
          <cell r="M1478" t="str">
            <v>1</v>
          </cell>
          <cell r="N1478" t="str">
            <v>0</v>
          </cell>
          <cell r="O1478" t="str">
            <v>10</v>
          </cell>
          <cell r="P1478" t="str">
            <v>0</v>
          </cell>
          <cell r="Q1478" t="str">
            <v>15</v>
          </cell>
          <cell r="R1478" t="str">
            <v>LINEARE</v>
          </cell>
          <cell r="S1478" t="str">
            <v>999999</v>
          </cell>
          <cell r="T1478" t="str">
            <v>888888</v>
          </cell>
          <cell r="U1478" t="str">
            <v>888888</v>
          </cell>
          <cell r="V1478" t="str">
            <v>-888888</v>
          </cell>
          <cell r="W1478" t="str">
            <v>-888888</v>
          </cell>
          <cell r="X1478" t="str">
            <v>-999999</v>
          </cell>
          <cell r="Y1478" t="str">
            <v>0</v>
          </cell>
          <cell r="Z1478" t="str">
            <v>MEDIA</v>
          </cell>
          <cell r="AA1478" t="str">
            <v>10</v>
          </cell>
          <cell r="AB1478" t="str">
            <v>0</v>
          </cell>
          <cell r="AC1478" t="str">
            <v>NO</v>
          </cell>
          <cell r="AD1478" t="str">
            <v>NO</v>
          </cell>
          <cell r="AE1478" t="str">
            <v>not used</v>
          </cell>
          <cell r="AF1478" t="str">
            <v>F105053</v>
          </cell>
        </row>
        <row r="1479">
          <cell r="A1479" t="str">
            <v>SHARED</v>
          </cell>
          <cell r="B1479" t="str">
            <v>10</v>
          </cell>
          <cell r="C1479" t="str">
            <v>T_400000</v>
          </cell>
          <cell r="D1479" t="str">
            <v>0000500000</v>
          </cell>
          <cell r="E1479" t="str">
            <v>98</v>
          </cell>
          <cell r="F1479" t="str">
            <v>F_105053_012</v>
          </cell>
          <cell r="G1479" t="str">
            <v>(Dis.SAVIGNANO) (S.MAURO MARE) ORE TBOX</v>
          </cell>
          <cell r="H1479" t="str">
            <v>h</v>
          </cell>
          <cell r="I1479" t="str">
            <v>0</v>
          </cell>
          <cell r="J1479" t="str">
            <v>1000</v>
          </cell>
          <cell r="K1479" t="str">
            <v>0</v>
          </cell>
          <cell r="L1479" t="str">
            <v>100</v>
          </cell>
          <cell r="M1479" t="str">
            <v>1</v>
          </cell>
          <cell r="N1479" t="str">
            <v>0</v>
          </cell>
          <cell r="O1479" t="str">
            <v>10</v>
          </cell>
          <cell r="P1479" t="str">
            <v>0</v>
          </cell>
          <cell r="Q1479" t="str">
            <v>15</v>
          </cell>
          <cell r="R1479" t="str">
            <v>LINEARE</v>
          </cell>
          <cell r="S1479" t="str">
            <v>999999</v>
          </cell>
          <cell r="T1479" t="str">
            <v>888888</v>
          </cell>
          <cell r="U1479" t="str">
            <v>888888</v>
          </cell>
          <cell r="V1479" t="str">
            <v>-888888</v>
          </cell>
          <cell r="W1479" t="str">
            <v>-888888</v>
          </cell>
          <cell r="X1479" t="str">
            <v>-999999</v>
          </cell>
          <cell r="Y1479" t="str">
            <v>0</v>
          </cell>
          <cell r="Z1479" t="str">
            <v>MEDIA</v>
          </cell>
          <cell r="AA1479" t="str">
            <v>10</v>
          </cell>
          <cell r="AB1479" t="str">
            <v>0</v>
          </cell>
          <cell r="AC1479" t="str">
            <v>NO</v>
          </cell>
          <cell r="AD1479" t="str">
            <v>NO</v>
          </cell>
          <cell r="AE1479" t="str">
            <v>not used</v>
          </cell>
          <cell r="AF1479" t="str">
            <v>F105053</v>
          </cell>
        </row>
        <row r="1480">
          <cell r="A1480" t="str">
            <v>SHARED</v>
          </cell>
          <cell r="B1480" t="str">
            <v>10</v>
          </cell>
          <cell r="C1480" t="str">
            <v>T_400000</v>
          </cell>
          <cell r="D1480" t="str">
            <v>0000510000</v>
          </cell>
          <cell r="E1480" t="str">
            <v>101</v>
          </cell>
          <cell r="F1480" t="str">
            <v>F_105053_013</v>
          </cell>
          <cell r="G1480" t="str">
            <v>(Dis.SAVIGNANO) (S.MAURO MARE) TENSIONE BATTERIA</v>
          </cell>
          <cell r="H1480" t="str">
            <v>V</v>
          </cell>
          <cell r="I1480" t="str">
            <v>0</v>
          </cell>
          <cell r="J1480" t="str">
            <v>1000</v>
          </cell>
          <cell r="K1480" t="str">
            <v>0</v>
          </cell>
          <cell r="L1480" t="str">
            <v>100</v>
          </cell>
          <cell r="M1480" t="str">
            <v>1</v>
          </cell>
          <cell r="N1480" t="str">
            <v>0</v>
          </cell>
          <cell r="O1480" t="str">
            <v>10</v>
          </cell>
          <cell r="P1480" t="str">
            <v>0</v>
          </cell>
          <cell r="Q1480" t="str">
            <v>15</v>
          </cell>
          <cell r="R1480" t="str">
            <v>LINEARE</v>
          </cell>
          <cell r="S1480" t="str">
            <v>999999</v>
          </cell>
          <cell r="T1480" t="str">
            <v>888888</v>
          </cell>
          <cell r="U1480" t="str">
            <v>888888</v>
          </cell>
          <cell r="V1480" t="str">
            <v>-888888</v>
          </cell>
          <cell r="W1480" t="str">
            <v>-888888</v>
          </cell>
          <cell r="X1480" t="str">
            <v>-999999</v>
          </cell>
          <cell r="Y1480" t="str">
            <v>0</v>
          </cell>
          <cell r="Z1480" t="str">
            <v>MEDIA</v>
          </cell>
          <cell r="AA1480" t="str">
            <v>10</v>
          </cell>
          <cell r="AB1480" t="str">
            <v>0</v>
          </cell>
          <cell r="AC1480" t="str">
            <v>NO</v>
          </cell>
          <cell r="AD1480" t="str">
            <v>NO</v>
          </cell>
          <cell r="AE1480" t="str">
            <v>not used</v>
          </cell>
          <cell r="AF1480" t="str">
            <v>F105053</v>
          </cell>
        </row>
        <row r="1481">
          <cell r="A1481" t="str">
            <v>SHARED</v>
          </cell>
          <cell r="B1481" t="str">
            <v>10</v>
          </cell>
          <cell r="C1481" t="str">
            <v>T_400000</v>
          </cell>
          <cell r="D1481" t="str">
            <v>0000520000</v>
          </cell>
          <cell r="E1481" t="str">
            <v>100</v>
          </cell>
          <cell r="F1481" t="str">
            <v>F_105053_020</v>
          </cell>
          <cell r="G1481" t="str">
            <v>(Dis.SAVIGNANO) (S.MAURO MARE) ANALOG INPUT 1 CPU</v>
          </cell>
          <cell r="H1481" t="str">
            <v>%</v>
          </cell>
          <cell r="I1481" t="str">
            <v>0</v>
          </cell>
          <cell r="J1481" t="str">
            <v>1000</v>
          </cell>
          <cell r="K1481" t="str">
            <v>0</v>
          </cell>
          <cell r="L1481" t="str">
            <v>100</v>
          </cell>
          <cell r="M1481" t="str">
            <v>1</v>
          </cell>
          <cell r="N1481" t="str">
            <v>0</v>
          </cell>
          <cell r="O1481" t="str">
            <v>10</v>
          </cell>
          <cell r="P1481" t="str">
            <v>0</v>
          </cell>
          <cell r="Q1481" t="str">
            <v>15</v>
          </cell>
          <cell r="R1481" t="str">
            <v>LINEARE</v>
          </cell>
          <cell r="S1481" t="str">
            <v>999999</v>
          </cell>
          <cell r="T1481" t="str">
            <v>888888</v>
          </cell>
          <cell r="U1481" t="str">
            <v>888888</v>
          </cell>
          <cell r="V1481" t="str">
            <v>-888888</v>
          </cell>
          <cell r="W1481" t="str">
            <v>-888888</v>
          </cell>
          <cell r="X1481" t="str">
            <v>-999999</v>
          </cell>
          <cell r="Y1481" t="str">
            <v>0</v>
          </cell>
          <cell r="Z1481" t="str">
            <v>MEDIA</v>
          </cell>
          <cell r="AA1481" t="str">
            <v>10</v>
          </cell>
          <cell r="AB1481" t="str">
            <v>0</v>
          </cell>
          <cell r="AC1481" t="str">
            <v>NO</v>
          </cell>
          <cell r="AD1481" t="str">
            <v>NO</v>
          </cell>
          <cell r="AE1481" t="str">
            <v>not used</v>
          </cell>
          <cell r="AF1481" t="str">
            <v>F105053</v>
          </cell>
        </row>
        <row r="1482">
          <cell r="A1482" t="str">
            <v>SHARED</v>
          </cell>
          <cell r="B1482" t="str">
            <v>10</v>
          </cell>
          <cell r="C1482" t="str">
            <v>T_400000</v>
          </cell>
          <cell r="D1482" t="str">
            <v>0000530000</v>
          </cell>
          <cell r="E1482" t="str">
            <v>99</v>
          </cell>
          <cell r="F1482" t="str">
            <v>F_105053_021</v>
          </cell>
          <cell r="G1482" t="str">
            <v>(Dis.SAVIGNANO) (S.MAURO MARE) ANALOG INPUT 2 CPU</v>
          </cell>
          <cell r="H1482" t="str">
            <v>%</v>
          </cell>
          <cell r="I1482" t="str">
            <v>0</v>
          </cell>
          <cell r="J1482" t="str">
            <v>1000</v>
          </cell>
          <cell r="K1482" t="str">
            <v>0</v>
          </cell>
          <cell r="L1482" t="str">
            <v>100</v>
          </cell>
          <cell r="M1482" t="str">
            <v>1</v>
          </cell>
          <cell r="N1482" t="str">
            <v>0</v>
          </cell>
          <cell r="O1482" t="str">
            <v>10</v>
          </cell>
          <cell r="P1482" t="str">
            <v>0</v>
          </cell>
          <cell r="Q1482" t="str">
            <v>15</v>
          </cell>
          <cell r="R1482" t="str">
            <v>LINEARE</v>
          </cell>
          <cell r="S1482" t="str">
            <v>999999</v>
          </cell>
          <cell r="T1482" t="str">
            <v>888888</v>
          </cell>
          <cell r="U1482" t="str">
            <v>888888</v>
          </cell>
          <cell r="V1482" t="str">
            <v>-888888</v>
          </cell>
          <cell r="W1482" t="str">
            <v>-888888</v>
          </cell>
          <cell r="X1482" t="str">
            <v>-999999</v>
          </cell>
          <cell r="Y1482" t="str">
            <v>0</v>
          </cell>
          <cell r="Z1482" t="str">
            <v>MEDIA</v>
          </cell>
          <cell r="AA1482" t="str">
            <v>10</v>
          </cell>
          <cell r="AB1482" t="str">
            <v>0</v>
          </cell>
          <cell r="AC1482" t="str">
            <v>NO</v>
          </cell>
          <cell r="AD1482" t="str">
            <v>NO</v>
          </cell>
          <cell r="AE1482" t="str">
            <v>not used</v>
          </cell>
          <cell r="AF1482" t="str">
            <v>F105053</v>
          </cell>
        </row>
        <row r="1483">
          <cell r="A1483" t="str">
            <v>SHARED</v>
          </cell>
          <cell r="B1483" t="str">
            <v>10</v>
          </cell>
          <cell r="C1483" t="str">
            <v>T_400000</v>
          </cell>
          <cell r="D1483" t="str">
            <v>0001960000</v>
          </cell>
          <cell r="E1483" t="str">
            <v>446</v>
          </cell>
          <cell r="F1483" t="str">
            <v>F_105053_061</v>
          </cell>
          <cell r="G1483" t="str">
            <v>(Dis.SAVIGNANO) (S.MAURO MARE) LIVELLO 1 STOP</v>
          </cell>
          <cell r="H1483" t="str">
            <v>%</v>
          </cell>
          <cell r="I1483" t="str">
            <v>0</v>
          </cell>
          <cell r="J1483" t="str">
            <v>1000</v>
          </cell>
          <cell r="K1483" t="str">
            <v>0</v>
          </cell>
          <cell r="L1483" t="str">
            <v>100</v>
          </cell>
          <cell r="M1483" t="str">
            <v>1</v>
          </cell>
          <cell r="N1483" t="str">
            <v>0</v>
          </cell>
          <cell r="O1483" t="str">
            <v>10</v>
          </cell>
          <cell r="P1483" t="str">
            <v>0</v>
          </cell>
          <cell r="Q1483" t="str">
            <v>15</v>
          </cell>
          <cell r="R1483" t="str">
            <v>LINEARE</v>
          </cell>
          <cell r="S1483" t="str">
            <v>999999</v>
          </cell>
          <cell r="T1483" t="str">
            <v>888888</v>
          </cell>
          <cell r="U1483" t="str">
            <v>888888</v>
          </cell>
          <cell r="V1483" t="str">
            <v>-888888</v>
          </cell>
          <cell r="W1483" t="str">
            <v>-888888</v>
          </cell>
          <cell r="X1483" t="str">
            <v>-999999</v>
          </cell>
          <cell r="Y1483" t="str">
            <v>0</v>
          </cell>
          <cell r="Z1483" t="str">
            <v>MEDIA</v>
          </cell>
          <cell r="AA1483" t="str">
            <v>10</v>
          </cell>
          <cell r="AB1483" t="str">
            <v>0</v>
          </cell>
          <cell r="AC1483" t="str">
            <v>NO</v>
          </cell>
          <cell r="AD1483" t="str">
            <v>NO</v>
          </cell>
          <cell r="AE1483" t="str">
            <v>not used</v>
          </cell>
          <cell r="AF1483" t="str">
            <v>F105053</v>
          </cell>
        </row>
        <row r="1484">
          <cell r="A1484" t="str">
            <v>SHARED</v>
          </cell>
          <cell r="B1484" t="str">
            <v>10</v>
          </cell>
          <cell r="C1484" t="str">
            <v>T_400000</v>
          </cell>
          <cell r="D1484" t="str">
            <v>0001970000</v>
          </cell>
          <cell r="E1484" t="str">
            <v>447</v>
          </cell>
          <cell r="F1484" t="str">
            <v>F_105053_062</v>
          </cell>
          <cell r="G1484" t="str">
            <v>(Dis.SAVIGNANO) (S.MAURO MARE) LIVELLO 1 START</v>
          </cell>
          <cell r="H1484" t="str">
            <v>%</v>
          </cell>
          <cell r="I1484" t="str">
            <v>0</v>
          </cell>
          <cell r="J1484" t="str">
            <v>1000</v>
          </cell>
          <cell r="K1484" t="str">
            <v>0</v>
          </cell>
          <cell r="L1484" t="str">
            <v>100</v>
          </cell>
          <cell r="M1484" t="str">
            <v>1</v>
          </cell>
          <cell r="N1484" t="str">
            <v>0</v>
          </cell>
          <cell r="O1484" t="str">
            <v>10</v>
          </cell>
          <cell r="P1484" t="str">
            <v>0</v>
          </cell>
          <cell r="Q1484" t="str">
            <v>15</v>
          </cell>
          <cell r="R1484" t="str">
            <v>LINEARE</v>
          </cell>
          <cell r="S1484" t="str">
            <v>999999</v>
          </cell>
          <cell r="T1484" t="str">
            <v>888888</v>
          </cell>
          <cell r="U1484" t="str">
            <v>888888</v>
          </cell>
          <cell r="V1484" t="str">
            <v>-888888</v>
          </cell>
          <cell r="W1484" t="str">
            <v>-888888</v>
          </cell>
          <cell r="X1484" t="str">
            <v>-999999</v>
          </cell>
          <cell r="Y1484" t="str">
            <v>0</v>
          </cell>
          <cell r="Z1484" t="str">
            <v>MEDIA</v>
          </cell>
          <cell r="AA1484" t="str">
            <v>10</v>
          </cell>
          <cell r="AB1484" t="str">
            <v>0</v>
          </cell>
          <cell r="AC1484" t="str">
            <v>NO</v>
          </cell>
          <cell r="AD1484" t="str">
            <v>NO</v>
          </cell>
          <cell r="AE1484" t="str">
            <v>not used</v>
          </cell>
          <cell r="AF1484" t="str">
            <v>F105053</v>
          </cell>
        </row>
        <row r="1485">
          <cell r="A1485" t="str">
            <v>SHARED</v>
          </cell>
          <cell r="B1485" t="str">
            <v>10</v>
          </cell>
          <cell r="C1485" t="str">
            <v>T_400000</v>
          </cell>
          <cell r="D1485" t="str">
            <v>0001980000</v>
          </cell>
          <cell r="E1485" t="str">
            <v>448</v>
          </cell>
          <cell r="F1485" t="str">
            <v>F_105053_063</v>
          </cell>
          <cell r="G1485" t="str">
            <v>(Dis.SAVIGNANO) (S.MAURO MARE) LIVELLO 2 STOP</v>
          </cell>
          <cell r="H1485" t="str">
            <v>%</v>
          </cell>
          <cell r="I1485" t="str">
            <v>0</v>
          </cell>
          <cell r="J1485" t="str">
            <v>1000</v>
          </cell>
          <cell r="K1485" t="str">
            <v>0</v>
          </cell>
          <cell r="L1485" t="str">
            <v>100</v>
          </cell>
          <cell r="M1485" t="str">
            <v>1</v>
          </cell>
          <cell r="N1485" t="str">
            <v>0</v>
          </cell>
          <cell r="O1485" t="str">
            <v>10</v>
          </cell>
          <cell r="P1485" t="str">
            <v>0</v>
          </cell>
          <cell r="Q1485" t="str">
            <v>15</v>
          </cell>
          <cell r="R1485" t="str">
            <v>LINEARE</v>
          </cell>
          <cell r="S1485" t="str">
            <v>999999</v>
          </cell>
          <cell r="T1485" t="str">
            <v>888888</v>
          </cell>
          <cell r="U1485" t="str">
            <v>888888</v>
          </cell>
          <cell r="V1485" t="str">
            <v>-888888</v>
          </cell>
          <cell r="W1485" t="str">
            <v>-888888</v>
          </cell>
          <cell r="X1485" t="str">
            <v>-999999</v>
          </cell>
          <cell r="Y1485" t="str">
            <v>0</v>
          </cell>
          <cell r="Z1485" t="str">
            <v>MEDIA</v>
          </cell>
          <cell r="AA1485" t="str">
            <v>10</v>
          </cell>
          <cell r="AB1485" t="str">
            <v>0</v>
          </cell>
          <cell r="AC1485" t="str">
            <v>NO</v>
          </cell>
          <cell r="AD1485" t="str">
            <v>NO</v>
          </cell>
          <cell r="AE1485" t="str">
            <v>not used</v>
          </cell>
          <cell r="AF1485" t="str">
            <v>F105053</v>
          </cell>
        </row>
        <row r="1486">
          <cell r="A1486" t="str">
            <v>SHARED</v>
          </cell>
          <cell r="B1486" t="str">
            <v>10</v>
          </cell>
          <cell r="C1486" t="str">
            <v>T_400000</v>
          </cell>
          <cell r="D1486" t="str">
            <v>0001990000</v>
          </cell>
          <cell r="E1486" t="str">
            <v>449</v>
          </cell>
          <cell r="F1486" t="str">
            <v>F_105053_064</v>
          </cell>
          <cell r="G1486" t="str">
            <v>(Dis.SAVIGNANO) (S.MAURO MARE) LIVELLO 2 START</v>
          </cell>
          <cell r="H1486" t="str">
            <v>%</v>
          </cell>
          <cell r="I1486" t="str">
            <v>0</v>
          </cell>
          <cell r="J1486" t="str">
            <v>1000</v>
          </cell>
          <cell r="K1486" t="str">
            <v>0</v>
          </cell>
          <cell r="L1486" t="str">
            <v>100</v>
          </cell>
          <cell r="M1486" t="str">
            <v>1</v>
          </cell>
          <cell r="N1486" t="str">
            <v>0</v>
          </cell>
          <cell r="O1486" t="str">
            <v>10</v>
          </cell>
          <cell r="P1486" t="str">
            <v>0</v>
          </cell>
          <cell r="Q1486" t="str">
            <v>15</v>
          </cell>
          <cell r="R1486" t="str">
            <v>LINEARE</v>
          </cell>
          <cell r="S1486" t="str">
            <v>999999</v>
          </cell>
          <cell r="T1486" t="str">
            <v>888888</v>
          </cell>
          <cell r="U1486" t="str">
            <v>888888</v>
          </cell>
          <cell r="V1486" t="str">
            <v>-888888</v>
          </cell>
          <cell r="W1486" t="str">
            <v>-888888</v>
          </cell>
          <cell r="X1486" t="str">
            <v>-999999</v>
          </cell>
          <cell r="Y1486" t="str">
            <v>0</v>
          </cell>
          <cell r="Z1486" t="str">
            <v>MEDIA</v>
          </cell>
          <cell r="AA1486" t="str">
            <v>10</v>
          </cell>
          <cell r="AB1486" t="str">
            <v>0</v>
          </cell>
          <cell r="AC1486" t="str">
            <v>NO</v>
          </cell>
          <cell r="AD1486" t="str">
            <v>NO</v>
          </cell>
          <cell r="AE1486" t="str">
            <v>not used</v>
          </cell>
          <cell r="AF1486" t="str">
            <v>F105053</v>
          </cell>
        </row>
        <row r="1487">
          <cell r="A1487" t="str">
            <v>SHARED</v>
          </cell>
          <cell r="B1487" t="str">
            <v>1</v>
          </cell>
          <cell r="C1487" t="str">
            <v>F_105054</v>
          </cell>
          <cell r="D1487" t="str">
            <v>0000010000</v>
          </cell>
          <cell r="E1487" t="str">
            <v>-</v>
          </cell>
          <cell r="F1487" t="str">
            <v>F_105054_000</v>
          </cell>
          <cell r="G1487" t="str">
            <v>(Dis.SAVIGNANO) (SAVIGNANO PIP ) LIVELLO POZZETTO</v>
          </cell>
          <cell r="H1487" t="str">
            <v>%</v>
          </cell>
          <cell r="I1487" t="str">
            <v>820</v>
          </cell>
          <cell r="J1487" t="str">
            <v>4095</v>
          </cell>
          <cell r="K1487" t="str">
            <v>0</v>
          </cell>
          <cell r="L1487" t="str">
            <v>100</v>
          </cell>
          <cell r="M1487" t="str">
            <v>1</v>
          </cell>
          <cell r="N1487" t="str">
            <v>0</v>
          </cell>
          <cell r="O1487" t="str">
            <v>32</v>
          </cell>
          <cell r="P1487" t="str">
            <v>0</v>
          </cell>
          <cell r="Q1487" t="str">
            <v>15</v>
          </cell>
          <cell r="R1487" t="str">
            <v>LINEARE</v>
          </cell>
          <cell r="S1487" t="str">
            <v>999999</v>
          </cell>
          <cell r="T1487" t="str">
            <v>888888</v>
          </cell>
          <cell r="U1487" t="str">
            <v>888888</v>
          </cell>
          <cell r="V1487" t="str">
            <v>-888888</v>
          </cell>
          <cell r="W1487" t="str">
            <v>-888888</v>
          </cell>
          <cell r="X1487" t="str">
            <v>-999999</v>
          </cell>
          <cell r="Y1487" t="str">
            <v>15</v>
          </cell>
          <cell r="Z1487" t="str">
            <v>MEDIA</v>
          </cell>
          <cell r="AA1487" t="str">
            <v>10</v>
          </cell>
          <cell r="AB1487" t="str">
            <v>0</v>
          </cell>
          <cell r="AC1487" t="str">
            <v>SI</v>
          </cell>
          <cell r="AD1487" t="str">
            <v>SI_HighLow</v>
          </cell>
          <cell r="AE1487" t="str">
            <v>not used</v>
          </cell>
          <cell r="AF1487" t="str">
            <v>F105054</v>
          </cell>
        </row>
        <row r="1488">
          <cell r="A1488" t="str">
            <v>SHARED</v>
          </cell>
          <cell r="B1488" t="str">
            <v>1</v>
          </cell>
          <cell r="C1488" t="str">
            <v>F_105054</v>
          </cell>
          <cell r="D1488" t="str">
            <v>0000020000</v>
          </cell>
          <cell r="E1488" t="str">
            <v>1</v>
          </cell>
          <cell r="F1488" t="str">
            <v>F_105054_001</v>
          </cell>
          <cell r="G1488" t="str">
            <v>(Dis.SAVIGNANO) (SAVIGNANO PIP ) ASSORBIMENTO AMPEROMETRICO P.PA.1</v>
          </cell>
          <cell r="H1488" t="str">
            <v>A</v>
          </cell>
          <cell r="I1488" t="str">
            <v>820</v>
          </cell>
          <cell r="J1488" t="str">
            <v>4095</v>
          </cell>
          <cell r="K1488" t="str">
            <v>0</v>
          </cell>
          <cell r="L1488" t="str">
            <v>100</v>
          </cell>
          <cell r="M1488" t="str">
            <v>10</v>
          </cell>
          <cell r="N1488" t="str">
            <v>0</v>
          </cell>
          <cell r="O1488" t="str">
            <v>32</v>
          </cell>
          <cell r="P1488" t="str">
            <v>0</v>
          </cell>
          <cell r="Q1488" t="str">
            <v>15</v>
          </cell>
          <cell r="R1488" t="str">
            <v>LINEARE</v>
          </cell>
          <cell r="S1488" t="str">
            <v>999999</v>
          </cell>
          <cell r="T1488" t="str">
            <v>888888</v>
          </cell>
          <cell r="U1488" t="str">
            <v>888888</v>
          </cell>
          <cell r="V1488" t="str">
            <v>-888888</v>
          </cell>
          <cell r="W1488" t="str">
            <v>-888888</v>
          </cell>
          <cell r="X1488" t="str">
            <v>-999999</v>
          </cell>
          <cell r="Y1488" t="str">
            <v>15</v>
          </cell>
          <cell r="Z1488" t="str">
            <v>MEDIA</v>
          </cell>
          <cell r="AA1488" t="str">
            <v>10</v>
          </cell>
          <cell r="AB1488" t="str">
            <v>0</v>
          </cell>
          <cell r="AC1488" t="str">
            <v>SI</v>
          </cell>
          <cell r="AD1488" t="str">
            <v>SI_HighLow</v>
          </cell>
          <cell r="AE1488" t="str">
            <v>not used</v>
          </cell>
          <cell r="AF1488" t="str">
            <v>F105054</v>
          </cell>
        </row>
        <row r="1489">
          <cell r="A1489" t="str">
            <v>SHARED</v>
          </cell>
          <cell r="B1489" t="str">
            <v>1</v>
          </cell>
          <cell r="C1489" t="str">
            <v>F_105054</v>
          </cell>
          <cell r="D1489" t="str">
            <v>0000030000</v>
          </cell>
          <cell r="E1489" t="str">
            <v>2</v>
          </cell>
          <cell r="F1489" t="str">
            <v>F_105054_002</v>
          </cell>
          <cell r="G1489" t="str">
            <v>(Dis.SAVIGNANO) (SAVIGNANO PIP ) ASSORBIMENTO AMPEROMETRICO P.PA.2</v>
          </cell>
          <cell r="H1489" t="str">
            <v>A</v>
          </cell>
          <cell r="I1489" t="str">
            <v>820</v>
          </cell>
          <cell r="J1489" t="str">
            <v>4095</v>
          </cell>
          <cell r="K1489" t="str">
            <v>0</v>
          </cell>
          <cell r="L1489" t="str">
            <v>100</v>
          </cell>
          <cell r="M1489" t="str">
            <v>10</v>
          </cell>
          <cell r="N1489" t="str">
            <v>0</v>
          </cell>
          <cell r="O1489" t="str">
            <v>32</v>
          </cell>
          <cell r="P1489" t="str">
            <v>0</v>
          </cell>
          <cell r="Q1489" t="str">
            <v>15</v>
          </cell>
          <cell r="R1489" t="str">
            <v>LINEARE</v>
          </cell>
          <cell r="S1489" t="str">
            <v>999999</v>
          </cell>
          <cell r="T1489" t="str">
            <v>888888</v>
          </cell>
          <cell r="U1489" t="str">
            <v>888888</v>
          </cell>
          <cell r="V1489" t="str">
            <v>-888888</v>
          </cell>
          <cell r="W1489" t="str">
            <v>-888888</v>
          </cell>
          <cell r="X1489" t="str">
            <v>-999999</v>
          </cell>
          <cell r="Y1489" t="str">
            <v>15</v>
          </cell>
          <cell r="Z1489" t="str">
            <v>MEDIA</v>
          </cell>
          <cell r="AA1489" t="str">
            <v>10</v>
          </cell>
          <cell r="AB1489" t="str">
            <v>0</v>
          </cell>
          <cell r="AC1489" t="str">
            <v>SI</v>
          </cell>
          <cell r="AD1489" t="str">
            <v>SI_HighLow</v>
          </cell>
          <cell r="AE1489" t="str">
            <v>not used</v>
          </cell>
          <cell r="AF1489" t="str">
            <v>F105054</v>
          </cell>
        </row>
        <row r="1490">
          <cell r="A1490" t="str">
            <v>SHARED</v>
          </cell>
          <cell r="B1490" t="str">
            <v>1</v>
          </cell>
          <cell r="C1490" t="str">
            <v>F_105055</v>
          </cell>
          <cell r="D1490" t="str">
            <v>0000010000</v>
          </cell>
          <cell r="E1490" t="str">
            <v>-</v>
          </cell>
          <cell r="F1490" t="str">
            <v>F_105055_000</v>
          </cell>
          <cell r="G1490" t="str">
            <v>(Dis.SAVIGNANO) (GATTEO MONTE BONORI) LIVELLO POZZETTO</v>
          </cell>
          <cell r="H1490" t="str">
            <v>%</v>
          </cell>
          <cell r="I1490" t="str">
            <v>820</v>
          </cell>
          <cell r="J1490" t="str">
            <v>4095</v>
          </cell>
          <cell r="K1490" t="str">
            <v>0</v>
          </cell>
          <cell r="L1490" t="str">
            <v>100</v>
          </cell>
          <cell r="M1490" t="str">
            <v>1</v>
          </cell>
          <cell r="N1490" t="str">
            <v>0</v>
          </cell>
          <cell r="O1490" t="str">
            <v>32</v>
          </cell>
          <cell r="P1490" t="str">
            <v>0</v>
          </cell>
          <cell r="Q1490" t="str">
            <v>15</v>
          </cell>
          <cell r="R1490" t="str">
            <v>LINEARE</v>
          </cell>
          <cell r="S1490" t="str">
            <v>999999</v>
          </cell>
          <cell r="T1490" t="str">
            <v>888888</v>
          </cell>
          <cell r="U1490" t="str">
            <v>888888</v>
          </cell>
          <cell r="V1490" t="str">
            <v>-888888</v>
          </cell>
          <cell r="W1490" t="str">
            <v>-888888</v>
          </cell>
          <cell r="X1490" t="str">
            <v>-999999</v>
          </cell>
          <cell r="Y1490" t="str">
            <v>15</v>
          </cell>
          <cell r="Z1490" t="str">
            <v>MEDIA</v>
          </cell>
          <cell r="AA1490" t="str">
            <v>10</v>
          </cell>
          <cell r="AB1490" t="str">
            <v>0</v>
          </cell>
          <cell r="AC1490" t="str">
            <v>SI</v>
          </cell>
          <cell r="AD1490" t="str">
            <v>SI_HighLow</v>
          </cell>
          <cell r="AE1490" t="str">
            <v>not used</v>
          </cell>
          <cell r="AF1490" t="str">
            <v>F105055</v>
          </cell>
        </row>
        <row r="1491">
          <cell r="A1491" t="str">
            <v>SHARED</v>
          </cell>
          <cell r="B1491" t="str">
            <v>1</v>
          </cell>
          <cell r="C1491" t="str">
            <v>F_105055</v>
          </cell>
          <cell r="D1491" t="str">
            <v>0000020000</v>
          </cell>
          <cell r="E1491" t="str">
            <v>1</v>
          </cell>
          <cell r="F1491" t="str">
            <v>F_105055_001</v>
          </cell>
          <cell r="G1491" t="str">
            <v>(Dis.SAVIGNANO) (GATTEO MONTE BONORI) ASSORBIMENTO AMPEROMETRICO P.PA.1</v>
          </cell>
          <cell r="H1491" t="str">
            <v>A</v>
          </cell>
          <cell r="I1491" t="str">
            <v>820</v>
          </cell>
          <cell r="J1491" t="str">
            <v>4095</v>
          </cell>
          <cell r="K1491" t="str">
            <v>0</v>
          </cell>
          <cell r="L1491" t="str">
            <v>5</v>
          </cell>
          <cell r="M1491" t="str">
            <v>10</v>
          </cell>
          <cell r="N1491" t="str">
            <v>0</v>
          </cell>
          <cell r="O1491" t="str">
            <v>32</v>
          </cell>
          <cell r="P1491" t="str">
            <v>0</v>
          </cell>
          <cell r="Q1491" t="str">
            <v>15</v>
          </cell>
          <cell r="R1491" t="str">
            <v>LINEARE</v>
          </cell>
          <cell r="S1491" t="str">
            <v>999999</v>
          </cell>
          <cell r="T1491" t="str">
            <v>888888</v>
          </cell>
          <cell r="U1491" t="str">
            <v>888888</v>
          </cell>
          <cell r="V1491" t="str">
            <v>-888888</v>
          </cell>
          <cell r="W1491" t="str">
            <v>-888888</v>
          </cell>
          <cell r="X1491" t="str">
            <v>-999999</v>
          </cell>
          <cell r="Y1491" t="str">
            <v>15</v>
          </cell>
          <cell r="Z1491" t="str">
            <v>MEDIA</v>
          </cell>
          <cell r="AA1491" t="str">
            <v>10</v>
          </cell>
          <cell r="AB1491" t="str">
            <v>0</v>
          </cell>
          <cell r="AC1491" t="str">
            <v>SI</v>
          </cell>
          <cell r="AD1491" t="str">
            <v>SI_HighLow</v>
          </cell>
          <cell r="AE1491" t="str">
            <v>not used</v>
          </cell>
          <cell r="AF1491" t="str">
            <v>F105055</v>
          </cell>
        </row>
        <row r="1492">
          <cell r="A1492" t="str">
            <v>SHARED</v>
          </cell>
          <cell r="B1492" t="str">
            <v>1</v>
          </cell>
          <cell r="C1492" t="str">
            <v>F_105055</v>
          </cell>
          <cell r="D1492" t="str">
            <v>0000030000</v>
          </cell>
          <cell r="E1492" t="str">
            <v>2</v>
          </cell>
          <cell r="F1492" t="str">
            <v>F_105055_002</v>
          </cell>
          <cell r="G1492" t="str">
            <v>(Dis.SAVIGNANO) (GATTEO MONTE BONORI) ASSORBIMENTO AMPEROMETRICO P.PA.2</v>
          </cell>
          <cell r="H1492" t="str">
            <v>A</v>
          </cell>
          <cell r="I1492" t="str">
            <v>820</v>
          </cell>
          <cell r="J1492" t="str">
            <v>4095</v>
          </cell>
          <cell r="K1492" t="str">
            <v>0</v>
          </cell>
          <cell r="L1492" t="str">
            <v>5</v>
          </cell>
          <cell r="M1492" t="str">
            <v>10</v>
          </cell>
          <cell r="N1492" t="str">
            <v>0</v>
          </cell>
          <cell r="O1492" t="str">
            <v>32</v>
          </cell>
          <cell r="P1492" t="str">
            <v>0</v>
          </cell>
          <cell r="Q1492" t="str">
            <v>15</v>
          </cell>
          <cell r="R1492" t="str">
            <v>LINEARE</v>
          </cell>
          <cell r="S1492" t="str">
            <v>999999</v>
          </cell>
          <cell r="T1492" t="str">
            <v>888888</v>
          </cell>
          <cell r="U1492" t="str">
            <v>888888</v>
          </cell>
          <cell r="V1492" t="str">
            <v>-888888</v>
          </cell>
          <cell r="W1492" t="str">
            <v>-888888</v>
          </cell>
          <cell r="X1492" t="str">
            <v>-999999</v>
          </cell>
          <cell r="Y1492" t="str">
            <v>15</v>
          </cell>
          <cell r="Z1492" t="str">
            <v>MEDIA</v>
          </cell>
          <cell r="AA1492" t="str">
            <v>10</v>
          </cell>
          <cell r="AB1492" t="str">
            <v>0</v>
          </cell>
          <cell r="AC1492" t="str">
            <v>SI</v>
          </cell>
          <cell r="AD1492" t="str">
            <v>SI_HighLow</v>
          </cell>
          <cell r="AE1492" t="str">
            <v>not used</v>
          </cell>
          <cell r="AF1492" t="str">
            <v>F105055</v>
          </cell>
        </row>
        <row r="1493">
          <cell r="A1493" t="str">
            <v>SHARED</v>
          </cell>
          <cell r="B1493" t="str">
            <v>1</v>
          </cell>
          <cell r="C1493" t="str">
            <v>F_105056</v>
          </cell>
          <cell r="D1493" t="str">
            <v>0000010000</v>
          </cell>
          <cell r="E1493" t="str">
            <v>-</v>
          </cell>
          <cell r="F1493" t="str">
            <v>F_105056_000</v>
          </cell>
          <cell r="G1493" t="str">
            <v>(Dis.SAVIGNANO) (SAVIGNANO FAIT ) LIVELLO POZZETTO</v>
          </cell>
          <cell r="H1493" t="str">
            <v>%</v>
          </cell>
          <cell r="I1493" t="str">
            <v>820</v>
          </cell>
          <cell r="J1493" t="str">
            <v>4095</v>
          </cell>
          <cell r="K1493" t="str">
            <v>0</v>
          </cell>
          <cell r="L1493" t="str">
            <v>100</v>
          </cell>
          <cell r="M1493" t="str">
            <v>1</v>
          </cell>
          <cell r="N1493" t="str">
            <v>0</v>
          </cell>
          <cell r="O1493" t="str">
            <v>32</v>
          </cell>
          <cell r="P1493" t="str">
            <v>0</v>
          </cell>
          <cell r="Q1493" t="str">
            <v>15</v>
          </cell>
          <cell r="R1493" t="str">
            <v>LINEARE</v>
          </cell>
          <cell r="S1493" t="str">
            <v>999999</v>
          </cell>
          <cell r="T1493" t="str">
            <v>888888</v>
          </cell>
          <cell r="U1493" t="str">
            <v>888888</v>
          </cell>
          <cell r="V1493" t="str">
            <v>-888888</v>
          </cell>
          <cell r="W1493" t="str">
            <v>-888888</v>
          </cell>
          <cell r="X1493" t="str">
            <v>-999999</v>
          </cell>
          <cell r="Y1493" t="str">
            <v>15</v>
          </cell>
          <cell r="Z1493" t="str">
            <v>MEDIA</v>
          </cell>
          <cell r="AA1493" t="str">
            <v>10</v>
          </cell>
          <cell r="AB1493" t="str">
            <v>0</v>
          </cell>
          <cell r="AC1493" t="str">
            <v>SI</v>
          </cell>
          <cell r="AD1493" t="str">
            <v>SI_HighLow</v>
          </cell>
          <cell r="AE1493" t="str">
            <v>not used</v>
          </cell>
          <cell r="AF1493" t="str">
            <v>F105056</v>
          </cell>
        </row>
        <row r="1494">
          <cell r="A1494" t="str">
            <v>SHARED</v>
          </cell>
          <cell r="B1494" t="str">
            <v>1</v>
          </cell>
          <cell r="C1494" t="str">
            <v>F_105056</v>
          </cell>
          <cell r="D1494" t="str">
            <v>0000020000</v>
          </cell>
          <cell r="E1494" t="str">
            <v>1</v>
          </cell>
          <cell r="F1494" t="str">
            <v>F_105056_001</v>
          </cell>
          <cell r="G1494" t="str">
            <v>(Dis.SAVIGNANO) (SAVIGNANO FAIT ) ASSORBIMENTO AMPEROMETRICO P.PA.1</v>
          </cell>
          <cell r="H1494" t="str">
            <v>A</v>
          </cell>
          <cell r="I1494" t="str">
            <v>820</v>
          </cell>
          <cell r="J1494" t="str">
            <v>4095</v>
          </cell>
          <cell r="K1494" t="str">
            <v>0</v>
          </cell>
          <cell r="L1494" t="str">
            <v>100</v>
          </cell>
          <cell r="M1494" t="str">
            <v>10</v>
          </cell>
          <cell r="N1494" t="str">
            <v>0</v>
          </cell>
          <cell r="O1494" t="str">
            <v>32</v>
          </cell>
          <cell r="P1494" t="str">
            <v>0</v>
          </cell>
          <cell r="Q1494" t="str">
            <v>15</v>
          </cell>
          <cell r="R1494" t="str">
            <v>LINEARE</v>
          </cell>
          <cell r="S1494" t="str">
            <v>999999</v>
          </cell>
          <cell r="T1494" t="str">
            <v>888888</v>
          </cell>
          <cell r="U1494" t="str">
            <v>888888</v>
          </cell>
          <cell r="V1494" t="str">
            <v>-888888</v>
          </cell>
          <cell r="W1494" t="str">
            <v>-888888</v>
          </cell>
          <cell r="X1494" t="str">
            <v>-999999</v>
          </cell>
          <cell r="Y1494" t="str">
            <v>15</v>
          </cell>
          <cell r="Z1494" t="str">
            <v>MEDIA</v>
          </cell>
          <cell r="AA1494" t="str">
            <v>10</v>
          </cell>
          <cell r="AB1494" t="str">
            <v>0</v>
          </cell>
          <cell r="AC1494" t="str">
            <v>SI</v>
          </cell>
          <cell r="AD1494" t="str">
            <v>SI_HighLow</v>
          </cell>
          <cell r="AE1494" t="str">
            <v>not used</v>
          </cell>
          <cell r="AF1494" t="str">
            <v>F105056</v>
          </cell>
        </row>
        <row r="1495">
          <cell r="A1495" t="str">
            <v>SHARED</v>
          </cell>
          <cell r="B1495" t="str">
            <v>1</v>
          </cell>
          <cell r="C1495" t="str">
            <v>F_105056</v>
          </cell>
          <cell r="D1495" t="str">
            <v>0000030000</v>
          </cell>
          <cell r="E1495" t="str">
            <v>2</v>
          </cell>
          <cell r="F1495" t="str">
            <v>F_105056_002</v>
          </cell>
          <cell r="G1495" t="str">
            <v>(Dis.SAVIGNANO) (SAVIGNANO FAIT ) ASSORBIMENTO AMPEROMETRICO P.PA.2</v>
          </cell>
          <cell r="H1495" t="str">
            <v>A</v>
          </cell>
          <cell r="I1495" t="str">
            <v>820</v>
          </cell>
          <cell r="J1495" t="str">
            <v>4095</v>
          </cell>
          <cell r="K1495" t="str">
            <v>0</v>
          </cell>
          <cell r="L1495" t="str">
            <v>100</v>
          </cell>
          <cell r="M1495" t="str">
            <v>10</v>
          </cell>
          <cell r="N1495" t="str">
            <v>0</v>
          </cell>
          <cell r="O1495" t="str">
            <v>32</v>
          </cell>
          <cell r="P1495" t="str">
            <v>0</v>
          </cell>
          <cell r="Q1495" t="str">
            <v>15</v>
          </cell>
          <cell r="R1495" t="str">
            <v>LINEARE</v>
          </cell>
          <cell r="S1495" t="str">
            <v>999999</v>
          </cell>
          <cell r="T1495" t="str">
            <v>888888</v>
          </cell>
          <cell r="U1495" t="str">
            <v>888888</v>
          </cell>
          <cell r="V1495" t="str">
            <v>-888888</v>
          </cell>
          <cell r="W1495" t="str">
            <v>-888888</v>
          </cell>
          <cell r="X1495" t="str">
            <v>-999999</v>
          </cell>
          <cell r="Y1495" t="str">
            <v>15</v>
          </cell>
          <cell r="Z1495" t="str">
            <v>MEDIA</v>
          </cell>
          <cell r="AA1495" t="str">
            <v>10</v>
          </cell>
          <cell r="AB1495" t="str">
            <v>0</v>
          </cell>
          <cell r="AC1495" t="str">
            <v>SI</v>
          </cell>
          <cell r="AD1495" t="str">
            <v>SI_HighLow</v>
          </cell>
          <cell r="AE1495" t="str">
            <v>not used</v>
          </cell>
          <cell r="AF1495" t="str">
            <v>F105056</v>
          </cell>
        </row>
        <row r="1496">
          <cell r="A1496" t="str">
            <v>SHARED</v>
          </cell>
          <cell r="B1496" t="str">
            <v>1</v>
          </cell>
          <cell r="C1496" t="str">
            <v>F_105057</v>
          </cell>
          <cell r="D1496" t="str">
            <v>0000010000</v>
          </cell>
          <cell r="E1496" t="str">
            <v>-</v>
          </cell>
          <cell r="F1496" t="str">
            <v>F_105057_000</v>
          </cell>
          <cell r="G1496" t="str">
            <v>(Dis.SAVIGNANO) (SAVIGNANO PEEP BERARDI ) LIVELLO POZZETTO</v>
          </cell>
          <cell r="H1496" t="str">
            <v>%</v>
          </cell>
          <cell r="I1496" t="str">
            <v>820</v>
          </cell>
          <cell r="J1496" t="str">
            <v>4095</v>
          </cell>
          <cell r="K1496" t="str">
            <v>0</v>
          </cell>
          <cell r="L1496" t="str">
            <v>100</v>
          </cell>
          <cell r="M1496" t="str">
            <v>1</v>
          </cell>
          <cell r="N1496" t="str">
            <v>0</v>
          </cell>
          <cell r="O1496" t="str">
            <v>32</v>
          </cell>
          <cell r="P1496" t="str">
            <v>0</v>
          </cell>
          <cell r="Q1496" t="str">
            <v>15</v>
          </cell>
          <cell r="R1496" t="str">
            <v>LINEARE</v>
          </cell>
          <cell r="S1496" t="str">
            <v>999999</v>
          </cell>
          <cell r="T1496" t="str">
            <v>888888</v>
          </cell>
          <cell r="U1496" t="str">
            <v>888888</v>
          </cell>
          <cell r="V1496" t="str">
            <v>-888888</v>
          </cell>
          <cell r="W1496" t="str">
            <v>-888888</v>
          </cell>
          <cell r="X1496" t="str">
            <v>-999999</v>
          </cell>
          <cell r="Y1496" t="str">
            <v>15</v>
          </cell>
          <cell r="Z1496" t="str">
            <v>MEDIA</v>
          </cell>
          <cell r="AA1496" t="str">
            <v>10</v>
          </cell>
          <cell r="AB1496" t="str">
            <v>0</v>
          </cell>
          <cell r="AC1496" t="str">
            <v>SI</v>
          </cell>
          <cell r="AD1496" t="str">
            <v>SI_HighLow</v>
          </cell>
          <cell r="AE1496" t="str">
            <v>not used</v>
          </cell>
          <cell r="AF1496" t="str">
            <v>F105057</v>
          </cell>
        </row>
        <row r="1497">
          <cell r="A1497" t="str">
            <v>SHARED</v>
          </cell>
          <cell r="B1497" t="str">
            <v>1</v>
          </cell>
          <cell r="C1497" t="str">
            <v>F_105057</v>
          </cell>
          <cell r="D1497" t="str">
            <v>0000020000</v>
          </cell>
          <cell r="E1497" t="str">
            <v>1</v>
          </cell>
          <cell r="F1497" t="str">
            <v>F_105057_001</v>
          </cell>
          <cell r="G1497" t="str">
            <v>(Dis.SAVIGNANO) (SAVIGNANO PEEP BERARDI ) ASSORBIMENTO AMPEROMETRICO P.PA.1</v>
          </cell>
          <cell r="H1497" t="str">
            <v>A</v>
          </cell>
          <cell r="I1497" t="str">
            <v>820</v>
          </cell>
          <cell r="J1497" t="str">
            <v>4095</v>
          </cell>
          <cell r="K1497" t="str">
            <v>0</v>
          </cell>
          <cell r="L1497" t="str">
            <v>10</v>
          </cell>
          <cell r="M1497" t="str">
            <v>10</v>
          </cell>
          <cell r="N1497" t="str">
            <v>0</v>
          </cell>
          <cell r="O1497" t="str">
            <v>32</v>
          </cell>
          <cell r="P1497" t="str">
            <v>0</v>
          </cell>
          <cell r="Q1497" t="str">
            <v>15</v>
          </cell>
          <cell r="R1497" t="str">
            <v>LINEARE</v>
          </cell>
          <cell r="S1497" t="str">
            <v>999999</v>
          </cell>
          <cell r="T1497" t="str">
            <v>888888</v>
          </cell>
          <cell r="U1497" t="str">
            <v>888888</v>
          </cell>
          <cell r="V1497" t="str">
            <v>-888888</v>
          </cell>
          <cell r="W1497" t="str">
            <v>-888888</v>
          </cell>
          <cell r="X1497" t="str">
            <v>-999999</v>
          </cell>
          <cell r="Y1497" t="str">
            <v>15</v>
          </cell>
          <cell r="Z1497" t="str">
            <v>MEDIA</v>
          </cell>
          <cell r="AA1497" t="str">
            <v>10</v>
          </cell>
          <cell r="AB1497" t="str">
            <v>0</v>
          </cell>
          <cell r="AC1497" t="str">
            <v>SI</v>
          </cell>
          <cell r="AD1497" t="str">
            <v>SI_HighLow</v>
          </cell>
          <cell r="AE1497" t="str">
            <v>not used</v>
          </cell>
          <cell r="AF1497" t="str">
            <v>F105057</v>
          </cell>
        </row>
        <row r="1498">
          <cell r="A1498" t="str">
            <v>SHARED</v>
          </cell>
          <cell r="B1498" t="str">
            <v>1</v>
          </cell>
          <cell r="C1498" t="str">
            <v>F_105057</v>
          </cell>
          <cell r="D1498" t="str">
            <v>0000030000</v>
          </cell>
          <cell r="E1498" t="str">
            <v>2</v>
          </cell>
          <cell r="F1498" t="str">
            <v>F_105057_002</v>
          </cell>
          <cell r="G1498" t="str">
            <v>(Dis.SAVIGNANO) (SAVIGNANO PEEP BERARDI ) ASSORBIMENTO AMPEROMETRICO P.PA.2</v>
          </cell>
          <cell r="H1498" t="str">
            <v>A</v>
          </cell>
          <cell r="I1498" t="str">
            <v>820</v>
          </cell>
          <cell r="J1498" t="str">
            <v>4095</v>
          </cell>
          <cell r="K1498" t="str">
            <v>0</v>
          </cell>
          <cell r="L1498" t="str">
            <v>10</v>
          </cell>
          <cell r="M1498" t="str">
            <v>10</v>
          </cell>
          <cell r="N1498" t="str">
            <v>0</v>
          </cell>
          <cell r="O1498" t="str">
            <v>32</v>
          </cell>
          <cell r="P1498" t="str">
            <v>0</v>
          </cell>
          <cell r="Q1498" t="str">
            <v>15</v>
          </cell>
          <cell r="R1498" t="str">
            <v>LINEARE</v>
          </cell>
          <cell r="S1498" t="str">
            <v>999999</v>
          </cell>
          <cell r="T1498" t="str">
            <v>888888</v>
          </cell>
          <cell r="U1498" t="str">
            <v>888888</v>
          </cell>
          <cell r="V1498" t="str">
            <v>-888888</v>
          </cell>
          <cell r="W1498" t="str">
            <v>-888888</v>
          </cell>
          <cell r="X1498" t="str">
            <v>-999999</v>
          </cell>
          <cell r="Y1498" t="str">
            <v>15</v>
          </cell>
          <cell r="Z1498" t="str">
            <v>MEDIA</v>
          </cell>
          <cell r="AA1498" t="str">
            <v>10</v>
          </cell>
          <cell r="AB1498" t="str">
            <v>0</v>
          </cell>
          <cell r="AC1498" t="str">
            <v>SI</v>
          </cell>
          <cell r="AD1498" t="str">
            <v>SI_HighLow</v>
          </cell>
          <cell r="AE1498" t="str">
            <v>not used</v>
          </cell>
          <cell r="AF1498" t="str">
            <v>F105057</v>
          </cell>
        </row>
        <row r="1499">
          <cell r="A1499" t="str">
            <v>SHARED</v>
          </cell>
          <cell r="B1499" t="str">
            <v>1</v>
          </cell>
          <cell r="C1499" t="str">
            <v>F_105058</v>
          </cell>
          <cell r="D1499" t="str">
            <v>0000010000</v>
          </cell>
          <cell r="E1499" t="str">
            <v>-</v>
          </cell>
          <cell r="F1499" t="str">
            <v>F_105058_000</v>
          </cell>
          <cell r="G1499" t="str">
            <v>(Dis.SAVIGNANO) (GATTEO MONTE ERBOSA ) LIVELLO POZZETTO</v>
          </cell>
          <cell r="H1499" t="str">
            <v>%</v>
          </cell>
          <cell r="I1499" t="str">
            <v>820</v>
          </cell>
          <cell r="J1499" t="str">
            <v>4095</v>
          </cell>
          <cell r="K1499" t="str">
            <v>0</v>
          </cell>
          <cell r="L1499" t="str">
            <v>100</v>
          </cell>
          <cell r="M1499" t="str">
            <v>1</v>
          </cell>
          <cell r="N1499" t="str">
            <v>0</v>
          </cell>
          <cell r="O1499" t="str">
            <v>32</v>
          </cell>
          <cell r="P1499" t="str">
            <v>0</v>
          </cell>
          <cell r="Q1499" t="str">
            <v>15</v>
          </cell>
          <cell r="R1499" t="str">
            <v>LINEARE</v>
          </cell>
          <cell r="S1499" t="str">
            <v>999999</v>
          </cell>
          <cell r="T1499" t="str">
            <v>888888</v>
          </cell>
          <cell r="U1499" t="str">
            <v>888888</v>
          </cell>
          <cell r="V1499" t="str">
            <v>-888888</v>
          </cell>
          <cell r="W1499" t="str">
            <v>-888888</v>
          </cell>
          <cell r="X1499" t="str">
            <v>-999999</v>
          </cell>
          <cell r="Y1499" t="str">
            <v>15</v>
          </cell>
          <cell r="Z1499" t="str">
            <v>MEDIA</v>
          </cell>
          <cell r="AA1499" t="str">
            <v>10</v>
          </cell>
          <cell r="AB1499" t="str">
            <v>0</v>
          </cell>
          <cell r="AC1499" t="str">
            <v>SI</v>
          </cell>
          <cell r="AD1499" t="str">
            <v>SI_HighLow</v>
          </cell>
          <cell r="AE1499" t="str">
            <v>not used</v>
          </cell>
          <cell r="AF1499" t="str">
            <v>F105058</v>
          </cell>
        </row>
        <row r="1500">
          <cell r="A1500" t="str">
            <v>SHARED</v>
          </cell>
          <cell r="B1500" t="str">
            <v>1</v>
          </cell>
          <cell r="C1500" t="str">
            <v>F_105058</v>
          </cell>
          <cell r="D1500" t="str">
            <v>0000020000</v>
          </cell>
          <cell r="E1500" t="str">
            <v>1</v>
          </cell>
          <cell r="F1500" t="str">
            <v>F_105058_001</v>
          </cell>
          <cell r="G1500" t="str">
            <v>(Dis.SAVIGNANO) (GATTEO MONTE ERBOSA ) ASSORBIMENTO AMPEROMETRICO P.PA.1</v>
          </cell>
          <cell r="H1500" t="str">
            <v>A</v>
          </cell>
          <cell r="I1500" t="str">
            <v>820</v>
          </cell>
          <cell r="J1500" t="str">
            <v>4095</v>
          </cell>
          <cell r="K1500" t="str">
            <v>0</v>
          </cell>
          <cell r="L1500" t="str">
            <v>100</v>
          </cell>
          <cell r="M1500" t="str">
            <v>10</v>
          </cell>
          <cell r="N1500" t="str">
            <v>0</v>
          </cell>
          <cell r="O1500" t="str">
            <v>32</v>
          </cell>
          <cell r="P1500" t="str">
            <v>0</v>
          </cell>
          <cell r="Q1500" t="str">
            <v>15</v>
          </cell>
          <cell r="R1500" t="str">
            <v>LINEARE</v>
          </cell>
          <cell r="S1500" t="str">
            <v>999999</v>
          </cell>
          <cell r="T1500" t="str">
            <v>888888</v>
          </cell>
          <cell r="U1500" t="str">
            <v>888888</v>
          </cell>
          <cell r="V1500" t="str">
            <v>-888888</v>
          </cell>
          <cell r="W1500" t="str">
            <v>-888888</v>
          </cell>
          <cell r="X1500" t="str">
            <v>-999999</v>
          </cell>
          <cell r="Y1500" t="str">
            <v>15</v>
          </cell>
          <cell r="Z1500" t="str">
            <v>MEDIA</v>
          </cell>
          <cell r="AA1500" t="str">
            <v>10</v>
          </cell>
          <cell r="AB1500" t="str">
            <v>0</v>
          </cell>
          <cell r="AC1500" t="str">
            <v>SI</v>
          </cell>
          <cell r="AD1500" t="str">
            <v>SI_HighLow</v>
          </cell>
          <cell r="AE1500" t="str">
            <v>not used</v>
          </cell>
          <cell r="AF1500" t="str">
            <v>F105058</v>
          </cell>
        </row>
        <row r="1501">
          <cell r="A1501" t="str">
            <v>SHARED</v>
          </cell>
          <cell r="B1501" t="str">
            <v>1</v>
          </cell>
          <cell r="C1501" t="str">
            <v>F_105058</v>
          </cell>
          <cell r="D1501" t="str">
            <v>0000030000</v>
          </cell>
          <cell r="E1501" t="str">
            <v>2</v>
          </cell>
          <cell r="F1501" t="str">
            <v>F_105058_002</v>
          </cell>
          <cell r="G1501" t="str">
            <v>(Dis.SAVIGNANO) (GATTEO MONTE ERBOSA ) ASSORBIMENTO AMPEROMETRICO P.PA.2</v>
          </cell>
          <cell r="H1501" t="str">
            <v>A</v>
          </cell>
          <cell r="I1501" t="str">
            <v>820</v>
          </cell>
          <cell r="J1501" t="str">
            <v>4095</v>
          </cell>
          <cell r="K1501" t="str">
            <v>0</v>
          </cell>
          <cell r="L1501" t="str">
            <v>100</v>
          </cell>
          <cell r="M1501" t="str">
            <v>10</v>
          </cell>
          <cell r="N1501" t="str">
            <v>0</v>
          </cell>
          <cell r="O1501" t="str">
            <v>32</v>
          </cell>
          <cell r="P1501" t="str">
            <v>0</v>
          </cell>
          <cell r="Q1501" t="str">
            <v>15</v>
          </cell>
          <cell r="R1501" t="str">
            <v>LINEARE</v>
          </cell>
          <cell r="S1501" t="str">
            <v>999999</v>
          </cell>
          <cell r="T1501" t="str">
            <v>888888</v>
          </cell>
          <cell r="U1501" t="str">
            <v>888888</v>
          </cell>
          <cell r="V1501" t="str">
            <v>-888888</v>
          </cell>
          <cell r="W1501" t="str">
            <v>-888888</v>
          </cell>
          <cell r="X1501" t="str">
            <v>-999999</v>
          </cell>
          <cell r="Y1501" t="str">
            <v>15</v>
          </cell>
          <cell r="Z1501" t="str">
            <v>MEDIA</v>
          </cell>
          <cell r="AA1501" t="str">
            <v>10</v>
          </cell>
          <cell r="AB1501" t="str">
            <v>0</v>
          </cell>
          <cell r="AC1501" t="str">
            <v>SI</v>
          </cell>
          <cell r="AD1501" t="str">
            <v>SI_HighLow</v>
          </cell>
          <cell r="AE1501" t="str">
            <v>not used</v>
          </cell>
          <cell r="AF1501" t="str">
            <v>F105058</v>
          </cell>
        </row>
        <row r="1502">
          <cell r="A1502" t="str">
            <v>SHARED</v>
          </cell>
          <cell r="B1502" t="str">
            <v>1</v>
          </cell>
          <cell r="C1502" t="str">
            <v>F_105060</v>
          </cell>
          <cell r="D1502" t="str">
            <v>0000010000</v>
          </cell>
          <cell r="E1502" t="str">
            <v>-</v>
          </cell>
          <cell r="F1502" t="str">
            <v>F_105060_000</v>
          </cell>
          <cell r="G1502" t="str">
            <v>(Dis.SAVIGNANO) (SAVIGNANO AGRIMACCHINE) LIVELLO POZZETTO</v>
          </cell>
          <cell r="H1502" t="str">
            <v>%</v>
          </cell>
          <cell r="I1502" t="str">
            <v>820</v>
          </cell>
          <cell r="J1502" t="str">
            <v>4095</v>
          </cell>
          <cell r="K1502" t="str">
            <v>0</v>
          </cell>
          <cell r="L1502" t="str">
            <v>100</v>
          </cell>
          <cell r="M1502" t="str">
            <v>1</v>
          </cell>
          <cell r="N1502" t="str">
            <v>0</v>
          </cell>
          <cell r="O1502" t="str">
            <v>32</v>
          </cell>
          <cell r="P1502" t="str">
            <v>0</v>
          </cell>
          <cell r="Q1502" t="str">
            <v>15</v>
          </cell>
          <cell r="R1502" t="str">
            <v>LINEARE</v>
          </cell>
          <cell r="S1502" t="str">
            <v>999999</v>
          </cell>
          <cell r="T1502" t="str">
            <v>888888</v>
          </cell>
          <cell r="U1502" t="str">
            <v>888888</v>
          </cell>
          <cell r="V1502" t="str">
            <v>-888888</v>
          </cell>
          <cell r="W1502" t="str">
            <v>-888888</v>
          </cell>
          <cell r="X1502" t="str">
            <v>-999999</v>
          </cell>
          <cell r="Y1502" t="str">
            <v>15</v>
          </cell>
          <cell r="Z1502" t="str">
            <v>MEDIA</v>
          </cell>
          <cell r="AA1502" t="str">
            <v>10</v>
          </cell>
          <cell r="AB1502" t="str">
            <v>0</v>
          </cell>
          <cell r="AC1502" t="str">
            <v>SI</v>
          </cell>
          <cell r="AD1502" t="str">
            <v>SI_HighLow</v>
          </cell>
          <cell r="AE1502" t="str">
            <v>not used</v>
          </cell>
          <cell r="AF1502" t="str">
            <v>F105060</v>
          </cell>
        </row>
        <row r="1503">
          <cell r="A1503" t="str">
            <v>SHARED</v>
          </cell>
          <cell r="B1503" t="str">
            <v>1</v>
          </cell>
          <cell r="C1503" t="str">
            <v>F_105060</v>
          </cell>
          <cell r="D1503" t="str">
            <v>0000020000</v>
          </cell>
          <cell r="E1503" t="str">
            <v>1</v>
          </cell>
          <cell r="F1503" t="str">
            <v>F_105060_001</v>
          </cell>
          <cell r="G1503" t="str">
            <v>(Dis.SAVIGNANO) (SAVIGNANO AGRIMACCHINE) ASSORBIMENTO AMPEROMETRICO P.PA.1</v>
          </cell>
          <cell r="H1503" t="str">
            <v>A</v>
          </cell>
          <cell r="I1503" t="str">
            <v>820</v>
          </cell>
          <cell r="J1503" t="str">
            <v>4095</v>
          </cell>
          <cell r="K1503" t="str">
            <v>0</v>
          </cell>
          <cell r="L1503" t="str">
            <v>100</v>
          </cell>
          <cell r="M1503" t="str">
            <v>10</v>
          </cell>
          <cell r="N1503" t="str">
            <v>0</v>
          </cell>
          <cell r="O1503" t="str">
            <v>32</v>
          </cell>
          <cell r="P1503" t="str">
            <v>0</v>
          </cell>
          <cell r="Q1503" t="str">
            <v>15</v>
          </cell>
          <cell r="R1503" t="str">
            <v>LINEARE</v>
          </cell>
          <cell r="S1503" t="str">
            <v>999999</v>
          </cell>
          <cell r="T1503" t="str">
            <v>888888</v>
          </cell>
          <cell r="U1503" t="str">
            <v>888888</v>
          </cell>
          <cell r="V1503" t="str">
            <v>-888888</v>
          </cell>
          <cell r="W1503" t="str">
            <v>-888888</v>
          </cell>
          <cell r="X1503" t="str">
            <v>-999999</v>
          </cell>
          <cell r="Y1503" t="str">
            <v>15</v>
          </cell>
          <cell r="Z1503" t="str">
            <v>MEDIA</v>
          </cell>
          <cell r="AA1503" t="str">
            <v>10</v>
          </cell>
          <cell r="AB1503" t="str">
            <v>0</v>
          </cell>
          <cell r="AC1503" t="str">
            <v>SI</v>
          </cell>
          <cell r="AD1503" t="str">
            <v>SI_HighLow</v>
          </cell>
          <cell r="AE1503" t="str">
            <v>not used</v>
          </cell>
          <cell r="AF1503" t="str">
            <v>F105060</v>
          </cell>
        </row>
        <row r="1504">
          <cell r="A1504" t="str">
            <v>SHARED</v>
          </cell>
          <cell r="B1504" t="str">
            <v>1</v>
          </cell>
          <cell r="C1504" t="str">
            <v>F_105060</v>
          </cell>
          <cell r="D1504" t="str">
            <v>0000030000</v>
          </cell>
          <cell r="E1504" t="str">
            <v>2</v>
          </cell>
          <cell r="F1504" t="str">
            <v>F_105060_002</v>
          </cell>
          <cell r="G1504" t="str">
            <v>(Dis.SAVIGNANO) (SAVIGNANO AGRIMACCHINE) ASSORBIMENTO AMPEROMETRICO P.PA.2</v>
          </cell>
          <cell r="H1504" t="str">
            <v>A</v>
          </cell>
          <cell r="I1504" t="str">
            <v>820</v>
          </cell>
          <cell r="J1504" t="str">
            <v>4095</v>
          </cell>
          <cell r="K1504" t="str">
            <v>0</v>
          </cell>
          <cell r="L1504" t="str">
            <v>100</v>
          </cell>
          <cell r="M1504" t="str">
            <v>10</v>
          </cell>
          <cell r="N1504" t="str">
            <v>0</v>
          </cell>
          <cell r="O1504" t="str">
            <v>32</v>
          </cell>
          <cell r="P1504" t="str">
            <v>0</v>
          </cell>
          <cell r="Q1504" t="str">
            <v>15</v>
          </cell>
          <cell r="R1504" t="str">
            <v>LINEARE</v>
          </cell>
          <cell r="S1504" t="str">
            <v>999999</v>
          </cell>
          <cell r="T1504" t="str">
            <v>888888</v>
          </cell>
          <cell r="U1504" t="str">
            <v>888888</v>
          </cell>
          <cell r="V1504" t="str">
            <v>-888888</v>
          </cell>
          <cell r="W1504" t="str">
            <v>-888888</v>
          </cell>
          <cell r="X1504" t="str">
            <v>-999999</v>
          </cell>
          <cell r="Y1504" t="str">
            <v>15</v>
          </cell>
          <cell r="Z1504" t="str">
            <v>MEDIA</v>
          </cell>
          <cell r="AA1504" t="str">
            <v>10</v>
          </cell>
          <cell r="AB1504" t="str">
            <v>0</v>
          </cell>
          <cell r="AC1504" t="str">
            <v>SI</v>
          </cell>
          <cell r="AD1504" t="str">
            <v>SI_HighLow</v>
          </cell>
          <cell r="AE1504" t="str">
            <v>not used</v>
          </cell>
          <cell r="AF1504" t="str">
            <v>F105060</v>
          </cell>
        </row>
        <row r="1505">
          <cell r="A1505" t="str">
            <v>SHARED</v>
          </cell>
          <cell r="B1505" t="str">
            <v>1</v>
          </cell>
          <cell r="C1505" t="str">
            <v>F_105061</v>
          </cell>
          <cell r="D1505" t="str">
            <v>0000010000</v>
          </cell>
          <cell r="E1505" t="str">
            <v>-</v>
          </cell>
          <cell r="F1505" t="str">
            <v>F_105061_000</v>
          </cell>
          <cell r="G1505" t="str">
            <v>(Dis.SAVIGNANO) (SAVIGNANO BASTIA ) LIVELLO POZZETTO</v>
          </cell>
          <cell r="H1505" t="str">
            <v>%</v>
          </cell>
          <cell r="I1505" t="str">
            <v>820</v>
          </cell>
          <cell r="J1505" t="str">
            <v>4095</v>
          </cell>
          <cell r="K1505" t="str">
            <v>0</v>
          </cell>
          <cell r="L1505" t="str">
            <v>100</v>
          </cell>
          <cell r="M1505" t="str">
            <v>1</v>
          </cell>
          <cell r="N1505" t="str">
            <v>0</v>
          </cell>
          <cell r="O1505" t="str">
            <v>32</v>
          </cell>
          <cell r="P1505" t="str">
            <v>0</v>
          </cell>
          <cell r="Q1505" t="str">
            <v>15</v>
          </cell>
          <cell r="R1505" t="str">
            <v>LINEARE</v>
          </cell>
          <cell r="S1505" t="str">
            <v>999999</v>
          </cell>
          <cell r="T1505" t="str">
            <v>888888</v>
          </cell>
          <cell r="U1505" t="str">
            <v>888888</v>
          </cell>
          <cell r="V1505" t="str">
            <v>-888888</v>
          </cell>
          <cell r="W1505" t="str">
            <v>-888888</v>
          </cell>
          <cell r="X1505" t="str">
            <v>-999999</v>
          </cell>
          <cell r="Y1505" t="str">
            <v>15</v>
          </cell>
          <cell r="Z1505" t="str">
            <v>MEDIA</v>
          </cell>
          <cell r="AA1505" t="str">
            <v>10</v>
          </cell>
          <cell r="AB1505" t="str">
            <v>0</v>
          </cell>
          <cell r="AC1505" t="str">
            <v>SI</v>
          </cell>
          <cell r="AD1505" t="str">
            <v>SI_HighLow</v>
          </cell>
          <cell r="AE1505" t="str">
            <v>not used</v>
          </cell>
          <cell r="AF1505" t="str">
            <v>F105061</v>
          </cell>
        </row>
        <row r="1506">
          <cell r="A1506" t="str">
            <v>SHARED</v>
          </cell>
          <cell r="B1506" t="str">
            <v>1</v>
          </cell>
          <cell r="C1506" t="str">
            <v>F_105061</v>
          </cell>
          <cell r="D1506" t="str">
            <v>0000020000</v>
          </cell>
          <cell r="E1506" t="str">
            <v>1</v>
          </cell>
          <cell r="F1506" t="str">
            <v>F_105061_001</v>
          </cell>
          <cell r="G1506" t="str">
            <v>(Dis.SAVIGNANO) (SAVIGNANO BASTIA ) ASSORBIMENTO AMPEROMETRICO P.PA.1</v>
          </cell>
          <cell r="H1506" t="str">
            <v>A</v>
          </cell>
          <cell r="I1506" t="str">
            <v>820</v>
          </cell>
          <cell r="J1506" t="str">
            <v>4095</v>
          </cell>
          <cell r="K1506" t="str">
            <v>0</v>
          </cell>
          <cell r="L1506" t="str">
            <v>100</v>
          </cell>
          <cell r="M1506" t="str">
            <v>10</v>
          </cell>
          <cell r="N1506" t="str">
            <v>0</v>
          </cell>
          <cell r="O1506" t="str">
            <v>32</v>
          </cell>
          <cell r="P1506" t="str">
            <v>0</v>
          </cell>
          <cell r="Q1506" t="str">
            <v>15</v>
          </cell>
          <cell r="R1506" t="str">
            <v>LINEARE</v>
          </cell>
          <cell r="S1506" t="str">
            <v>999999</v>
          </cell>
          <cell r="T1506" t="str">
            <v>888888</v>
          </cell>
          <cell r="U1506" t="str">
            <v>888888</v>
          </cell>
          <cell r="V1506" t="str">
            <v>-888888</v>
          </cell>
          <cell r="W1506" t="str">
            <v>-888888</v>
          </cell>
          <cell r="X1506" t="str">
            <v>-999999</v>
          </cell>
          <cell r="Y1506" t="str">
            <v>15</v>
          </cell>
          <cell r="Z1506" t="str">
            <v>MEDIA</v>
          </cell>
          <cell r="AA1506" t="str">
            <v>10</v>
          </cell>
          <cell r="AB1506" t="str">
            <v>0</v>
          </cell>
          <cell r="AC1506" t="str">
            <v>SI</v>
          </cell>
          <cell r="AD1506" t="str">
            <v>SI_HighLow</v>
          </cell>
          <cell r="AE1506" t="str">
            <v>not used</v>
          </cell>
          <cell r="AF1506" t="str">
            <v>F105061</v>
          </cell>
        </row>
        <row r="1507">
          <cell r="A1507" t="str">
            <v>SHARED</v>
          </cell>
          <cell r="B1507" t="str">
            <v>1</v>
          </cell>
          <cell r="C1507" t="str">
            <v>F_105061</v>
          </cell>
          <cell r="D1507" t="str">
            <v>0000030000</v>
          </cell>
          <cell r="E1507" t="str">
            <v>2</v>
          </cell>
          <cell r="F1507" t="str">
            <v>F_105061_002</v>
          </cell>
          <cell r="G1507" t="str">
            <v>(Dis.SAVIGNANO) (SAVIGNANO BASTIA ) ASSORBIMENTO AMPEROMETRICO P.PA.2</v>
          </cell>
          <cell r="H1507" t="str">
            <v>A</v>
          </cell>
          <cell r="I1507" t="str">
            <v>820</v>
          </cell>
          <cell r="J1507" t="str">
            <v>4095</v>
          </cell>
          <cell r="K1507" t="str">
            <v>0</v>
          </cell>
          <cell r="L1507" t="str">
            <v>100</v>
          </cell>
          <cell r="M1507" t="str">
            <v>10</v>
          </cell>
          <cell r="N1507" t="str">
            <v>0</v>
          </cell>
          <cell r="O1507" t="str">
            <v>32</v>
          </cell>
          <cell r="P1507" t="str">
            <v>0</v>
          </cell>
          <cell r="Q1507" t="str">
            <v>15</v>
          </cell>
          <cell r="R1507" t="str">
            <v>LINEARE</v>
          </cell>
          <cell r="S1507" t="str">
            <v>999999</v>
          </cell>
          <cell r="T1507" t="str">
            <v>888888</v>
          </cell>
          <cell r="U1507" t="str">
            <v>888888</v>
          </cell>
          <cell r="V1507" t="str">
            <v>-888888</v>
          </cell>
          <cell r="W1507" t="str">
            <v>-888888</v>
          </cell>
          <cell r="X1507" t="str">
            <v>-999999</v>
          </cell>
          <cell r="Y1507" t="str">
            <v>15</v>
          </cell>
          <cell r="Z1507" t="str">
            <v>MEDIA</v>
          </cell>
          <cell r="AA1507" t="str">
            <v>10</v>
          </cell>
          <cell r="AB1507" t="str">
            <v>0</v>
          </cell>
          <cell r="AC1507" t="str">
            <v>SI</v>
          </cell>
          <cell r="AD1507" t="str">
            <v>SI_HighLow</v>
          </cell>
          <cell r="AE1507" t="str">
            <v>not used</v>
          </cell>
          <cell r="AF1507" t="str">
            <v>F105061</v>
          </cell>
        </row>
        <row r="1508">
          <cell r="A1508" t="str">
            <v>SHARED</v>
          </cell>
          <cell r="B1508" t="str">
            <v>10</v>
          </cell>
          <cell r="C1508" t="str">
            <v>T_400000</v>
          </cell>
          <cell r="D1508" t="str">
            <v>0000540000</v>
          </cell>
          <cell r="E1508" t="str">
            <v>162</v>
          </cell>
          <cell r="F1508" t="str">
            <v>F_105062_000</v>
          </cell>
          <cell r="G1508" t="str">
            <v>(Dis.SAVIGNANO) (BELLARIA ) ORE TBOX</v>
          </cell>
          <cell r="H1508" t="str">
            <v>V</v>
          </cell>
          <cell r="I1508" t="str">
            <v>0</v>
          </cell>
          <cell r="J1508" t="str">
            <v>1000</v>
          </cell>
          <cell r="K1508" t="str">
            <v>0</v>
          </cell>
          <cell r="L1508" t="str">
            <v>100</v>
          </cell>
          <cell r="M1508" t="str">
            <v>1</v>
          </cell>
          <cell r="N1508" t="str">
            <v>0</v>
          </cell>
          <cell r="O1508" t="str">
            <v>10</v>
          </cell>
          <cell r="P1508" t="str">
            <v>0</v>
          </cell>
          <cell r="Q1508" t="str">
            <v>15</v>
          </cell>
          <cell r="R1508" t="str">
            <v>LINEARE</v>
          </cell>
          <cell r="S1508" t="str">
            <v>999999</v>
          </cell>
          <cell r="T1508" t="str">
            <v>888888</v>
          </cell>
          <cell r="U1508" t="str">
            <v>888888</v>
          </cell>
          <cell r="V1508" t="str">
            <v>-888888</v>
          </cell>
          <cell r="W1508" t="str">
            <v>-888888</v>
          </cell>
          <cell r="X1508" t="str">
            <v>-999999</v>
          </cell>
          <cell r="Y1508" t="str">
            <v>0</v>
          </cell>
          <cell r="Z1508" t="str">
            <v>MEDIA</v>
          </cell>
          <cell r="AA1508" t="str">
            <v>10</v>
          </cell>
          <cell r="AB1508" t="str">
            <v>0</v>
          </cell>
          <cell r="AC1508" t="str">
            <v>NO</v>
          </cell>
          <cell r="AD1508" t="str">
            <v>NO</v>
          </cell>
          <cell r="AE1508" t="str">
            <v>not used</v>
          </cell>
          <cell r="AF1508" t="str">
            <v>F105062</v>
          </cell>
          <cell r="AP1508" t="str">
            <v>0</v>
          </cell>
        </row>
        <row r="1509">
          <cell r="A1509" t="str">
            <v>SHARED</v>
          </cell>
          <cell r="B1509" t="str">
            <v>10</v>
          </cell>
          <cell r="C1509" t="str">
            <v>T_400000</v>
          </cell>
          <cell r="D1509" t="str">
            <v>0000550000</v>
          </cell>
          <cell r="E1509" t="str">
            <v>161</v>
          </cell>
          <cell r="F1509" t="str">
            <v>F_105062_001</v>
          </cell>
          <cell r="G1509" t="str">
            <v>(Dis.SAVIGNANO) (BELLARIA ) MINUTO TBOX</v>
          </cell>
          <cell r="H1509" t="str">
            <v>V</v>
          </cell>
          <cell r="I1509" t="str">
            <v>0</v>
          </cell>
          <cell r="J1509" t="str">
            <v>1000</v>
          </cell>
          <cell r="K1509" t="str">
            <v>0</v>
          </cell>
          <cell r="L1509" t="str">
            <v>100</v>
          </cell>
          <cell r="M1509" t="str">
            <v>1</v>
          </cell>
          <cell r="N1509" t="str">
            <v>0</v>
          </cell>
          <cell r="O1509" t="str">
            <v>10</v>
          </cell>
          <cell r="P1509" t="str">
            <v>0</v>
          </cell>
          <cell r="Q1509" t="str">
            <v>15</v>
          </cell>
          <cell r="R1509" t="str">
            <v>LINEARE</v>
          </cell>
          <cell r="S1509" t="str">
            <v>999999</v>
          </cell>
          <cell r="T1509" t="str">
            <v>888888</v>
          </cell>
          <cell r="U1509" t="str">
            <v>888888</v>
          </cell>
          <cell r="V1509" t="str">
            <v>-888888</v>
          </cell>
          <cell r="W1509" t="str">
            <v>-888888</v>
          </cell>
          <cell r="X1509" t="str">
            <v>-999999</v>
          </cell>
          <cell r="Y1509" t="str">
            <v>0</v>
          </cell>
          <cell r="Z1509" t="str">
            <v>MEDIA</v>
          </cell>
          <cell r="AA1509" t="str">
            <v>10</v>
          </cell>
          <cell r="AB1509" t="str">
            <v>0</v>
          </cell>
          <cell r="AC1509" t="str">
            <v>NO</v>
          </cell>
          <cell r="AD1509" t="str">
            <v>NO</v>
          </cell>
          <cell r="AE1509" t="str">
            <v>not used</v>
          </cell>
          <cell r="AF1509" t="str">
            <v>F105062</v>
          </cell>
          <cell r="AP1509" t="str">
            <v>0</v>
          </cell>
        </row>
        <row r="1510">
          <cell r="A1510" t="str">
            <v>SHARED</v>
          </cell>
          <cell r="B1510" t="str">
            <v>10</v>
          </cell>
          <cell r="C1510" t="str">
            <v>T_400000</v>
          </cell>
          <cell r="D1510" t="str">
            <v>0000560000</v>
          </cell>
          <cell r="E1510" t="str">
            <v>160</v>
          </cell>
          <cell r="F1510" t="str">
            <v>F_105062_002</v>
          </cell>
          <cell r="G1510" t="str">
            <v>(Dis.SAVIGNANO) (BELLARIA) SECONDO TBOX</v>
          </cell>
          <cell r="H1510" t="str">
            <v>sec</v>
          </cell>
          <cell r="I1510" t="str">
            <v>0</v>
          </cell>
          <cell r="J1510" t="str">
            <v>1000</v>
          </cell>
          <cell r="K1510" t="str">
            <v>0</v>
          </cell>
          <cell r="L1510" t="str">
            <v>100</v>
          </cell>
          <cell r="M1510" t="str">
            <v>1</v>
          </cell>
          <cell r="N1510" t="str">
            <v>0</v>
          </cell>
          <cell r="O1510" t="str">
            <v>10</v>
          </cell>
          <cell r="P1510" t="str">
            <v>0</v>
          </cell>
          <cell r="Q1510" t="str">
            <v>15</v>
          </cell>
          <cell r="R1510" t="str">
            <v>LINEARE</v>
          </cell>
          <cell r="S1510" t="str">
            <v>999999</v>
          </cell>
          <cell r="T1510" t="str">
            <v>888888</v>
          </cell>
          <cell r="U1510" t="str">
            <v>888888</v>
          </cell>
          <cell r="V1510" t="str">
            <v>-888888</v>
          </cell>
          <cell r="W1510" t="str">
            <v>-888888</v>
          </cell>
          <cell r="X1510" t="str">
            <v>-999999</v>
          </cell>
          <cell r="Y1510" t="str">
            <v>0</v>
          </cell>
          <cell r="Z1510" t="str">
            <v>MEDIA</v>
          </cell>
          <cell r="AA1510" t="str">
            <v>10</v>
          </cell>
          <cell r="AB1510" t="str">
            <v>0</v>
          </cell>
          <cell r="AC1510" t="str">
            <v>NO</v>
          </cell>
          <cell r="AD1510" t="str">
            <v>NO</v>
          </cell>
          <cell r="AE1510" t="str">
            <v>not used</v>
          </cell>
          <cell r="AF1510" t="str">
            <v>F105062</v>
          </cell>
        </row>
        <row r="1511">
          <cell r="A1511" t="str">
            <v>SHARED</v>
          </cell>
          <cell r="B1511" t="str">
            <v>10</v>
          </cell>
          <cell r="C1511" t="str">
            <v>T_400000</v>
          </cell>
          <cell r="D1511" t="str">
            <v>0000570000</v>
          </cell>
          <cell r="E1511" t="str">
            <v>165</v>
          </cell>
          <cell r="F1511" t="str">
            <v>F_105062_003</v>
          </cell>
          <cell r="G1511" t="str">
            <v>(Dis.SAVIGNANO) (BELLARIA) TENSIONE BATTERIA</v>
          </cell>
          <cell r="H1511" t="str">
            <v>V</v>
          </cell>
          <cell r="I1511" t="str">
            <v>0</v>
          </cell>
          <cell r="J1511" t="str">
            <v>1000</v>
          </cell>
          <cell r="K1511" t="str">
            <v>0</v>
          </cell>
          <cell r="L1511" t="str">
            <v>100</v>
          </cell>
          <cell r="M1511" t="str">
            <v>1</v>
          </cell>
          <cell r="N1511" t="str">
            <v>0</v>
          </cell>
          <cell r="O1511" t="str">
            <v>10</v>
          </cell>
          <cell r="P1511" t="str">
            <v>0</v>
          </cell>
          <cell r="Q1511" t="str">
            <v>15</v>
          </cell>
          <cell r="R1511" t="str">
            <v>LINEARE</v>
          </cell>
          <cell r="S1511" t="str">
            <v>999999</v>
          </cell>
          <cell r="T1511" t="str">
            <v>888888</v>
          </cell>
          <cell r="U1511" t="str">
            <v>888888</v>
          </cell>
          <cell r="V1511" t="str">
            <v>-888888</v>
          </cell>
          <cell r="W1511" t="str">
            <v>-888888</v>
          </cell>
          <cell r="X1511" t="str">
            <v>-999999</v>
          </cell>
          <cell r="Y1511" t="str">
            <v>0</v>
          </cell>
          <cell r="Z1511" t="str">
            <v>MEDIA</v>
          </cell>
          <cell r="AA1511" t="str">
            <v>10</v>
          </cell>
          <cell r="AB1511" t="str">
            <v>0</v>
          </cell>
          <cell r="AC1511" t="str">
            <v>NO</v>
          </cell>
          <cell r="AD1511" t="str">
            <v>NO</v>
          </cell>
          <cell r="AE1511" t="str">
            <v>not used</v>
          </cell>
          <cell r="AF1511" t="str">
            <v>F105062</v>
          </cell>
          <cell r="AP1511" t="str">
            <v>0</v>
          </cell>
        </row>
        <row r="1512">
          <cell r="A1512" t="str">
            <v>SHARED</v>
          </cell>
          <cell r="B1512" t="str">
            <v>10</v>
          </cell>
          <cell r="C1512" t="str">
            <v>T_400000</v>
          </cell>
          <cell r="D1512" t="str">
            <v>0000580000</v>
          </cell>
          <cell r="E1512" t="str">
            <v>166</v>
          </cell>
          <cell r="F1512" t="str">
            <v>F_105062_004</v>
          </cell>
          <cell r="G1512" t="str">
            <v>(Dis.SAVIGNANO) (BELLARIA) PORTATA POMPE</v>
          </cell>
          <cell r="H1512" t="str">
            <v>m3/h</v>
          </cell>
          <cell r="I1512" t="str">
            <v>0</v>
          </cell>
          <cell r="J1512" t="str">
            <v>4000</v>
          </cell>
          <cell r="K1512" t="str">
            <v>0</v>
          </cell>
          <cell r="L1512" t="str">
            <v>2000</v>
          </cell>
          <cell r="M1512" t="str">
            <v>0</v>
          </cell>
          <cell r="N1512" t="str">
            <v>0</v>
          </cell>
          <cell r="O1512" t="str">
            <v>10</v>
          </cell>
          <cell r="P1512" t="str">
            <v>0</v>
          </cell>
          <cell r="Q1512" t="str">
            <v>15</v>
          </cell>
          <cell r="R1512" t="str">
            <v>LINEARE</v>
          </cell>
          <cell r="S1512" t="str">
            <v>999999</v>
          </cell>
          <cell r="T1512" t="str">
            <v>888888</v>
          </cell>
          <cell r="U1512" t="str">
            <v>888888</v>
          </cell>
          <cell r="V1512" t="str">
            <v>-888888</v>
          </cell>
          <cell r="W1512" t="str">
            <v>-888888</v>
          </cell>
          <cell r="X1512" t="str">
            <v>-999999</v>
          </cell>
          <cell r="Y1512" t="str">
            <v>0</v>
          </cell>
          <cell r="Z1512" t="str">
            <v>MEDIA</v>
          </cell>
          <cell r="AA1512" t="str">
            <v>10</v>
          </cell>
          <cell r="AB1512" t="str">
            <v>0</v>
          </cell>
          <cell r="AC1512" t="str">
            <v>NO</v>
          </cell>
          <cell r="AE1512" t="str">
            <v>not used</v>
          </cell>
          <cell r="AF1512" t="str">
            <v>F105062</v>
          </cell>
          <cell r="AP1512" t="str">
            <v>0</v>
          </cell>
        </row>
        <row r="1513">
          <cell r="A1513" t="str">
            <v>SHARED</v>
          </cell>
          <cell r="B1513" t="str">
            <v>10</v>
          </cell>
          <cell r="C1513" t="str">
            <v>T_400000</v>
          </cell>
          <cell r="D1513" t="str">
            <v>0000590000</v>
          </cell>
          <cell r="E1513" t="str">
            <v>167</v>
          </cell>
          <cell r="F1513" t="str">
            <v>F_105062_005</v>
          </cell>
          <cell r="G1513" t="str">
            <v>(Dis.SAVIGNANO) (BELLARIA) LIVELLO VASCA</v>
          </cell>
          <cell r="H1513" t="str">
            <v>%</v>
          </cell>
          <cell r="I1513" t="str">
            <v>0</v>
          </cell>
          <cell r="J1513" t="str">
            <v>1000</v>
          </cell>
          <cell r="K1513" t="str">
            <v>0</v>
          </cell>
          <cell r="L1513" t="str">
            <v>100</v>
          </cell>
          <cell r="M1513" t="str">
            <v>0</v>
          </cell>
          <cell r="N1513" t="str">
            <v>0</v>
          </cell>
          <cell r="O1513" t="str">
            <v>10</v>
          </cell>
          <cell r="P1513" t="str">
            <v>0</v>
          </cell>
          <cell r="Q1513" t="str">
            <v>15</v>
          </cell>
          <cell r="R1513" t="str">
            <v>LINEARE</v>
          </cell>
          <cell r="S1513" t="str">
            <v>999999</v>
          </cell>
          <cell r="T1513" t="str">
            <v>888888</v>
          </cell>
          <cell r="U1513" t="str">
            <v>888888</v>
          </cell>
          <cell r="V1513" t="str">
            <v>-888888</v>
          </cell>
          <cell r="W1513" t="str">
            <v>-888888</v>
          </cell>
          <cell r="X1513" t="str">
            <v>-999999</v>
          </cell>
          <cell r="Y1513" t="str">
            <v>0</v>
          </cell>
          <cell r="Z1513" t="str">
            <v>MEDIA</v>
          </cell>
          <cell r="AA1513" t="str">
            <v>10</v>
          </cell>
          <cell r="AB1513" t="str">
            <v>0</v>
          </cell>
          <cell r="AC1513" t="str">
            <v>NO</v>
          </cell>
          <cell r="AD1513" t="str">
            <v>NO</v>
          </cell>
          <cell r="AE1513" t="str">
            <v>not used</v>
          </cell>
          <cell r="AF1513" t="str">
            <v>F105062</v>
          </cell>
          <cell r="AP1513" t="str">
            <v>0</v>
          </cell>
        </row>
        <row r="1514">
          <cell r="A1514" t="str">
            <v>SHARED</v>
          </cell>
          <cell r="B1514" t="str">
            <v>10</v>
          </cell>
          <cell r="C1514" t="str">
            <v>T_400000</v>
          </cell>
          <cell r="D1514" t="str">
            <v>0000600000</v>
          </cell>
          <cell r="E1514" t="str">
            <v>168</v>
          </cell>
          <cell r="F1514" t="str">
            <v>F_105062_006</v>
          </cell>
          <cell r="G1514" t="str">
            <v>(Dis.SAVIGNANO) (BELLARIA) ASSORB.POMPA 1</v>
          </cell>
          <cell r="H1514" t="str">
            <v>A</v>
          </cell>
          <cell r="I1514" t="str">
            <v>0</v>
          </cell>
          <cell r="J1514" t="str">
            <v>1000</v>
          </cell>
          <cell r="K1514" t="str">
            <v>0</v>
          </cell>
          <cell r="L1514" t="str">
            <v>100</v>
          </cell>
          <cell r="M1514" t="str">
            <v>1</v>
          </cell>
          <cell r="N1514" t="str">
            <v>0</v>
          </cell>
          <cell r="O1514" t="str">
            <v>10</v>
          </cell>
          <cell r="P1514" t="str">
            <v>0</v>
          </cell>
          <cell r="Q1514" t="str">
            <v>15</v>
          </cell>
          <cell r="R1514" t="str">
            <v>LINEARE</v>
          </cell>
          <cell r="S1514" t="str">
            <v>999999</v>
          </cell>
          <cell r="T1514" t="str">
            <v>888888</v>
          </cell>
          <cell r="U1514" t="str">
            <v>888888</v>
          </cell>
          <cell r="V1514" t="str">
            <v>-888888</v>
          </cell>
          <cell r="W1514" t="str">
            <v>-888888</v>
          </cell>
          <cell r="X1514" t="str">
            <v>-999999</v>
          </cell>
          <cell r="Y1514" t="str">
            <v>0</v>
          </cell>
          <cell r="Z1514" t="str">
            <v>MEDIA</v>
          </cell>
          <cell r="AA1514" t="str">
            <v>10</v>
          </cell>
          <cell r="AB1514" t="str">
            <v>0</v>
          </cell>
          <cell r="AC1514" t="str">
            <v>NO</v>
          </cell>
          <cell r="AD1514" t="str">
            <v>NO</v>
          </cell>
          <cell r="AE1514" t="str">
            <v>not used</v>
          </cell>
          <cell r="AF1514" t="str">
            <v>F105062</v>
          </cell>
          <cell r="AP1514" t="str">
            <v>0</v>
          </cell>
        </row>
        <row r="1515">
          <cell r="A1515" t="str">
            <v>SHARED</v>
          </cell>
          <cell r="B1515" t="str">
            <v>10</v>
          </cell>
          <cell r="C1515" t="str">
            <v>T_400000</v>
          </cell>
          <cell r="D1515" t="str">
            <v>0000610000</v>
          </cell>
          <cell r="E1515" t="str">
            <v>169</v>
          </cell>
          <cell r="F1515" t="str">
            <v>F_105062_007</v>
          </cell>
          <cell r="G1515" t="str">
            <v>(Dis.SAVIGNANO) (BELLARIA) ASSORB.POMPA 2</v>
          </cell>
          <cell r="H1515" t="str">
            <v>A</v>
          </cell>
          <cell r="I1515" t="str">
            <v>0</v>
          </cell>
          <cell r="J1515" t="str">
            <v>1000</v>
          </cell>
          <cell r="K1515" t="str">
            <v>0</v>
          </cell>
          <cell r="L1515" t="str">
            <v>100</v>
          </cell>
          <cell r="M1515" t="str">
            <v>1</v>
          </cell>
          <cell r="N1515" t="str">
            <v>0</v>
          </cell>
          <cell r="O1515" t="str">
            <v>10</v>
          </cell>
          <cell r="P1515" t="str">
            <v>0</v>
          </cell>
          <cell r="Q1515" t="str">
            <v>15</v>
          </cell>
          <cell r="R1515" t="str">
            <v>LINEARE</v>
          </cell>
          <cell r="S1515" t="str">
            <v>999999</v>
          </cell>
          <cell r="T1515" t="str">
            <v>888888</v>
          </cell>
          <cell r="U1515" t="str">
            <v>888888</v>
          </cell>
          <cell r="V1515" t="str">
            <v>-888888</v>
          </cell>
          <cell r="W1515" t="str">
            <v>-888888</v>
          </cell>
          <cell r="X1515" t="str">
            <v>-999999</v>
          </cell>
          <cell r="Y1515" t="str">
            <v>0</v>
          </cell>
          <cell r="Z1515" t="str">
            <v>MEDIA</v>
          </cell>
          <cell r="AA1515" t="str">
            <v>10</v>
          </cell>
          <cell r="AB1515" t="str">
            <v>0</v>
          </cell>
          <cell r="AC1515" t="str">
            <v>NO</v>
          </cell>
          <cell r="AD1515" t="str">
            <v>NO</v>
          </cell>
          <cell r="AE1515" t="str">
            <v>not used</v>
          </cell>
          <cell r="AF1515" t="str">
            <v>F105062</v>
          </cell>
          <cell r="AP1515" t="str">
            <v>0</v>
          </cell>
        </row>
        <row r="1516">
          <cell r="A1516" t="str">
            <v>SHARED</v>
          </cell>
          <cell r="B1516" t="str">
            <v>10</v>
          </cell>
          <cell r="C1516" t="str">
            <v>T_400000</v>
          </cell>
          <cell r="D1516" t="str">
            <v>0000620000</v>
          </cell>
          <cell r="E1516" t="str">
            <v>170</v>
          </cell>
          <cell r="F1516" t="str">
            <v>F_105062_008</v>
          </cell>
          <cell r="G1516" t="str">
            <v>(Dis.SAVIGNANO) (BELLARIA) ASSORB.POMPA 3</v>
          </cell>
          <cell r="H1516" t="str">
            <v>A</v>
          </cell>
          <cell r="I1516" t="str">
            <v>0</v>
          </cell>
          <cell r="J1516" t="str">
            <v>1000</v>
          </cell>
          <cell r="K1516" t="str">
            <v>0</v>
          </cell>
          <cell r="L1516" t="str">
            <v>100</v>
          </cell>
          <cell r="M1516" t="str">
            <v>1</v>
          </cell>
          <cell r="N1516" t="str">
            <v>0</v>
          </cell>
          <cell r="O1516" t="str">
            <v>10</v>
          </cell>
          <cell r="P1516" t="str">
            <v>0</v>
          </cell>
          <cell r="Q1516" t="str">
            <v>15</v>
          </cell>
          <cell r="R1516" t="str">
            <v>LINEARE</v>
          </cell>
          <cell r="S1516" t="str">
            <v>999999</v>
          </cell>
          <cell r="T1516" t="str">
            <v>888888</v>
          </cell>
          <cell r="U1516" t="str">
            <v>888888</v>
          </cell>
          <cell r="V1516" t="str">
            <v>-888888</v>
          </cell>
          <cell r="W1516" t="str">
            <v>-888888</v>
          </cell>
          <cell r="X1516" t="str">
            <v>-999999</v>
          </cell>
          <cell r="Y1516" t="str">
            <v>0</v>
          </cell>
          <cell r="Z1516" t="str">
            <v>MEDIA</v>
          </cell>
          <cell r="AA1516" t="str">
            <v>10</v>
          </cell>
          <cell r="AB1516" t="str">
            <v>0</v>
          </cell>
          <cell r="AC1516" t="str">
            <v>NO</v>
          </cell>
          <cell r="AD1516" t="str">
            <v>NO</v>
          </cell>
          <cell r="AE1516" t="str">
            <v>not used</v>
          </cell>
          <cell r="AF1516" t="str">
            <v>F105062</v>
          </cell>
          <cell r="AP1516" t="str">
            <v>0</v>
          </cell>
        </row>
        <row r="1517">
          <cell r="A1517" t="str">
            <v>SHARED</v>
          </cell>
          <cell r="B1517" t="str">
            <v>10</v>
          </cell>
          <cell r="C1517" t="str">
            <v>T_400000</v>
          </cell>
          <cell r="D1517" t="str">
            <v>0002000000</v>
          </cell>
          <cell r="E1517" t="str">
            <v>474</v>
          </cell>
          <cell r="F1517" t="str">
            <v>F_105062_061</v>
          </cell>
          <cell r="G1517" t="str">
            <v>(Dis.SAVIGNANO) (BELLARIA) LIVELLO 1 STOP</v>
          </cell>
          <cell r="H1517" t="str">
            <v>%</v>
          </cell>
          <cell r="I1517" t="str">
            <v>0</v>
          </cell>
          <cell r="J1517" t="str">
            <v>1000</v>
          </cell>
          <cell r="K1517" t="str">
            <v>0</v>
          </cell>
          <cell r="L1517" t="str">
            <v>100</v>
          </cell>
          <cell r="M1517" t="str">
            <v>1</v>
          </cell>
          <cell r="N1517" t="str">
            <v>0</v>
          </cell>
          <cell r="O1517" t="str">
            <v>10</v>
          </cell>
          <cell r="P1517" t="str">
            <v>0</v>
          </cell>
          <cell r="Q1517" t="str">
            <v>15</v>
          </cell>
          <cell r="R1517" t="str">
            <v>LINEARE</v>
          </cell>
          <cell r="S1517" t="str">
            <v>999999</v>
          </cell>
          <cell r="T1517" t="str">
            <v>888888</v>
          </cell>
          <cell r="U1517" t="str">
            <v>888888</v>
          </cell>
          <cell r="V1517" t="str">
            <v>-888888</v>
          </cell>
          <cell r="W1517" t="str">
            <v>-888888</v>
          </cell>
          <cell r="X1517" t="str">
            <v>-999999</v>
          </cell>
          <cell r="Y1517" t="str">
            <v>0</v>
          </cell>
          <cell r="Z1517" t="str">
            <v>MEDIA</v>
          </cell>
          <cell r="AA1517" t="str">
            <v>10</v>
          </cell>
          <cell r="AB1517" t="str">
            <v>0</v>
          </cell>
          <cell r="AC1517" t="str">
            <v>NO</v>
          </cell>
          <cell r="AD1517" t="str">
            <v>NO</v>
          </cell>
          <cell r="AE1517" t="str">
            <v>not used</v>
          </cell>
          <cell r="AF1517" t="str">
            <v>F105062</v>
          </cell>
        </row>
        <row r="1518">
          <cell r="A1518" t="str">
            <v>SHARED</v>
          </cell>
          <cell r="B1518" t="str">
            <v>10</v>
          </cell>
          <cell r="C1518" t="str">
            <v>T_400000</v>
          </cell>
          <cell r="D1518" t="str">
            <v>0002010000</v>
          </cell>
          <cell r="E1518" t="str">
            <v>475</v>
          </cell>
          <cell r="F1518" t="str">
            <v>F_105062_062</v>
          </cell>
          <cell r="G1518" t="str">
            <v>(Dis.SAVIGNANO) (BELLARIA) LIVELLO 1 START</v>
          </cell>
          <cell r="H1518" t="str">
            <v>%</v>
          </cell>
          <cell r="I1518" t="str">
            <v>0</v>
          </cell>
          <cell r="J1518" t="str">
            <v>1000</v>
          </cell>
          <cell r="K1518" t="str">
            <v>0</v>
          </cell>
          <cell r="L1518" t="str">
            <v>100</v>
          </cell>
          <cell r="M1518" t="str">
            <v>1</v>
          </cell>
          <cell r="N1518" t="str">
            <v>0</v>
          </cell>
          <cell r="O1518" t="str">
            <v>10</v>
          </cell>
          <cell r="P1518" t="str">
            <v>0</v>
          </cell>
          <cell r="Q1518" t="str">
            <v>15</v>
          </cell>
          <cell r="R1518" t="str">
            <v>LINEARE</v>
          </cell>
          <cell r="S1518" t="str">
            <v>999999</v>
          </cell>
          <cell r="T1518" t="str">
            <v>888888</v>
          </cell>
          <cell r="U1518" t="str">
            <v>888888</v>
          </cell>
          <cell r="V1518" t="str">
            <v>-888888</v>
          </cell>
          <cell r="W1518" t="str">
            <v>-888888</v>
          </cell>
          <cell r="X1518" t="str">
            <v>-999999</v>
          </cell>
          <cell r="Y1518" t="str">
            <v>0</v>
          </cell>
          <cell r="Z1518" t="str">
            <v>MEDIA</v>
          </cell>
          <cell r="AA1518" t="str">
            <v>10</v>
          </cell>
          <cell r="AB1518" t="str">
            <v>0</v>
          </cell>
          <cell r="AC1518" t="str">
            <v>NO</v>
          </cell>
          <cell r="AD1518" t="str">
            <v>NO</v>
          </cell>
          <cell r="AE1518" t="str">
            <v>not used</v>
          </cell>
          <cell r="AF1518" t="str">
            <v>F105062</v>
          </cell>
        </row>
        <row r="1519">
          <cell r="A1519" t="str">
            <v>SHARED</v>
          </cell>
          <cell r="B1519" t="str">
            <v>10</v>
          </cell>
          <cell r="C1519" t="str">
            <v>T_400000</v>
          </cell>
          <cell r="D1519" t="str">
            <v>0002020000</v>
          </cell>
          <cell r="E1519" t="str">
            <v>476</v>
          </cell>
          <cell r="F1519" t="str">
            <v>F_105062_063</v>
          </cell>
          <cell r="G1519" t="str">
            <v>(Dis.SAVIGNANO) (BELLARIA) LIVELLO 2 STOP</v>
          </cell>
          <cell r="H1519" t="str">
            <v>%</v>
          </cell>
          <cell r="I1519" t="str">
            <v>0</v>
          </cell>
          <cell r="J1519" t="str">
            <v>1000</v>
          </cell>
          <cell r="K1519" t="str">
            <v>0</v>
          </cell>
          <cell r="L1519" t="str">
            <v>100</v>
          </cell>
          <cell r="M1519" t="str">
            <v>1</v>
          </cell>
          <cell r="N1519" t="str">
            <v>0</v>
          </cell>
          <cell r="O1519" t="str">
            <v>10</v>
          </cell>
          <cell r="P1519" t="str">
            <v>0</v>
          </cell>
          <cell r="Q1519" t="str">
            <v>15</v>
          </cell>
          <cell r="R1519" t="str">
            <v>LINEARE</v>
          </cell>
          <cell r="S1519" t="str">
            <v>999999</v>
          </cell>
          <cell r="T1519" t="str">
            <v>888888</v>
          </cell>
          <cell r="U1519" t="str">
            <v>888888</v>
          </cell>
          <cell r="V1519" t="str">
            <v>-888888</v>
          </cell>
          <cell r="W1519" t="str">
            <v>-888888</v>
          </cell>
          <cell r="X1519" t="str">
            <v>-999999</v>
          </cell>
          <cell r="Y1519" t="str">
            <v>0</v>
          </cell>
          <cell r="Z1519" t="str">
            <v>MEDIA</v>
          </cell>
          <cell r="AA1519" t="str">
            <v>10</v>
          </cell>
          <cell r="AB1519" t="str">
            <v>0</v>
          </cell>
          <cell r="AC1519" t="str">
            <v>NO</v>
          </cell>
          <cell r="AD1519" t="str">
            <v>NO</v>
          </cell>
          <cell r="AE1519" t="str">
            <v>not used</v>
          </cell>
          <cell r="AF1519" t="str">
            <v>F105062</v>
          </cell>
        </row>
        <row r="1520">
          <cell r="A1520" t="str">
            <v>SHARED</v>
          </cell>
          <cell r="B1520" t="str">
            <v>10</v>
          </cell>
          <cell r="C1520" t="str">
            <v>T_400000</v>
          </cell>
          <cell r="D1520" t="str">
            <v>0002030000</v>
          </cell>
          <cell r="E1520" t="str">
            <v>477</v>
          </cell>
          <cell r="F1520" t="str">
            <v>F_105062_064</v>
          </cell>
          <cell r="G1520" t="str">
            <v>(Dis.SAVIGNANO) (BELLARIA) LIVELLO 2 START</v>
          </cell>
          <cell r="H1520" t="str">
            <v>%</v>
          </cell>
          <cell r="I1520" t="str">
            <v>0</v>
          </cell>
          <cell r="J1520" t="str">
            <v>1000</v>
          </cell>
          <cell r="K1520" t="str">
            <v>0</v>
          </cell>
          <cell r="L1520" t="str">
            <v>100</v>
          </cell>
          <cell r="M1520" t="str">
            <v>1</v>
          </cell>
          <cell r="N1520" t="str">
            <v>0</v>
          </cell>
          <cell r="O1520" t="str">
            <v>10</v>
          </cell>
          <cell r="P1520" t="str">
            <v>0</v>
          </cell>
          <cell r="Q1520" t="str">
            <v>15</v>
          </cell>
          <cell r="R1520" t="str">
            <v>LINEARE</v>
          </cell>
          <cell r="S1520" t="str">
            <v>999999</v>
          </cell>
          <cell r="T1520" t="str">
            <v>888888</v>
          </cell>
          <cell r="U1520" t="str">
            <v>888888</v>
          </cell>
          <cell r="V1520" t="str">
            <v>-888888</v>
          </cell>
          <cell r="W1520" t="str">
            <v>-888888</v>
          </cell>
          <cell r="X1520" t="str">
            <v>-999999</v>
          </cell>
          <cell r="Y1520" t="str">
            <v>0</v>
          </cell>
          <cell r="Z1520" t="str">
            <v>MEDIA</v>
          </cell>
          <cell r="AA1520" t="str">
            <v>10</v>
          </cell>
          <cell r="AB1520" t="str">
            <v>0</v>
          </cell>
          <cell r="AC1520" t="str">
            <v>NO</v>
          </cell>
          <cell r="AD1520" t="str">
            <v>NO</v>
          </cell>
          <cell r="AE1520" t="str">
            <v>not used</v>
          </cell>
          <cell r="AF1520" t="str">
            <v>F105062</v>
          </cell>
        </row>
        <row r="1521">
          <cell r="A1521" t="str">
            <v>SHARED</v>
          </cell>
          <cell r="B1521" t="str">
            <v>10</v>
          </cell>
          <cell r="C1521" t="str">
            <v>T_400000</v>
          </cell>
          <cell r="D1521" t="str">
            <v>0002040000</v>
          </cell>
          <cell r="E1521" t="str">
            <v>478</v>
          </cell>
          <cell r="F1521" t="str">
            <v>F_105062_065</v>
          </cell>
          <cell r="G1521" t="str">
            <v>(Dis.SAVIGNANO) (BELLARIA) TIMER LAVORO POMPE</v>
          </cell>
          <cell r="H1521" t="str">
            <v>min</v>
          </cell>
          <cell r="I1521" t="str">
            <v>0</v>
          </cell>
          <cell r="J1521" t="str">
            <v>1000</v>
          </cell>
          <cell r="K1521" t="str">
            <v>0</v>
          </cell>
          <cell r="L1521" t="str">
            <v>1000</v>
          </cell>
          <cell r="M1521" t="str">
            <v>1</v>
          </cell>
          <cell r="N1521" t="str">
            <v>0</v>
          </cell>
          <cell r="O1521" t="str">
            <v>10</v>
          </cell>
          <cell r="P1521" t="str">
            <v>0</v>
          </cell>
          <cell r="Q1521" t="str">
            <v>15</v>
          </cell>
          <cell r="R1521" t="str">
            <v>LINEARE</v>
          </cell>
          <cell r="S1521" t="str">
            <v>999999</v>
          </cell>
          <cell r="T1521" t="str">
            <v>888888</v>
          </cell>
          <cell r="U1521" t="str">
            <v>888888</v>
          </cell>
          <cell r="V1521" t="str">
            <v>-888888</v>
          </cell>
          <cell r="W1521" t="str">
            <v>-888888</v>
          </cell>
          <cell r="X1521" t="str">
            <v>-999999</v>
          </cell>
          <cell r="Y1521" t="str">
            <v>0</v>
          </cell>
          <cell r="Z1521" t="str">
            <v>MEDIA</v>
          </cell>
          <cell r="AA1521" t="str">
            <v>10</v>
          </cell>
          <cell r="AB1521" t="str">
            <v>0</v>
          </cell>
          <cell r="AC1521" t="str">
            <v>NO</v>
          </cell>
          <cell r="AD1521" t="str">
            <v>NO</v>
          </cell>
          <cell r="AE1521" t="str">
            <v>not used</v>
          </cell>
          <cell r="AF1521" t="str">
            <v>F105062</v>
          </cell>
          <cell r="AP1521" t="str">
            <v>0</v>
          </cell>
        </row>
        <row r="1522">
          <cell r="A1522" t="str">
            <v>SHARED</v>
          </cell>
          <cell r="B1522" t="str">
            <v>10</v>
          </cell>
          <cell r="C1522" t="str">
            <v>T_400000</v>
          </cell>
          <cell r="D1522" t="str">
            <v>0002050000</v>
          </cell>
          <cell r="E1522" t="str">
            <v>479</v>
          </cell>
          <cell r="F1522" t="str">
            <v>F_105062_066</v>
          </cell>
          <cell r="G1522" t="str">
            <v>(Dis.SAVIGNANO) (BELLARIA) TIMER PAUSA POMPE</v>
          </cell>
          <cell r="H1522" t="str">
            <v>min</v>
          </cell>
          <cell r="I1522" t="str">
            <v>0</v>
          </cell>
          <cell r="J1522" t="str">
            <v>1000</v>
          </cell>
          <cell r="K1522" t="str">
            <v>0</v>
          </cell>
          <cell r="L1522" t="str">
            <v>1000</v>
          </cell>
          <cell r="M1522" t="str">
            <v>1</v>
          </cell>
          <cell r="N1522" t="str">
            <v>0</v>
          </cell>
          <cell r="O1522" t="str">
            <v>10</v>
          </cell>
          <cell r="P1522" t="str">
            <v>0</v>
          </cell>
          <cell r="Q1522" t="str">
            <v>15</v>
          </cell>
          <cell r="R1522" t="str">
            <v>LINEARE</v>
          </cell>
          <cell r="S1522" t="str">
            <v>999999</v>
          </cell>
          <cell r="T1522" t="str">
            <v>888888</v>
          </cell>
          <cell r="U1522" t="str">
            <v>888888</v>
          </cell>
          <cell r="V1522" t="str">
            <v>-888888</v>
          </cell>
          <cell r="W1522" t="str">
            <v>-888888</v>
          </cell>
          <cell r="X1522" t="str">
            <v>-999999</v>
          </cell>
          <cell r="Y1522" t="str">
            <v>0</v>
          </cell>
          <cell r="Z1522" t="str">
            <v>MEDIA</v>
          </cell>
          <cell r="AA1522" t="str">
            <v>10</v>
          </cell>
          <cell r="AB1522" t="str">
            <v>0</v>
          </cell>
          <cell r="AC1522" t="str">
            <v>NO</v>
          </cell>
          <cell r="AD1522" t="str">
            <v>NO</v>
          </cell>
          <cell r="AE1522" t="str">
            <v>not used</v>
          </cell>
          <cell r="AF1522" t="str">
            <v>F105062</v>
          </cell>
          <cell r="AP1522" t="str">
            <v>0</v>
          </cell>
        </row>
        <row r="1523">
          <cell r="A1523" t="str">
            <v>SHARED</v>
          </cell>
          <cell r="B1523" t="str">
            <v>10</v>
          </cell>
          <cell r="C1523" t="str">
            <v>T_400000</v>
          </cell>
          <cell r="D1523" t="str">
            <v>0000650000</v>
          </cell>
          <cell r="E1523" t="str">
            <v>224</v>
          </cell>
          <cell r="F1523" t="str">
            <v>F_105063_000</v>
          </cell>
          <cell r="G1523" t="str">
            <v>(Dis.SAVIGNANO) (CAGNONA (SAVIGNANO) ) SECONDO TBOX</v>
          </cell>
          <cell r="H1523" t="str">
            <v>sec</v>
          </cell>
          <cell r="I1523" t="str">
            <v>0</v>
          </cell>
          <cell r="J1523" t="str">
            <v>1000</v>
          </cell>
          <cell r="K1523" t="str">
            <v>0</v>
          </cell>
          <cell r="L1523" t="str">
            <v>100</v>
          </cell>
          <cell r="M1523" t="str">
            <v>1</v>
          </cell>
          <cell r="N1523" t="str">
            <v>0</v>
          </cell>
          <cell r="O1523" t="str">
            <v>10</v>
          </cell>
          <cell r="P1523" t="str">
            <v>0</v>
          </cell>
          <cell r="Q1523" t="str">
            <v>15</v>
          </cell>
          <cell r="R1523" t="str">
            <v>LINEARE</v>
          </cell>
          <cell r="S1523" t="str">
            <v>999999</v>
          </cell>
          <cell r="T1523" t="str">
            <v>888888</v>
          </cell>
          <cell r="U1523" t="str">
            <v>888888</v>
          </cell>
          <cell r="V1523" t="str">
            <v>-888888</v>
          </cell>
          <cell r="W1523" t="str">
            <v>-888888</v>
          </cell>
          <cell r="X1523" t="str">
            <v>-999999</v>
          </cell>
          <cell r="Y1523" t="str">
            <v>0</v>
          </cell>
          <cell r="Z1523" t="str">
            <v>MEDIA</v>
          </cell>
          <cell r="AA1523" t="str">
            <v>10</v>
          </cell>
          <cell r="AB1523" t="str">
            <v>0</v>
          </cell>
          <cell r="AC1523" t="str">
            <v>NO</v>
          </cell>
          <cell r="AD1523" t="str">
            <v>NO</v>
          </cell>
          <cell r="AE1523" t="str">
            <v>not used</v>
          </cell>
          <cell r="AF1523" t="str">
            <v>F105063</v>
          </cell>
        </row>
        <row r="1524">
          <cell r="A1524" t="str">
            <v>SHARED</v>
          </cell>
          <cell r="B1524" t="str">
            <v>10</v>
          </cell>
          <cell r="C1524" t="str">
            <v>T_400000</v>
          </cell>
          <cell r="D1524" t="str">
            <v>0000660000</v>
          </cell>
          <cell r="E1524" t="str">
            <v>225</v>
          </cell>
          <cell r="F1524" t="str">
            <v>F_105063_001</v>
          </cell>
          <cell r="G1524" t="str">
            <v>(Dis.SAVIGNANO) (CAGNONA (SAVIGNANO) ) MINUTO TBOX</v>
          </cell>
          <cell r="H1524" t="str">
            <v>min</v>
          </cell>
          <cell r="I1524" t="str">
            <v>0</v>
          </cell>
          <cell r="J1524" t="str">
            <v>1000</v>
          </cell>
          <cell r="K1524" t="str">
            <v>0</v>
          </cell>
          <cell r="L1524" t="str">
            <v>100</v>
          </cell>
          <cell r="M1524" t="str">
            <v>1</v>
          </cell>
          <cell r="N1524" t="str">
            <v>0</v>
          </cell>
          <cell r="O1524" t="str">
            <v>10</v>
          </cell>
          <cell r="P1524" t="str">
            <v>0</v>
          </cell>
          <cell r="Q1524" t="str">
            <v>15</v>
          </cell>
          <cell r="R1524" t="str">
            <v>LINEARE</v>
          </cell>
          <cell r="S1524" t="str">
            <v>999999</v>
          </cell>
          <cell r="T1524" t="str">
            <v>888888</v>
          </cell>
          <cell r="U1524" t="str">
            <v>888888</v>
          </cell>
          <cell r="V1524" t="str">
            <v>-888888</v>
          </cell>
          <cell r="W1524" t="str">
            <v>-888888</v>
          </cell>
          <cell r="X1524" t="str">
            <v>-999999</v>
          </cell>
          <cell r="Y1524" t="str">
            <v>0</v>
          </cell>
          <cell r="Z1524" t="str">
            <v>MEDIA</v>
          </cell>
          <cell r="AA1524" t="str">
            <v>10</v>
          </cell>
          <cell r="AB1524" t="str">
            <v>0</v>
          </cell>
          <cell r="AC1524" t="str">
            <v>NO</v>
          </cell>
          <cell r="AD1524" t="str">
            <v>NO</v>
          </cell>
          <cell r="AE1524" t="str">
            <v>not used</v>
          </cell>
          <cell r="AF1524" t="str">
            <v>F105063</v>
          </cell>
        </row>
        <row r="1525">
          <cell r="A1525" t="str">
            <v>SHARED</v>
          </cell>
          <cell r="B1525" t="str">
            <v>10</v>
          </cell>
          <cell r="C1525" t="str">
            <v>T_400000</v>
          </cell>
          <cell r="D1525" t="str">
            <v>0000670000</v>
          </cell>
          <cell r="E1525" t="str">
            <v>226</v>
          </cell>
          <cell r="F1525" t="str">
            <v>F_105063_002</v>
          </cell>
          <cell r="G1525" t="str">
            <v>(Dis.SAVIGNANO) (CAGNONA (SAVIGNANO)) ORE TBOX</v>
          </cell>
          <cell r="H1525" t="str">
            <v>h</v>
          </cell>
          <cell r="I1525" t="str">
            <v>0</v>
          </cell>
          <cell r="J1525" t="str">
            <v>1000</v>
          </cell>
          <cell r="K1525" t="str">
            <v>0</v>
          </cell>
          <cell r="L1525" t="str">
            <v>100</v>
          </cell>
          <cell r="M1525" t="str">
            <v>1</v>
          </cell>
          <cell r="N1525" t="str">
            <v>0</v>
          </cell>
          <cell r="O1525" t="str">
            <v>10</v>
          </cell>
          <cell r="P1525" t="str">
            <v>0</v>
          </cell>
          <cell r="Q1525" t="str">
            <v>15</v>
          </cell>
          <cell r="R1525" t="str">
            <v>LINEARE</v>
          </cell>
          <cell r="S1525" t="str">
            <v>999999</v>
          </cell>
          <cell r="T1525" t="str">
            <v>888888</v>
          </cell>
          <cell r="U1525" t="str">
            <v>888888</v>
          </cell>
          <cell r="V1525" t="str">
            <v>-888888</v>
          </cell>
          <cell r="W1525" t="str">
            <v>-888888</v>
          </cell>
          <cell r="X1525" t="str">
            <v>-999999</v>
          </cell>
          <cell r="Y1525" t="str">
            <v>0</v>
          </cell>
          <cell r="Z1525" t="str">
            <v>MEDIA</v>
          </cell>
          <cell r="AA1525" t="str">
            <v>10</v>
          </cell>
          <cell r="AB1525" t="str">
            <v>0</v>
          </cell>
          <cell r="AC1525" t="str">
            <v>NO</v>
          </cell>
          <cell r="AD1525" t="str">
            <v>NO</v>
          </cell>
          <cell r="AE1525" t="str">
            <v>not used</v>
          </cell>
          <cell r="AF1525" t="str">
            <v>F105063</v>
          </cell>
        </row>
        <row r="1526">
          <cell r="A1526" t="str">
            <v>SHARED</v>
          </cell>
          <cell r="B1526" t="str">
            <v>10</v>
          </cell>
          <cell r="C1526" t="str">
            <v>T_400000</v>
          </cell>
          <cell r="D1526" t="str">
            <v>0000680000</v>
          </cell>
          <cell r="E1526" t="str">
            <v>229</v>
          </cell>
          <cell r="F1526" t="str">
            <v>F_105063_003</v>
          </cell>
          <cell r="G1526" t="str">
            <v>(Dis.SAVIGNANO) (CAGNONA (SAVIGNANO)) TENSIONE BATTERIA</v>
          </cell>
          <cell r="H1526" t="str">
            <v>V</v>
          </cell>
          <cell r="I1526" t="str">
            <v>0</v>
          </cell>
          <cell r="J1526" t="str">
            <v>1000</v>
          </cell>
          <cell r="K1526" t="str">
            <v>0</v>
          </cell>
          <cell r="L1526" t="str">
            <v>100</v>
          </cell>
          <cell r="M1526" t="str">
            <v>1</v>
          </cell>
          <cell r="N1526" t="str">
            <v>0</v>
          </cell>
          <cell r="O1526" t="str">
            <v>10</v>
          </cell>
          <cell r="P1526" t="str">
            <v>0</v>
          </cell>
          <cell r="Q1526" t="str">
            <v>15</v>
          </cell>
          <cell r="R1526" t="str">
            <v>LINEARE</v>
          </cell>
          <cell r="S1526" t="str">
            <v>999999</v>
          </cell>
          <cell r="T1526" t="str">
            <v>888888</v>
          </cell>
          <cell r="U1526" t="str">
            <v>888888</v>
          </cell>
          <cell r="V1526" t="str">
            <v>-888888</v>
          </cell>
          <cell r="W1526" t="str">
            <v>-888888</v>
          </cell>
          <cell r="X1526" t="str">
            <v>-999999</v>
          </cell>
          <cell r="Y1526" t="str">
            <v>0</v>
          </cell>
          <cell r="Z1526" t="str">
            <v>MEDIA</v>
          </cell>
          <cell r="AA1526" t="str">
            <v>10</v>
          </cell>
          <cell r="AB1526" t="str">
            <v>0</v>
          </cell>
          <cell r="AC1526" t="str">
            <v>NO</v>
          </cell>
          <cell r="AD1526" t="str">
            <v>NO</v>
          </cell>
          <cell r="AE1526" t="str">
            <v>not used</v>
          </cell>
          <cell r="AF1526" t="str">
            <v>F105063</v>
          </cell>
        </row>
        <row r="1527">
          <cell r="A1527" t="str">
            <v>SHARED</v>
          </cell>
          <cell r="B1527" t="str">
            <v>10</v>
          </cell>
          <cell r="C1527" t="str">
            <v>T_400000</v>
          </cell>
          <cell r="D1527" t="str">
            <v>0000690000</v>
          </cell>
          <cell r="E1527" t="str">
            <v>230</v>
          </cell>
          <cell r="F1527" t="str">
            <v>F_105063_004</v>
          </cell>
          <cell r="G1527" t="str">
            <v>(Dis.SAVIGNANO) (CAGNONA (SAVIGNANO)) PRESSIONE CASSA D'ARIA</v>
          </cell>
          <cell r="H1527" t="str">
            <v>mbar</v>
          </cell>
          <cell r="I1527" t="str">
            <v>0</v>
          </cell>
          <cell r="J1527" t="str">
            <v>1000</v>
          </cell>
          <cell r="K1527" t="str">
            <v>0</v>
          </cell>
          <cell r="L1527" t="str">
            <v>2000</v>
          </cell>
          <cell r="M1527" t="str">
            <v>0</v>
          </cell>
          <cell r="N1527" t="str">
            <v>0</v>
          </cell>
          <cell r="O1527" t="str">
            <v>10</v>
          </cell>
          <cell r="P1527" t="str">
            <v>0</v>
          </cell>
          <cell r="Q1527" t="str">
            <v>15</v>
          </cell>
          <cell r="R1527" t="str">
            <v>LINEARE</v>
          </cell>
          <cell r="S1527" t="str">
            <v>999999</v>
          </cell>
          <cell r="T1527" t="str">
            <v>888888</v>
          </cell>
          <cell r="U1527" t="str">
            <v>888888</v>
          </cell>
          <cell r="V1527" t="str">
            <v>-888888</v>
          </cell>
          <cell r="W1527" t="str">
            <v>-888888</v>
          </cell>
          <cell r="X1527" t="str">
            <v>-999999</v>
          </cell>
          <cell r="Y1527" t="str">
            <v>0</v>
          </cell>
          <cell r="Z1527" t="str">
            <v>MEDIA</v>
          </cell>
          <cell r="AA1527" t="str">
            <v>10</v>
          </cell>
          <cell r="AB1527" t="str">
            <v>0</v>
          </cell>
          <cell r="AC1527" t="str">
            <v>NO</v>
          </cell>
          <cell r="AD1527" t="str">
            <v>NO</v>
          </cell>
          <cell r="AE1527" t="str">
            <v>not used</v>
          </cell>
          <cell r="AF1527" t="str">
            <v>F105063</v>
          </cell>
        </row>
        <row r="1528">
          <cell r="A1528" t="str">
            <v>SHARED</v>
          </cell>
          <cell r="B1528" t="str">
            <v>10</v>
          </cell>
          <cell r="C1528" t="str">
            <v>T_400000</v>
          </cell>
          <cell r="D1528" t="str">
            <v>0000700000</v>
          </cell>
          <cell r="E1528" t="str">
            <v>231</v>
          </cell>
          <cell r="F1528" t="str">
            <v>F_105063_005</v>
          </cell>
          <cell r="G1528" t="str">
            <v>(Dis.SAVIGNANO) (CAGNONA (SAVIGNANO)) LIVELLO VASCA</v>
          </cell>
          <cell r="H1528" t="str">
            <v>%</v>
          </cell>
          <cell r="I1528" t="str">
            <v>0</v>
          </cell>
          <cell r="J1528" t="str">
            <v>1000</v>
          </cell>
          <cell r="K1528" t="str">
            <v>0</v>
          </cell>
          <cell r="L1528" t="str">
            <v>100</v>
          </cell>
          <cell r="M1528" t="str">
            <v>1</v>
          </cell>
          <cell r="N1528" t="str">
            <v>0</v>
          </cell>
          <cell r="O1528" t="str">
            <v>10</v>
          </cell>
          <cell r="P1528" t="str">
            <v>0</v>
          </cell>
          <cell r="Q1528" t="str">
            <v>15</v>
          </cell>
          <cell r="R1528" t="str">
            <v>LINEARE</v>
          </cell>
          <cell r="S1528" t="str">
            <v>999999</v>
          </cell>
          <cell r="T1528" t="str">
            <v>888888</v>
          </cell>
          <cell r="U1528" t="str">
            <v>888888</v>
          </cell>
          <cell r="V1528" t="str">
            <v>-888888</v>
          </cell>
          <cell r="W1528" t="str">
            <v>-888888</v>
          </cell>
          <cell r="X1528" t="str">
            <v>-999999</v>
          </cell>
          <cell r="Y1528" t="str">
            <v>0</v>
          </cell>
          <cell r="Z1528" t="str">
            <v>MEDIA</v>
          </cell>
          <cell r="AA1528" t="str">
            <v>10</v>
          </cell>
          <cell r="AB1528" t="str">
            <v>0</v>
          </cell>
          <cell r="AC1528" t="str">
            <v>NO</v>
          </cell>
          <cell r="AD1528" t="str">
            <v>NO</v>
          </cell>
          <cell r="AE1528" t="str">
            <v>not used</v>
          </cell>
          <cell r="AF1528" t="str">
            <v>F105063</v>
          </cell>
        </row>
        <row r="1529">
          <cell r="A1529" t="str">
            <v>SHARED</v>
          </cell>
          <cell r="B1529" t="str">
            <v>10</v>
          </cell>
          <cell r="C1529" t="str">
            <v>T_400000</v>
          </cell>
          <cell r="D1529" t="str">
            <v>0000710000</v>
          </cell>
          <cell r="E1529" t="str">
            <v>232</v>
          </cell>
          <cell r="F1529" t="str">
            <v>F_105063_006</v>
          </cell>
          <cell r="G1529" t="str">
            <v>(Dis.SAVIGNANO) (CAGNONA (SAVIGNANO)) ASSORB.POMPA 1</v>
          </cell>
          <cell r="H1529" t="str">
            <v>A</v>
          </cell>
          <cell r="I1529" t="str">
            <v>0</v>
          </cell>
          <cell r="J1529" t="str">
            <v>1000</v>
          </cell>
          <cell r="K1529" t="str">
            <v>0</v>
          </cell>
          <cell r="L1529" t="str">
            <v>100</v>
          </cell>
          <cell r="M1529" t="str">
            <v>1</v>
          </cell>
          <cell r="N1529" t="str">
            <v>0</v>
          </cell>
          <cell r="O1529" t="str">
            <v>10</v>
          </cell>
          <cell r="P1529" t="str">
            <v>0</v>
          </cell>
          <cell r="Q1529" t="str">
            <v>15</v>
          </cell>
          <cell r="R1529" t="str">
            <v>LINEARE</v>
          </cell>
          <cell r="S1529" t="str">
            <v>999999</v>
          </cell>
          <cell r="T1529" t="str">
            <v>888888</v>
          </cell>
          <cell r="U1529" t="str">
            <v>888888</v>
          </cell>
          <cell r="V1529" t="str">
            <v>-888888</v>
          </cell>
          <cell r="W1529" t="str">
            <v>-888888</v>
          </cell>
          <cell r="X1529" t="str">
            <v>-999999</v>
          </cell>
          <cell r="Y1529" t="str">
            <v>0</v>
          </cell>
          <cell r="Z1529" t="str">
            <v>MEDIA</v>
          </cell>
          <cell r="AA1529" t="str">
            <v>10</v>
          </cell>
          <cell r="AB1529" t="str">
            <v>0</v>
          </cell>
          <cell r="AC1529" t="str">
            <v>NO</v>
          </cell>
          <cell r="AD1529" t="str">
            <v>NO</v>
          </cell>
          <cell r="AE1529" t="str">
            <v>not used</v>
          </cell>
          <cell r="AF1529" t="str">
            <v>F105063</v>
          </cell>
        </row>
        <row r="1530">
          <cell r="A1530" t="str">
            <v>SHARED</v>
          </cell>
          <cell r="B1530" t="str">
            <v>10</v>
          </cell>
          <cell r="C1530" t="str">
            <v>T_400000</v>
          </cell>
          <cell r="D1530" t="str">
            <v>0000720000</v>
          </cell>
          <cell r="E1530" t="str">
            <v>233</v>
          </cell>
          <cell r="F1530" t="str">
            <v>F_105063_007</v>
          </cell>
          <cell r="G1530" t="str">
            <v>(Dis.SAVIGNANO) (CAGNONA (SAVIGNANO)) ASSORB.POMPA 2</v>
          </cell>
          <cell r="H1530" t="str">
            <v>A</v>
          </cell>
          <cell r="I1530" t="str">
            <v>0</v>
          </cell>
          <cell r="J1530" t="str">
            <v>1000</v>
          </cell>
          <cell r="K1530" t="str">
            <v>0</v>
          </cell>
          <cell r="L1530" t="str">
            <v>100</v>
          </cell>
          <cell r="M1530" t="str">
            <v>1</v>
          </cell>
          <cell r="N1530" t="str">
            <v>0</v>
          </cell>
          <cell r="O1530" t="str">
            <v>10</v>
          </cell>
          <cell r="P1530" t="str">
            <v>0</v>
          </cell>
          <cell r="Q1530" t="str">
            <v>15</v>
          </cell>
          <cell r="R1530" t="str">
            <v>LINEARE</v>
          </cell>
          <cell r="S1530" t="str">
            <v>999999</v>
          </cell>
          <cell r="T1530" t="str">
            <v>888888</v>
          </cell>
          <cell r="U1530" t="str">
            <v>888888</v>
          </cell>
          <cell r="V1530" t="str">
            <v>-888888</v>
          </cell>
          <cell r="W1530" t="str">
            <v>-888888</v>
          </cell>
          <cell r="X1530" t="str">
            <v>-999999</v>
          </cell>
          <cell r="Y1530" t="str">
            <v>0</v>
          </cell>
          <cell r="Z1530" t="str">
            <v>MEDIA</v>
          </cell>
          <cell r="AA1530" t="str">
            <v>10</v>
          </cell>
          <cell r="AB1530" t="str">
            <v>0</v>
          </cell>
          <cell r="AC1530" t="str">
            <v>NO</v>
          </cell>
          <cell r="AD1530" t="str">
            <v>NO</v>
          </cell>
          <cell r="AE1530" t="str">
            <v>not used</v>
          </cell>
          <cell r="AF1530" t="str">
            <v>F105063</v>
          </cell>
        </row>
        <row r="1531">
          <cell r="A1531" t="str">
            <v>SHARED</v>
          </cell>
          <cell r="B1531" t="str">
            <v>10</v>
          </cell>
          <cell r="C1531" t="str">
            <v>T_400000</v>
          </cell>
          <cell r="D1531" t="str">
            <v>0000730000</v>
          </cell>
          <cell r="E1531" t="str">
            <v>234</v>
          </cell>
          <cell r="F1531" t="str">
            <v>F_105063_008</v>
          </cell>
          <cell r="G1531" t="str">
            <v>(Dis.SAVIGNANO) (CAGNONA (SAVIGNANO)) ASSORB.POMPA 3</v>
          </cell>
          <cell r="H1531" t="str">
            <v>A</v>
          </cell>
          <cell r="I1531" t="str">
            <v>0</v>
          </cell>
          <cell r="J1531" t="str">
            <v>1000</v>
          </cell>
          <cell r="K1531" t="str">
            <v>0</v>
          </cell>
          <cell r="L1531" t="str">
            <v>100</v>
          </cell>
          <cell r="M1531" t="str">
            <v>1</v>
          </cell>
          <cell r="N1531" t="str">
            <v>0</v>
          </cell>
          <cell r="O1531" t="str">
            <v>10</v>
          </cell>
          <cell r="P1531" t="str">
            <v>0</v>
          </cell>
          <cell r="Q1531" t="str">
            <v>15</v>
          </cell>
          <cell r="R1531" t="str">
            <v>LINEARE</v>
          </cell>
          <cell r="S1531" t="str">
            <v>999999</v>
          </cell>
          <cell r="T1531" t="str">
            <v>888888</v>
          </cell>
          <cell r="U1531" t="str">
            <v>888888</v>
          </cell>
          <cell r="V1531" t="str">
            <v>-888888</v>
          </cell>
          <cell r="W1531" t="str">
            <v>-888888</v>
          </cell>
          <cell r="X1531" t="str">
            <v>-999999</v>
          </cell>
          <cell r="Y1531" t="str">
            <v>0</v>
          </cell>
          <cell r="Z1531" t="str">
            <v>MEDIA</v>
          </cell>
          <cell r="AA1531" t="str">
            <v>10</v>
          </cell>
          <cell r="AB1531" t="str">
            <v>0</v>
          </cell>
          <cell r="AC1531" t="str">
            <v>NO</v>
          </cell>
          <cell r="AD1531" t="str">
            <v>NO</v>
          </cell>
          <cell r="AE1531" t="str">
            <v>not used</v>
          </cell>
          <cell r="AF1531" t="str">
            <v>F105063</v>
          </cell>
        </row>
        <row r="1532">
          <cell r="A1532" t="str">
            <v>SHARED</v>
          </cell>
          <cell r="B1532" t="str">
            <v>10</v>
          </cell>
          <cell r="C1532" t="str">
            <v>T_400000</v>
          </cell>
          <cell r="D1532" t="str">
            <v>0000740000</v>
          </cell>
          <cell r="E1532" t="str">
            <v>235</v>
          </cell>
          <cell r="F1532" t="str">
            <v>F_105063_009</v>
          </cell>
          <cell r="G1532" t="str">
            <v>(Dis.SAVIGNANO) (CAGNONA (SAVIGNANO)) ASSORB.POMPA 4</v>
          </cell>
          <cell r="H1532" t="str">
            <v>A</v>
          </cell>
          <cell r="I1532" t="str">
            <v>0</v>
          </cell>
          <cell r="J1532" t="str">
            <v>1000</v>
          </cell>
          <cell r="K1532" t="str">
            <v>0</v>
          </cell>
          <cell r="L1532" t="str">
            <v>100</v>
          </cell>
          <cell r="M1532" t="str">
            <v>1</v>
          </cell>
          <cell r="N1532" t="str">
            <v>0</v>
          </cell>
          <cell r="O1532" t="str">
            <v>10</v>
          </cell>
          <cell r="P1532" t="str">
            <v>0</v>
          </cell>
          <cell r="Q1532" t="str">
            <v>15</v>
          </cell>
          <cell r="R1532" t="str">
            <v>LINEARE</v>
          </cell>
          <cell r="S1532" t="str">
            <v>999999</v>
          </cell>
          <cell r="T1532" t="str">
            <v>888888</v>
          </cell>
          <cell r="U1532" t="str">
            <v>888888</v>
          </cell>
          <cell r="V1532" t="str">
            <v>-888888</v>
          </cell>
          <cell r="W1532" t="str">
            <v>-888888</v>
          </cell>
          <cell r="X1532" t="str">
            <v>-999999</v>
          </cell>
          <cell r="Y1532" t="str">
            <v>0</v>
          </cell>
          <cell r="Z1532" t="str">
            <v>MEDIA</v>
          </cell>
          <cell r="AA1532" t="str">
            <v>10</v>
          </cell>
          <cell r="AB1532" t="str">
            <v>0</v>
          </cell>
          <cell r="AC1532" t="str">
            <v>NO</v>
          </cell>
          <cell r="AD1532" t="str">
            <v>NO</v>
          </cell>
          <cell r="AE1532" t="str">
            <v>not used</v>
          </cell>
          <cell r="AF1532" t="str">
            <v>F105063</v>
          </cell>
        </row>
        <row r="1533">
          <cell r="A1533" t="str">
            <v>SHARED</v>
          </cell>
          <cell r="B1533" t="str">
            <v>10</v>
          </cell>
          <cell r="C1533" t="str">
            <v>T_400000</v>
          </cell>
          <cell r="D1533" t="str">
            <v>0000750000</v>
          </cell>
          <cell r="E1533" t="str">
            <v>237</v>
          </cell>
          <cell r="F1533" t="str">
            <v>F_105063_010</v>
          </cell>
          <cell r="G1533" t="str">
            <v>(Dis.SAVIGNANO) (CAGNONA (SAVIGNANO)) PRESS.RIPART.ACQUEDOTTO S,MAURO M.</v>
          </cell>
          <cell r="H1533" t="str">
            <v>bar</v>
          </cell>
          <cell r="I1533" t="str">
            <v>0</v>
          </cell>
          <cell r="J1533" t="str">
            <v>1000</v>
          </cell>
          <cell r="K1533" t="str">
            <v>0</v>
          </cell>
          <cell r="L1533" t="str">
            <v>6</v>
          </cell>
          <cell r="M1533" t="str">
            <v>0</v>
          </cell>
          <cell r="N1533" t="str">
            <v>0</v>
          </cell>
          <cell r="O1533" t="str">
            <v>10</v>
          </cell>
          <cell r="P1533" t="str">
            <v>0</v>
          </cell>
          <cell r="Q1533" t="str">
            <v>15</v>
          </cell>
          <cell r="R1533" t="str">
            <v>LINEARE</v>
          </cell>
          <cell r="S1533" t="str">
            <v>999999</v>
          </cell>
          <cell r="T1533" t="str">
            <v>888888</v>
          </cell>
          <cell r="U1533" t="str">
            <v>888888</v>
          </cell>
          <cell r="V1533" t="str">
            <v>2</v>
          </cell>
          <cell r="W1533" t="str">
            <v>2</v>
          </cell>
          <cell r="X1533" t="str">
            <v>1.5</v>
          </cell>
          <cell r="Y1533" t="str">
            <v>0</v>
          </cell>
          <cell r="Z1533" t="str">
            <v>MEDIA</v>
          </cell>
          <cell r="AA1533" t="str">
            <v>10</v>
          </cell>
          <cell r="AB1533" t="str">
            <v>0</v>
          </cell>
          <cell r="AC1533" t="str">
            <v>NO</v>
          </cell>
          <cell r="AE1533" t="str">
            <v>not used</v>
          </cell>
          <cell r="AF1533" t="str">
            <v>F105063</v>
          </cell>
        </row>
        <row r="1534">
          <cell r="A1534" t="str">
            <v>SHARED</v>
          </cell>
          <cell r="B1534" t="str">
            <v>10</v>
          </cell>
          <cell r="C1534" t="str">
            <v>T_400000</v>
          </cell>
          <cell r="D1534" t="str">
            <v>0000760000</v>
          </cell>
          <cell r="E1534" t="str">
            <v>228</v>
          </cell>
          <cell r="F1534" t="str">
            <v>F_105063_020</v>
          </cell>
          <cell r="G1534" t="str">
            <v>(Dis.SAVIGNANO) (CAGNONA (SAVIGNANO)) ANALOG INPUT 1 CPU</v>
          </cell>
          <cell r="H1534" t="str">
            <v>%</v>
          </cell>
          <cell r="I1534" t="str">
            <v>0</v>
          </cell>
          <cell r="J1534" t="str">
            <v>1000</v>
          </cell>
          <cell r="K1534" t="str">
            <v>0</v>
          </cell>
          <cell r="L1534" t="str">
            <v>100</v>
          </cell>
          <cell r="M1534" t="str">
            <v>1</v>
          </cell>
          <cell r="N1534" t="str">
            <v>0</v>
          </cell>
          <cell r="O1534" t="str">
            <v>10</v>
          </cell>
          <cell r="P1534" t="str">
            <v>0</v>
          </cell>
          <cell r="Q1534" t="str">
            <v>15</v>
          </cell>
          <cell r="R1534" t="str">
            <v>LINEARE</v>
          </cell>
          <cell r="S1534" t="str">
            <v>999999</v>
          </cell>
          <cell r="T1534" t="str">
            <v>888888</v>
          </cell>
          <cell r="U1534" t="str">
            <v>888888</v>
          </cell>
          <cell r="V1534" t="str">
            <v>-888888</v>
          </cell>
          <cell r="W1534" t="str">
            <v>-888888</v>
          </cell>
          <cell r="X1534" t="str">
            <v>-999999</v>
          </cell>
          <cell r="Y1534" t="str">
            <v>0</v>
          </cell>
          <cell r="Z1534" t="str">
            <v>MEDIA</v>
          </cell>
          <cell r="AA1534" t="str">
            <v>10</v>
          </cell>
          <cell r="AB1534" t="str">
            <v>0</v>
          </cell>
          <cell r="AC1534" t="str">
            <v>NO</v>
          </cell>
          <cell r="AD1534" t="str">
            <v>NO</v>
          </cell>
          <cell r="AE1534" t="str">
            <v>not used</v>
          </cell>
          <cell r="AF1534" t="str">
            <v>F105063</v>
          </cell>
        </row>
        <row r="1535">
          <cell r="A1535" t="str">
            <v>SHARED</v>
          </cell>
          <cell r="B1535" t="str">
            <v>10</v>
          </cell>
          <cell r="C1535" t="str">
            <v>T_400000</v>
          </cell>
          <cell r="D1535" t="str">
            <v>0000770000</v>
          </cell>
          <cell r="E1535" t="str">
            <v>227</v>
          </cell>
          <cell r="F1535" t="str">
            <v>F_105063_021</v>
          </cell>
          <cell r="G1535" t="str">
            <v>(Dis.SAVIGNANO) (CAGNONA (SAVIGNANO)) ANALOG INPUT 2 CPU</v>
          </cell>
          <cell r="H1535" t="str">
            <v>%</v>
          </cell>
          <cell r="I1535" t="str">
            <v>0</v>
          </cell>
          <cell r="J1535" t="str">
            <v>1000</v>
          </cell>
          <cell r="K1535" t="str">
            <v>0</v>
          </cell>
          <cell r="L1535" t="str">
            <v>100</v>
          </cell>
          <cell r="M1535" t="str">
            <v>1</v>
          </cell>
          <cell r="N1535" t="str">
            <v>0</v>
          </cell>
          <cell r="O1535" t="str">
            <v>10</v>
          </cell>
          <cell r="P1535" t="str">
            <v>0</v>
          </cell>
          <cell r="Q1535" t="str">
            <v>15</v>
          </cell>
          <cell r="R1535" t="str">
            <v>LINEARE</v>
          </cell>
          <cell r="S1535" t="str">
            <v>999999</v>
          </cell>
          <cell r="T1535" t="str">
            <v>888888</v>
          </cell>
          <cell r="U1535" t="str">
            <v>888888</v>
          </cell>
          <cell r="V1535" t="str">
            <v>-888888</v>
          </cell>
          <cell r="W1535" t="str">
            <v>-888888</v>
          </cell>
          <cell r="X1535" t="str">
            <v>-999999</v>
          </cell>
          <cell r="Y1535" t="str">
            <v>0</v>
          </cell>
          <cell r="Z1535" t="str">
            <v>MEDIA</v>
          </cell>
          <cell r="AA1535" t="str">
            <v>10</v>
          </cell>
          <cell r="AB1535" t="str">
            <v>0</v>
          </cell>
          <cell r="AC1535" t="str">
            <v>NO</v>
          </cell>
          <cell r="AD1535" t="str">
            <v>NO</v>
          </cell>
          <cell r="AE1535" t="str">
            <v>not used</v>
          </cell>
          <cell r="AF1535" t="str">
            <v>F105063</v>
          </cell>
        </row>
        <row r="1536">
          <cell r="A1536" t="str">
            <v>SHARED</v>
          </cell>
          <cell r="B1536" t="str">
            <v>10</v>
          </cell>
          <cell r="C1536" t="str">
            <v>T_400000</v>
          </cell>
          <cell r="D1536" t="str">
            <v>0000780000</v>
          </cell>
          <cell r="E1536" t="str">
            <v>236</v>
          </cell>
          <cell r="F1536" t="str">
            <v>F_105063_030</v>
          </cell>
          <cell r="G1536" t="str">
            <v>(Dis.SAVIGNANO) (CAGNONA (SAVIGNANO)) ANALOG INPUT 1-7</v>
          </cell>
          <cell r="H1536" t="str">
            <v>%</v>
          </cell>
          <cell r="I1536" t="str">
            <v>0</v>
          </cell>
          <cell r="J1536" t="str">
            <v>1000</v>
          </cell>
          <cell r="K1536" t="str">
            <v>0</v>
          </cell>
          <cell r="L1536" t="str">
            <v>100</v>
          </cell>
          <cell r="M1536" t="str">
            <v>1</v>
          </cell>
          <cell r="N1536" t="str">
            <v>0</v>
          </cell>
          <cell r="O1536" t="str">
            <v>10</v>
          </cell>
          <cell r="P1536" t="str">
            <v>0</v>
          </cell>
          <cell r="Q1536" t="str">
            <v>15</v>
          </cell>
          <cell r="R1536" t="str">
            <v>LINEARE</v>
          </cell>
          <cell r="S1536" t="str">
            <v>999999</v>
          </cell>
          <cell r="T1536" t="str">
            <v>888888</v>
          </cell>
          <cell r="U1536" t="str">
            <v>888888</v>
          </cell>
          <cell r="V1536" t="str">
            <v>-888888</v>
          </cell>
          <cell r="W1536" t="str">
            <v>-888888</v>
          </cell>
          <cell r="X1536" t="str">
            <v>-999999</v>
          </cell>
          <cell r="Y1536" t="str">
            <v>0</v>
          </cell>
          <cell r="Z1536" t="str">
            <v>MEDIA</v>
          </cell>
          <cell r="AA1536" t="str">
            <v>10</v>
          </cell>
          <cell r="AB1536" t="str">
            <v>0</v>
          </cell>
          <cell r="AC1536" t="str">
            <v>NO</v>
          </cell>
          <cell r="AD1536" t="str">
            <v>NO</v>
          </cell>
          <cell r="AE1536" t="str">
            <v>not used</v>
          </cell>
          <cell r="AF1536" t="str">
            <v>F105063</v>
          </cell>
        </row>
        <row r="1537">
          <cell r="A1537" t="str">
            <v>SHARED</v>
          </cell>
          <cell r="B1537" t="str">
            <v>10</v>
          </cell>
          <cell r="C1537" t="str">
            <v>T_400000</v>
          </cell>
          <cell r="D1537" t="str">
            <v>0000790000</v>
          </cell>
          <cell r="E1537" t="str">
            <v>238</v>
          </cell>
          <cell r="F1537" t="str">
            <v>F_105063_031</v>
          </cell>
          <cell r="G1537" t="str">
            <v>(Dis.SAVIGNANO) (CAGNONA (SAVIGNANO)) ANALOG INPUT 2-1</v>
          </cell>
          <cell r="H1537" t="str">
            <v>%</v>
          </cell>
          <cell r="I1537" t="str">
            <v>0</v>
          </cell>
          <cell r="J1537" t="str">
            <v>1000</v>
          </cell>
          <cell r="K1537" t="str">
            <v>0</v>
          </cell>
          <cell r="L1537" t="str">
            <v>100</v>
          </cell>
          <cell r="M1537" t="str">
            <v>1</v>
          </cell>
          <cell r="N1537" t="str">
            <v>0</v>
          </cell>
          <cell r="O1537" t="str">
            <v>10</v>
          </cell>
          <cell r="P1537" t="str">
            <v>0</v>
          </cell>
          <cell r="Q1537" t="str">
            <v>15</v>
          </cell>
          <cell r="R1537" t="str">
            <v>LINEARE</v>
          </cell>
          <cell r="S1537" t="str">
            <v>999999</v>
          </cell>
          <cell r="T1537" t="str">
            <v>888888</v>
          </cell>
          <cell r="U1537" t="str">
            <v>888888</v>
          </cell>
          <cell r="V1537" t="str">
            <v>-888888</v>
          </cell>
          <cell r="W1537" t="str">
            <v>-888888</v>
          </cell>
          <cell r="X1537" t="str">
            <v>-999999</v>
          </cell>
          <cell r="Y1537" t="str">
            <v>0</v>
          </cell>
          <cell r="Z1537" t="str">
            <v>MEDIA</v>
          </cell>
          <cell r="AA1537" t="str">
            <v>10</v>
          </cell>
          <cell r="AB1537" t="str">
            <v>0</v>
          </cell>
          <cell r="AC1537" t="str">
            <v>NO</v>
          </cell>
          <cell r="AD1537" t="str">
            <v>NO</v>
          </cell>
          <cell r="AE1537" t="str">
            <v>not used</v>
          </cell>
          <cell r="AF1537" t="str">
            <v>F105063</v>
          </cell>
        </row>
        <row r="1538">
          <cell r="A1538" t="str">
            <v>SHARED</v>
          </cell>
          <cell r="B1538" t="str">
            <v>10</v>
          </cell>
          <cell r="C1538" t="str">
            <v>T_400000</v>
          </cell>
          <cell r="D1538" t="str">
            <v>0000800000</v>
          </cell>
          <cell r="E1538" t="str">
            <v>239</v>
          </cell>
          <cell r="F1538" t="str">
            <v>F_105063_032</v>
          </cell>
          <cell r="G1538" t="str">
            <v>(Dis.SAVIGNANO) (CAGNONA (SAVIGNANO)) ANALOG INPUT 2-2</v>
          </cell>
          <cell r="H1538" t="str">
            <v>%</v>
          </cell>
          <cell r="I1538" t="str">
            <v>0</v>
          </cell>
          <cell r="J1538" t="str">
            <v>1000</v>
          </cell>
          <cell r="K1538" t="str">
            <v>0</v>
          </cell>
          <cell r="L1538" t="str">
            <v>100</v>
          </cell>
          <cell r="M1538" t="str">
            <v>1</v>
          </cell>
          <cell r="N1538" t="str">
            <v>0</v>
          </cell>
          <cell r="O1538" t="str">
            <v>10</v>
          </cell>
          <cell r="P1538" t="str">
            <v>0</v>
          </cell>
          <cell r="Q1538" t="str">
            <v>15</v>
          </cell>
          <cell r="R1538" t="str">
            <v>LINEARE</v>
          </cell>
          <cell r="S1538" t="str">
            <v>999999</v>
          </cell>
          <cell r="T1538" t="str">
            <v>888888</v>
          </cell>
          <cell r="U1538" t="str">
            <v>888888</v>
          </cell>
          <cell r="V1538" t="str">
            <v>-888888</v>
          </cell>
          <cell r="W1538" t="str">
            <v>-888888</v>
          </cell>
          <cell r="X1538" t="str">
            <v>-999999</v>
          </cell>
          <cell r="Y1538" t="str">
            <v>0</v>
          </cell>
          <cell r="Z1538" t="str">
            <v>MEDIA</v>
          </cell>
          <cell r="AA1538" t="str">
            <v>10</v>
          </cell>
          <cell r="AB1538" t="str">
            <v>0</v>
          </cell>
          <cell r="AC1538" t="str">
            <v>NO</v>
          </cell>
          <cell r="AD1538" t="str">
            <v>NO</v>
          </cell>
          <cell r="AE1538" t="str">
            <v>not used</v>
          </cell>
          <cell r="AF1538" t="str">
            <v>F105063</v>
          </cell>
        </row>
        <row r="1539">
          <cell r="A1539" t="str">
            <v>SHARED</v>
          </cell>
          <cell r="B1539" t="str">
            <v>10</v>
          </cell>
          <cell r="C1539" t="str">
            <v>T_400000</v>
          </cell>
          <cell r="D1539" t="str">
            <v>0000810000</v>
          </cell>
          <cell r="E1539" t="str">
            <v>240</v>
          </cell>
          <cell r="F1539" t="str">
            <v>F_105063_033</v>
          </cell>
          <cell r="G1539" t="str">
            <v>(Dis.SAVIGNANO) (CAGNONA (SAVIGNANO)) ANALOG INPUT 2-3</v>
          </cell>
          <cell r="H1539" t="str">
            <v>%</v>
          </cell>
          <cell r="I1539" t="str">
            <v>0</v>
          </cell>
          <cell r="J1539" t="str">
            <v>1000</v>
          </cell>
          <cell r="K1539" t="str">
            <v>0</v>
          </cell>
          <cell r="L1539" t="str">
            <v>100</v>
          </cell>
          <cell r="M1539" t="str">
            <v>1</v>
          </cell>
          <cell r="N1539" t="str">
            <v>0</v>
          </cell>
          <cell r="O1539" t="str">
            <v>10</v>
          </cell>
          <cell r="P1539" t="str">
            <v>0</v>
          </cell>
          <cell r="Q1539" t="str">
            <v>15</v>
          </cell>
          <cell r="R1539" t="str">
            <v>LINEARE</v>
          </cell>
          <cell r="S1539" t="str">
            <v>999999</v>
          </cell>
          <cell r="T1539" t="str">
            <v>888888</v>
          </cell>
          <cell r="U1539" t="str">
            <v>888888</v>
          </cell>
          <cell r="V1539" t="str">
            <v>-888888</v>
          </cell>
          <cell r="W1539" t="str">
            <v>-888888</v>
          </cell>
          <cell r="X1539" t="str">
            <v>-999999</v>
          </cell>
          <cell r="Y1539" t="str">
            <v>0</v>
          </cell>
          <cell r="Z1539" t="str">
            <v>MEDIA</v>
          </cell>
          <cell r="AA1539" t="str">
            <v>10</v>
          </cell>
          <cell r="AB1539" t="str">
            <v>0</v>
          </cell>
          <cell r="AC1539" t="str">
            <v>NO</v>
          </cell>
          <cell r="AD1539" t="str">
            <v>NO</v>
          </cell>
          <cell r="AE1539" t="str">
            <v>not used</v>
          </cell>
          <cell r="AF1539" t="str">
            <v>F105063</v>
          </cell>
        </row>
        <row r="1540">
          <cell r="A1540" t="str">
            <v>SHARED</v>
          </cell>
          <cell r="B1540" t="str">
            <v>10</v>
          </cell>
          <cell r="C1540" t="str">
            <v>T_400000</v>
          </cell>
          <cell r="D1540" t="str">
            <v>0000820000</v>
          </cell>
          <cell r="E1540" t="str">
            <v>241</v>
          </cell>
          <cell r="F1540" t="str">
            <v>F_105063_034</v>
          </cell>
          <cell r="G1540" t="str">
            <v>(Dis.SAVIGNANO) (CAGNONA (SAVIGNANO)) ANALOG INPUT 2-4</v>
          </cell>
          <cell r="H1540" t="str">
            <v>%</v>
          </cell>
          <cell r="I1540" t="str">
            <v>0</v>
          </cell>
          <cell r="J1540" t="str">
            <v>1000</v>
          </cell>
          <cell r="K1540" t="str">
            <v>0</v>
          </cell>
          <cell r="L1540" t="str">
            <v>100</v>
          </cell>
          <cell r="M1540" t="str">
            <v>1</v>
          </cell>
          <cell r="N1540" t="str">
            <v>0</v>
          </cell>
          <cell r="O1540" t="str">
            <v>10</v>
          </cell>
          <cell r="P1540" t="str">
            <v>0</v>
          </cell>
          <cell r="Q1540" t="str">
            <v>15</v>
          </cell>
          <cell r="R1540" t="str">
            <v>LINEARE</v>
          </cell>
          <cell r="S1540" t="str">
            <v>999999</v>
          </cell>
          <cell r="T1540" t="str">
            <v>888888</v>
          </cell>
          <cell r="U1540" t="str">
            <v>888888</v>
          </cell>
          <cell r="V1540" t="str">
            <v>-888888</v>
          </cell>
          <cell r="W1540" t="str">
            <v>-888888</v>
          </cell>
          <cell r="X1540" t="str">
            <v>-999999</v>
          </cell>
          <cell r="Y1540" t="str">
            <v>0</v>
          </cell>
          <cell r="Z1540" t="str">
            <v>MEDIA</v>
          </cell>
          <cell r="AA1540" t="str">
            <v>10</v>
          </cell>
          <cell r="AB1540" t="str">
            <v>0</v>
          </cell>
          <cell r="AC1540" t="str">
            <v>NO</v>
          </cell>
          <cell r="AD1540" t="str">
            <v>NO</v>
          </cell>
          <cell r="AE1540" t="str">
            <v>not used</v>
          </cell>
          <cell r="AF1540" t="str">
            <v>F105063</v>
          </cell>
        </row>
        <row r="1541">
          <cell r="A1541" t="str">
            <v>SHARED</v>
          </cell>
          <cell r="B1541" t="str">
            <v>10</v>
          </cell>
          <cell r="C1541" t="str">
            <v>T_400000</v>
          </cell>
          <cell r="D1541" t="str">
            <v>0000830000</v>
          </cell>
          <cell r="E1541" t="str">
            <v>242</v>
          </cell>
          <cell r="F1541" t="str">
            <v>F_105063_035</v>
          </cell>
          <cell r="G1541" t="str">
            <v>(Dis.SAVIGNANO) (CAGNONA (SAVIGNANO)) ANALOG INPUT 2-5</v>
          </cell>
          <cell r="H1541" t="str">
            <v>%</v>
          </cell>
          <cell r="I1541" t="str">
            <v>0</v>
          </cell>
          <cell r="J1541" t="str">
            <v>1000</v>
          </cell>
          <cell r="K1541" t="str">
            <v>0</v>
          </cell>
          <cell r="L1541" t="str">
            <v>100</v>
          </cell>
          <cell r="M1541" t="str">
            <v>1</v>
          </cell>
          <cell r="N1541" t="str">
            <v>0</v>
          </cell>
          <cell r="O1541" t="str">
            <v>10</v>
          </cell>
          <cell r="P1541" t="str">
            <v>0</v>
          </cell>
          <cell r="Q1541" t="str">
            <v>15</v>
          </cell>
          <cell r="R1541" t="str">
            <v>LINEARE</v>
          </cell>
          <cell r="S1541" t="str">
            <v>999999</v>
          </cell>
          <cell r="T1541" t="str">
            <v>888888</v>
          </cell>
          <cell r="U1541" t="str">
            <v>888888</v>
          </cell>
          <cell r="V1541" t="str">
            <v>-888888</v>
          </cell>
          <cell r="W1541" t="str">
            <v>-888888</v>
          </cell>
          <cell r="X1541" t="str">
            <v>-999999</v>
          </cell>
          <cell r="Y1541" t="str">
            <v>0</v>
          </cell>
          <cell r="Z1541" t="str">
            <v>MEDIA</v>
          </cell>
          <cell r="AA1541" t="str">
            <v>10</v>
          </cell>
          <cell r="AB1541" t="str">
            <v>0</v>
          </cell>
          <cell r="AC1541" t="str">
            <v>NO</v>
          </cell>
          <cell r="AD1541" t="str">
            <v>NO</v>
          </cell>
          <cell r="AE1541" t="str">
            <v>not used</v>
          </cell>
          <cell r="AF1541" t="str">
            <v>F105063</v>
          </cell>
        </row>
        <row r="1542">
          <cell r="A1542" t="str">
            <v>SHARED</v>
          </cell>
          <cell r="B1542" t="str">
            <v>10</v>
          </cell>
          <cell r="C1542" t="str">
            <v>T_400000</v>
          </cell>
          <cell r="D1542" t="str">
            <v>0000840000</v>
          </cell>
          <cell r="E1542" t="str">
            <v>243</v>
          </cell>
          <cell r="F1542" t="str">
            <v>F_105063_036</v>
          </cell>
          <cell r="G1542" t="str">
            <v>(Dis.SAVIGNANO) (CAGNONA (SAVIGNANO)) ANALOG INPUT 2-6</v>
          </cell>
          <cell r="H1542" t="str">
            <v>%</v>
          </cell>
          <cell r="I1542" t="str">
            <v>0</v>
          </cell>
          <cell r="J1542" t="str">
            <v>1000</v>
          </cell>
          <cell r="K1542" t="str">
            <v>0</v>
          </cell>
          <cell r="L1542" t="str">
            <v>100</v>
          </cell>
          <cell r="M1542" t="str">
            <v>1</v>
          </cell>
          <cell r="N1542" t="str">
            <v>0</v>
          </cell>
          <cell r="O1542" t="str">
            <v>10</v>
          </cell>
          <cell r="P1542" t="str">
            <v>0</v>
          </cell>
          <cell r="Q1542" t="str">
            <v>15</v>
          </cell>
          <cell r="R1542" t="str">
            <v>LINEARE</v>
          </cell>
          <cell r="S1542" t="str">
            <v>999999</v>
          </cell>
          <cell r="T1542" t="str">
            <v>888888</v>
          </cell>
          <cell r="U1542" t="str">
            <v>888888</v>
          </cell>
          <cell r="V1542" t="str">
            <v>-888888</v>
          </cell>
          <cell r="W1542" t="str">
            <v>-888888</v>
          </cell>
          <cell r="X1542" t="str">
            <v>-999999</v>
          </cell>
          <cell r="Y1542" t="str">
            <v>0</v>
          </cell>
          <cell r="Z1542" t="str">
            <v>MEDIA</v>
          </cell>
          <cell r="AA1542" t="str">
            <v>10</v>
          </cell>
          <cell r="AB1542" t="str">
            <v>0</v>
          </cell>
          <cell r="AC1542" t="str">
            <v>NO</v>
          </cell>
          <cell r="AD1542" t="str">
            <v>NO</v>
          </cell>
          <cell r="AE1542" t="str">
            <v>not used</v>
          </cell>
          <cell r="AF1542" t="str">
            <v>F105063</v>
          </cell>
        </row>
        <row r="1543">
          <cell r="A1543" t="str">
            <v>SHARED</v>
          </cell>
          <cell r="B1543" t="str">
            <v>10</v>
          </cell>
          <cell r="C1543" t="str">
            <v>T_400000</v>
          </cell>
          <cell r="D1543" t="str">
            <v>0002060000</v>
          </cell>
          <cell r="E1543" t="str">
            <v>494</v>
          </cell>
          <cell r="F1543" t="str">
            <v>F_105063_061</v>
          </cell>
          <cell r="G1543" t="str">
            <v>(Dis.SAVIGNANO) (CAGNONA (SAVIGNANO)) LIVELLO 1 STOP</v>
          </cell>
          <cell r="H1543" t="str">
            <v>%</v>
          </cell>
          <cell r="I1543" t="str">
            <v>0</v>
          </cell>
          <cell r="J1543" t="str">
            <v>1000</v>
          </cell>
          <cell r="K1543" t="str">
            <v>0</v>
          </cell>
          <cell r="L1543" t="str">
            <v>100</v>
          </cell>
          <cell r="M1543" t="str">
            <v>1</v>
          </cell>
          <cell r="N1543" t="str">
            <v>0</v>
          </cell>
          <cell r="O1543" t="str">
            <v>10</v>
          </cell>
          <cell r="P1543" t="str">
            <v>0</v>
          </cell>
          <cell r="Q1543" t="str">
            <v>15</v>
          </cell>
          <cell r="R1543" t="str">
            <v>LINEARE</v>
          </cell>
          <cell r="S1543" t="str">
            <v>999999</v>
          </cell>
          <cell r="T1543" t="str">
            <v>888888</v>
          </cell>
          <cell r="U1543" t="str">
            <v>888888</v>
          </cell>
          <cell r="V1543" t="str">
            <v>-888888</v>
          </cell>
          <cell r="W1543" t="str">
            <v>-888888</v>
          </cell>
          <cell r="X1543" t="str">
            <v>-999999</v>
          </cell>
          <cell r="Y1543" t="str">
            <v>0</v>
          </cell>
          <cell r="Z1543" t="str">
            <v>MEDIA</v>
          </cell>
          <cell r="AA1543" t="str">
            <v>10</v>
          </cell>
          <cell r="AB1543" t="str">
            <v>0</v>
          </cell>
          <cell r="AC1543" t="str">
            <v>NO</v>
          </cell>
          <cell r="AD1543" t="str">
            <v>NO</v>
          </cell>
          <cell r="AE1543" t="str">
            <v>not used</v>
          </cell>
          <cell r="AF1543" t="str">
            <v>F105063</v>
          </cell>
        </row>
        <row r="1544">
          <cell r="A1544" t="str">
            <v>SHARED</v>
          </cell>
          <cell r="B1544" t="str">
            <v>10</v>
          </cell>
          <cell r="C1544" t="str">
            <v>T_400000</v>
          </cell>
          <cell r="D1544" t="str">
            <v>0002070000</v>
          </cell>
          <cell r="E1544" t="str">
            <v>495</v>
          </cell>
          <cell r="F1544" t="str">
            <v>F_105063_062</v>
          </cell>
          <cell r="G1544" t="str">
            <v>(Dis.SAVIGNANO) (CAGNONA (SAVIGNANO)) LIVELLO 1 START</v>
          </cell>
          <cell r="H1544" t="str">
            <v>%</v>
          </cell>
          <cell r="I1544" t="str">
            <v>0</v>
          </cell>
          <cell r="J1544" t="str">
            <v>1000</v>
          </cell>
          <cell r="K1544" t="str">
            <v>0</v>
          </cell>
          <cell r="L1544" t="str">
            <v>100</v>
          </cell>
          <cell r="M1544" t="str">
            <v>1</v>
          </cell>
          <cell r="N1544" t="str">
            <v>0</v>
          </cell>
          <cell r="O1544" t="str">
            <v>10</v>
          </cell>
          <cell r="P1544" t="str">
            <v>0</v>
          </cell>
          <cell r="Q1544" t="str">
            <v>15</v>
          </cell>
          <cell r="R1544" t="str">
            <v>LINEARE</v>
          </cell>
          <cell r="S1544" t="str">
            <v>999999</v>
          </cell>
          <cell r="T1544" t="str">
            <v>888888</v>
          </cell>
          <cell r="U1544" t="str">
            <v>888888</v>
          </cell>
          <cell r="V1544" t="str">
            <v>-888888</v>
          </cell>
          <cell r="W1544" t="str">
            <v>-888888</v>
          </cell>
          <cell r="X1544" t="str">
            <v>-999999</v>
          </cell>
          <cell r="Y1544" t="str">
            <v>0</v>
          </cell>
          <cell r="Z1544" t="str">
            <v>MEDIA</v>
          </cell>
          <cell r="AA1544" t="str">
            <v>10</v>
          </cell>
          <cell r="AB1544" t="str">
            <v>0</v>
          </cell>
          <cell r="AC1544" t="str">
            <v>NO</v>
          </cell>
          <cell r="AD1544" t="str">
            <v>NO</v>
          </cell>
          <cell r="AE1544" t="str">
            <v>not used</v>
          </cell>
          <cell r="AF1544" t="str">
            <v>F105063</v>
          </cell>
        </row>
        <row r="1545">
          <cell r="A1545" t="str">
            <v>SHARED</v>
          </cell>
          <cell r="B1545" t="str">
            <v>10</v>
          </cell>
          <cell r="C1545" t="str">
            <v>T_400000</v>
          </cell>
          <cell r="D1545" t="str">
            <v>0002080000</v>
          </cell>
          <cell r="E1545" t="str">
            <v>496</v>
          </cell>
          <cell r="F1545" t="str">
            <v>F_105063_063</v>
          </cell>
          <cell r="G1545" t="str">
            <v>(Dis.SAVIGNANO) (CAGNONA (SAVIGNANO)) LIVELLO 2 STOP</v>
          </cell>
          <cell r="H1545" t="str">
            <v>%</v>
          </cell>
          <cell r="I1545" t="str">
            <v>0</v>
          </cell>
          <cell r="J1545" t="str">
            <v>1000</v>
          </cell>
          <cell r="K1545" t="str">
            <v>0</v>
          </cell>
          <cell r="L1545" t="str">
            <v>100</v>
          </cell>
          <cell r="M1545" t="str">
            <v>1</v>
          </cell>
          <cell r="N1545" t="str">
            <v>0</v>
          </cell>
          <cell r="O1545" t="str">
            <v>10</v>
          </cell>
          <cell r="P1545" t="str">
            <v>0</v>
          </cell>
          <cell r="Q1545" t="str">
            <v>15</v>
          </cell>
          <cell r="R1545" t="str">
            <v>LINEARE</v>
          </cell>
          <cell r="S1545" t="str">
            <v>999999</v>
          </cell>
          <cell r="T1545" t="str">
            <v>888888</v>
          </cell>
          <cell r="U1545" t="str">
            <v>888888</v>
          </cell>
          <cell r="V1545" t="str">
            <v>-888888</v>
          </cell>
          <cell r="W1545" t="str">
            <v>-888888</v>
          </cell>
          <cell r="X1545" t="str">
            <v>-999999</v>
          </cell>
          <cell r="Y1545" t="str">
            <v>0</v>
          </cell>
          <cell r="Z1545" t="str">
            <v>MEDIA</v>
          </cell>
          <cell r="AA1545" t="str">
            <v>10</v>
          </cell>
          <cell r="AB1545" t="str">
            <v>0</v>
          </cell>
          <cell r="AC1545" t="str">
            <v>NO</v>
          </cell>
          <cell r="AD1545" t="str">
            <v>NO</v>
          </cell>
          <cell r="AE1545" t="str">
            <v>not used</v>
          </cell>
          <cell r="AF1545" t="str">
            <v>F105063</v>
          </cell>
        </row>
        <row r="1546">
          <cell r="A1546" t="str">
            <v>SHARED</v>
          </cell>
          <cell r="B1546" t="str">
            <v>10</v>
          </cell>
          <cell r="C1546" t="str">
            <v>T_400000</v>
          </cell>
          <cell r="D1546" t="str">
            <v>0002090000</v>
          </cell>
          <cell r="E1546" t="str">
            <v>497</v>
          </cell>
          <cell r="F1546" t="str">
            <v>F_105063_064</v>
          </cell>
          <cell r="G1546" t="str">
            <v>(Dis.SAVIGNANO) (CAGNONA (SAVIGNANO)) LIVELLO 2 START</v>
          </cell>
          <cell r="H1546" t="str">
            <v>%</v>
          </cell>
          <cell r="I1546" t="str">
            <v>0</v>
          </cell>
          <cell r="J1546" t="str">
            <v>1000</v>
          </cell>
          <cell r="K1546" t="str">
            <v>0</v>
          </cell>
          <cell r="L1546" t="str">
            <v>100</v>
          </cell>
          <cell r="M1546" t="str">
            <v>1</v>
          </cell>
          <cell r="N1546" t="str">
            <v>0</v>
          </cell>
          <cell r="O1546" t="str">
            <v>10</v>
          </cell>
          <cell r="P1546" t="str">
            <v>0</v>
          </cell>
          <cell r="Q1546" t="str">
            <v>15</v>
          </cell>
          <cell r="R1546" t="str">
            <v>LINEARE</v>
          </cell>
          <cell r="S1546" t="str">
            <v>999999</v>
          </cell>
          <cell r="T1546" t="str">
            <v>888888</v>
          </cell>
          <cell r="U1546" t="str">
            <v>888888</v>
          </cell>
          <cell r="V1546" t="str">
            <v>-888888</v>
          </cell>
          <cell r="W1546" t="str">
            <v>-888888</v>
          </cell>
          <cell r="X1546" t="str">
            <v>-999999</v>
          </cell>
          <cell r="Y1546" t="str">
            <v>0</v>
          </cell>
          <cell r="Z1546" t="str">
            <v>MEDIA</v>
          </cell>
          <cell r="AA1546" t="str">
            <v>10</v>
          </cell>
          <cell r="AB1546" t="str">
            <v>0</v>
          </cell>
          <cell r="AC1546" t="str">
            <v>NO</v>
          </cell>
          <cell r="AD1546" t="str">
            <v>NO</v>
          </cell>
          <cell r="AE1546" t="str">
            <v>not used</v>
          </cell>
          <cell r="AF1546" t="str">
            <v>F105063</v>
          </cell>
        </row>
        <row r="1547">
          <cell r="A1547" t="str">
            <v>SHARED</v>
          </cell>
          <cell r="B1547" t="str">
            <v>10</v>
          </cell>
          <cell r="C1547" t="str">
            <v>T_400000</v>
          </cell>
          <cell r="D1547" t="str">
            <v>0002100000</v>
          </cell>
          <cell r="E1547" t="str">
            <v>498</v>
          </cell>
          <cell r="F1547" t="str">
            <v>F_105063_065</v>
          </cell>
          <cell r="G1547" t="str">
            <v>(Dis.SAVIGNANO) (CAGNONA (SAVIGNANO)) LIVELLO 3 STOP</v>
          </cell>
          <cell r="H1547" t="str">
            <v>%</v>
          </cell>
          <cell r="I1547" t="str">
            <v>0</v>
          </cell>
          <cell r="J1547" t="str">
            <v>1000</v>
          </cell>
          <cell r="K1547" t="str">
            <v>0</v>
          </cell>
          <cell r="L1547" t="str">
            <v>100</v>
          </cell>
          <cell r="M1547" t="str">
            <v>1</v>
          </cell>
          <cell r="N1547" t="str">
            <v>0</v>
          </cell>
          <cell r="O1547" t="str">
            <v>10</v>
          </cell>
          <cell r="P1547" t="str">
            <v>0</v>
          </cell>
          <cell r="Q1547" t="str">
            <v>15</v>
          </cell>
          <cell r="R1547" t="str">
            <v>LINEARE</v>
          </cell>
          <cell r="S1547" t="str">
            <v>999999</v>
          </cell>
          <cell r="T1547" t="str">
            <v>888888</v>
          </cell>
          <cell r="U1547" t="str">
            <v>888888</v>
          </cell>
          <cell r="V1547" t="str">
            <v>-888888</v>
          </cell>
          <cell r="W1547" t="str">
            <v>-888888</v>
          </cell>
          <cell r="X1547" t="str">
            <v>-999999</v>
          </cell>
          <cell r="Y1547" t="str">
            <v>0</v>
          </cell>
          <cell r="Z1547" t="str">
            <v>MEDIA</v>
          </cell>
          <cell r="AA1547" t="str">
            <v>10</v>
          </cell>
          <cell r="AB1547" t="str">
            <v>0</v>
          </cell>
          <cell r="AC1547" t="str">
            <v>NO</v>
          </cell>
          <cell r="AD1547" t="str">
            <v>NO</v>
          </cell>
          <cell r="AE1547" t="str">
            <v>not used</v>
          </cell>
          <cell r="AF1547" t="str">
            <v>F105063</v>
          </cell>
        </row>
        <row r="1548">
          <cell r="A1548" t="str">
            <v>SHARED</v>
          </cell>
          <cell r="B1548" t="str">
            <v>10</v>
          </cell>
          <cell r="C1548" t="str">
            <v>T_400000</v>
          </cell>
          <cell r="D1548" t="str">
            <v>0002110000</v>
          </cell>
          <cell r="E1548" t="str">
            <v>500</v>
          </cell>
          <cell r="F1548" t="str">
            <v>F_105063_066</v>
          </cell>
          <cell r="G1548" t="str">
            <v>(Dis.SAVIGNANO) (CAGNONA (SAVIGNANO)) LIVELLO 4 STOP</v>
          </cell>
          <cell r="H1548" t="str">
            <v>%</v>
          </cell>
          <cell r="I1548" t="str">
            <v>0</v>
          </cell>
          <cell r="J1548" t="str">
            <v>1000</v>
          </cell>
          <cell r="K1548" t="str">
            <v>0</v>
          </cell>
          <cell r="L1548" t="str">
            <v>100</v>
          </cell>
          <cell r="M1548" t="str">
            <v>1</v>
          </cell>
          <cell r="N1548" t="str">
            <v>0</v>
          </cell>
          <cell r="O1548" t="str">
            <v>10</v>
          </cell>
          <cell r="P1548" t="str">
            <v>0</v>
          </cell>
          <cell r="Q1548" t="str">
            <v>15</v>
          </cell>
          <cell r="R1548" t="str">
            <v>LINEARE</v>
          </cell>
          <cell r="S1548" t="str">
            <v>999999</v>
          </cell>
          <cell r="T1548" t="str">
            <v>888888</v>
          </cell>
          <cell r="U1548" t="str">
            <v>888888</v>
          </cell>
          <cell r="V1548" t="str">
            <v>-888888</v>
          </cell>
          <cell r="W1548" t="str">
            <v>-888888</v>
          </cell>
          <cell r="X1548" t="str">
            <v>-999999</v>
          </cell>
          <cell r="Y1548" t="str">
            <v>0</v>
          </cell>
          <cell r="Z1548" t="str">
            <v>MEDIA</v>
          </cell>
          <cell r="AA1548" t="str">
            <v>10</v>
          </cell>
          <cell r="AB1548" t="str">
            <v>0</v>
          </cell>
          <cell r="AC1548" t="str">
            <v>NO</v>
          </cell>
          <cell r="AD1548" t="str">
            <v>NO</v>
          </cell>
          <cell r="AE1548" t="str">
            <v>not used</v>
          </cell>
          <cell r="AF1548" t="str">
            <v>F105063</v>
          </cell>
        </row>
        <row r="1549">
          <cell r="A1549" t="str">
            <v>SHARED</v>
          </cell>
          <cell r="B1549" t="str">
            <v>10</v>
          </cell>
          <cell r="C1549" t="str">
            <v>T_400000</v>
          </cell>
          <cell r="D1549" t="str">
            <v>0002120000</v>
          </cell>
          <cell r="E1549" t="str">
            <v>501</v>
          </cell>
          <cell r="F1549" t="str">
            <v>F_105063_067</v>
          </cell>
          <cell r="G1549" t="str">
            <v>(Dis.SAVIGNANO) (CAGNONA (SAVIGNANO)) LIVELLO 4 START</v>
          </cell>
          <cell r="H1549" t="str">
            <v>%</v>
          </cell>
          <cell r="I1549" t="str">
            <v>0</v>
          </cell>
          <cell r="J1549" t="str">
            <v>1000</v>
          </cell>
          <cell r="K1549" t="str">
            <v>0</v>
          </cell>
          <cell r="L1549" t="str">
            <v>100</v>
          </cell>
          <cell r="M1549" t="str">
            <v>1</v>
          </cell>
          <cell r="N1549" t="str">
            <v>0</v>
          </cell>
          <cell r="O1549" t="str">
            <v>10</v>
          </cell>
          <cell r="P1549" t="str">
            <v>0</v>
          </cell>
          <cell r="Q1549" t="str">
            <v>15</v>
          </cell>
          <cell r="R1549" t="str">
            <v>LINEARE</v>
          </cell>
          <cell r="S1549" t="str">
            <v>999999</v>
          </cell>
          <cell r="T1549" t="str">
            <v>888888</v>
          </cell>
          <cell r="U1549" t="str">
            <v>888888</v>
          </cell>
          <cell r="V1549" t="str">
            <v>-888888</v>
          </cell>
          <cell r="W1549" t="str">
            <v>-888888</v>
          </cell>
          <cell r="X1549" t="str">
            <v>-999999</v>
          </cell>
          <cell r="Y1549" t="str">
            <v>0</v>
          </cell>
          <cell r="Z1549" t="str">
            <v>MEDIA</v>
          </cell>
          <cell r="AA1549" t="str">
            <v>10</v>
          </cell>
          <cell r="AB1549" t="str">
            <v>0</v>
          </cell>
          <cell r="AC1549" t="str">
            <v>NO</v>
          </cell>
          <cell r="AD1549" t="str">
            <v>NO</v>
          </cell>
          <cell r="AE1549" t="str">
            <v>not used</v>
          </cell>
          <cell r="AF1549" t="str">
            <v>F105063</v>
          </cell>
        </row>
        <row r="1550">
          <cell r="A1550" t="str">
            <v>SHARED</v>
          </cell>
          <cell r="B1550" t="str">
            <v>10</v>
          </cell>
          <cell r="C1550" t="str">
            <v>T_400000</v>
          </cell>
          <cell r="D1550" t="str">
            <v>0002130000</v>
          </cell>
          <cell r="E1550" t="str">
            <v>502</v>
          </cell>
          <cell r="F1550" t="str">
            <v>F_105063_068</v>
          </cell>
          <cell r="G1550" t="str">
            <v>(Dis.SAVIGNANO) (CAGNONA (SAVIGNANO)) INIZIO LIVELLO NOTTE - ORE</v>
          </cell>
          <cell r="H1550" t="str">
            <v>ore</v>
          </cell>
          <cell r="I1550" t="str">
            <v>0</v>
          </cell>
          <cell r="J1550" t="str">
            <v>1000</v>
          </cell>
          <cell r="K1550" t="str">
            <v>0</v>
          </cell>
          <cell r="L1550" t="str">
            <v>1000</v>
          </cell>
          <cell r="M1550" t="str">
            <v>1</v>
          </cell>
          <cell r="N1550" t="str">
            <v>0</v>
          </cell>
          <cell r="O1550" t="str">
            <v>10</v>
          </cell>
          <cell r="P1550" t="str">
            <v>0</v>
          </cell>
          <cell r="Q1550" t="str">
            <v>15</v>
          </cell>
          <cell r="R1550" t="str">
            <v>LINEARE</v>
          </cell>
          <cell r="S1550" t="str">
            <v>999999</v>
          </cell>
          <cell r="T1550" t="str">
            <v>888888</v>
          </cell>
          <cell r="U1550" t="str">
            <v>888888</v>
          </cell>
          <cell r="V1550" t="str">
            <v>-888888</v>
          </cell>
          <cell r="W1550" t="str">
            <v>-888888</v>
          </cell>
          <cell r="X1550" t="str">
            <v>-999999</v>
          </cell>
          <cell r="Y1550" t="str">
            <v>0</v>
          </cell>
          <cell r="Z1550" t="str">
            <v>MEDIA</v>
          </cell>
          <cell r="AA1550" t="str">
            <v>10</v>
          </cell>
          <cell r="AB1550" t="str">
            <v>0</v>
          </cell>
          <cell r="AC1550" t="str">
            <v>NO</v>
          </cell>
          <cell r="AD1550" t="str">
            <v>NO</v>
          </cell>
          <cell r="AE1550" t="str">
            <v>not used</v>
          </cell>
          <cell r="AF1550" t="str">
            <v>F105063</v>
          </cell>
          <cell r="AP1550" t="str">
            <v>0</v>
          </cell>
        </row>
        <row r="1551">
          <cell r="A1551" t="str">
            <v>SHARED</v>
          </cell>
          <cell r="B1551" t="str">
            <v>10</v>
          </cell>
          <cell r="C1551" t="str">
            <v>T_400000</v>
          </cell>
          <cell r="D1551" t="str">
            <v>0002140000</v>
          </cell>
          <cell r="E1551" t="str">
            <v>503</v>
          </cell>
          <cell r="F1551" t="str">
            <v>F_105063_069</v>
          </cell>
          <cell r="G1551" t="str">
            <v>(Dis.SAVIGNANO) (CAGNONA (SAVIGNANO)) INIZIO LIVELLO NOTTE - MIN</v>
          </cell>
          <cell r="H1551" t="str">
            <v>min</v>
          </cell>
          <cell r="I1551" t="str">
            <v>0</v>
          </cell>
          <cell r="J1551" t="str">
            <v>1000</v>
          </cell>
          <cell r="K1551" t="str">
            <v>0</v>
          </cell>
          <cell r="L1551" t="str">
            <v>1000</v>
          </cell>
          <cell r="M1551" t="str">
            <v>1</v>
          </cell>
          <cell r="N1551" t="str">
            <v>0</v>
          </cell>
          <cell r="O1551" t="str">
            <v>10</v>
          </cell>
          <cell r="P1551" t="str">
            <v>0</v>
          </cell>
          <cell r="Q1551" t="str">
            <v>15</v>
          </cell>
          <cell r="R1551" t="str">
            <v>LINEARE</v>
          </cell>
          <cell r="S1551" t="str">
            <v>999999</v>
          </cell>
          <cell r="T1551" t="str">
            <v>888888</v>
          </cell>
          <cell r="U1551" t="str">
            <v>888888</v>
          </cell>
          <cell r="V1551" t="str">
            <v>-888888</v>
          </cell>
          <cell r="W1551" t="str">
            <v>-888888</v>
          </cell>
          <cell r="X1551" t="str">
            <v>-999999</v>
          </cell>
          <cell r="Y1551" t="str">
            <v>0</v>
          </cell>
          <cell r="Z1551" t="str">
            <v>MEDIA</v>
          </cell>
          <cell r="AA1551" t="str">
            <v>10</v>
          </cell>
          <cell r="AB1551" t="str">
            <v>0</v>
          </cell>
          <cell r="AC1551" t="str">
            <v>NO</v>
          </cell>
          <cell r="AD1551" t="str">
            <v>NO</v>
          </cell>
          <cell r="AE1551" t="str">
            <v>not used</v>
          </cell>
          <cell r="AF1551" t="str">
            <v>F105063</v>
          </cell>
          <cell r="AP1551" t="str">
            <v>0</v>
          </cell>
        </row>
        <row r="1552">
          <cell r="A1552" t="str">
            <v>SHARED</v>
          </cell>
          <cell r="B1552" t="str">
            <v>10</v>
          </cell>
          <cell r="C1552" t="str">
            <v>T_400000</v>
          </cell>
          <cell r="D1552" t="str">
            <v>0002150000</v>
          </cell>
          <cell r="E1552" t="str">
            <v>504</v>
          </cell>
          <cell r="F1552" t="str">
            <v>F_105063_070</v>
          </cell>
          <cell r="G1552" t="str">
            <v>(Dis.SAVIGNANO) (CAGNONA (SAVIGNANO)) FINE LIVELLO NOTTE - ORE</v>
          </cell>
          <cell r="H1552" t="str">
            <v>ore</v>
          </cell>
          <cell r="I1552" t="str">
            <v>0</v>
          </cell>
          <cell r="J1552" t="str">
            <v>1000</v>
          </cell>
          <cell r="K1552" t="str">
            <v>0</v>
          </cell>
          <cell r="L1552" t="str">
            <v>1000</v>
          </cell>
          <cell r="M1552" t="str">
            <v>1</v>
          </cell>
          <cell r="N1552" t="str">
            <v>0</v>
          </cell>
          <cell r="O1552" t="str">
            <v>10</v>
          </cell>
          <cell r="P1552" t="str">
            <v>0</v>
          </cell>
          <cell r="Q1552" t="str">
            <v>15</v>
          </cell>
          <cell r="R1552" t="str">
            <v>LINEARE</v>
          </cell>
          <cell r="S1552" t="str">
            <v>999999</v>
          </cell>
          <cell r="T1552" t="str">
            <v>888888</v>
          </cell>
          <cell r="U1552" t="str">
            <v>888888</v>
          </cell>
          <cell r="V1552" t="str">
            <v>-888888</v>
          </cell>
          <cell r="W1552" t="str">
            <v>-888888</v>
          </cell>
          <cell r="X1552" t="str">
            <v>-999999</v>
          </cell>
          <cell r="Y1552" t="str">
            <v>0</v>
          </cell>
          <cell r="Z1552" t="str">
            <v>MEDIA</v>
          </cell>
          <cell r="AA1552" t="str">
            <v>10</v>
          </cell>
          <cell r="AB1552" t="str">
            <v>0</v>
          </cell>
          <cell r="AC1552" t="str">
            <v>NO</v>
          </cell>
          <cell r="AD1552" t="str">
            <v>NO</v>
          </cell>
          <cell r="AE1552" t="str">
            <v>not used</v>
          </cell>
          <cell r="AF1552" t="str">
            <v>F105063</v>
          </cell>
          <cell r="AP1552" t="str">
            <v>0</v>
          </cell>
        </row>
        <row r="1553">
          <cell r="A1553" t="str">
            <v>SHARED</v>
          </cell>
          <cell r="B1553" t="str">
            <v>10</v>
          </cell>
          <cell r="C1553" t="str">
            <v>T_400000</v>
          </cell>
          <cell r="D1553" t="str">
            <v>0002160000</v>
          </cell>
          <cell r="E1553" t="str">
            <v>505</v>
          </cell>
          <cell r="F1553" t="str">
            <v>F_105063_071</v>
          </cell>
          <cell r="G1553" t="str">
            <v>(Dis.SAVIGNANO) (CAGNONA (SAVIGNANO)) FINE LIVELLO NOTTE - MIN</v>
          </cell>
          <cell r="H1553" t="str">
            <v>min</v>
          </cell>
          <cell r="I1553" t="str">
            <v>0</v>
          </cell>
          <cell r="J1553" t="str">
            <v>1000</v>
          </cell>
          <cell r="K1553" t="str">
            <v>0</v>
          </cell>
          <cell r="L1553" t="str">
            <v>1000</v>
          </cell>
          <cell r="M1553" t="str">
            <v>1</v>
          </cell>
          <cell r="N1553" t="str">
            <v>0</v>
          </cell>
          <cell r="O1553" t="str">
            <v>10</v>
          </cell>
          <cell r="P1553" t="str">
            <v>0</v>
          </cell>
          <cell r="Q1553" t="str">
            <v>15</v>
          </cell>
          <cell r="R1553" t="str">
            <v>LINEARE</v>
          </cell>
          <cell r="S1553" t="str">
            <v>999999</v>
          </cell>
          <cell r="T1553" t="str">
            <v>888888</v>
          </cell>
          <cell r="U1553" t="str">
            <v>888888</v>
          </cell>
          <cell r="V1553" t="str">
            <v>-888888</v>
          </cell>
          <cell r="W1553" t="str">
            <v>-888888</v>
          </cell>
          <cell r="X1553" t="str">
            <v>-999999</v>
          </cell>
          <cell r="Y1553" t="str">
            <v>0</v>
          </cell>
          <cell r="Z1553" t="str">
            <v>MEDIA</v>
          </cell>
          <cell r="AA1553" t="str">
            <v>10</v>
          </cell>
          <cell r="AB1553" t="str">
            <v>0</v>
          </cell>
          <cell r="AC1553" t="str">
            <v>NO</v>
          </cell>
          <cell r="AD1553" t="str">
            <v>NO</v>
          </cell>
          <cell r="AE1553" t="str">
            <v>not used</v>
          </cell>
          <cell r="AF1553" t="str">
            <v>F105063</v>
          </cell>
          <cell r="AP1553" t="str">
            <v>0</v>
          </cell>
        </row>
        <row r="1554">
          <cell r="A1554" t="str">
            <v>SHARED</v>
          </cell>
          <cell r="B1554" t="str">
            <v>10</v>
          </cell>
          <cell r="C1554" t="str">
            <v>T_400000</v>
          </cell>
          <cell r="D1554" t="str">
            <v>0002170000</v>
          </cell>
          <cell r="E1554" t="str">
            <v>506</v>
          </cell>
          <cell r="F1554" t="str">
            <v>F_105063_072</v>
          </cell>
          <cell r="G1554" t="str">
            <v>(Dis.SAVIGNANO) (CAGNONA (SAVIGNANO)) SVUOTAMENTO - ORE</v>
          </cell>
          <cell r="H1554" t="str">
            <v>ore</v>
          </cell>
          <cell r="I1554" t="str">
            <v>0</v>
          </cell>
          <cell r="J1554" t="str">
            <v>1000</v>
          </cell>
          <cell r="K1554" t="str">
            <v>0</v>
          </cell>
          <cell r="L1554" t="str">
            <v>1000</v>
          </cell>
          <cell r="M1554" t="str">
            <v>1</v>
          </cell>
          <cell r="N1554" t="str">
            <v>0</v>
          </cell>
          <cell r="O1554" t="str">
            <v>10</v>
          </cell>
          <cell r="P1554" t="str">
            <v>0</v>
          </cell>
          <cell r="Q1554" t="str">
            <v>15</v>
          </cell>
          <cell r="R1554" t="str">
            <v>LINEARE</v>
          </cell>
          <cell r="S1554" t="str">
            <v>999999</v>
          </cell>
          <cell r="T1554" t="str">
            <v>888888</v>
          </cell>
          <cell r="U1554" t="str">
            <v>888888</v>
          </cell>
          <cell r="V1554" t="str">
            <v>-888888</v>
          </cell>
          <cell r="W1554" t="str">
            <v>-888888</v>
          </cell>
          <cell r="X1554" t="str">
            <v>-999999</v>
          </cell>
          <cell r="Y1554" t="str">
            <v>0</v>
          </cell>
          <cell r="Z1554" t="str">
            <v>MEDIA</v>
          </cell>
          <cell r="AA1554" t="str">
            <v>10</v>
          </cell>
          <cell r="AB1554" t="str">
            <v>0</v>
          </cell>
          <cell r="AC1554" t="str">
            <v>NO</v>
          </cell>
          <cell r="AD1554" t="str">
            <v>NO</v>
          </cell>
          <cell r="AE1554" t="str">
            <v>not used</v>
          </cell>
          <cell r="AF1554" t="str">
            <v>F105063</v>
          </cell>
          <cell r="AP1554" t="str">
            <v>0</v>
          </cell>
        </row>
        <row r="1555">
          <cell r="A1555" t="str">
            <v>SHARED</v>
          </cell>
          <cell r="B1555" t="str">
            <v>10</v>
          </cell>
          <cell r="C1555" t="str">
            <v>T_400000</v>
          </cell>
          <cell r="D1555" t="str">
            <v>0002180000</v>
          </cell>
          <cell r="E1555" t="str">
            <v>507</v>
          </cell>
          <cell r="F1555" t="str">
            <v>F_105063_073</v>
          </cell>
          <cell r="G1555" t="str">
            <v>(Dis.SAVIGNANO) (CAGNONA (SAVIGNANO)) SVUOTAMENTO - MIN</v>
          </cell>
          <cell r="H1555" t="str">
            <v>min</v>
          </cell>
          <cell r="I1555" t="str">
            <v>0</v>
          </cell>
          <cell r="J1555" t="str">
            <v>1000</v>
          </cell>
          <cell r="K1555" t="str">
            <v>0</v>
          </cell>
          <cell r="L1555" t="str">
            <v>1000</v>
          </cell>
          <cell r="M1555" t="str">
            <v>1</v>
          </cell>
          <cell r="N1555" t="str">
            <v>0</v>
          </cell>
          <cell r="O1555" t="str">
            <v>10</v>
          </cell>
          <cell r="P1555" t="str">
            <v>0</v>
          </cell>
          <cell r="Q1555" t="str">
            <v>15</v>
          </cell>
          <cell r="R1555" t="str">
            <v>LINEARE</v>
          </cell>
          <cell r="S1555" t="str">
            <v>999999</v>
          </cell>
          <cell r="T1555" t="str">
            <v>888888</v>
          </cell>
          <cell r="U1555" t="str">
            <v>888888</v>
          </cell>
          <cell r="V1555" t="str">
            <v>-888888</v>
          </cell>
          <cell r="W1555" t="str">
            <v>-888888</v>
          </cell>
          <cell r="X1555" t="str">
            <v>-999999</v>
          </cell>
          <cell r="Y1555" t="str">
            <v>0</v>
          </cell>
          <cell r="Z1555" t="str">
            <v>MEDIA</v>
          </cell>
          <cell r="AA1555" t="str">
            <v>10</v>
          </cell>
          <cell r="AB1555" t="str">
            <v>0</v>
          </cell>
          <cell r="AC1555" t="str">
            <v>NO</v>
          </cell>
          <cell r="AD1555" t="str">
            <v>NO</v>
          </cell>
          <cell r="AE1555" t="str">
            <v>not used</v>
          </cell>
          <cell r="AF1555" t="str">
            <v>F105063</v>
          </cell>
          <cell r="AP1555" t="str">
            <v>0</v>
          </cell>
        </row>
        <row r="1556">
          <cell r="A1556" t="str">
            <v>SHARED</v>
          </cell>
          <cell r="B1556" t="str">
            <v>10</v>
          </cell>
          <cell r="C1556" t="str">
            <v>T_400000</v>
          </cell>
          <cell r="D1556" t="str">
            <v>0002190000</v>
          </cell>
          <cell r="E1556" t="str">
            <v>508</v>
          </cell>
          <cell r="F1556" t="str">
            <v>F_105063_074</v>
          </cell>
          <cell r="G1556" t="str">
            <v>(Dis.SAVIGNANO) (CAGNONA (SAVIGNANO)) TIMER LAVORO NOTTE</v>
          </cell>
          <cell r="H1556" t="str">
            <v>min</v>
          </cell>
          <cell r="I1556" t="str">
            <v>0</v>
          </cell>
          <cell r="J1556" t="str">
            <v>1000</v>
          </cell>
          <cell r="K1556" t="str">
            <v>0</v>
          </cell>
          <cell r="L1556" t="str">
            <v>1000</v>
          </cell>
          <cell r="M1556" t="str">
            <v>1</v>
          </cell>
          <cell r="N1556" t="str">
            <v>0</v>
          </cell>
          <cell r="O1556" t="str">
            <v>10</v>
          </cell>
          <cell r="P1556" t="str">
            <v>0</v>
          </cell>
          <cell r="Q1556" t="str">
            <v>15</v>
          </cell>
          <cell r="R1556" t="str">
            <v>LINEARE</v>
          </cell>
          <cell r="S1556" t="str">
            <v>999999</v>
          </cell>
          <cell r="T1556" t="str">
            <v>888888</v>
          </cell>
          <cell r="U1556" t="str">
            <v>888888</v>
          </cell>
          <cell r="V1556" t="str">
            <v>-888888</v>
          </cell>
          <cell r="W1556" t="str">
            <v>-888888</v>
          </cell>
          <cell r="X1556" t="str">
            <v>-999999</v>
          </cell>
          <cell r="Y1556" t="str">
            <v>0</v>
          </cell>
          <cell r="Z1556" t="str">
            <v>MEDIA</v>
          </cell>
          <cell r="AA1556" t="str">
            <v>10</v>
          </cell>
          <cell r="AB1556" t="str">
            <v>0</v>
          </cell>
          <cell r="AC1556" t="str">
            <v>NO</v>
          </cell>
          <cell r="AD1556" t="str">
            <v>NO</v>
          </cell>
          <cell r="AE1556" t="str">
            <v>not used</v>
          </cell>
          <cell r="AF1556" t="str">
            <v>F105063</v>
          </cell>
          <cell r="AP1556" t="str">
            <v>0</v>
          </cell>
        </row>
        <row r="1557">
          <cell r="A1557" t="str">
            <v>SHARED</v>
          </cell>
          <cell r="B1557" t="str">
            <v>10</v>
          </cell>
          <cell r="C1557" t="str">
            <v>T_400000</v>
          </cell>
          <cell r="D1557" t="str">
            <v>0002200000</v>
          </cell>
          <cell r="E1557" t="str">
            <v>509</v>
          </cell>
          <cell r="F1557" t="str">
            <v>F_105063_075</v>
          </cell>
          <cell r="G1557" t="str">
            <v>(Dis.SAVIGNANO) (CAGNONA (SAVIGNANO)) TIMER PAUSA NOTTE</v>
          </cell>
          <cell r="H1557" t="str">
            <v>min</v>
          </cell>
          <cell r="I1557" t="str">
            <v>0</v>
          </cell>
          <cell r="J1557" t="str">
            <v>1000</v>
          </cell>
          <cell r="K1557" t="str">
            <v>0</v>
          </cell>
          <cell r="L1557" t="str">
            <v>1000</v>
          </cell>
          <cell r="M1557" t="str">
            <v>1</v>
          </cell>
          <cell r="N1557" t="str">
            <v>0</v>
          </cell>
          <cell r="O1557" t="str">
            <v>10</v>
          </cell>
          <cell r="P1557" t="str">
            <v>0</v>
          </cell>
          <cell r="Q1557" t="str">
            <v>15</v>
          </cell>
          <cell r="R1557" t="str">
            <v>LINEARE</v>
          </cell>
          <cell r="S1557" t="str">
            <v>999999</v>
          </cell>
          <cell r="T1557" t="str">
            <v>888888</v>
          </cell>
          <cell r="U1557" t="str">
            <v>888888</v>
          </cell>
          <cell r="V1557" t="str">
            <v>-888888</v>
          </cell>
          <cell r="W1557" t="str">
            <v>-888888</v>
          </cell>
          <cell r="X1557" t="str">
            <v>-999999</v>
          </cell>
          <cell r="Y1557" t="str">
            <v>0</v>
          </cell>
          <cell r="Z1557" t="str">
            <v>MEDIA</v>
          </cell>
          <cell r="AA1557" t="str">
            <v>10</v>
          </cell>
          <cell r="AB1557" t="str">
            <v>0</v>
          </cell>
          <cell r="AC1557" t="str">
            <v>NO</v>
          </cell>
          <cell r="AD1557" t="str">
            <v>NO</v>
          </cell>
          <cell r="AE1557" t="str">
            <v>not used</v>
          </cell>
          <cell r="AF1557" t="str">
            <v>F105063</v>
          </cell>
          <cell r="AP1557" t="str">
            <v>0</v>
          </cell>
        </row>
        <row r="1558">
          <cell r="A1558" t="str">
            <v>SHARED</v>
          </cell>
          <cell r="B1558" t="str">
            <v>10</v>
          </cell>
          <cell r="C1558" t="str">
            <v>T_400000</v>
          </cell>
          <cell r="D1558" t="str">
            <v>0002210000</v>
          </cell>
          <cell r="E1558" t="str">
            <v>499</v>
          </cell>
          <cell r="F1558" t="str">
            <v>F_105063_076</v>
          </cell>
          <cell r="G1558" t="str">
            <v>(Dis.SAVIGNANO) (CAGNONA (SAVIGNANO)) LIVELLO 3 START</v>
          </cell>
          <cell r="H1558" t="str">
            <v>%</v>
          </cell>
          <cell r="I1558" t="str">
            <v>0</v>
          </cell>
          <cell r="J1558" t="str">
            <v>1000</v>
          </cell>
          <cell r="K1558" t="str">
            <v>0</v>
          </cell>
          <cell r="L1558" t="str">
            <v>1000</v>
          </cell>
          <cell r="M1558" t="str">
            <v>1</v>
          </cell>
          <cell r="N1558" t="str">
            <v>0</v>
          </cell>
          <cell r="O1558" t="str">
            <v>10</v>
          </cell>
          <cell r="P1558" t="str">
            <v>0</v>
          </cell>
          <cell r="Q1558" t="str">
            <v>15</v>
          </cell>
          <cell r="R1558" t="str">
            <v>LINEARE</v>
          </cell>
          <cell r="S1558" t="str">
            <v>999999</v>
          </cell>
          <cell r="T1558" t="str">
            <v>888888</v>
          </cell>
          <cell r="U1558" t="str">
            <v>888888</v>
          </cell>
          <cell r="V1558" t="str">
            <v>-888888</v>
          </cell>
          <cell r="W1558" t="str">
            <v>-888888</v>
          </cell>
          <cell r="X1558" t="str">
            <v>-999999</v>
          </cell>
          <cell r="Y1558" t="str">
            <v>0</v>
          </cell>
          <cell r="Z1558" t="str">
            <v>MEDIA</v>
          </cell>
          <cell r="AA1558" t="str">
            <v>10</v>
          </cell>
          <cell r="AB1558" t="str">
            <v>0</v>
          </cell>
          <cell r="AC1558" t="str">
            <v>NO</v>
          </cell>
          <cell r="AD1558" t="str">
            <v>NO</v>
          </cell>
          <cell r="AE1558" t="str">
            <v>not used</v>
          </cell>
          <cell r="AF1558" t="str">
            <v>F105063</v>
          </cell>
          <cell r="AP1558" t="str">
            <v>0</v>
          </cell>
        </row>
        <row r="1559">
          <cell r="A1559" t="str">
            <v>SHARED</v>
          </cell>
          <cell r="B1559" t="str">
            <v>1</v>
          </cell>
          <cell r="C1559" t="str">
            <v>F_105064</v>
          </cell>
          <cell r="D1559" t="str">
            <v>0000010000</v>
          </cell>
          <cell r="E1559" t="str">
            <v>-</v>
          </cell>
          <cell r="F1559" t="str">
            <v>F_105064_000</v>
          </cell>
          <cell r="G1559" t="str">
            <v>(Dis.SAVIGNANO) (SAVIGNANO CAMPO SPORTIVO ) LIVELLO POZZETTO</v>
          </cell>
          <cell r="H1559" t="str">
            <v>%</v>
          </cell>
          <cell r="I1559" t="str">
            <v>820</v>
          </cell>
          <cell r="J1559" t="str">
            <v>4095</v>
          </cell>
          <cell r="K1559" t="str">
            <v>0</v>
          </cell>
          <cell r="L1559" t="str">
            <v>100</v>
          </cell>
          <cell r="M1559" t="str">
            <v>1</v>
          </cell>
          <cell r="N1559" t="str">
            <v>0</v>
          </cell>
          <cell r="O1559" t="str">
            <v>32</v>
          </cell>
          <cell r="P1559" t="str">
            <v>0</v>
          </cell>
          <cell r="Q1559" t="str">
            <v>15</v>
          </cell>
          <cell r="R1559" t="str">
            <v>LINEARE</v>
          </cell>
          <cell r="S1559" t="str">
            <v>999999</v>
          </cell>
          <cell r="T1559" t="str">
            <v>888888</v>
          </cell>
          <cell r="U1559" t="str">
            <v>888888</v>
          </cell>
          <cell r="V1559" t="str">
            <v>-888888</v>
          </cell>
          <cell r="W1559" t="str">
            <v>-888888</v>
          </cell>
          <cell r="X1559" t="str">
            <v>-999999</v>
          </cell>
          <cell r="Y1559" t="str">
            <v>15</v>
          </cell>
          <cell r="Z1559" t="str">
            <v>MEDIA</v>
          </cell>
          <cell r="AA1559" t="str">
            <v>10</v>
          </cell>
          <cell r="AB1559" t="str">
            <v>0</v>
          </cell>
          <cell r="AC1559" t="str">
            <v>SI</v>
          </cell>
          <cell r="AD1559" t="str">
            <v>SI_HighLow</v>
          </cell>
          <cell r="AE1559" t="str">
            <v>not used</v>
          </cell>
          <cell r="AF1559" t="str">
            <v>F105064</v>
          </cell>
        </row>
        <row r="1560">
          <cell r="A1560" t="str">
            <v>SHARED</v>
          </cell>
          <cell r="B1560" t="str">
            <v>1</v>
          </cell>
          <cell r="C1560" t="str">
            <v>F_105064</v>
          </cell>
          <cell r="D1560" t="str">
            <v>0000020000</v>
          </cell>
          <cell r="E1560" t="str">
            <v>1</v>
          </cell>
          <cell r="F1560" t="str">
            <v>F_105064_001</v>
          </cell>
          <cell r="G1560" t="str">
            <v>(Dis.SAVIGNANO) (SAVIGNANO CAMPO SPORTIVO ) ASSORBIMENTO AMPEROMETRICO P.PA.1</v>
          </cell>
          <cell r="H1560" t="str">
            <v>A</v>
          </cell>
          <cell r="I1560" t="str">
            <v>820</v>
          </cell>
          <cell r="J1560" t="str">
            <v>4095</v>
          </cell>
          <cell r="K1560" t="str">
            <v>0</v>
          </cell>
          <cell r="L1560" t="str">
            <v>100</v>
          </cell>
          <cell r="M1560" t="str">
            <v>10</v>
          </cell>
          <cell r="N1560" t="str">
            <v>0</v>
          </cell>
          <cell r="O1560" t="str">
            <v>32</v>
          </cell>
          <cell r="P1560" t="str">
            <v>0</v>
          </cell>
          <cell r="Q1560" t="str">
            <v>15</v>
          </cell>
          <cell r="R1560" t="str">
            <v>LINEARE</v>
          </cell>
          <cell r="S1560" t="str">
            <v>999999</v>
          </cell>
          <cell r="T1560" t="str">
            <v>888888</v>
          </cell>
          <cell r="U1560" t="str">
            <v>888888</v>
          </cell>
          <cell r="V1560" t="str">
            <v>-888888</v>
          </cell>
          <cell r="W1560" t="str">
            <v>-888888</v>
          </cell>
          <cell r="X1560" t="str">
            <v>-999999</v>
          </cell>
          <cell r="Y1560" t="str">
            <v>15</v>
          </cell>
          <cell r="Z1560" t="str">
            <v>MEDIA</v>
          </cell>
          <cell r="AA1560" t="str">
            <v>10</v>
          </cell>
          <cell r="AB1560" t="str">
            <v>0</v>
          </cell>
          <cell r="AC1560" t="str">
            <v>SI</v>
          </cell>
          <cell r="AD1560" t="str">
            <v>SI_HighLow</v>
          </cell>
          <cell r="AE1560" t="str">
            <v>not used</v>
          </cell>
          <cell r="AF1560" t="str">
            <v>F105064</v>
          </cell>
        </row>
        <row r="1561">
          <cell r="A1561" t="str">
            <v>SHARED</v>
          </cell>
          <cell r="B1561" t="str">
            <v>1</v>
          </cell>
          <cell r="C1561" t="str">
            <v>F_105064</v>
          </cell>
          <cell r="D1561" t="str">
            <v>0000030000</v>
          </cell>
          <cell r="E1561" t="str">
            <v>2</v>
          </cell>
          <cell r="F1561" t="str">
            <v>F_105064_002</v>
          </cell>
          <cell r="G1561" t="str">
            <v>(Dis.SAVIGNANO) (SAVIGNANO CAMPO SPORTIVO ) ASSORBIMENTO AMPEROMETRICO P.PA.2</v>
          </cell>
          <cell r="H1561" t="str">
            <v>A</v>
          </cell>
          <cell r="I1561" t="str">
            <v>820</v>
          </cell>
          <cell r="J1561" t="str">
            <v>4095</v>
          </cell>
          <cell r="K1561" t="str">
            <v>0</v>
          </cell>
          <cell r="L1561" t="str">
            <v>100</v>
          </cell>
          <cell r="M1561" t="str">
            <v>10</v>
          </cell>
          <cell r="N1561" t="str">
            <v>0</v>
          </cell>
          <cell r="O1561" t="str">
            <v>32</v>
          </cell>
          <cell r="P1561" t="str">
            <v>0</v>
          </cell>
          <cell r="Q1561" t="str">
            <v>15</v>
          </cell>
          <cell r="R1561" t="str">
            <v>LINEARE</v>
          </cell>
          <cell r="S1561" t="str">
            <v>999999</v>
          </cell>
          <cell r="T1561" t="str">
            <v>888888</v>
          </cell>
          <cell r="U1561" t="str">
            <v>888888</v>
          </cell>
          <cell r="V1561" t="str">
            <v>-888888</v>
          </cell>
          <cell r="W1561" t="str">
            <v>-888888</v>
          </cell>
          <cell r="X1561" t="str">
            <v>-999999</v>
          </cell>
          <cell r="Y1561" t="str">
            <v>15</v>
          </cell>
          <cell r="Z1561" t="str">
            <v>MEDIA</v>
          </cell>
          <cell r="AA1561" t="str">
            <v>10</v>
          </cell>
          <cell r="AB1561" t="str">
            <v>0</v>
          </cell>
          <cell r="AC1561" t="str">
            <v>SI</v>
          </cell>
          <cell r="AD1561" t="str">
            <v>SI_HighLow</v>
          </cell>
          <cell r="AE1561" t="str">
            <v>not used</v>
          </cell>
          <cell r="AF1561" t="str">
            <v>F105064</v>
          </cell>
        </row>
        <row r="1562">
          <cell r="A1562" t="str">
            <v>SHARED</v>
          </cell>
          <cell r="B1562" t="str">
            <v>1</v>
          </cell>
          <cell r="C1562" t="str">
            <v>F_105064</v>
          </cell>
          <cell r="D1562" t="str">
            <v>0000040000</v>
          </cell>
          <cell r="E1562" t="str">
            <v>3</v>
          </cell>
          <cell r="F1562" t="str">
            <v>F_105064_003</v>
          </cell>
          <cell r="G1562" t="str">
            <v>(Dis.SAVIGNANO) (SAVIGNANO CAMPO SPORTIVO ) ASSORBIMENTO AMPEROMETRICO P.PA.3</v>
          </cell>
          <cell r="H1562" t="str">
            <v>A</v>
          </cell>
          <cell r="I1562" t="str">
            <v>820</v>
          </cell>
          <cell r="J1562" t="str">
            <v>4095</v>
          </cell>
          <cell r="K1562" t="str">
            <v>0</v>
          </cell>
          <cell r="L1562" t="str">
            <v>100</v>
          </cell>
          <cell r="M1562" t="str">
            <v>10</v>
          </cell>
          <cell r="N1562" t="str">
            <v>0</v>
          </cell>
          <cell r="O1562" t="str">
            <v>32</v>
          </cell>
          <cell r="P1562" t="str">
            <v>0</v>
          </cell>
          <cell r="Q1562" t="str">
            <v>15</v>
          </cell>
          <cell r="R1562" t="str">
            <v>LINEARE</v>
          </cell>
          <cell r="S1562" t="str">
            <v>999999</v>
          </cell>
          <cell r="T1562" t="str">
            <v>888888</v>
          </cell>
          <cell r="U1562" t="str">
            <v>888888</v>
          </cell>
          <cell r="V1562" t="str">
            <v>-888888</v>
          </cell>
          <cell r="W1562" t="str">
            <v>-888888</v>
          </cell>
          <cell r="X1562" t="str">
            <v>-999999</v>
          </cell>
          <cell r="Y1562" t="str">
            <v>15</v>
          </cell>
          <cell r="Z1562" t="str">
            <v>MEDIA</v>
          </cell>
          <cell r="AA1562" t="str">
            <v>10</v>
          </cell>
          <cell r="AB1562" t="str">
            <v>0</v>
          </cell>
          <cell r="AC1562" t="str">
            <v>SI</v>
          </cell>
          <cell r="AD1562" t="str">
            <v>SI_HighLow</v>
          </cell>
          <cell r="AE1562" t="str">
            <v>not used</v>
          </cell>
          <cell r="AF1562" t="str">
            <v>F105064</v>
          </cell>
        </row>
        <row r="1563">
          <cell r="A1563" t="str">
            <v>SHARED</v>
          </cell>
          <cell r="B1563" t="str">
            <v>1</v>
          </cell>
          <cell r="C1563" t="str">
            <v>F_105065</v>
          </cell>
          <cell r="D1563" t="str">
            <v>0000010000</v>
          </cell>
          <cell r="E1563" t="str">
            <v>-</v>
          </cell>
          <cell r="F1563" t="str">
            <v>F_105065_000</v>
          </cell>
          <cell r="G1563" t="str">
            <v>(Dis.SAVIGNANO) (SAVIGNANO EX MATTATOIO ) LIVELLO POZZETTO</v>
          </cell>
          <cell r="H1563" t="str">
            <v>%</v>
          </cell>
          <cell r="I1563" t="str">
            <v>820</v>
          </cell>
          <cell r="J1563" t="str">
            <v>4095</v>
          </cell>
          <cell r="K1563" t="str">
            <v>0</v>
          </cell>
          <cell r="L1563" t="str">
            <v>100</v>
          </cell>
          <cell r="M1563" t="str">
            <v>1</v>
          </cell>
          <cell r="N1563" t="str">
            <v>0</v>
          </cell>
          <cell r="O1563" t="str">
            <v>32</v>
          </cell>
          <cell r="P1563" t="str">
            <v>0</v>
          </cell>
          <cell r="Q1563" t="str">
            <v>15</v>
          </cell>
          <cell r="R1563" t="str">
            <v>LINEARE</v>
          </cell>
          <cell r="S1563" t="str">
            <v>999999</v>
          </cell>
          <cell r="T1563" t="str">
            <v>888888</v>
          </cell>
          <cell r="U1563" t="str">
            <v>888888</v>
          </cell>
          <cell r="V1563" t="str">
            <v>-888888</v>
          </cell>
          <cell r="W1563" t="str">
            <v>-888888</v>
          </cell>
          <cell r="X1563" t="str">
            <v>-999999</v>
          </cell>
          <cell r="Y1563" t="str">
            <v>15</v>
          </cell>
          <cell r="Z1563" t="str">
            <v>MEDIA</v>
          </cell>
          <cell r="AA1563" t="str">
            <v>10</v>
          </cell>
          <cell r="AB1563" t="str">
            <v>0</v>
          </cell>
          <cell r="AC1563" t="str">
            <v>SI</v>
          </cell>
          <cell r="AD1563" t="str">
            <v>SI_HighLow</v>
          </cell>
          <cell r="AE1563" t="str">
            <v>not used</v>
          </cell>
          <cell r="AF1563" t="str">
            <v>F105065</v>
          </cell>
        </row>
        <row r="1564">
          <cell r="A1564" t="str">
            <v>SHARED</v>
          </cell>
          <cell r="B1564" t="str">
            <v>1</v>
          </cell>
          <cell r="C1564" t="str">
            <v>F_105065</v>
          </cell>
          <cell r="D1564" t="str">
            <v>0000020000</v>
          </cell>
          <cell r="E1564" t="str">
            <v>1</v>
          </cell>
          <cell r="F1564" t="str">
            <v>F_105065_001</v>
          </cell>
          <cell r="G1564" t="str">
            <v>(Dis.SAVIGNANO) (SAVIGNANO EX MATTATOIO ) ASSORBIMENTO AMPEROMETRICO P.PA.1</v>
          </cell>
          <cell r="H1564" t="str">
            <v>A</v>
          </cell>
          <cell r="I1564" t="str">
            <v>820</v>
          </cell>
          <cell r="J1564" t="str">
            <v>4095</v>
          </cell>
          <cell r="K1564" t="str">
            <v>0</v>
          </cell>
          <cell r="L1564" t="str">
            <v>100</v>
          </cell>
          <cell r="M1564" t="str">
            <v>10</v>
          </cell>
          <cell r="N1564" t="str">
            <v>0</v>
          </cell>
          <cell r="O1564" t="str">
            <v>32</v>
          </cell>
          <cell r="P1564" t="str">
            <v>0</v>
          </cell>
          <cell r="Q1564" t="str">
            <v>15</v>
          </cell>
          <cell r="R1564" t="str">
            <v>LINEARE</v>
          </cell>
          <cell r="S1564" t="str">
            <v>999999</v>
          </cell>
          <cell r="T1564" t="str">
            <v>888888</v>
          </cell>
          <cell r="U1564" t="str">
            <v>888888</v>
          </cell>
          <cell r="V1564" t="str">
            <v>-888888</v>
          </cell>
          <cell r="W1564" t="str">
            <v>-888888</v>
          </cell>
          <cell r="X1564" t="str">
            <v>-999999</v>
          </cell>
          <cell r="Y1564" t="str">
            <v>15</v>
          </cell>
          <cell r="Z1564" t="str">
            <v>MEDIA</v>
          </cell>
          <cell r="AA1564" t="str">
            <v>10</v>
          </cell>
          <cell r="AB1564" t="str">
            <v>0</v>
          </cell>
          <cell r="AC1564" t="str">
            <v>SI</v>
          </cell>
          <cell r="AD1564" t="str">
            <v>SI_HighLow</v>
          </cell>
          <cell r="AE1564" t="str">
            <v>not used</v>
          </cell>
          <cell r="AF1564" t="str">
            <v>F105065</v>
          </cell>
        </row>
        <row r="1565">
          <cell r="A1565" t="str">
            <v>SHARED</v>
          </cell>
          <cell r="B1565" t="str">
            <v>1</v>
          </cell>
          <cell r="C1565" t="str">
            <v>F_105065</v>
          </cell>
          <cell r="D1565" t="str">
            <v>0000030000</v>
          </cell>
          <cell r="E1565" t="str">
            <v>2</v>
          </cell>
          <cell r="F1565" t="str">
            <v>F_105065_002</v>
          </cell>
          <cell r="G1565" t="str">
            <v>(Dis.SAVIGNANO) (SAVIGNANO EX MATTATOIO ) ASSORBIMENTO AMPEROMETRICO P.PA.2</v>
          </cell>
          <cell r="H1565" t="str">
            <v>A</v>
          </cell>
          <cell r="I1565" t="str">
            <v>820</v>
          </cell>
          <cell r="J1565" t="str">
            <v>4095</v>
          </cell>
          <cell r="K1565" t="str">
            <v>0</v>
          </cell>
          <cell r="L1565" t="str">
            <v>100</v>
          </cell>
          <cell r="M1565" t="str">
            <v>10</v>
          </cell>
          <cell r="N1565" t="str">
            <v>0</v>
          </cell>
          <cell r="O1565" t="str">
            <v>32</v>
          </cell>
          <cell r="P1565" t="str">
            <v>0</v>
          </cell>
          <cell r="Q1565" t="str">
            <v>15</v>
          </cell>
          <cell r="R1565" t="str">
            <v>LINEARE</v>
          </cell>
          <cell r="S1565" t="str">
            <v>999999</v>
          </cell>
          <cell r="T1565" t="str">
            <v>888888</v>
          </cell>
          <cell r="U1565" t="str">
            <v>888888</v>
          </cell>
          <cell r="V1565" t="str">
            <v>-888888</v>
          </cell>
          <cell r="W1565" t="str">
            <v>-888888</v>
          </cell>
          <cell r="X1565" t="str">
            <v>-999999</v>
          </cell>
          <cell r="Y1565" t="str">
            <v>15</v>
          </cell>
          <cell r="Z1565" t="str">
            <v>MEDIA</v>
          </cell>
          <cell r="AA1565" t="str">
            <v>10</v>
          </cell>
          <cell r="AB1565" t="str">
            <v>0</v>
          </cell>
          <cell r="AC1565" t="str">
            <v>SI</v>
          </cell>
          <cell r="AD1565" t="str">
            <v>SI_HighLow</v>
          </cell>
          <cell r="AE1565" t="str">
            <v>not used</v>
          </cell>
          <cell r="AF1565" t="str">
            <v>F105065</v>
          </cell>
        </row>
        <row r="1566">
          <cell r="A1566" t="str">
            <v>SHARED</v>
          </cell>
          <cell r="B1566" t="str">
            <v>10</v>
          </cell>
          <cell r="C1566" t="str">
            <v>T_400000</v>
          </cell>
          <cell r="D1566" t="str">
            <v>0000850000</v>
          </cell>
          <cell r="E1566" t="str">
            <v>34</v>
          </cell>
          <cell r="F1566" t="str">
            <v>F_105066_000</v>
          </cell>
          <cell r="G1566" t="str">
            <v>(Dis.SAVIGNANO) (CESOLINO) ORE TBOX</v>
          </cell>
          <cell r="H1566" t="str">
            <v>h</v>
          </cell>
          <cell r="I1566" t="str">
            <v>0</v>
          </cell>
          <cell r="J1566" t="str">
            <v>1000</v>
          </cell>
          <cell r="K1566" t="str">
            <v>0</v>
          </cell>
          <cell r="L1566" t="str">
            <v>100</v>
          </cell>
          <cell r="M1566" t="str">
            <v>1</v>
          </cell>
          <cell r="N1566" t="str">
            <v>0</v>
          </cell>
          <cell r="O1566" t="str">
            <v>10</v>
          </cell>
          <cell r="P1566" t="str">
            <v>0</v>
          </cell>
          <cell r="Q1566" t="str">
            <v>15</v>
          </cell>
          <cell r="R1566" t="str">
            <v>LINEARE</v>
          </cell>
          <cell r="S1566" t="str">
            <v>999999</v>
          </cell>
          <cell r="T1566" t="str">
            <v>888888</v>
          </cell>
          <cell r="U1566" t="str">
            <v>888888</v>
          </cell>
          <cell r="V1566" t="str">
            <v>-888888</v>
          </cell>
          <cell r="W1566" t="str">
            <v>-888888</v>
          </cell>
          <cell r="X1566" t="str">
            <v>-999999</v>
          </cell>
          <cell r="Y1566" t="str">
            <v>0</v>
          </cell>
          <cell r="Z1566" t="str">
            <v>MEDIA</v>
          </cell>
          <cell r="AA1566" t="str">
            <v>10</v>
          </cell>
          <cell r="AB1566" t="str">
            <v>0</v>
          </cell>
          <cell r="AC1566" t="str">
            <v>NO</v>
          </cell>
          <cell r="AD1566" t="str">
            <v>NO</v>
          </cell>
          <cell r="AE1566" t="str">
            <v>not used</v>
          </cell>
          <cell r="AF1566" t="str">
            <v>F105066</v>
          </cell>
        </row>
        <row r="1567">
          <cell r="A1567" t="str">
            <v>SHARED</v>
          </cell>
          <cell r="B1567" t="str">
            <v>10</v>
          </cell>
          <cell r="C1567" t="str">
            <v>T_400000</v>
          </cell>
          <cell r="D1567" t="str">
            <v>0000860000</v>
          </cell>
          <cell r="E1567" t="str">
            <v>33</v>
          </cell>
          <cell r="F1567" t="str">
            <v>F_105066_001</v>
          </cell>
          <cell r="G1567" t="str">
            <v>(Dis.SAVIGNANO) (CESOLINO) MINUTO TBOX</v>
          </cell>
          <cell r="H1567" t="str">
            <v>min</v>
          </cell>
          <cell r="I1567" t="str">
            <v>0</v>
          </cell>
          <cell r="J1567" t="str">
            <v>1000</v>
          </cell>
          <cell r="K1567" t="str">
            <v>0</v>
          </cell>
          <cell r="L1567" t="str">
            <v>100</v>
          </cell>
          <cell r="M1567" t="str">
            <v>1</v>
          </cell>
          <cell r="N1567" t="str">
            <v>0</v>
          </cell>
          <cell r="O1567" t="str">
            <v>10</v>
          </cell>
          <cell r="P1567" t="str">
            <v>0</v>
          </cell>
          <cell r="Q1567" t="str">
            <v>15</v>
          </cell>
          <cell r="R1567" t="str">
            <v>LINEARE</v>
          </cell>
          <cell r="S1567" t="str">
            <v>999999</v>
          </cell>
          <cell r="T1567" t="str">
            <v>888888</v>
          </cell>
          <cell r="U1567" t="str">
            <v>888888</v>
          </cell>
          <cell r="V1567" t="str">
            <v>-888888</v>
          </cell>
          <cell r="W1567" t="str">
            <v>-888888</v>
          </cell>
          <cell r="X1567" t="str">
            <v>-999999</v>
          </cell>
          <cell r="Y1567" t="str">
            <v>0</v>
          </cell>
          <cell r="Z1567" t="str">
            <v>MEDIA</v>
          </cell>
          <cell r="AA1567" t="str">
            <v>10</v>
          </cell>
          <cell r="AB1567" t="str">
            <v>0</v>
          </cell>
          <cell r="AC1567" t="str">
            <v>NO</v>
          </cell>
          <cell r="AD1567" t="str">
            <v>NO</v>
          </cell>
          <cell r="AE1567" t="str">
            <v>not used</v>
          </cell>
          <cell r="AF1567" t="str">
            <v>F105066</v>
          </cell>
        </row>
        <row r="1568">
          <cell r="A1568" t="str">
            <v>SHARED</v>
          </cell>
          <cell r="B1568" t="str">
            <v>10</v>
          </cell>
          <cell r="C1568" t="str">
            <v>T_400000</v>
          </cell>
          <cell r="D1568" t="str">
            <v>0000870000</v>
          </cell>
          <cell r="E1568" t="str">
            <v>32</v>
          </cell>
          <cell r="F1568" t="str">
            <v>F_105066_002</v>
          </cell>
          <cell r="G1568" t="str">
            <v>(Dis.SAVIGNANO) (CESOLINO) SECONDO TBOX</v>
          </cell>
          <cell r="H1568" t="str">
            <v>sec</v>
          </cell>
          <cell r="I1568" t="str">
            <v>0</v>
          </cell>
          <cell r="J1568" t="str">
            <v>1000</v>
          </cell>
          <cell r="K1568" t="str">
            <v>0</v>
          </cell>
          <cell r="L1568" t="str">
            <v>100</v>
          </cell>
          <cell r="M1568" t="str">
            <v>1</v>
          </cell>
          <cell r="N1568" t="str">
            <v>0</v>
          </cell>
          <cell r="O1568" t="str">
            <v>10</v>
          </cell>
          <cell r="P1568" t="str">
            <v>0</v>
          </cell>
          <cell r="Q1568" t="str">
            <v>15</v>
          </cell>
          <cell r="R1568" t="str">
            <v>LINEARE</v>
          </cell>
          <cell r="S1568" t="str">
            <v>999999</v>
          </cell>
          <cell r="T1568" t="str">
            <v>888888</v>
          </cell>
          <cell r="U1568" t="str">
            <v>888888</v>
          </cell>
          <cell r="V1568" t="str">
            <v>-888888</v>
          </cell>
          <cell r="W1568" t="str">
            <v>-888888</v>
          </cell>
          <cell r="X1568" t="str">
            <v>-999999</v>
          </cell>
          <cell r="Y1568" t="str">
            <v>0</v>
          </cell>
          <cell r="Z1568" t="str">
            <v>MEDIA</v>
          </cell>
          <cell r="AA1568" t="str">
            <v>10</v>
          </cell>
          <cell r="AB1568" t="str">
            <v>0</v>
          </cell>
          <cell r="AC1568" t="str">
            <v>NO</v>
          </cell>
          <cell r="AD1568" t="str">
            <v>NO</v>
          </cell>
          <cell r="AE1568" t="str">
            <v>not used</v>
          </cell>
          <cell r="AF1568" t="str">
            <v>F105066</v>
          </cell>
        </row>
        <row r="1569">
          <cell r="A1569" t="str">
            <v>SHARED</v>
          </cell>
          <cell r="B1569" t="str">
            <v>10</v>
          </cell>
          <cell r="C1569" t="str">
            <v>T_400000</v>
          </cell>
          <cell r="D1569" t="str">
            <v>0000880000</v>
          </cell>
          <cell r="E1569" t="str">
            <v>37</v>
          </cell>
          <cell r="F1569" t="str">
            <v>F_105066_003</v>
          </cell>
          <cell r="G1569" t="str">
            <v>(Dis.SAVIGNANO) (CESOLINO) TENSIONE BATTERIA</v>
          </cell>
          <cell r="H1569" t="str">
            <v>V</v>
          </cell>
          <cell r="I1569" t="str">
            <v>0</v>
          </cell>
          <cell r="J1569" t="str">
            <v>1000</v>
          </cell>
          <cell r="K1569" t="str">
            <v>0</v>
          </cell>
          <cell r="L1569" t="str">
            <v>100</v>
          </cell>
          <cell r="M1569" t="str">
            <v>1</v>
          </cell>
          <cell r="N1569" t="str">
            <v>0</v>
          </cell>
          <cell r="O1569" t="str">
            <v>10</v>
          </cell>
          <cell r="P1569" t="str">
            <v>0</v>
          </cell>
          <cell r="Q1569" t="str">
            <v>15</v>
          </cell>
          <cell r="R1569" t="str">
            <v>LINEARE</v>
          </cell>
          <cell r="S1569" t="str">
            <v>999999</v>
          </cell>
          <cell r="T1569" t="str">
            <v>888888</v>
          </cell>
          <cell r="U1569" t="str">
            <v>888888</v>
          </cell>
          <cell r="V1569" t="str">
            <v>-888888</v>
          </cell>
          <cell r="W1569" t="str">
            <v>-888888</v>
          </cell>
          <cell r="X1569" t="str">
            <v>-999999</v>
          </cell>
          <cell r="Y1569" t="str">
            <v>0</v>
          </cell>
          <cell r="Z1569" t="str">
            <v>MEDIA</v>
          </cell>
          <cell r="AA1569" t="str">
            <v>10</v>
          </cell>
          <cell r="AB1569" t="str">
            <v>0</v>
          </cell>
          <cell r="AC1569" t="str">
            <v>NO</v>
          </cell>
          <cell r="AD1569" t="str">
            <v>NO</v>
          </cell>
          <cell r="AE1569" t="str">
            <v>not used</v>
          </cell>
          <cell r="AF1569" t="str">
            <v>F105066</v>
          </cell>
        </row>
        <row r="1570">
          <cell r="A1570" t="str">
            <v>SHARED</v>
          </cell>
          <cell r="B1570" t="str">
            <v>10</v>
          </cell>
          <cell r="C1570" t="str">
            <v>T_400000</v>
          </cell>
          <cell r="D1570" t="str">
            <v>0000890000</v>
          </cell>
          <cell r="E1570" t="str">
            <v>38</v>
          </cell>
          <cell r="F1570" t="str">
            <v>F_105066_004</v>
          </cell>
          <cell r="G1570" t="str">
            <v>(Dis.SAVIGNANO) (CESOLINO) LIVELLO VASCA</v>
          </cell>
          <cell r="H1570" t="str">
            <v>%</v>
          </cell>
          <cell r="I1570" t="str">
            <v>0</v>
          </cell>
          <cell r="J1570" t="str">
            <v>1000</v>
          </cell>
          <cell r="K1570" t="str">
            <v>0</v>
          </cell>
          <cell r="L1570" t="str">
            <v>100</v>
          </cell>
          <cell r="M1570" t="str">
            <v>1</v>
          </cell>
          <cell r="N1570" t="str">
            <v>0</v>
          </cell>
          <cell r="O1570" t="str">
            <v>10</v>
          </cell>
          <cell r="P1570" t="str">
            <v>0</v>
          </cell>
          <cell r="Q1570" t="str">
            <v>15</v>
          </cell>
          <cell r="R1570" t="str">
            <v>LINEARE</v>
          </cell>
          <cell r="S1570" t="str">
            <v>999999</v>
          </cell>
          <cell r="T1570" t="str">
            <v>888888</v>
          </cell>
          <cell r="U1570" t="str">
            <v>888888</v>
          </cell>
          <cell r="V1570" t="str">
            <v>-888888</v>
          </cell>
          <cell r="W1570" t="str">
            <v>-888888</v>
          </cell>
          <cell r="X1570" t="str">
            <v>-999999</v>
          </cell>
          <cell r="Y1570" t="str">
            <v>0</v>
          </cell>
          <cell r="Z1570" t="str">
            <v>MEDIA</v>
          </cell>
          <cell r="AA1570" t="str">
            <v>10</v>
          </cell>
          <cell r="AB1570" t="str">
            <v>0</v>
          </cell>
          <cell r="AC1570" t="str">
            <v>NO</v>
          </cell>
          <cell r="AD1570" t="str">
            <v>NO</v>
          </cell>
          <cell r="AE1570" t="str">
            <v>not used</v>
          </cell>
          <cell r="AF1570" t="str">
            <v>F105066</v>
          </cell>
        </row>
        <row r="1571">
          <cell r="A1571" t="str">
            <v>SHARED</v>
          </cell>
          <cell r="B1571" t="str">
            <v>10</v>
          </cell>
          <cell r="C1571" t="str">
            <v>T_400000</v>
          </cell>
          <cell r="D1571" t="str">
            <v>0000900000</v>
          </cell>
          <cell r="E1571" t="str">
            <v>39</v>
          </cell>
          <cell r="F1571" t="str">
            <v>F_105066_005</v>
          </cell>
          <cell r="G1571" t="str">
            <v>(Dis.SAVIGNANO) (CESOLINO) ASSORB.POMPA 1</v>
          </cell>
          <cell r="H1571" t="str">
            <v>A</v>
          </cell>
          <cell r="I1571" t="str">
            <v>0</v>
          </cell>
          <cell r="J1571" t="str">
            <v>1000</v>
          </cell>
          <cell r="K1571" t="str">
            <v>0</v>
          </cell>
          <cell r="L1571" t="str">
            <v>100</v>
          </cell>
          <cell r="M1571" t="str">
            <v>1</v>
          </cell>
          <cell r="N1571" t="str">
            <v>0</v>
          </cell>
          <cell r="O1571" t="str">
            <v>10</v>
          </cell>
          <cell r="P1571" t="str">
            <v>0</v>
          </cell>
          <cell r="Q1571" t="str">
            <v>15</v>
          </cell>
          <cell r="R1571" t="str">
            <v>LINEARE</v>
          </cell>
          <cell r="S1571" t="str">
            <v>999999</v>
          </cell>
          <cell r="T1571" t="str">
            <v>888888</v>
          </cell>
          <cell r="U1571" t="str">
            <v>888888</v>
          </cell>
          <cell r="V1571" t="str">
            <v>-888888</v>
          </cell>
          <cell r="W1571" t="str">
            <v>-888888</v>
          </cell>
          <cell r="X1571" t="str">
            <v>-999999</v>
          </cell>
          <cell r="Y1571" t="str">
            <v>0</v>
          </cell>
          <cell r="Z1571" t="str">
            <v>MEDIA</v>
          </cell>
          <cell r="AA1571" t="str">
            <v>10</v>
          </cell>
          <cell r="AB1571" t="str">
            <v>0</v>
          </cell>
          <cell r="AC1571" t="str">
            <v>NO</v>
          </cell>
          <cell r="AD1571" t="str">
            <v>NO</v>
          </cell>
          <cell r="AE1571" t="str">
            <v>not used</v>
          </cell>
          <cell r="AF1571" t="str">
            <v>F105066</v>
          </cell>
        </row>
        <row r="1572">
          <cell r="A1572" t="str">
            <v>SHARED</v>
          </cell>
          <cell r="B1572" t="str">
            <v>10</v>
          </cell>
          <cell r="C1572" t="str">
            <v>T_400000</v>
          </cell>
          <cell r="D1572" t="str">
            <v>0000910000</v>
          </cell>
          <cell r="E1572" t="str">
            <v>40</v>
          </cell>
          <cell r="F1572" t="str">
            <v>F_105066_006</v>
          </cell>
          <cell r="G1572" t="str">
            <v>(Dis.SAVIGNANO) (CESOLINO) ASSORB.POMPA 2</v>
          </cell>
          <cell r="H1572" t="str">
            <v>A</v>
          </cell>
          <cell r="I1572" t="str">
            <v>0</v>
          </cell>
          <cell r="J1572" t="str">
            <v>1000</v>
          </cell>
          <cell r="K1572" t="str">
            <v>0</v>
          </cell>
          <cell r="L1572" t="str">
            <v>100</v>
          </cell>
          <cell r="M1572" t="str">
            <v>0</v>
          </cell>
          <cell r="N1572" t="str">
            <v>0</v>
          </cell>
          <cell r="O1572" t="str">
            <v>10</v>
          </cell>
          <cell r="P1572" t="str">
            <v>0</v>
          </cell>
          <cell r="Q1572" t="str">
            <v>15</v>
          </cell>
          <cell r="R1572" t="str">
            <v>LINEARE</v>
          </cell>
          <cell r="S1572" t="str">
            <v>999999</v>
          </cell>
          <cell r="T1572" t="str">
            <v>888888</v>
          </cell>
          <cell r="U1572" t="str">
            <v>888888</v>
          </cell>
          <cell r="V1572" t="str">
            <v>-888888</v>
          </cell>
          <cell r="W1572" t="str">
            <v>-888888</v>
          </cell>
          <cell r="X1572" t="str">
            <v>-999999</v>
          </cell>
          <cell r="Y1572" t="str">
            <v>0</v>
          </cell>
          <cell r="Z1572" t="str">
            <v>MEDIA</v>
          </cell>
          <cell r="AA1572" t="str">
            <v>10</v>
          </cell>
          <cell r="AB1572" t="str">
            <v>0</v>
          </cell>
          <cell r="AC1572" t="str">
            <v>NO</v>
          </cell>
          <cell r="AD1572" t="str">
            <v>NO</v>
          </cell>
          <cell r="AE1572" t="str">
            <v>not used</v>
          </cell>
          <cell r="AF1572" t="str">
            <v>F105066</v>
          </cell>
        </row>
        <row r="1573">
          <cell r="A1573" t="str">
            <v>SHARED</v>
          </cell>
          <cell r="B1573" t="str">
            <v>10</v>
          </cell>
          <cell r="C1573" t="str">
            <v>T_400000</v>
          </cell>
          <cell r="D1573" t="str">
            <v>0000920000</v>
          </cell>
          <cell r="E1573" t="str">
            <v>41</v>
          </cell>
          <cell r="F1573" t="str">
            <v>F_105066_007</v>
          </cell>
          <cell r="G1573" t="str">
            <v>(Dis.SAVIGNANO) (CESOLINO) ASSORB.POMPA 3</v>
          </cell>
          <cell r="H1573" t="str">
            <v>A</v>
          </cell>
          <cell r="I1573" t="str">
            <v>0</v>
          </cell>
          <cell r="J1573" t="str">
            <v>1000</v>
          </cell>
          <cell r="K1573" t="str">
            <v>0</v>
          </cell>
          <cell r="L1573" t="str">
            <v>100</v>
          </cell>
          <cell r="M1573" t="str">
            <v>1</v>
          </cell>
          <cell r="N1573" t="str">
            <v>0</v>
          </cell>
          <cell r="O1573" t="str">
            <v>10</v>
          </cell>
          <cell r="P1573" t="str">
            <v>0</v>
          </cell>
          <cell r="Q1573" t="str">
            <v>15</v>
          </cell>
          <cell r="R1573" t="str">
            <v>LINEARE</v>
          </cell>
          <cell r="S1573" t="str">
            <v>999999</v>
          </cell>
          <cell r="T1573" t="str">
            <v>888888</v>
          </cell>
          <cell r="U1573" t="str">
            <v>888888</v>
          </cell>
          <cell r="V1573" t="str">
            <v>-888888</v>
          </cell>
          <cell r="W1573" t="str">
            <v>-888888</v>
          </cell>
          <cell r="X1573" t="str">
            <v>-999999</v>
          </cell>
          <cell r="Y1573" t="str">
            <v>0</v>
          </cell>
          <cell r="Z1573" t="str">
            <v>MEDIA</v>
          </cell>
          <cell r="AA1573" t="str">
            <v>10</v>
          </cell>
          <cell r="AB1573" t="str">
            <v>0</v>
          </cell>
          <cell r="AC1573" t="str">
            <v>NO</v>
          </cell>
          <cell r="AD1573" t="str">
            <v>NO</v>
          </cell>
          <cell r="AE1573" t="str">
            <v>not used</v>
          </cell>
          <cell r="AF1573" t="str">
            <v>F105066</v>
          </cell>
        </row>
        <row r="1574">
          <cell r="A1574" t="str">
            <v>SHARED</v>
          </cell>
          <cell r="B1574" t="str">
            <v>10</v>
          </cell>
          <cell r="C1574" t="str">
            <v>T_400000</v>
          </cell>
          <cell r="D1574" t="str">
            <v>0000930000</v>
          </cell>
          <cell r="E1574" t="str">
            <v>42</v>
          </cell>
          <cell r="F1574" t="str">
            <v>F_105066_008</v>
          </cell>
          <cell r="G1574" t="str">
            <v>(Dis.SAVIGNANO) (CESOLINO) ASSORB.GENERALE</v>
          </cell>
          <cell r="H1574" t="str">
            <v>A</v>
          </cell>
          <cell r="I1574" t="str">
            <v>0</v>
          </cell>
          <cell r="J1574" t="str">
            <v>1000</v>
          </cell>
          <cell r="K1574" t="str">
            <v>0</v>
          </cell>
          <cell r="L1574" t="str">
            <v>100</v>
          </cell>
          <cell r="M1574" t="str">
            <v>0</v>
          </cell>
          <cell r="N1574" t="str">
            <v>0</v>
          </cell>
          <cell r="O1574" t="str">
            <v>10</v>
          </cell>
          <cell r="P1574" t="str">
            <v>0</v>
          </cell>
          <cell r="Q1574" t="str">
            <v>15</v>
          </cell>
          <cell r="R1574" t="str">
            <v>LINEARE</v>
          </cell>
          <cell r="S1574" t="str">
            <v>999999</v>
          </cell>
          <cell r="T1574" t="str">
            <v>888888</v>
          </cell>
          <cell r="U1574" t="str">
            <v>888888</v>
          </cell>
          <cell r="V1574" t="str">
            <v>-888888</v>
          </cell>
          <cell r="W1574" t="str">
            <v>-888888</v>
          </cell>
          <cell r="X1574" t="str">
            <v>-999999</v>
          </cell>
          <cell r="Y1574" t="str">
            <v>0</v>
          </cell>
          <cell r="Z1574" t="str">
            <v>MEDIA</v>
          </cell>
          <cell r="AA1574" t="str">
            <v>10</v>
          </cell>
          <cell r="AB1574" t="str">
            <v>0</v>
          </cell>
          <cell r="AC1574" t="str">
            <v>NO</v>
          </cell>
          <cell r="AE1574" t="str">
            <v>not used</v>
          </cell>
          <cell r="AF1574" t="str">
            <v>F105066</v>
          </cell>
        </row>
        <row r="1575">
          <cell r="A1575" t="str">
            <v>SHARED</v>
          </cell>
          <cell r="B1575" t="str">
            <v>10</v>
          </cell>
          <cell r="C1575" t="str">
            <v>T_400000</v>
          </cell>
          <cell r="D1575" t="str">
            <v>0000940000</v>
          </cell>
          <cell r="E1575" t="str">
            <v>36</v>
          </cell>
          <cell r="F1575" t="str">
            <v>F_105066_020</v>
          </cell>
          <cell r="G1575" t="str">
            <v>(Dis.SAVIGNANO) (CESOLINO) ANALOG INPUT 1 CPU</v>
          </cell>
          <cell r="H1575" t="str">
            <v>%</v>
          </cell>
          <cell r="I1575" t="str">
            <v>0</v>
          </cell>
          <cell r="J1575" t="str">
            <v>1000</v>
          </cell>
          <cell r="K1575" t="str">
            <v>0</v>
          </cell>
          <cell r="L1575" t="str">
            <v>100</v>
          </cell>
          <cell r="M1575" t="str">
            <v>1</v>
          </cell>
          <cell r="N1575" t="str">
            <v>0</v>
          </cell>
          <cell r="O1575" t="str">
            <v>10</v>
          </cell>
          <cell r="P1575" t="str">
            <v>0</v>
          </cell>
          <cell r="Q1575" t="str">
            <v>15</v>
          </cell>
          <cell r="R1575" t="str">
            <v>LINEARE</v>
          </cell>
          <cell r="S1575" t="str">
            <v>999999</v>
          </cell>
          <cell r="T1575" t="str">
            <v>888888</v>
          </cell>
          <cell r="U1575" t="str">
            <v>888888</v>
          </cell>
          <cell r="V1575" t="str">
            <v>-888888</v>
          </cell>
          <cell r="W1575" t="str">
            <v>-888888</v>
          </cell>
          <cell r="X1575" t="str">
            <v>-999999</v>
          </cell>
          <cell r="Y1575" t="str">
            <v>0</v>
          </cell>
          <cell r="Z1575" t="str">
            <v>MEDIA</v>
          </cell>
          <cell r="AA1575" t="str">
            <v>10</v>
          </cell>
          <cell r="AB1575" t="str">
            <v>0</v>
          </cell>
          <cell r="AC1575" t="str">
            <v>NO</v>
          </cell>
          <cell r="AD1575" t="str">
            <v>NO</v>
          </cell>
          <cell r="AE1575" t="str">
            <v>not used</v>
          </cell>
          <cell r="AF1575" t="str">
            <v>F105066</v>
          </cell>
        </row>
        <row r="1576">
          <cell r="A1576" t="str">
            <v>SHARED</v>
          </cell>
          <cell r="B1576" t="str">
            <v>10</v>
          </cell>
          <cell r="C1576" t="str">
            <v>T_400000</v>
          </cell>
          <cell r="D1576" t="str">
            <v>0000950000</v>
          </cell>
          <cell r="E1576" t="str">
            <v>35</v>
          </cell>
          <cell r="F1576" t="str">
            <v>F_105066_021</v>
          </cell>
          <cell r="G1576" t="str">
            <v>(Dis.SAVIGNANO) (CESOLINO) ANALOG INPUT 2 CPU</v>
          </cell>
          <cell r="H1576" t="str">
            <v>%</v>
          </cell>
          <cell r="I1576" t="str">
            <v>0</v>
          </cell>
          <cell r="J1576" t="str">
            <v>1000</v>
          </cell>
          <cell r="K1576" t="str">
            <v>0</v>
          </cell>
          <cell r="L1576" t="str">
            <v>100</v>
          </cell>
          <cell r="M1576" t="str">
            <v>1</v>
          </cell>
          <cell r="N1576" t="str">
            <v>0</v>
          </cell>
          <cell r="O1576" t="str">
            <v>10</v>
          </cell>
          <cell r="P1576" t="str">
            <v>0</v>
          </cell>
          <cell r="Q1576" t="str">
            <v>15</v>
          </cell>
          <cell r="R1576" t="str">
            <v>LINEARE</v>
          </cell>
          <cell r="S1576" t="str">
            <v>999999</v>
          </cell>
          <cell r="T1576" t="str">
            <v>888888</v>
          </cell>
          <cell r="U1576" t="str">
            <v>888888</v>
          </cell>
          <cell r="V1576" t="str">
            <v>-888888</v>
          </cell>
          <cell r="W1576" t="str">
            <v>-888888</v>
          </cell>
          <cell r="X1576" t="str">
            <v>-999999</v>
          </cell>
          <cell r="Y1576" t="str">
            <v>0</v>
          </cell>
          <cell r="Z1576" t="str">
            <v>MEDIA</v>
          </cell>
          <cell r="AA1576" t="str">
            <v>10</v>
          </cell>
          <cell r="AB1576" t="str">
            <v>0</v>
          </cell>
          <cell r="AC1576" t="str">
            <v>NO</v>
          </cell>
          <cell r="AD1576" t="str">
            <v>NO</v>
          </cell>
          <cell r="AE1576" t="str">
            <v>not used</v>
          </cell>
          <cell r="AF1576" t="str">
            <v>F105066</v>
          </cell>
        </row>
        <row r="1577">
          <cell r="A1577" t="str">
            <v>SHARED</v>
          </cell>
          <cell r="B1577" t="str">
            <v>10</v>
          </cell>
          <cell r="C1577" t="str">
            <v>T_400000</v>
          </cell>
          <cell r="D1577" t="str">
            <v>0002220000</v>
          </cell>
          <cell r="E1577" t="str">
            <v>426</v>
          </cell>
          <cell r="F1577" t="str">
            <v>F_105066_061</v>
          </cell>
          <cell r="G1577" t="str">
            <v>(Dis.SAVIGNANO) (CESOLINO) LIVELLO 1 STOP</v>
          </cell>
          <cell r="H1577" t="str">
            <v>%</v>
          </cell>
          <cell r="I1577" t="str">
            <v>0</v>
          </cell>
          <cell r="J1577" t="str">
            <v>1000</v>
          </cell>
          <cell r="K1577" t="str">
            <v>0</v>
          </cell>
          <cell r="L1577" t="str">
            <v>100</v>
          </cell>
          <cell r="M1577" t="str">
            <v>1</v>
          </cell>
          <cell r="N1577" t="str">
            <v>0</v>
          </cell>
          <cell r="O1577" t="str">
            <v>10</v>
          </cell>
          <cell r="P1577" t="str">
            <v>0</v>
          </cell>
          <cell r="Q1577" t="str">
            <v>15</v>
          </cell>
          <cell r="R1577" t="str">
            <v>LINEARE</v>
          </cell>
          <cell r="S1577" t="str">
            <v>999999</v>
          </cell>
          <cell r="T1577" t="str">
            <v>888888</v>
          </cell>
          <cell r="U1577" t="str">
            <v>888888</v>
          </cell>
          <cell r="V1577" t="str">
            <v>-888888</v>
          </cell>
          <cell r="W1577" t="str">
            <v>-888888</v>
          </cell>
          <cell r="X1577" t="str">
            <v>-999999</v>
          </cell>
          <cell r="Y1577" t="str">
            <v>0</v>
          </cell>
          <cell r="Z1577" t="str">
            <v>MEDIA</v>
          </cell>
          <cell r="AA1577" t="str">
            <v>10</v>
          </cell>
          <cell r="AB1577" t="str">
            <v>0</v>
          </cell>
          <cell r="AC1577" t="str">
            <v>NO</v>
          </cell>
          <cell r="AD1577" t="str">
            <v>NO</v>
          </cell>
          <cell r="AE1577" t="str">
            <v>not used</v>
          </cell>
          <cell r="AF1577" t="str">
            <v>F105066</v>
          </cell>
        </row>
        <row r="1578">
          <cell r="A1578" t="str">
            <v>SHARED</v>
          </cell>
          <cell r="B1578" t="str">
            <v>10</v>
          </cell>
          <cell r="C1578" t="str">
            <v>T_400000</v>
          </cell>
          <cell r="D1578" t="str">
            <v>0002230000</v>
          </cell>
          <cell r="E1578" t="str">
            <v>427</v>
          </cell>
          <cell r="F1578" t="str">
            <v>F_105066_062</v>
          </cell>
          <cell r="G1578" t="str">
            <v>(Dis.SAVIGNANO) (CESOLINO) LIVELLO 1 START</v>
          </cell>
          <cell r="H1578" t="str">
            <v>%</v>
          </cell>
          <cell r="I1578" t="str">
            <v>0</v>
          </cell>
          <cell r="J1578" t="str">
            <v>1000</v>
          </cell>
          <cell r="K1578" t="str">
            <v>0</v>
          </cell>
          <cell r="L1578" t="str">
            <v>100</v>
          </cell>
          <cell r="M1578" t="str">
            <v>1</v>
          </cell>
          <cell r="N1578" t="str">
            <v>0</v>
          </cell>
          <cell r="O1578" t="str">
            <v>10</v>
          </cell>
          <cell r="P1578" t="str">
            <v>0</v>
          </cell>
          <cell r="Q1578" t="str">
            <v>15</v>
          </cell>
          <cell r="R1578" t="str">
            <v>LINEARE</v>
          </cell>
          <cell r="S1578" t="str">
            <v>999999</v>
          </cell>
          <cell r="T1578" t="str">
            <v>888888</v>
          </cell>
          <cell r="U1578" t="str">
            <v>888888</v>
          </cell>
          <cell r="V1578" t="str">
            <v>-888888</v>
          </cell>
          <cell r="W1578" t="str">
            <v>-888888</v>
          </cell>
          <cell r="X1578" t="str">
            <v>-999999</v>
          </cell>
          <cell r="Y1578" t="str">
            <v>0</v>
          </cell>
          <cell r="Z1578" t="str">
            <v>MEDIA</v>
          </cell>
          <cell r="AA1578" t="str">
            <v>10</v>
          </cell>
          <cell r="AB1578" t="str">
            <v>0</v>
          </cell>
          <cell r="AC1578" t="str">
            <v>NO</v>
          </cell>
          <cell r="AD1578" t="str">
            <v>NO</v>
          </cell>
          <cell r="AE1578" t="str">
            <v>not used</v>
          </cell>
          <cell r="AF1578" t="str">
            <v>F105066</v>
          </cell>
        </row>
        <row r="1579">
          <cell r="A1579" t="str">
            <v>SHARED</v>
          </cell>
          <cell r="B1579" t="str">
            <v>10</v>
          </cell>
          <cell r="C1579" t="str">
            <v>T_400000</v>
          </cell>
          <cell r="D1579" t="str">
            <v>0002240000</v>
          </cell>
          <cell r="E1579" t="str">
            <v>428</v>
          </cell>
          <cell r="F1579" t="str">
            <v>F_105066_063</v>
          </cell>
          <cell r="G1579" t="str">
            <v>(Dis.SAVIGNANO) (CESOLINO) LIVELLO 2 STOP</v>
          </cell>
          <cell r="H1579" t="str">
            <v>%</v>
          </cell>
          <cell r="I1579" t="str">
            <v>0</v>
          </cell>
          <cell r="J1579" t="str">
            <v>1000</v>
          </cell>
          <cell r="K1579" t="str">
            <v>0</v>
          </cell>
          <cell r="L1579" t="str">
            <v>100</v>
          </cell>
          <cell r="M1579" t="str">
            <v>1</v>
          </cell>
          <cell r="N1579" t="str">
            <v>0</v>
          </cell>
          <cell r="O1579" t="str">
            <v>10</v>
          </cell>
          <cell r="P1579" t="str">
            <v>0</v>
          </cell>
          <cell r="Q1579" t="str">
            <v>15</v>
          </cell>
          <cell r="R1579" t="str">
            <v>LINEARE</v>
          </cell>
          <cell r="S1579" t="str">
            <v>999999</v>
          </cell>
          <cell r="T1579" t="str">
            <v>888888</v>
          </cell>
          <cell r="U1579" t="str">
            <v>888888</v>
          </cell>
          <cell r="V1579" t="str">
            <v>-888888</v>
          </cell>
          <cell r="W1579" t="str">
            <v>-888888</v>
          </cell>
          <cell r="X1579" t="str">
            <v>-999999</v>
          </cell>
          <cell r="Y1579" t="str">
            <v>0</v>
          </cell>
          <cell r="Z1579" t="str">
            <v>MEDIA</v>
          </cell>
          <cell r="AA1579" t="str">
            <v>10</v>
          </cell>
          <cell r="AB1579" t="str">
            <v>0</v>
          </cell>
          <cell r="AC1579" t="str">
            <v>NO</v>
          </cell>
          <cell r="AD1579" t="str">
            <v>NO</v>
          </cell>
          <cell r="AE1579" t="str">
            <v>not used</v>
          </cell>
          <cell r="AF1579" t="str">
            <v>F105066</v>
          </cell>
        </row>
        <row r="1580">
          <cell r="A1580" t="str">
            <v>SHARED</v>
          </cell>
          <cell r="B1580" t="str">
            <v>10</v>
          </cell>
          <cell r="C1580" t="str">
            <v>T_400000</v>
          </cell>
          <cell r="D1580" t="str">
            <v>0002250000</v>
          </cell>
          <cell r="E1580" t="str">
            <v>429</v>
          </cell>
          <cell r="F1580" t="str">
            <v>F_105066_064</v>
          </cell>
          <cell r="G1580" t="str">
            <v>(Dis.SAVIGNANO) (CESOLINO) LIVELLO 2 START</v>
          </cell>
          <cell r="H1580" t="str">
            <v>%</v>
          </cell>
          <cell r="I1580" t="str">
            <v>0</v>
          </cell>
          <cell r="J1580" t="str">
            <v>1000</v>
          </cell>
          <cell r="K1580" t="str">
            <v>0</v>
          </cell>
          <cell r="L1580" t="str">
            <v>100</v>
          </cell>
          <cell r="M1580" t="str">
            <v>1</v>
          </cell>
          <cell r="N1580" t="str">
            <v>0</v>
          </cell>
          <cell r="O1580" t="str">
            <v>10</v>
          </cell>
          <cell r="P1580" t="str">
            <v>0</v>
          </cell>
          <cell r="Q1580" t="str">
            <v>15</v>
          </cell>
          <cell r="R1580" t="str">
            <v>LINEARE</v>
          </cell>
          <cell r="S1580" t="str">
            <v>999999</v>
          </cell>
          <cell r="T1580" t="str">
            <v>888888</v>
          </cell>
          <cell r="U1580" t="str">
            <v>888888</v>
          </cell>
          <cell r="V1580" t="str">
            <v>-888888</v>
          </cell>
          <cell r="W1580" t="str">
            <v>-888888</v>
          </cell>
          <cell r="X1580" t="str">
            <v>-999999</v>
          </cell>
          <cell r="Y1580" t="str">
            <v>0</v>
          </cell>
          <cell r="Z1580" t="str">
            <v>MEDIA</v>
          </cell>
          <cell r="AA1580" t="str">
            <v>10</v>
          </cell>
          <cell r="AB1580" t="str">
            <v>0</v>
          </cell>
          <cell r="AC1580" t="str">
            <v>NO</v>
          </cell>
          <cell r="AD1580" t="str">
            <v>NO</v>
          </cell>
          <cell r="AE1580" t="str">
            <v>not used</v>
          </cell>
          <cell r="AF1580" t="str">
            <v>F105066</v>
          </cell>
        </row>
        <row r="1581">
          <cell r="A1581" t="str">
            <v>SHARED</v>
          </cell>
          <cell r="B1581" t="str">
            <v>1</v>
          </cell>
          <cell r="C1581" t="str">
            <v>F_105067</v>
          </cell>
          <cell r="D1581" t="str">
            <v>0000010000</v>
          </cell>
          <cell r="E1581" t="str">
            <v>-</v>
          </cell>
          <cell r="F1581" t="str">
            <v>F_105067_000</v>
          </cell>
          <cell r="G1581" t="str">
            <v>(Dis.SAVIGNANO) (GATTEO MARE OASI) LIVELLO POZZETTO</v>
          </cell>
          <cell r="H1581" t="str">
            <v>%</v>
          </cell>
          <cell r="I1581" t="str">
            <v>820</v>
          </cell>
          <cell r="J1581" t="str">
            <v>4095</v>
          </cell>
          <cell r="K1581" t="str">
            <v>0</v>
          </cell>
          <cell r="L1581" t="str">
            <v>100</v>
          </cell>
          <cell r="M1581" t="str">
            <v>1</v>
          </cell>
          <cell r="N1581" t="str">
            <v>0</v>
          </cell>
          <cell r="O1581" t="str">
            <v>32</v>
          </cell>
          <cell r="P1581" t="str">
            <v>0</v>
          </cell>
          <cell r="Q1581" t="str">
            <v>15</v>
          </cell>
          <cell r="R1581" t="str">
            <v>LINEARE</v>
          </cell>
          <cell r="S1581" t="str">
            <v>999999</v>
          </cell>
          <cell r="T1581" t="str">
            <v>888888</v>
          </cell>
          <cell r="U1581" t="str">
            <v>888888</v>
          </cell>
          <cell r="V1581" t="str">
            <v>-888888</v>
          </cell>
          <cell r="W1581" t="str">
            <v>-888888</v>
          </cell>
          <cell r="X1581" t="str">
            <v>-999999</v>
          </cell>
          <cell r="Y1581" t="str">
            <v>15</v>
          </cell>
          <cell r="Z1581" t="str">
            <v>MEDIA</v>
          </cell>
          <cell r="AA1581" t="str">
            <v>10</v>
          </cell>
          <cell r="AB1581" t="str">
            <v>0</v>
          </cell>
          <cell r="AC1581" t="str">
            <v>SI</v>
          </cell>
          <cell r="AD1581" t="str">
            <v>SI_HighLow</v>
          </cell>
          <cell r="AE1581" t="str">
            <v>not used</v>
          </cell>
          <cell r="AF1581" t="str">
            <v>F105067</v>
          </cell>
        </row>
        <row r="1582">
          <cell r="A1582" t="str">
            <v>SHARED</v>
          </cell>
          <cell r="B1582" t="str">
            <v>1</v>
          </cell>
          <cell r="C1582" t="str">
            <v>F_105067</v>
          </cell>
          <cell r="D1582" t="str">
            <v>0000020000</v>
          </cell>
          <cell r="E1582" t="str">
            <v>1</v>
          </cell>
          <cell r="F1582" t="str">
            <v>F_105067_001</v>
          </cell>
          <cell r="G1582" t="str">
            <v>(Dis.SAVIGNANO) (GATTEO MARE OASI) ASSORBIMENTO AMPEROMETRICO P.PA.1</v>
          </cell>
          <cell r="H1582" t="str">
            <v>A</v>
          </cell>
          <cell r="I1582" t="str">
            <v>820</v>
          </cell>
          <cell r="J1582" t="str">
            <v>4095</v>
          </cell>
          <cell r="K1582" t="str">
            <v>0</v>
          </cell>
          <cell r="L1582" t="str">
            <v>100</v>
          </cell>
          <cell r="M1582" t="str">
            <v>10</v>
          </cell>
          <cell r="N1582" t="str">
            <v>0</v>
          </cell>
          <cell r="O1582" t="str">
            <v>32</v>
          </cell>
          <cell r="P1582" t="str">
            <v>0</v>
          </cell>
          <cell r="Q1582" t="str">
            <v>15</v>
          </cell>
          <cell r="R1582" t="str">
            <v>LINEARE</v>
          </cell>
          <cell r="S1582" t="str">
            <v>999999</v>
          </cell>
          <cell r="T1582" t="str">
            <v>888888</v>
          </cell>
          <cell r="U1582" t="str">
            <v>888888</v>
          </cell>
          <cell r="V1582" t="str">
            <v>-888888</v>
          </cell>
          <cell r="W1582" t="str">
            <v>-888888</v>
          </cell>
          <cell r="X1582" t="str">
            <v>-999999</v>
          </cell>
          <cell r="Y1582" t="str">
            <v>15</v>
          </cell>
          <cell r="Z1582" t="str">
            <v>MEDIA</v>
          </cell>
          <cell r="AA1582" t="str">
            <v>10</v>
          </cell>
          <cell r="AB1582" t="str">
            <v>0</v>
          </cell>
          <cell r="AC1582" t="str">
            <v>SI</v>
          </cell>
          <cell r="AD1582" t="str">
            <v>SI_HighLow</v>
          </cell>
          <cell r="AE1582" t="str">
            <v>not used</v>
          </cell>
          <cell r="AF1582" t="str">
            <v>F105067</v>
          </cell>
        </row>
        <row r="1583">
          <cell r="A1583" t="str">
            <v>SHARED</v>
          </cell>
          <cell r="B1583" t="str">
            <v>1</v>
          </cell>
          <cell r="C1583" t="str">
            <v>F_105067</v>
          </cell>
          <cell r="D1583" t="str">
            <v>0000030000</v>
          </cell>
          <cell r="E1583" t="str">
            <v>2</v>
          </cell>
          <cell r="F1583" t="str">
            <v>F_105067_002</v>
          </cell>
          <cell r="G1583" t="str">
            <v>(Dis.SAVIGNANO) (GATTEO MARE OASI) ASSORBIMENTO AMPEROMETRICO P.PA.2</v>
          </cell>
          <cell r="H1583" t="str">
            <v>A</v>
          </cell>
          <cell r="I1583" t="str">
            <v>820</v>
          </cell>
          <cell r="J1583" t="str">
            <v>4095</v>
          </cell>
          <cell r="K1583" t="str">
            <v>0</v>
          </cell>
          <cell r="L1583" t="str">
            <v>100</v>
          </cell>
          <cell r="M1583" t="str">
            <v>10</v>
          </cell>
          <cell r="N1583" t="str">
            <v>0</v>
          </cell>
          <cell r="O1583" t="str">
            <v>32</v>
          </cell>
          <cell r="P1583" t="str">
            <v>0</v>
          </cell>
          <cell r="Q1583" t="str">
            <v>15</v>
          </cell>
          <cell r="R1583" t="str">
            <v>LINEARE</v>
          </cell>
          <cell r="S1583" t="str">
            <v>999999</v>
          </cell>
          <cell r="T1583" t="str">
            <v>888888</v>
          </cell>
          <cell r="U1583" t="str">
            <v>888888</v>
          </cell>
          <cell r="V1583" t="str">
            <v>-888888</v>
          </cell>
          <cell r="W1583" t="str">
            <v>-888888</v>
          </cell>
          <cell r="X1583" t="str">
            <v>-999999</v>
          </cell>
          <cell r="Y1583" t="str">
            <v>15</v>
          </cell>
          <cell r="Z1583" t="str">
            <v>MEDIA</v>
          </cell>
          <cell r="AA1583" t="str">
            <v>10</v>
          </cell>
          <cell r="AB1583" t="str">
            <v>0</v>
          </cell>
          <cell r="AC1583" t="str">
            <v>SI</v>
          </cell>
          <cell r="AD1583" t="str">
            <v>SI_HighLow</v>
          </cell>
          <cell r="AE1583" t="str">
            <v>not used</v>
          </cell>
          <cell r="AF1583" t="str">
            <v>F105067</v>
          </cell>
        </row>
        <row r="1584">
          <cell r="A1584" t="str">
            <v>SHARED</v>
          </cell>
          <cell r="B1584" t="str">
            <v>1</v>
          </cell>
          <cell r="C1584" t="str">
            <v>F_105068</v>
          </cell>
          <cell r="D1584" t="str">
            <v>0000010000</v>
          </cell>
          <cell r="E1584" t="str">
            <v>-</v>
          </cell>
          <cell r="F1584" t="str">
            <v>F_105068_000</v>
          </cell>
          <cell r="G1584" t="str">
            <v>(Dis.SAVIGNANO) (SAVIGNANO PIIP ) LIVELLO POZZETTO</v>
          </cell>
          <cell r="H1584" t="str">
            <v>%</v>
          </cell>
          <cell r="I1584" t="str">
            <v>820</v>
          </cell>
          <cell r="J1584" t="str">
            <v>4095</v>
          </cell>
          <cell r="K1584" t="str">
            <v>0</v>
          </cell>
          <cell r="L1584" t="str">
            <v>100</v>
          </cell>
          <cell r="M1584" t="str">
            <v>1</v>
          </cell>
          <cell r="N1584" t="str">
            <v>0</v>
          </cell>
          <cell r="O1584" t="str">
            <v>32</v>
          </cell>
          <cell r="P1584" t="str">
            <v>0</v>
          </cell>
          <cell r="Q1584" t="str">
            <v>15</v>
          </cell>
          <cell r="R1584" t="str">
            <v>LINEARE</v>
          </cell>
          <cell r="S1584" t="str">
            <v>999999</v>
          </cell>
          <cell r="T1584" t="str">
            <v>888888</v>
          </cell>
          <cell r="U1584" t="str">
            <v>888888</v>
          </cell>
          <cell r="V1584" t="str">
            <v>-888888</v>
          </cell>
          <cell r="W1584" t="str">
            <v>-888888</v>
          </cell>
          <cell r="X1584" t="str">
            <v>-999999</v>
          </cell>
          <cell r="Y1584" t="str">
            <v>15</v>
          </cell>
          <cell r="Z1584" t="str">
            <v>MEDIA</v>
          </cell>
          <cell r="AA1584" t="str">
            <v>10</v>
          </cell>
          <cell r="AB1584" t="str">
            <v>0</v>
          </cell>
          <cell r="AC1584" t="str">
            <v>SI</v>
          </cell>
          <cell r="AD1584" t="str">
            <v>SI_HighLow</v>
          </cell>
          <cell r="AE1584" t="str">
            <v>not used</v>
          </cell>
          <cell r="AF1584" t="str">
            <v>F105068</v>
          </cell>
        </row>
        <row r="1585">
          <cell r="A1585" t="str">
            <v>SHARED</v>
          </cell>
          <cell r="B1585" t="str">
            <v>1</v>
          </cell>
          <cell r="C1585" t="str">
            <v>F_105068</v>
          </cell>
          <cell r="D1585" t="str">
            <v>0000020000</v>
          </cell>
          <cell r="E1585" t="str">
            <v>1</v>
          </cell>
          <cell r="F1585" t="str">
            <v>F_105068_001</v>
          </cell>
          <cell r="G1585" t="str">
            <v>(Dis.SAVIGNANO) (SAVIGNANO PIIP ) ASSORBIMENTO AMPEROMETRICO P.PA.1</v>
          </cell>
          <cell r="H1585" t="str">
            <v>A</v>
          </cell>
          <cell r="I1585" t="str">
            <v>820</v>
          </cell>
          <cell r="J1585" t="str">
            <v>4095</v>
          </cell>
          <cell r="K1585" t="str">
            <v>0</v>
          </cell>
          <cell r="L1585" t="str">
            <v>100</v>
          </cell>
          <cell r="M1585" t="str">
            <v>10</v>
          </cell>
          <cell r="N1585" t="str">
            <v>0</v>
          </cell>
          <cell r="O1585" t="str">
            <v>32</v>
          </cell>
          <cell r="P1585" t="str">
            <v>0</v>
          </cell>
          <cell r="Q1585" t="str">
            <v>15</v>
          </cell>
          <cell r="R1585" t="str">
            <v>LINEARE</v>
          </cell>
          <cell r="S1585" t="str">
            <v>999999</v>
          </cell>
          <cell r="T1585" t="str">
            <v>888888</v>
          </cell>
          <cell r="U1585" t="str">
            <v>888888</v>
          </cell>
          <cell r="V1585" t="str">
            <v>-888888</v>
          </cell>
          <cell r="W1585" t="str">
            <v>-888888</v>
          </cell>
          <cell r="X1585" t="str">
            <v>-999999</v>
          </cell>
          <cell r="Y1585" t="str">
            <v>15</v>
          </cell>
          <cell r="Z1585" t="str">
            <v>MEDIA</v>
          </cell>
          <cell r="AA1585" t="str">
            <v>10</v>
          </cell>
          <cell r="AB1585" t="str">
            <v>0</v>
          </cell>
          <cell r="AC1585" t="str">
            <v>SI</v>
          </cell>
          <cell r="AD1585" t="str">
            <v>SI_HighLow</v>
          </cell>
          <cell r="AE1585" t="str">
            <v>not used</v>
          </cell>
          <cell r="AF1585" t="str">
            <v>F105068</v>
          </cell>
        </row>
        <row r="1586">
          <cell r="A1586" t="str">
            <v>SHARED</v>
          </cell>
          <cell r="B1586" t="str">
            <v>1</v>
          </cell>
          <cell r="C1586" t="str">
            <v>F_105068</v>
          </cell>
          <cell r="D1586" t="str">
            <v>0000030000</v>
          </cell>
          <cell r="E1586" t="str">
            <v>2</v>
          </cell>
          <cell r="F1586" t="str">
            <v>F_105068_002</v>
          </cell>
          <cell r="G1586" t="str">
            <v>(Dis.SAVIGNANO) (SAVIGNANO PIIP ) ASSORBIMENTO AMPEROMETRICO P.PA.2</v>
          </cell>
          <cell r="H1586" t="str">
            <v>A</v>
          </cell>
          <cell r="I1586" t="str">
            <v>820</v>
          </cell>
          <cell r="J1586" t="str">
            <v>4095</v>
          </cell>
          <cell r="K1586" t="str">
            <v>0</v>
          </cell>
          <cell r="L1586" t="str">
            <v>100</v>
          </cell>
          <cell r="M1586" t="str">
            <v>10</v>
          </cell>
          <cell r="N1586" t="str">
            <v>0</v>
          </cell>
          <cell r="O1586" t="str">
            <v>32</v>
          </cell>
          <cell r="P1586" t="str">
            <v>0</v>
          </cell>
          <cell r="Q1586" t="str">
            <v>15</v>
          </cell>
          <cell r="R1586" t="str">
            <v>LINEARE</v>
          </cell>
          <cell r="S1586" t="str">
            <v>999999</v>
          </cell>
          <cell r="T1586" t="str">
            <v>888888</v>
          </cell>
          <cell r="U1586" t="str">
            <v>888888</v>
          </cell>
          <cell r="V1586" t="str">
            <v>-888888</v>
          </cell>
          <cell r="W1586" t="str">
            <v>-888888</v>
          </cell>
          <cell r="X1586" t="str">
            <v>-999999</v>
          </cell>
          <cell r="Y1586" t="str">
            <v>15</v>
          </cell>
          <cell r="Z1586" t="str">
            <v>MEDIA</v>
          </cell>
          <cell r="AA1586" t="str">
            <v>10</v>
          </cell>
          <cell r="AB1586" t="str">
            <v>0</v>
          </cell>
          <cell r="AC1586" t="str">
            <v>SI</v>
          </cell>
          <cell r="AD1586" t="str">
            <v>SI_HighLow</v>
          </cell>
          <cell r="AE1586" t="str">
            <v>not used</v>
          </cell>
          <cell r="AF1586" t="str">
            <v>F105068</v>
          </cell>
        </row>
        <row r="1587">
          <cell r="A1587" t="str">
            <v>SHARED</v>
          </cell>
          <cell r="B1587" t="str">
            <v>1</v>
          </cell>
          <cell r="C1587" t="str">
            <v>F_105069</v>
          </cell>
          <cell r="D1587" t="str">
            <v>0000010000</v>
          </cell>
          <cell r="E1587" t="str">
            <v>-</v>
          </cell>
          <cell r="F1587" t="str">
            <v>F_105069_000</v>
          </cell>
          <cell r="G1587" t="str">
            <v>(Dis.SAVIGNANO) (RONCHINA) LIVELLO POZZETTO</v>
          </cell>
          <cell r="H1587" t="str">
            <v>%</v>
          </cell>
          <cell r="I1587" t="str">
            <v>820</v>
          </cell>
          <cell r="J1587" t="str">
            <v>4095</v>
          </cell>
          <cell r="K1587" t="str">
            <v>0</v>
          </cell>
          <cell r="L1587" t="str">
            <v>100</v>
          </cell>
          <cell r="M1587" t="str">
            <v>1</v>
          </cell>
          <cell r="N1587" t="str">
            <v>0</v>
          </cell>
          <cell r="O1587" t="str">
            <v>32</v>
          </cell>
          <cell r="P1587" t="str">
            <v>0</v>
          </cell>
          <cell r="Q1587" t="str">
            <v>15</v>
          </cell>
          <cell r="R1587" t="str">
            <v>LINEARE</v>
          </cell>
          <cell r="S1587" t="str">
            <v>999999</v>
          </cell>
          <cell r="T1587" t="str">
            <v>888888</v>
          </cell>
          <cell r="U1587" t="str">
            <v>888888</v>
          </cell>
          <cell r="V1587" t="str">
            <v>-888888</v>
          </cell>
          <cell r="W1587" t="str">
            <v>-888888</v>
          </cell>
          <cell r="X1587" t="str">
            <v>-999999</v>
          </cell>
          <cell r="Y1587" t="str">
            <v>15</v>
          </cell>
          <cell r="Z1587" t="str">
            <v>MEDIA</v>
          </cell>
          <cell r="AA1587" t="str">
            <v>10</v>
          </cell>
          <cell r="AB1587" t="str">
            <v>0</v>
          </cell>
          <cell r="AC1587" t="str">
            <v>SI</v>
          </cell>
          <cell r="AD1587" t="str">
            <v>SI_HighLow</v>
          </cell>
          <cell r="AE1587" t="str">
            <v>not used</v>
          </cell>
          <cell r="AF1587" t="str">
            <v>F105069</v>
          </cell>
        </row>
        <row r="1588">
          <cell r="A1588" t="str">
            <v>SHARED</v>
          </cell>
          <cell r="B1588" t="str">
            <v>1</v>
          </cell>
          <cell r="C1588" t="str">
            <v>F_105069</v>
          </cell>
          <cell r="D1588" t="str">
            <v>0000020000</v>
          </cell>
          <cell r="E1588" t="str">
            <v>1</v>
          </cell>
          <cell r="F1588" t="str">
            <v>F_105069_001</v>
          </cell>
          <cell r="G1588" t="str">
            <v>(Dis.SAVIGNANO) (RONCHINA) ASSORBIMENTO AMPEROMETRICO P.PA.1</v>
          </cell>
          <cell r="H1588" t="str">
            <v>A</v>
          </cell>
          <cell r="I1588" t="str">
            <v>820</v>
          </cell>
          <cell r="J1588" t="str">
            <v>4095</v>
          </cell>
          <cell r="K1588" t="str">
            <v>0</v>
          </cell>
          <cell r="L1588" t="str">
            <v>100</v>
          </cell>
          <cell r="M1588" t="str">
            <v>10</v>
          </cell>
          <cell r="N1588" t="str">
            <v>0</v>
          </cell>
          <cell r="O1588" t="str">
            <v>32</v>
          </cell>
          <cell r="P1588" t="str">
            <v>0</v>
          </cell>
          <cell r="Q1588" t="str">
            <v>15</v>
          </cell>
          <cell r="R1588" t="str">
            <v>LINEARE</v>
          </cell>
          <cell r="S1588" t="str">
            <v>999999</v>
          </cell>
          <cell r="T1588" t="str">
            <v>888888</v>
          </cell>
          <cell r="U1588" t="str">
            <v>888888</v>
          </cell>
          <cell r="V1588" t="str">
            <v>-888888</v>
          </cell>
          <cell r="W1588" t="str">
            <v>-888888</v>
          </cell>
          <cell r="X1588" t="str">
            <v>-999999</v>
          </cell>
          <cell r="Y1588" t="str">
            <v>15</v>
          </cell>
          <cell r="Z1588" t="str">
            <v>MEDIA</v>
          </cell>
          <cell r="AA1588" t="str">
            <v>10</v>
          </cell>
          <cell r="AB1588" t="str">
            <v>0</v>
          </cell>
          <cell r="AC1588" t="str">
            <v>SI</v>
          </cell>
          <cell r="AD1588" t="str">
            <v>SI_HighLow</v>
          </cell>
          <cell r="AE1588" t="str">
            <v>not used</v>
          </cell>
          <cell r="AF1588" t="str">
            <v>F105069</v>
          </cell>
        </row>
        <row r="1589">
          <cell r="A1589" t="str">
            <v>SHARED</v>
          </cell>
          <cell r="B1589" t="str">
            <v>1</v>
          </cell>
          <cell r="C1589" t="str">
            <v>F_105069</v>
          </cell>
          <cell r="D1589" t="str">
            <v>0000030000</v>
          </cell>
          <cell r="E1589" t="str">
            <v>2</v>
          </cell>
          <cell r="F1589" t="str">
            <v>F_105069_002</v>
          </cell>
          <cell r="G1589" t="str">
            <v>(Dis.SAVIGNANO) (RONCHINA) ASSORBIMENTO AMPEROMETRICO P.PA.2</v>
          </cell>
          <cell r="H1589" t="str">
            <v>A</v>
          </cell>
          <cell r="I1589" t="str">
            <v>820</v>
          </cell>
          <cell r="J1589" t="str">
            <v>4095</v>
          </cell>
          <cell r="K1589" t="str">
            <v>0</v>
          </cell>
          <cell r="L1589" t="str">
            <v>100</v>
          </cell>
          <cell r="M1589" t="str">
            <v>10</v>
          </cell>
          <cell r="N1589" t="str">
            <v>0</v>
          </cell>
          <cell r="O1589" t="str">
            <v>32</v>
          </cell>
          <cell r="P1589" t="str">
            <v>0</v>
          </cell>
          <cell r="Q1589" t="str">
            <v>15</v>
          </cell>
          <cell r="R1589" t="str">
            <v>LINEARE</v>
          </cell>
          <cell r="S1589" t="str">
            <v>999999</v>
          </cell>
          <cell r="T1589" t="str">
            <v>888888</v>
          </cell>
          <cell r="U1589" t="str">
            <v>888888</v>
          </cell>
          <cell r="V1589" t="str">
            <v>-888888</v>
          </cell>
          <cell r="W1589" t="str">
            <v>-888888</v>
          </cell>
          <cell r="X1589" t="str">
            <v>-999999</v>
          </cell>
          <cell r="Y1589" t="str">
            <v>15</v>
          </cell>
          <cell r="Z1589" t="str">
            <v>MEDIA</v>
          </cell>
          <cell r="AA1589" t="str">
            <v>10</v>
          </cell>
          <cell r="AB1589" t="str">
            <v>0</v>
          </cell>
          <cell r="AC1589" t="str">
            <v>SI</v>
          </cell>
          <cell r="AD1589" t="str">
            <v>SI_HighLow</v>
          </cell>
          <cell r="AE1589" t="str">
            <v>not used</v>
          </cell>
          <cell r="AF1589" t="str">
            <v>F105069</v>
          </cell>
        </row>
        <row r="1590">
          <cell r="A1590" t="str">
            <v>SHARED</v>
          </cell>
          <cell r="B1590" t="str">
            <v>1</v>
          </cell>
          <cell r="C1590" t="str">
            <v>F_105070</v>
          </cell>
          <cell r="D1590" t="str">
            <v>0000010000</v>
          </cell>
          <cell r="E1590" t="str">
            <v>-</v>
          </cell>
          <cell r="F1590" t="str">
            <v>F_105070_000</v>
          </cell>
          <cell r="G1590" t="str">
            <v>(Dis.SAVIGNANO) (SAVIGNANO VIA FIUME ) LIVELLO POZZETTO</v>
          </cell>
          <cell r="H1590" t="str">
            <v>%</v>
          </cell>
          <cell r="I1590" t="str">
            <v>820</v>
          </cell>
          <cell r="J1590" t="str">
            <v>4095</v>
          </cell>
          <cell r="K1590" t="str">
            <v>0</v>
          </cell>
          <cell r="L1590" t="str">
            <v>10</v>
          </cell>
          <cell r="M1590" t="str">
            <v>0</v>
          </cell>
          <cell r="N1590" t="str">
            <v>0</v>
          </cell>
          <cell r="O1590" t="str">
            <v>32</v>
          </cell>
          <cell r="P1590" t="str">
            <v>0</v>
          </cell>
          <cell r="Q1590" t="str">
            <v>15</v>
          </cell>
          <cell r="R1590" t="str">
            <v>LINEARE</v>
          </cell>
          <cell r="S1590" t="str">
            <v>999999</v>
          </cell>
          <cell r="T1590" t="str">
            <v>888888</v>
          </cell>
          <cell r="U1590" t="str">
            <v>888888</v>
          </cell>
          <cell r="V1590" t="str">
            <v>-888888</v>
          </cell>
          <cell r="W1590" t="str">
            <v>-888888</v>
          </cell>
          <cell r="X1590" t="str">
            <v>-999999</v>
          </cell>
          <cell r="Y1590" t="str">
            <v>15</v>
          </cell>
          <cell r="Z1590" t="str">
            <v>MEDIA</v>
          </cell>
          <cell r="AA1590" t="str">
            <v>10</v>
          </cell>
          <cell r="AB1590" t="str">
            <v>0</v>
          </cell>
          <cell r="AC1590" t="str">
            <v>SI</v>
          </cell>
          <cell r="AD1590" t="str">
            <v>SI_HighLow</v>
          </cell>
          <cell r="AE1590" t="str">
            <v>not used</v>
          </cell>
          <cell r="AF1590" t="str">
            <v>F105070</v>
          </cell>
        </row>
        <row r="1591">
          <cell r="A1591" t="str">
            <v>SHARED</v>
          </cell>
          <cell r="B1591" t="str">
            <v>1</v>
          </cell>
          <cell r="C1591" t="str">
            <v>F_105070</v>
          </cell>
          <cell r="D1591" t="str">
            <v>0000020000</v>
          </cell>
          <cell r="E1591" t="str">
            <v>1</v>
          </cell>
          <cell r="F1591" t="str">
            <v>F_105070_001</v>
          </cell>
          <cell r="G1591" t="str">
            <v>(Dis.SAVIGNANO) (SAVIGNANO VIA FIUME ) ASSORBIMENTO AMPEROMETRICO P.PA.1</v>
          </cell>
          <cell r="H1591" t="str">
            <v>A</v>
          </cell>
          <cell r="I1591" t="str">
            <v>820</v>
          </cell>
          <cell r="J1591" t="str">
            <v>4095</v>
          </cell>
          <cell r="K1591" t="str">
            <v>0</v>
          </cell>
          <cell r="L1591" t="str">
            <v>100</v>
          </cell>
          <cell r="M1591" t="str">
            <v>10</v>
          </cell>
          <cell r="N1591" t="str">
            <v>0</v>
          </cell>
          <cell r="O1591" t="str">
            <v>32</v>
          </cell>
          <cell r="P1591" t="str">
            <v>0</v>
          </cell>
          <cell r="Q1591" t="str">
            <v>15</v>
          </cell>
          <cell r="R1591" t="str">
            <v>LINEARE</v>
          </cell>
          <cell r="S1591" t="str">
            <v>999999</v>
          </cell>
          <cell r="T1591" t="str">
            <v>888888</v>
          </cell>
          <cell r="U1591" t="str">
            <v>888888</v>
          </cell>
          <cell r="V1591" t="str">
            <v>-888888</v>
          </cell>
          <cell r="W1591" t="str">
            <v>-888888</v>
          </cell>
          <cell r="X1591" t="str">
            <v>-999999</v>
          </cell>
          <cell r="Y1591" t="str">
            <v>15</v>
          </cell>
          <cell r="Z1591" t="str">
            <v>MEDIA</v>
          </cell>
          <cell r="AA1591" t="str">
            <v>10</v>
          </cell>
          <cell r="AB1591" t="str">
            <v>0</v>
          </cell>
          <cell r="AC1591" t="str">
            <v>SI</v>
          </cell>
          <cell r="AD1591" t="str">
            <v>SI_HighLow</v>
          </cell>
          <cell r="AE1591" t="str">
            <v>not used</v>
          </cell>
          <cell r="AF1591" t="str">
            <v>F105070</v>
          </cell>
        </row>
        <row r="1592">
          <cell r="A1592" t="str">
            <v>SHARED</v>
          </cell>
          <cell r="B1592" t="str">
            <v>1</v>
          </cell>
          <cell r="C1592" t="str">
            <v>F_105070</v>
          </cell>
          <cell r="D1592" t="str">
            <v>0000030000</v>
          </cell>
          <cell r="E1592" t="str">
            <v>2</v>
          </cell>
          <cell r="F1592" t="str">
            <v>F_105070_002</v>
          </cell>
          <cell r="G1592" t="str">
            <v>(Dis.SAVIGNANO) (SAVIGNANO VIA FIUME ) ASSORBIMENTO AMPEROMETRICO P.PA.2</v>
          </cell>
          <cell r="H1592" t="str">
            <v>A</v>
          </cell>
          <cell r="I1592" t="str">
            <v>820</v>
          </cell>
          <cell r="J1592" t="str">
            <v>4095</v>
          </cell>
          <cell r="K1592" t="str">
            <v>0</v>
          </cell>
          <cell r="L1592" t="str">
            <v>100</v>
          </cell>
          <cell r="M1592" t="str">
            <v>10</v>
          </cell>
          <cell r="N1592" t="str">
            <v>0</v>
          </cell>
          <cell r="O1592" t="str">
            <v>32</v>
          </cell>
          <cell r="P1592" t="str">
            <v>0</v>
          </cell>
          <cell r="Q1592" t="str">
            <v>15</v>
          </cell>
          <cell r="R1592" t="str">
            <v>LINEARE</v>
          </cell>
          <cell r="S1592" t="str">
            <v>999999</v>
          </cell>
          <cell r="T1592" t="str">
            <v>888888</v>
          </cell>
          <cell r="U1592" t="str">
            <v>888888</v>
          </cell>
          <cell r="V1592" t="str">
            <v>-888888</v>
          </cell>
          <cell r="W1592" t="str">
            <v>-888888</v>
          </cell>
          <cell r="X1592" t="str">
            <v>-999999</v>
          </cell>
          <cell r="Y1592" t="str">
            <v>15</v>
          </cell>
          <cell r="Z1592" t="str">
            <v>MEDIA</v>
          </cell>
          <cell r="AA1592" t="str">
            <v>10</v>
          </cell>
          <cell r="AB1592" t="str">
            <v>0</v>
          </cell>
          <cell r="AC1592" t="str">
            <v>SI</v>
          </cell>
          <cell r="AD1592" t="str">
            <v>SI_HighLow</v>
          </cell>
          <cell r="AE1592" t="str">
            <v>not used</v>
          </cell>
          <cell r="AF1592" t="str">
            <v>F105070</v>
          </cell>
        </row>
        <row r="1593">
          <cell r="A1593" t="str">
            <v>SHARED</v>
          </cell>
          <cell r="B1593" t="str">
            <v>1</v>
          </cell>
          <cell r="C1593" t="str">
            <v>F_105073</v>
          </cell>
          <cell r="D1593" t="str">
            <v>0000010000</v>
          </cell>
          <cell r="E1593" t="str">
            <v>-</v>
          </cell>
          <cell r="F1593" t="str">
            <v>F_105073_000</v>
          </cell>
          <cell r="G1593" t="str">
            <v>(Dis.SAVIGNANO) (SAVIGNANO SOTTOPASSO IDROVORA 1 ) LIVELLO POZZETTO</v>
          </cell>
          <cell r="H1593" t="str">
            <v>%</v>
          </cell>
          <cell r="I1593" t="str">
            <v>820</v>
          </cell>
          <cell r="J1593" t="str">
            <v>4095</v>
          </cell>
          <cell r="K1593" t="str">
            <v>0</v>
          </cell>
          <cell r="L1593" t="str">
            <v>100</v>
          </cell>
          <cell r="M1593" t="str">
            <v>1</v>
          </cell>
          <cell r="N1593" t="str">
            <v>0</v>
          </cell>
          <cell r="O1593" t="str">
            <v>32</v>
          </cell>
          <cell r="P1593" t="str">
            <v>0</v>
          </cell>
          <cell r="Q1593" t="str">
            <v>15</v>
          </cell>
          <cell r="R1593" t="str">
            <v>LINEARE</v>
          </cell>
          <cell r="S1593" t="str">
            <v>999999</v>
          </cell>
          <cell r="T1593" t="str">
            <v>888888</v>
          </cell>
          <cell r="U1593" t="str">
            <v>888888</v>
          </cell>
          <cell r="V1593" t="str">
            <v>-888888</v>
          </cell>
          <cell r="W1593" t="str">
            <v>-888888</v>
          </cell>
          <cell r="X1593" t="str">
            <v>-999999</v>
          </cell>
          <cell r="Y1593" t="str">
            <v>15</v>
          </cell>
          <cell r="Z1593" t="str">
            <v>MEDIA</v>
          </cell>
          <cell r="AA1593" t="str">
            <v>10</v>
          </cell>
          <cell r="AB1593" t="str">
            <v>0</v>
          </cell>
          <cell r="AC1593" t="str">
            <v>SI</v>
          </cell>
          <cell r="AD1593" t="str">
            <v>SI_HighLow</v>
          </cell>
          <cell r="AE1593" t="str">
            <v>not used</v>
          </cell>
          <cell r="AF1593" t="str">
            <v>F105073</v>
          </cell>
        </row>
        <row r="1594">
          <cell r="A1594" t="str">
            <v>SHARED</v>
          </cell>
          <cell r="B1594" t="str">
            <v>1</v>
          </cell>
          <cell r="C1594" t="str">
            <v>F_105073</v>
          </cell>
          <cell r="D1594" t="str">
            <v>0000020000</v>
          </cell>
          <cell r="E1594" t="str">
            <v>1</v>
          </cell>
          <cell r="F1594" t="str">
            <v>F_105073_001</v>
          </cell>
          <cell r="G1594" t="str">
            <v>(Dis.SAVIGNANO) (SAVIGNANO SOTTOPASSO IDROVORA 1 ) ASSORBIMENTO AMPEROMETRICO P.</v>
          </cell>
          <cell r="H1594" t="str">
            <v>A</v>
          </cell>
          <cell r="I1594" t="str">
            <v>820</v>
          </cell>
          <cell r="J1594" t="str">
            <v>4095</v>
          </cell>
          <cell r="K1594" t="str">
            <v>0</v>
          </cell>
          <cell r="L1594" t="str">
            <v>100</v>
          </cell>
          <cell r="M1594" t="str">
            <v>10</v>
          </cell>
          <cell r="N1594" t="str">
            <v>0</v>
          </cell>
          <cell r="O1594" t="str">
            <v>32</v>
          </cell>
          <cell r="P1594" t="str">
            <v>0</v>
          </cell>
          <cell r="Q1594" t="str">
            <v>15</v>
          </cell>
          <cell r="R1594" t="str">
            <v>LINEARE</v>
          </cell>
          <cell r="S1594" t="str">
            <v>999999</v>
          </cell>
          <cell r="T1594" t="str">
            <v>888888</v>
          </cell>
          <cell r="U1594" t="str">
            <v>888888</v>
          </cell>
          <cell r="V1594" t="str">
            <v>-888888</v>
          </cell>
          <cell r="W1594" t="str">
            <v>-888888</v>
          </cell>
          <cell r="X1594" t="str">
            <v>-999999</v>
          </cell>
          <cell r="Y1594" t="str">
            <v>15</v>
          </cell>
          <cell r="Z1594" t="str">
            <v>MEDIA</v>
          </cell>
          <cell r="AA1594" t="str">
            <v>10</v>
          </cell>
          <cell r="AB1594" t="str">
            <v>0</v>
          </cell>
          <cell r="AC1594" t="str">
            <v>SI</v>
          </cell>
          <cell r="AD1594" t="str">
            <v>SI_HighLow</v>
          </cell>
          <cell r="AE1594" t="str">
            <v>not used</v>
          </cell>
          <cell r="AF1594" t="str">
            <v>F105073</v>
          </cell>
        </row>
        <row r="1595">
          <cell r="A1595" t="str">
            <v>SHARED</v>
          </cell>
          <cell r="B1595" t="str">
            <v>1</v>
          </cell>
          <cell r="C1595" t="str">
            <v>F_105073</v>
          </cell>
          <cell r="D1595" t="str">
            <v>0000030000</v>
          </cell>
          <cell r="E1595" t="str">
            <v>2</v>
          </cell>
          <cell r="F1595" t="str">
            <v>F_105073_002</v>
          </cell>
          <cell r="G1595" t="str">
            <v>(Dis.SAVIGNANO) (SAVIGNANO SOTTOPASSO IDROVORA 1 ) ASSORBIMENTO AMPEROMETRICO P.</v>
          </cell>
          <cell r="H1595" t="str">
            <v>A</v>
          </cell>
          <cell r="I1595" t="str">
            <v>820</v>
          </cell>
          <cell r="J1595" t="str">
            <v>4095</v>
          </cell>
          <cell r="K1595" t="str">
            <v>0</v>
          </cell>
          <cell r="L1595" t="str">
            <v>100</v>
          </cell>
          <cell r="M1595" t="str">
            <v>10</v>
          </cell>
          <cell r="N1595" t="str">
            <v>0</v>
          </cell>
          <cell r="O1595" t="str">
            <v>32</v>
          </cell>
          <cell r="P1595" t="str">
            <v>0</v>
          </cell>
          <cell r="Q1595" t="str">
            <v>15</v>
          </cell>
          <cell r="R1595" t="str">
            <v>LINEARE</v>
          </cell>
          <cell r="S1595" t="str">
            <v>999999</v>
          </cell>
          <cell r="T1595" t="str">
            <v>888888</v>
          </cell>
          <cell r="U1595" t="str">
            <v>888888</v>
          </cell>
          <cell r="V1595" t="str">
            <v>-888888</v>
          </cell>
          <cell r="W1595" t="str">
            <v>-888888</v>
          </cell>
          <cell r="X1595" t="str">
            <v>-999999</v>
          </cell>
          <cell r="Y1595" t="str">
            <v>15</v>
          </cell>
          <cell r="Z1595" t="str">
            <v>MEDIA</v>
          </cell>
          <cell r="AA1595" t="str">
            <v>10</v>
          </cell>
          <cell r="AB1595" t="str">
            <v>0</v>
          </cell>
          <cell r="AC1595" t="str">
            <v>SI</v>
          </cell>
          <cell r="AD1595" t="str">
            <v>SI_HighLow</v>
          </cell>
          <cell r="AE1595" t="str">
            <v>not used</v>
          </cell>
          <cell r="AF1595" t="str">
            <v>F105073</v>
          </cell>
        </row>
        <row r="1596">
          <cell r="A1596" t="str">
            <v>SHARED</v>
          </cell>
          <cell r="B1596" t="str">
            <v>1</v>
          </cell>
          <cell r="C1596" t="str">
            <v>F_105075</v>
          </cell>
          <cell r="D1596" t="str">
            <v>0000010000</v>
          </cell>
          <cell r="E1596" t="str">
            <v>-</v>
          </cell>
          <cell r="F1596" t="str">
            <v>F_105075_000</v>
          </cell>
          <cell r="G1596" t="str">
            <v>(Dis.SAVIGNANO) (GATTEO MONTES.MARTINO) LIVELLO POZZETTO</v>
          </cell>
          <cell r="H1596" t="str">
            <v>%</v>
          </cell>
          <cell r="I1596" t="str">
            <v>820</v>
          </cell>
          <cell r="J1596" t="str">
            <v>4095</v>
          </cell>
          <cell r="K1596" t="str">
            <v>0</v>
          </cell>
          <cell r="L1596" t="str">
            <v>10</v>
          </cell>
          <cell r="M1596" t="str">
            <v>0</v>
          </cell>
          <cell r="N1596" t="str">
            <v>0</v>
          </cell>
          <cell r="O1596" t="str">
            <v>32</v>
          </cell>
          <cell r="P1596" t="str">
            <v>0</v>
          </cell>
          <cell r="Q1596" t="str">
            <v>15</v>
          </cell>
          <cell r="R1596" t="str">
            <v>LINEARE</v>
          </cell>
          <cell r="S1596" t="str">
            <v>999999</v>
          </cell>
          <cell r="T1596" t="str">
            <v>888888</v>
          </cell>
          <cell r="U1596" t="str">
            <v>888888</v>
          </cell>
          <cell r="V1596" t="str">
            <v>-888888</v>
          </cell>
          <cell r="W1596" t="str">
            <v>-888888</v>
          </cell>
          <cell r="X1596" t="str">
            <v>-999999</v>
          </cell>
          <cell r="Y1596" t="str">
            <v>15</v>
          </cell>
          <cell r="Z1596" t="str">
            <v>MEDIA</v>
          </cell>
          <cell r="AA1596" t="str">
            <v>10</v>
          </cell>
          <cell r="AB1596" t="str">
            <v>0</v>
          </cell>
          <cell r="AC1596" t="str">
            <v>SI</v>
          </cell>
          <cell r="AD1596" t="str">
            <v>SI_HighLow</v>
          </cell>
          <cell r="AE1596" t="str">
            <v>not used</v>
          </cell>
          <cell r="AF1596" t="str">
            <v>F105075</v>
          </cell>
        </row>
        <row r="1597">
          <cell r="A1597" t="str">
            <v>SHARED</v>
          </cell>
          <cell r="B1597" t="str">
            <v>1</v>
          </cell>
          <cell r="C1597" t="str">
            <v>F_105075</v>
          </cell>
          <cell r="D1597" t="str">
            <v>0000020000</v>
          </cell>
          <cell r="E1597" t="str">
            <v>1</v>
          </cell>
          <cell r="F1597" t="str">
            <v>F_105075_001</v>
          </cell>
          <cell r="G1597" t="str">
            <v>(Dis.SAVIGNANO) (GATTEO MONTES.MARTINO) ASSORBIMENTO AMPEROMETRICO P.PA.1</v>
          </cell>
          <cell r="H1597" t="str">
            <v>A</v>
          </cell>
          <cell r="I1597" t="str">
            <v>820</v>
          </cell>
          <cell r="J1597" t="str">
            <v>4095</v>
          </cell>
          <cell r="K1597" t="str">
            <v>0</v>
          </cell>
          <cell r="L1597" t="str">
            <v>100</v>
          </cell>
          <cell r="M1597" t="str">
            <v>10</v>
          </cell>
          <cell r="N1597" t="str">
            <v>0</v>
          </cell>
          <cell r="O1597" t="str">
            <v>32</v>
          </cell>
          <cell r="P1597" t="str">
            <v>0</v>
          </cell>
          <cell r="Q1597" t="str">
            <v>15</v>
          </cell>
          <cell r="R1597" t="str">
            <v>LINEARE</v>
          </cell>
          <cell r="S1597" t="str">
            <v>999999</v>
          </cell>
          <cell r="T1597" t="str">
            <v>888888</v>
          </cell>
          <cell r="U1597" t="str">
            <v>888888</v>
          </cell>
          <cell r="V1597" t="str">
            <v>-888888</v>
          </cell>
          <cell r="W1597" t="str">
            <v>-888888</v>
          </cell>
          <cell r="X1597" t="str">
            <v>-999999</v>
          </cell>
          <cell r="Y1597" t="str">
            <v>15</v>
          </cell>
          <cell r="Z1597" t="str">
            <v>MEDIA</v>
          </cell>
          <cell r="AA1597" t="str">
            <v>10</v>
          </cell>
          <cell r="AB1597" t="str">
            <v>0</v>
          </cell>
          <cell r="AC1597" t="str">
            <v>SI</v>
          </cell>
          <cell r="AD1597" t="str">
            <v>SI_HighLow</v>
          </cell>
          <cell r="AE1597" t="str">
            <v>not used</v>
          </cell>
          <cell r="AF1597" t="str">
            <v>F105075</v>
          </cell>
        </row>
        <row r="1598">
          <cell r="A1598" t="str">
            <v>SHARED</v>
          </cell>
          <cell r="B1598" t="str">
            <v>1</v>
          </cell>
          <cell r="C1598" t="str">
            <v>F_105075</v>
          </cell>
          <cell r="D1598" t="str">
            <v>0000030000</v>
          </cell>
          <cell r="E1598" t="str">
            <v>2</v>
          </cell>
          <cell r="F1598" t="str">
            <v>F_105075_002</v>
          </cell>
          <cell r="G1598" t="str">
            <v>(Dis.SAVIGNANO) (GATTEO MONTES.MARTINO) ASSORBIMENTO AMPEROMETRICO P.PA.2</v>
          </cell>
          <cell r="H1598" t="str">
            <v>A</v>
          </cell>
          <cell r="I1598" t="str">
            <v>820</v>
          </cell>
          <cell r="J1598" t="str">
            <v>4095</v>
          </cell>
          <cell r="K1598" t="str">
            <v>0</v>
          </cell>
          <cell r="L1598" t="str">
            <v>100</v>
          </cell>
          <cell r="M1598" t="str">
            <v>10</v>
          </cell>
          <cell r="N1598" t="str">
            <v>0</v>
          </cell>
          <cell r="O1598" t="str">
            <v>32</v>
          </cell>
          <cell r="P1598" t="str">
            <v>0</v>
          </cell>
          <cell r="Q1598" t="str">
            <v>15</v>
          </cell>
          <cell r="R1598" t="str">
            <v>LINEARE</v>
          </cell>
          <cell r="S1598" t="str">
            <v>999999</v>
          </cell>
          <cell r="T1598" t="str">
            <v>888888</v>
          </cell>
          <cell r="U1598" t="str">
            <v>888888</v>
          </cell>
          <cell r="V1598" t="str">
            <v>-888888</v>
          </cell>
          <cell r="W1598" t="str">
            <v>-888888</v>
          </cell>
          <cell r="X1598" t="str">
            <v>-999999</v>
          </cell>
          <cell r="Y1598" t="str">
            <v>15</v>
          </cell>
          <cell r="Z1598" t="str">
            <v>MEDIA</v>
          </cell>
          <cell r="AA1598" t="str">
            <v>10</v>
          </cell>
          <cell r="AB1598" t="str">
            <v>0</v>
          </cell>
          <cell r="AC1598" t="str">
            <v>SI</v>
          </cell>
          <cell r="AD1598" t="str">
            <v>SI_HighLow</v>
          </cell>
          <cell r="AE1598" t="str">
            <v>not used</v>
          </cell>
          <cell r="AF1598" t="str">
            <v>F105075</v>
          </cell>
        </row>
        <row r="1599">
          <cell r="A1599" t="str">
            <v>SHARED</v>
          </cell>
          <cell r="B1599" t="str">
            <v>1</v>
          </cell>
          <cell r="C1599" t="str">
            <v>F_105077</v>
          </cell>
          <cell r="D1599" t="str">
            <v>0000010000</v>
          </cell>
          <cell r="E1599" t="str">
            <v>-</v>
          </cell>
          <cell r="F1599" t="str">
            <v>F_105077_000</v>
          </cell>
          <cell r="G1599" t="str">
            <v>(Dis.SAVIGNANO) (SAVIGNANO ROSSI ) LIVELLO POZZETTO</v>
          </cell>
          <cell r="H1599" t="str">
            <v>%</v>
          </cell>
          <cell r="I1599" t="str">
            <v>820</v>
          </cell>
          <cell r="J1599" t="str">
            <v>4095</v>
          </cell>
          <cell r="K1599" t="str">
            <v>0</v>
          </cell>
          <cell r="L1599" t="str">
            <v>10</v>
          </cell>
          <cell r="M1599" t="str">
            <v>0</v>
          </cell>
          <cell r="N1599" t="str">
            <v>0</v>
          </cell>
          <cell r="O1599" t="str">
            <v>32</v>
          </cell>
          <cell r="P1599" t="str">
            <v>0</v>
          </cell>
          <cell r="Q1599" t="str">
            <v>15</v>
          </cell>
          <cell r="R1599" t="str">
            <v>LINEARE</v>
          </cell>
          <cell r="S1599" t="str">
            <v>999999</v>
          </cell>
          <cell r="T1599" t="str">
            <v>888888</v>
          </cell>
          <cell r="U1599" t="str">
            <v>888888</v>
          </cell>
          <cell r="V1599" t="str">
            <v>-888888</v>
          </cell>
          <cell r="W1599" t="str">
            <v>-888888</v>
          </cell>
          <cell r="X1599" t="str">
            <v>-999999</v>
          </cell>
          <cell r="Y1599" t="str">
            <v>15</v>
          </cell>
          <cell r="Z1599" t="str">
            <v>MEDIA</v>
          </cell>
          <cell r="AA1599" t="str">
            <v>10</v>
          </cell>
          <cell r="AB1599" t="str">
            <v>0</v>
          </cell>
          <cell r="AC1599" t="str">
            <v>SI</v>
          </cell>
          <cell r="AD1599" t="str">
            <v>SI_HighLow</v>
          </cell>
          <cell r="AE1599" t="str">
            <v>not used</v>
          </cell>
          <cell r="AF1599" t="str">
            <v>F105077</v>
          </cell>
        </row>
        <row r="1600">
          <cell r="A1600" t="str">
            <v>SHARED</v>
          </cell>
          <cell r="B1600" t="str">
            <v>1</v>
          </cell>
          <cell r="C1600" t="str">
            <v>F_105077</v>
          </cell>
          <cell r="D1600" t="str">
            <v>0000020000</v>
          </cell>
          <cell r="E1600" t="str">
            <v>1</v>
          </cell>
          <cell r="F1600" t="str">
            <v>F_105077_001</v>
          </cell>
          <cell r="G1600" t="str">
            <v>(Dis.SAVIGNANO) (SAVIGNANO ROSSI ) ASSORBIMENTO AMPEROMETRICO P.PA.1</v>
          </cell>
          <cell r="H1600" t="str">
            <v>A</v>
          </cell>
          <cell r="I1600" t="str">
            <v>820</v>
          </cell>
          <cell r="J1600" t="str">
            <v>4095</v>
          </cell>
          <cell r="K1600" t="str">
            <v>0</v>
          </cell>
          <cell r="L1600" t="str">
            <v>100</v>
          </cell>
          <cell r="M1600" t="str">
            <v>10</v>
          </cell>
          <cell r="N1600" t="str">
            <v>0</v>
          </cell>
          <cell r="O1600" t="str">
            <v>32</v>
          </cell>
          <cell r="P1600" t="str">
            <v>0</v>
          </cell>
          <cell r="Q1600" t="str">
            <v>15</v>
          </cell>
          <cell r="R1600" t="str">
            <v>LINEARE</v>
          </cell>
          <cell r="S1600" t="str">
            <v>999999</v>
          </cell>
          <cell r="T1600" t="str">
            <v>888888</v>
          </cell>
          <cell r="U1600" t="str">
            <v>888888</v>
          </cell>
          <cell r="V1600" t="str">
            <v>-888888</v>
          </cell>
          <cell r="W1600" t="str">
            <v>-888888</v>
          </cell>
          <cell r="X1600" t="str">
            <v>-999999</v>
          </cell>
          <cell r="Y1600" t="str">
            <v>15</v>
          </cell>
          <cell r="Z1600" t="str">
            <v>MEDIA</v>
          </cell>
          <cell r="AA1600" t="str">
            <v>10</v>
          </cell>
          <cell r="AB1600" t="str">
            <v>0</v>
          </cell>
          <cell r="AC1600" t="str">
            <v>SI</v>
          </cell>
          <cell r="AD1600" t="str">
            <v>SI_HighLow</v>
          </cell>
          <cell r="AE1600" t="str">
            <v>not used</v>
          </cell>
          <cell r="AF1600" t="str">
            <v>F105077</v>
          </cell>
        </row>
        <row r="1601">
          <cell r="A1601" t="str">
            <v>SHARED</v>
          </cell>
          <cell r="B1601" t="str">
            <v>1</v>
          </cell>
          <cell r="C1601" t="str">
            <v>F_105077</v>
          </cell>
          <cell r="D1601" t="str">
            <v>0000030000</v>
          </cell>
          <cell r="E1601" t="str">
            <v>2</v>
          </cell>
          <cell r="F1601" t="str">
            <v>F_105077_002</v>
          </cell>
          <cell r="G1601" t="str">
            <v>(Dis.SAVIGNANO) (SAVIGNANO ROSSI ) ASSORBIMENTO AMPEROMETRICO P.PA.2</v>
          </cell>
          <cell r="H1601" t="str">
            <v>A</v>
          </cell>
          <cell r="I1601" t="str">
            <v>820</v>
          </cell>
          <cell r="J1601" t="str">
            <v>4095</v>
          </cell>
          <cell r="K1601" t="str">
            <v>0</v>
          </cell>
          <cell r="L1601" t="str">
            <v>100</v>
          </cell>
          <cell r="M1601" t="str">
            <v>10</v>
          </cell>
          <cell r="N1601" t="str">
            <v>0</v>
          </cell>
          <cell r="O1601" t="str">
            <v>32</v>
          </cell>
          <cell r="P1601" t="str">
            <v>0</v>
          </cell>
          <cell r="Q1601" t="str">
            <v>15</v>
          </cell>
          <cell r="R1601" t="str">
            <v>LINEARE</v>
          </cell>
          <cell r="S1601" t="str">
            <v>999999</v>
          </cell>
          <cell r="T1601" t="str">
            <v>888888</v>
          </cell>
          <cell r="U1601" t="str">
            <v>888888</v>
          </cell>
          <cell r="V1601" t="str">
            <v>-888888</v>
          </cell>
          <cell r="W1601" t="str">
            <v>-888888</v>
          </cell>
          <cell r="X1601" t="str">
            <v>-999999</v>
          </cell>
          <cell r="Y1601" t="str">
            <v>15</v>
          </cell>
          <cell r="Z1601" t="str">
            <v>MEDIA</v>
          </cell>
          <cell r="AA1601" t="str">
            <v>10</v>
          </cell>
          <cell r="AB1601" t="str">
            <v>0</v>
          </cell>
          <cell r="AC1601" t="str">
            <v>SI</v>
          </cell>
          <cell r="AD1601" t="str">
            <v>SI_HighLow</v>
          </cell>
          <cell r="AE1601" t="str">
            <v>not used</v>
          </cell>
          <cell r="AF1601" t="str">
            <v>F105077</v>
          </cell>
        </row>
        <row r="1602">
          <cell r="A1602" t="str">
            <v>SHARED</v>
          </cell>
          <cell r="B1602" t="str">
            <v>10</v>
          </cell>
          <cell r="C1602" t="str">
            <v>T_400000</v>
          </cell>
          <cell r="D1602" t="str">
            <v>0000960000</v>
          </cell>
          <cell r="E1602" t="str">
            <v>0</v>
          </cell>
          <cell r="F1602" t="str">
            <v>F_105079_000</v>
          </cell>
          <cell r="G1602" t="str">
            <v>(Dis.SAVIGNANO) (SOTTOPASSO SAVIGNANO) SECONDO TBOX</v>
          </cell>
          <cell r="H1602" t="str">
            <v>sec</v>
          </cell>
          <cell r="I1602" t="str">
            <v>0</v>
          </cell>
          <cell r="J1602" t="str">
            <v>1000</v>
          </cell>
          <cell r="K1602" t="str">
            <v>0</v>
          </cell>
          <cell r="L1602" t="str">
            <v>100</v>
          </cell>
          <cell r="M1602" t="str">
            <v>1</v>
          </cell>
          <cell r="N1602" t="str">
            <v>0</v>
          </cell>
          <cell r="O1602" t="str">
            <v>10</v>
          </cell>
          <cell r="P1602" t="str">
            <v>0</v>
          </cell>
          <cell r="Q1602" t="str">
            <v>15</v>
          </cell>
          <cell r="R1602" t="str">
            <v>LINEARE</v>
          </cell>
          <cell r="S1602" t="str">
            <v>999999</v>
          </cell>
          <cell r="T1602" t="str">
            <v>888888</v>
          </cell>
          <cell r="U1602" t="str">
            <v>888888</v>
          </cell>
          <cell r="V1602" t="str">
            <v>-888888</v>
          </cell>
          <cell r="W1602" t="str">
            <v>-888888</v>
          </cell>
          <cell r="X1602" t="str">
            <v>-999999</v>
          </cell>
          <cell r="Y1602" t="str">
            <v>0</v>
          </cell>
          <cell r="Z1602" t="str">
            <v>MEDIA</v>
          </cell>
          <cell r="AA1602" t="str">
            <v>10</v>
          </cell>
          <cell r="AB1602" t="str">
            <v>0</v>
          </cell>
          <cell r="AC1602" t="str">
            <v>NO</v>
          </cell>
          <cell r="AD1602" t="str">
            <v>NO</v>
          </cell>
          <cell r="AE1602" t="str">
            <v>not used</v>
          </cell>
          <cell r="AF1602" t="str">
            <v>F105079</v>
          </cell>
        </row>
        <row r="1603">
          <cell r="A1603" t="str">
            <v>SHARED</v>
          </cell>
          <cell r="B1603" t="str">
            <v>10</v>
          </cell>
          <cell r="C1603" t="str">
            <v>T_400000</v>
          </cell>
          <cell r="D1603" t="str">
            <v>0000970000</v>
          </cell>
          <cell r="E1603" t="str">
            <v>1</v>
          </cell>
          <cell r="F1603" t="str">
            <v>F_105079_001</v>
          </cell>
          <cell r="G1603" t="str">
            <v>(Dis.SAVIGNANO) (SOTTOPASSO SAVIGNANO) MINUTO TBOX</v>
          </cell>
          <cell r="H1603" t="str">
            <v>min</v>
          </cell>
          <cell r="I1603" t="str">
            <v>0</v>
          </cell>
          <cell r="J1603" t="str">
            <v>1000</v>
          </cell>
          <cell r="K1603" t="str">
            <v>0</v>
          </cell>
          <cell r="L1603" t="str">
            <v>100</v>
          </cell>
          <cell r="M1603" t="str">
            <v>1</v>
          </cell>
          <cell r="N1603" t="str">
            <v>0</v>
          </cell>
          <cell r="O1603" t="str">
            <v>10</v>
          </cell>
          <cell r="P1603" t="str">
            <v>0</v>
          </cell>
          <cell r="Q1603" t="str">
            <v>15</v>
          </cell>
          <cell r="R1603" t="str">
            <v>LINEARE</v>
          </cell>
          <cell r="S1603" t="str">
            <v>999999</v>
          </cell>
          <cell r="T1603" t="str">
            <v>888888</v>
          </cell>
          <cell r="U1603" t="str">
            <v>888888</v>
          </cell>
          <cell r="V1603" t="str">
            <v>-888888</v>
          </cell>
          <cell r="W1603" t="str">
            <v>-888888</v>
          </cell>
          <cell r="X1603" t="str">
            <v>-999999</v>
          </cell>
          <cell r="Y1603" t="str">
            <v>0</v>
          </cell>
          <cell r="Z1603" t="str">
            <v>MEDIA</v>
          </cell>
          <cell r="AA1603" t="str">
            <v>10</v>
          </cell>
          <cell r="AB1603" t="str">
            <v>0</v>
          </cell>
          <cell r="AC1603" t="str">
            <v>NO</v>
          </cell>
          <cell r="AD1603" t="str">
            <v>NO</v>
          </cell>
          <cell r="AE1603" t="str">
            <v>not used</v>
          </cell>
          <cell r="AF1603" t="str">
            <v>F105079</v>
          </cell>
        </row>
        <row r="1604">
          <cell r="A1604" t="str">
            <v>SHARED</v>
          </cell>
          <cell r="B1604" t="str">
            <v>10</v>
          </cell>
          <cell r="C1604" t="str">
            <v>T_400000</v>
          </cell>
          <cell r="D1604" t="str">
            <v>0000980000</v>
          </cell>
          <cell r="E1604" t="str">
            <v>2</v>
          </cell>
          <cell r="F1604" t="str">
            <v>F_105079_002</v>
          </cell>
          <cell r="G1604" t="str">
            <v>(Dis.SAVIGNANO) (SOTTOPASSO SAVIGNANO) ORE TBOX</v>
          </cell>
          <cell r="H1604" t="str">
            <v>h</v>
          </cell>
          <cell r="I1604" t="str">
            <v>0</v>
          </cell>
          <cell r="J1604" t="str">
            <v>1000</v>
          </cell>
          <cell r="K1604" t="str">
            <v>0</v>
          </cell>
          <cell r="L1604" t="str">
            <v>100</v>
          </cell>
          <cell r="M1604" t="str">
            <v>1</v>
          </cell>
          <cell r="N1604" t="str">
            <v>0</v>
          </cell>
          <cell r="O1604" t="str">
            <v>10</v>
          </cell>
          <cell r="P1604" t="str">
            <v>0</v>
          </cell>
          <cell r="Q1604" t="str">
            <v>15</v>
          </cell>
          <cell r="R1604" t="str">
            <v>LINEARE</v>
          </cell>
          <cell r="S1604" t="str">
            <v>999999</v>
          </cell>
          <cell r="T1604" t="str">
            <v>888888</v>
          </cell>
          <cell r="U1604" t="str">
            <v>888888</v>
          </cell>
          <cell r="V1604" t="str">
            <v>-888888</v>
          </cell>
          <cell r="W1604" t="str">
            <v>-888888</v>
          </cell>
          <cell r="X1604" t="str">
            <v>-999999</v>
          </cell>
          <cell r="Y1604" t="str">
            <v>0</v>
          </cell>
          <cell r="Z1604" t="str">
            <v>MEDIA</v>
          </cell>
          <cell r="AA1604" t="str">
            <v>10</v>
          </cell>
          <cell r="AB1604" t="str">
            <v>0</v>
          </cell>
          <cell r="AC1604" t="str">
            <v>NO</v>
          </cell>
          <cell r="AD1604" t="str">
            <v>NO</v>
          </cell>
          <cell r="AE1604" t="str">
            <v>not used</v>
          </cell>
          <cell r="AF1604" t="str">
            <v>F105079</v>
          </cell>
        </row>
        <row r="1605">
          <cell r="A1605" t="str">
            <v>SHARED</v>
          </cell>
          <cell r="B1605" t="str">
            <v>10</v>
          </cell>
          <cell r="C1605" t="str">
            <v>T_400000</v>
          </cell>
          <cell r="D1605" t="str">
            <v>0000990000</v>
          </cell>
          <cell r="E1605" t="str">
            <v>5</v>
          </cell>
          <cell r="F1605" t="str">
            <v>F_105079_003</v>
          </cell>
          <cell r="G1605" t="str">
            <v>(Dis.SAVIGNANO) (SOTTOPASSO SAVIGNANO) TENSIONE BATTERIA</v>
          </cell>
          <cell r="H1605" t="str">
            <v>V</v>
          </cell>
          <cell r="I1605" t="str">
            <v>0</v>
          </cell>
          <cell r="J1605" t="str">
            <v>1000</v>
          </cell>
          <cell r="K1605" t="str">
            <v>0</v>
          </cell>
          <cell r="L1605" t="str">
            <v>100</v>
          </cell>
          <cell r="M1605" t="str">
            <v>1</v>
          </cell>
          <cell r="N1605" t="str">
            <v>0</v>
          </cell>
          <cell r="O1605" t="str">
            <v>10</v>
          </cell>
          <cell r="P1605" t="str">
            <v>0</v>
          </cell>
          <cell r="Q1605" t="str">
            <v>15</v>
          </cell>
          <cell r="R1605" t="str">
            <v>LINEARE</v>
          </cell>
          <cell r="S1605" t="str">
            <v>999999</v>
          </cell>
          <cell r="T1605" t="str">
            <v>888888</v>
          </cell>
          <cell r="U1605" t="str">
            <v>888888</v>
          </cell>
          <cell r="V1605" t="str">
            <v>-888888</v>
          </cell>
          <cell r="W1605" t="str">
            <v>-888888</v>
          </cell>
          <cell r="X1605" t="str">
            <v>-999999</v>
          </cell>
          <cell r="Y1605" t="str">
            <v>0</v>
          </cell>
          <cell r="Z1605" t="str">
            <v>MEDIA</v>
          </cell>
          <cell r="AA1605" t="str">
            <v>10</v>
          </cell>
          <cell r="AB1605" t="str">
            <v>0</v>
          </cell>
          <cell r="AC1605" t="str">
            <v>NO</v>
          </cell>
          <cell r="AD1605" t="str">
            <v>NO</v>
          </cell>
          <cell r="AE1605" t="str">
            <v>not used</v>
          </cell>
          <cell r="AF1605" t="str">
            <v>F105079</v>
          </cell>
        </row>
        <row r="1606">
          <cell r="A1606" t="str">
            <v>SHARED</v>
          </cell>
          <cell r="B1606" t="str">
            <v>10</v>
          </cell>
          <cell r="C1606" t="str">
            <v>T_400000</v>
          </cell>
          <cell r="D1606" t="str">
            <v>0001000000</v>
          </cell>
          <cell r="E1606" t="str">
            <v>6</v>
          </cell>
          <cell r="F1606" t="str">
            <v>F_105079_004</v>
          </cell>
          <cell r="G1606" t="str">
            <v>(Dis.SAVIGNANO) (SOTTOPASSO SAVIGNANO) LIVELLO VASCA</v>
          </cell>
          <cell r="H1606" t="str">
            <v>%</v>
          </cell>
          <cell r="I1606" t="str">
            <v>0</v>
          </cell>
          <cell r="J1606" t="str">
            <v>1000</v>
          </cell>
          <cell r="K1606" t="str">
            <v>0</v>
          </cell>
          <cell r="L1606" t="str">
            <v>200</v>
          </cell>
          <cell r="M1606" t="str">
            <v>0</v>
          </cell>
          <cell r="N1606" t="str">
            <v>0</v>
          </cell>
          <cell r="O1606" t="str">
            <v>10</v>
          </cell>
          <cell r="P1606" t="str">
            <v>0</v>
          </cell>
          <cell r="Q1606" t="str">
            <v>15</v>
          </cell>
          <cell r="R1606" t="str">
            <v>LINEARE</v>
          </cell>
          <cell r="S1606" t="str">
            <v>999999</v>
          </cell>
          <cell r="T1606" t="str">
            <v>888888</v>
          </cell>
          <cell r="U1606" t="str">
            <v>888888</v>
          </cell>
          <cell r="V1606" t="str">
            <v>-888888</v>
          </cell>
          <cell r="W1606" t="str">
            <v>-888888</v>
          </cell>
          <cell r="X1606" t="str">
            <v>-999999</v>
          </cell>
          <cell r="Y1606" t="str">
            <v>0</v>
          </cell>
          <cell r="Z1606" t="str">
            <v>MEDIA</v>
          </cell>
          <cell r="AA1606" t="str">
            <v>10</v>
          </cell>
          <cell r="AB1606" t="str">
            <v>0</v>
          </cell>
          <cell r="AC1606" t="str">
            <v>NO</v>
          </cell>
          <cell r="AD1606" t="str">
            <v>NO</v>
          </cell>
          <cell r="AE1606" t="str">
            <v>not used</v>
          </cell>
          <cell r="AF1606" t="str">
            <v>F105079</v>
          </cell>
        </row>
        <row r="1607">
          <cell r="A1607" t="str">
            <v>SHARED</v>
          </cell>
          <cell r="B1607" t="str">
            <v>10</v>
          </cell>
          <cell r="C1607" t="str">
            <v>T_400000</v>
          </cell>
          <cell r="D1607" t="str">
            <v>0001010000</v>
          </cell>
          <cell r="E1607" t="str">
            <v>10</v>
          </cell>
          <cell r="F1607" t="str">
            <v>F_105079_005</v>
          </cell>
          <cell r="G1607" t="str">
            <v>(Dis.SAVIGNANO) (SOTTOPASSO SAVIGNANO) ASSORB.POMPA 1</v>
          </cell>
          <cell r="H1607" t="str">
            <v>A</v>
          </cell>
          <cell r="I1607" t="str">
            <v>0</v>
          </cell>
          <cell r="J1607" t="str">
            <v>1000</v>
          </cell>
          <cell r="K1607" t="str">
            <v>0</v>
          </cell>
          <cell r="L1607" t="str">
            <v>100</v>
          </cell>
          <cell r="M1607" t="str">
            <v>1</v>
          </cell>
          <cell r="N1607" t="str">
            <v>0</v>
          </cell>
          <cell r="O1607" t="str">
            <v>10</v>
          </cell>
          <cell r="P1607" t="str">
            <v>0</v>
          </cell>
          <cell r="Q1607" t="str">
            <v>15</v>
          </cell>
          <cell r="R1607" t="str">
            <v>LINEARE</v>
          </cell>
          <cell r="S1607" t="str">
            <v>999999</v>
          </cell>
          <cell r="T1607" t="str">
            <v>888888</v>
          </cell>
          <cell r="U1607" t="str">
            <v>888888</v>
          </cell>
          <cell r="V1607" t="str">
            <v>-888888</v>
          </cell>
          <cell r="W1607" t="str">
            <v>-888888</v>
          </cell>
          <cell r="X1607" t="str">
            <v>-999999</v>
          </cell>
          <cell r="Y1607" t="str">
            <v>0</v>
          </cell>
          <cell r="Z1607" t="str">
            <v>MEDIA</v>
          </cell>
          <cell r="AA1607" t="str">
            <v>10</v>
          </cell>
          <cell r="AB1607" t="str">
            <v>0</v>
          </cell>
          <cell r="AC1607" t="str">
            <v>NO</v>
          </cell>
          <cell r="AD1607" t="str">
            <v>NO</v>
          </cell>
          <cell r="AE1607" t="str">
            <v>not used</v>
          </cell>
          <cell r="AF1607" t="str">
            <v>F105079</v>
          </cell>
        </row>
        <row r="1608">
          <cell r="A1608" t="str">
            <v>SHARED</v>
          </cell>
          <cell r="B1608" t="str">
            <v>10</v>
          </cell>
          <cell r="C1608" t="str">
            <v>T_400000</v>
          </cell>
          <cell r="D1608" t="str">
            <v>0001020000</v>
          </cell>
          <cell r="E1608" t="str">
            <v>11</v>
          </cell>
          <cell r="F1608" t="str">
            <v>F_105079_006</v>
          </cell>
          <cell r="G1608" t="str">
            <v>(Dis.SAVIGNANO) (SOTTOPASSO SAVIGNANO) ASSORB.POMPA 2</v>
          </cell>
          <cell r="H1608" t="str">
            <v>A</v>
          </cell>
          <cell r="I1608" t="str">
            <v>0</v>
          </cell>
          <cell r="J1608" t="str">
            <v>1000</v>
          </cell>
          <cell r="K1608" t="str">
            <v>0</v>
          </cell>
          <cell r="L1608" t="str">
            <v>100</v>
          </cell>
          <cell r="M1608" t="str">
            <v>1</v>
          </cell>
          <cell r="N1608" t="str">
            <v>0</v>
          </cell>
          <cell r="O1608" t="str">
            <v>10</v>
          </cell>
          <cell r="P1608" t="str">
            <v>0</v>
          </cell>
          <cell r="Q1608" t="str">
            <v>15</v>
          </cell>
          <cell r="R1608" t="str">
            <v>LINEARE</v>
          </cell>
          <cell r="S1608" t="str">
            <v>999999</v>
          </cell>
          <cell r="T1608" t="str">
            <v>888888</v>
          </cell>
          <cell r="U1608" t="str">
            <v>888888</v>
          </cell>
          <cell r="V1608" t="str">
            <v>-888888</v>
          </cell>
          <cell r="W1608" t="str">
            <v>-888888</v>
          </cell>
          <cell r="X1608" t="str">
            <v>-999999</v>
          </cell>
          <cell r="Y1608" t="str">
            <v>0</v>
          </cell>
          <cell r="Z1608" t="str">
            <v>MEDIA</v>
          </cell>
          <cell r="AA1608" t="str">
            <v>10</v>
          </cell>
          <cell r="AB1608" t="str">
            <v>0</v>
          </cell>
          <cell r="AC1608" t="str">
            <v>NO</v>
          </cell>
          <cell r="AD1608" t="str">
            <v>NO</v>
          </cell>
          <cell r="AE1608" t="str">
            <v>not used</v>
          </cell>
          <cell r="AF1608" t="str">
            <v>F105079</v>
          </cell>
        </row>
        <row r="1609">
          <cell r="A1609" t="str">
            <v>SHARED</v>
          </cell>
          <cell r="B1609" t="str">
            <v>10</v>
          </cell>
          <cell r="C1609" t="str">
            <v>T_400000</v>
          </cell>
          <cell r="D1609" t="str">
            <v>0001030000</v>
          </cell>
          <cell r="E1609" t="str">
            <v>4</v>
          </cell>
          <cell r="F1609" t="str">
            <v>F_105079_020</v>
          </cell>
          <cell r="G1609" t="str">
            <v>(Dis.SAVIGNANO) (SOTTOPASSO SAVIGNANO) ANALOG INPUT 1 CPU</v>
          </cell>
          <cell r="H1609" t="str">
            <v>%</v>
          </cell>
          <cell r="I1609" t="str">
            <v>0</v>
          </cell>
          <cell r="J1609" t="str">
            <v>1000</v>
          </cell>
          <cell r="K1609" t="str">
            <v>0</v>
          </cell>
          <cell r="L1609" t="str">
            <v>100</v>
          </cell>
          <cell r="M1609" t="str">
            <v>1</v>
          </cell>
          <cell r="N1609" t="str">
            <v>0</v>
          </cell>
          <cell r="O1609" t="str">
            <v>10</v>
          </cell>
          <cell r="P1609" t="str">
            <v>0</v>
          </cell>
          <cell r="Q1609" t="str">
            <v>15</v>
          </cell>
          <cell r="R1609" t="str">
            <v>LINEARE</v>
          </cell>
          <cell r="S1609" t="str">
            <v>999999</v>
          </cell>
          <cell r="T1609" t="str">
            <v>888888</v>
          </cell>
          <cell r="U1609" t="str">
            <v>888888</v>
          </cell>
          <cell r="V1609" t="str">
            <v>-888888</v>
          </cell>
          <cell r="W1609" t="str">
            <v>-888888</v>
          </cell>
          <cell r="X1609" t="str">
            <v>-999999</v>
          </cell>
          <cell r="Y1609" t="str">
            <v>0</v>
          </cell>
          <cell r="Z1609" t="str">
            <v>MEDIA</v>
          </cell>
          <cell r="AA1609" t="str">
            <v>10</v>
          </cell>
          <cell r="AB1609" t="str">
            <v>0</v>
          </cell>
          <cell r="AC1609" t="str">
            <v>NO</v>
          </cell>
          <cell r="AD1609" t="str">
            <v>NO</v>
          </cell>
          <cell r="AE1609" t="str">
            <v>not used</v>
          </cell>
          <cell r="AF1609" t="str">
            <v>F105079</v>
          </cell>
        </row>
        <row r="1610">
          <cell r="A1610" t="str">
            <v>SHARED</v>
          </cell>
          <cell r="B1610" t="str">
            <v>10</v>
          </cell>
          <cell r="C1610" t="str">
            <v>T_400000</v>
          </cell>
          <cell r="D1610" t="str">
            <v>0001040000</v>
          </cell>
          <cell r="E1610" t="str">
            <v>3</v>
          </cell>
          <cell r="F1610" t="str">
            <v>F_105079_021</v>
          </cell>
          <cell r="G1610" t="str">
            <v>(Dis.SAVIGNANO) (SOTTOPASSO SAVIGNANO) ANALOG INPUT 2 CPU</v>
          </cell>
          <cell r="H1610" t="str">
            <v>%</v>
          </cell>
          <cell r="I1610" t="str">
            <v>0</v>
          </cell>
          <cell r="J1610" t="str">
            <v>1000</v>
          </cell>
          <cell r="K1610" t="str">
            <v>0</v>
          </cell>
          <cell r="L1610" t="str">
            <v>100</v>
          </cell>
          <cell r="M1610" t="str">
            <v>1</v>
          </cell>
          <cell r="N1610" t="str">
            <v>0</v>
          </cell>
          <cell r="O1610" t="str">
            <v>10</v>
          </cell>
          <cell r="P1610" t="str">
            <v>0</v>
          </cell>
          <cell r="Q1610" t="str">
            <v>15</v>
          </cell>
          <cell r="R1610" t="str">
            <v>LINEARE</v>
          </cell>
          <cell r="S1610" t="str">
            <v>999999</v>
          </cell>
          <cell r="T1610" t="str">
            <v>888888</v>
          </cell>
          <cell r="U1610" t="str">
            <v>888888</v>
          </cell>
          <cell r="V1610" t="str">
            <v>-888888</v>
          </cell>
          <cell r="W1610" t="str">
            <v>-888888</v>
          </cell>
          <cell r="X1610" t="str">
            <v>-999999</v>
          </cell>
          <cell r="Y1610" t="str">
            <v>0</v>
          </cell>
          <cell r="Z1610" t="str">
            <v>MEDIA</v>
          </cell>
          <cell r="AA1610" t="str">
            <v>10</v>
          </cell>
          <cell r="AB1610" t="str">
            <v>0</v>
          </cell>
          <cell r="AC1610" t="str">
            <v>NO</v>
          </cell>
          <cell r="AD1610" t="str">
            <v>NO</v>
          </cell>
          <cell r="AE1610" t="str">
            <v>not used</v>
          </cell>
          <cell r="AF1610" t="str">
            <v>F105079</v>
          </cell>
        </row>
        <row r="1611">
          <cell r="A1611" t="str">
            <v>SHARED</v>
          </cell>
          <cell r="B1611" t="str">
            <v>10</v>
          </cell>
          <cell r="C1611" t="str">
            <v>T_400000</v>
          </cell>
          <cell r="D1611" t="str">
            <v>0002260000</v>
          </cell>
          <cell r="E1611" t="str">
            <v>416</v>
          </cell>
          <cell r="F1611" t="str">
            <v>F_105079_061</v>
          </cell>
          <cell r="G1611" t="str">
            <v>(Dis.SAVIGNANO) (SOTTOPASSO SAVIGNANO) LIVELLO 1 STOP</v>
          </cell>
          <cell r="H1611" t="str">
            <v>%</v>
          </cell>
          <cell r="I1611" t="str">
            <v>0</v>
          </cell>
          <cell r="J1611" t="str">
            <v>1000</v>
          </cell>
          <cell r="K1611" t="str">
            <v>0</v>
          </cell>
          <cell r="L1611" t="str">
            <v>100</v>
          </cell>
          <cell r="M1611" t="str">
            <v>1</v>
          </cell>
          <cell r="N1611" t="str">
            <v>0</v>
          </cell>
          <cell r="O1611" t="str">
            <v>10</v>
          </cell>
          <cell r="P1611" t="str">
            <v>0</v>
          </cell>
          <cell r="Q1611" t="str">
            <v>15</v>
          </cell>
          <cell r="R1611" t="str">
            <v>LINEARE</v>
          </cell>
          <cell r="S1611" t="str">
            <v>999999</v>
          </cell>
          <cell r="T1611" t="str">
            <v>888888</v>
          </cell>
          <cell r="U1611" t="str">
            <v>888888</v>
          </cell>
          <cell r="V1611" t="str">
            <v>-888888</v>
          </cell>
          <cell r="W1611" t="str">
            <v>-888888</v>
          </cell>
          <cell r="X1611" t="str">
            <v>-999999</v>
          </cell>
          <cell r="Y1611" t="str">
            <v>0</v>
          </cell>
          <cell r="Z1611" t="str">
            <v>MEDIA</v>
          </cell>
          <cell r="AA1611" t="str">
            <v>10</v>
          </cell>
          <cell r="AB1611" t="str">
            <v>0</v>
          </cell>
          <cell r="AC1611" t="str">
            <v>NO</v>
          </cell>
          <cell r="AD1611" t="str">
            <v>NO</v>
          </cell>
          <cell r="AE1611" t="str">
            <v>not used</v>
          </cell>
          <cell r="AF1611" t="str">
            <v>F105079</v>
          </cell>
        </row>
        <row r="1612">
          <cell r="A1612" t="str">
            <v>SHARED</v>
          </cell>
          <cell r="B1612" t="str">
            <v>10</v>
          </cell>
          <cell r="C1612" t="str">
            <v>T_400000</v>
          </cell>
          <cell r="D1612" t="str">
            <v>0002270000</v>
          </cell>
          <cell r="E1612" t="str">
            <v>417</v>
          </cell>
          <cell r="F1612" t="str">
            <v>F_105079_062</v>
          </cell>
          <cell r="G1612" t="str">
            <v>(Dis.SAVIGNANO) (SOTTOPASSO SAVIGNANO) LIVELLO 1 START</v>
          </cell>
          <cell r="H1612" t="str">
            <v>%</v>
          </cell>
          <cell r="I1612" t="str">
            <v>0</v>
          </cell>
          <cell r="J1612" t="str">
            <v>1000</v>
          </cell>
          <cell r="K1612" t="str">
            <v>0</v>
          </cell>
          <cell r="L1612" t="str">
            <v>100</v>
          </cell>
          <cell r="M1612" t="str">
            <v>1</v>
          </cell>
          <cell r="N1612" t="str">
            <v>0</v>
          </cell>
          <cell r="O1612" t="str">
            <v>10</v>
          </cell>
          <cell r="P1612" t="str">
            <v>0</v>
          </cell>
          <cell r="Q1612" t="str">
            <v>15</v>
          </cell>
          <cell r="R1612" t="str">
            <v>LINEARE</v>
          </cell>
          <cell r="S1612" t="str">
            <v>999999</v>
          </cell>
          <cell r="T1612" t="str">
            <v>888888</v>
          </cell>
          <cell r="U1612" t="str">
            <v>888888</v>
          </cell>
          <cell r="V1612" t="str">
            <v>-888888</v>
          </cell>
          <cell r="W1612" t="str">
            <v>-888888</v>
          </cell>
          <cell r="X1612" t="str">
            <v>-999999</v>
          </cell>
          <cell r="Y1612" t="str">
            <v>0</v>
          </cell>
          <cell r="Z1612" t="str">
            <v>MEDIA</v>
          </cell>
          <cell r="AA1612" t="str">
            <v>10</v>
          </cell>
          <cell r="AB1612" t="str">
            <v>0</v>
          </cell>
          <cell r="AC1612" t="str">
            <v>NO</v>
          </cell>
          <cell r="AD1612" t="str">
            <v>NO</v>
          </cell>
          <cell r="AE1612" t="str">
            <v>not used</v>
          </cell>
          <cell r="AF1612" t="str">
            <v>F105079</v>
          </cell>
        </row>
        <row r="1613">
          <cell r="A1613" t="str">
            <v>SHARED</v>
          </cell>
          <cell r="B1613" t="str">
            <v>10</v>
          </cell>
          <cell r="C1613" t="str">
            <v>T_400000</v>
          </cell>
          <cell r="D1613" t="str">
            <v>0002280000</v>
          </cell>
          <cell r="E1613" t="str">
            <v>418</v>
          </cell>
          <cell r="F1613" t="str">
            <v>F_105079_063</v>
          </cell>
          <cell r="G1613" t="str">
            <v>(Dis.SAVIGNANO) (SOTTOPASSO SAVIGNANO) LIVELLO 2 STOP</v>
          </cell>
          <cell r="H1613" t="str">
            <v>%</v>
          </cell>
          <cell r="I1613" t="str">
            <v>0</v>
          </cell>
          <cell r="J1613" t="str">
            <v>1000</v>
          </cell>
          <cell r="K1613" t="str">
            <v>0</v>
          </cell>
          <cell r="L1613" t="str">
            <v>100</v>
          </cell>
          <cell r="M1613" t="str">
            <v>1</v>
          </cell>
          <cell r="N1613" t="str">
            <v>0</v>
          </cell>
          <cell r="O1613" t="str">
            <v>10</v>
          </cell>
          <cell r="P1613" t="str">
            <v>0</v>
          </cell>
          <cell r="Q1613" t="str">
            <v>15</v>
          </cell>
          <cell r="R1613" t="str">
            <v>LINEARE</v>
          </cell>
          <cell r="S1613" t="str">
            <v>999999</v>
          </cell>
          <cell r="T1613" t="str">
            <v>888888</v>
          </cell>
          <cell r="U1613" t="str">
            <v>888888</v>
          </cell>
          <cell r="V1613" t="str">
            <v>-888888</v>
          </cell>
          <cell r="W1613" t="str">
            <v>-888888</v>
          </cell>
          <cell r="X1613" t="str">
            <v>-999999</v>
          </cell>
          <cell r="Y1613" t="str">
            <v>0</v>
          </cell>
          <cell r="Z1613" t="str">
            <v>MEDIA</v>
          </cell>
          <cell r="AA1613" t="str">
            <v>10</v>
          </cell>
          <cell r="AB1613" t="str">
            <v>0</v>
          </cell>
          <cell r="AC1613" t="str">
            <v>NO</v>
          </cell>
          <cell r="AD1613" t="str">
            <v>NO</v>
          </cell>
          <cell r="AE1613" t="str">
            <v>not used</v>
          </cell>
          <cell r="AF1613" t="str">
            <v>F105079</v>
          </cell>
        </row>
        <row r="1614">
          <cell r="A1614" t="str">
            <v>SHARED</v>
          </cell>
          <cell r="B1614" t="str">
            <v>10</v>
          </cell>
          <cell r="C1614" t="str">
            <v>T_400000</v>
          </cell>
          <cell r="D1614" t="str">
            <v>0002290000</v>
          </cell>
          <cell r="E1614" t="str">
            <v>419</v>
          </cell>
          <cell r="F1614" t="str">
            <v>F_105079_064</v>
          </cell>
          <cell r="G1614" t="str">
            <v>(Dis.SAVIGNANO) (SOTTOPASSO SAVIGNANO) LIVELLO 2 START</v>
          </cell>
          <cell r="H1614" t="str">
            <v>%</v>
          </cell>
          <cell r="I1614" t="str">
            <v>0</v>
          </cell>
          <cell r="J1614" t="str">
            <v>1000</v>
          </cell>
          <cell r="K1614" t="str">
            <v>0</v>
          </cell>
          <cell r="L1614" t="str">
            <v>100</v>
          </cell>
          <cell r="M1614" t="str">
            <v>1</v>
          </cell>
          <cell r="N1614" t="str">
            <v>0</v>
          </cell>
          <cell r="O1614" t="str">
            <v>10</v>
          </cell>
          <cell r="P1614" t="str">
            <v>0</v>
          </cell>
          <cell r="Q1614" t="str">
            <v>15</v>
          </cell>
          <cell r="R1614" t="str">
            <v>LINEARE</v>
          </cell>
          <cell r="S1614" t="str">
            <v>999999</v>
          </cell>
          <cell r="T1614" t="str">
            <v>888888</v>
          </cell>
          <cell r="U1614" t="str">
            <v>888888</v>
          </cell>
          <cell r="V1614" t="str">
            <v>-888888</v>
          </cell>
          <cell r="W1614" t="str">
            <v>-888888</v>
          </cell>
          <cell r="X1614" t="str">
            <v>-999999</v>
          </cell>
          <cell r="Y1614" t="str">
            <v>0</v>
          </cell>
          <cell r="Z1614" t="str">
            <v>MEDIA</v>
          </cell>
          <cell r="AA1614" t="str">
            <v>10</v>
          </cell>
          <cell r="AB1614" t="str">
            <v>0</v>
          </cell>
          <cell r="AC1614" t="str">
            <v>NO</v>
          </cell>
          <cell r="AD1614" t="str">
            <v>NO</v>
          </cell>
          <cell r="AE1614" t="str">
            <v>not used</v>
          </cell>
          <cell r="AF1614" t="str">
            <v>F105079</v>
          </cell>
        </row>
        <row r="1615">
          <cell r="A1615" t="str">
            <v>SHARED</v>
          </cell>
          <cell r="B1615" t="str">
            <v>1</v>
          </cell>
          <cell r="C1615" t="str">
            <v>F_105080</v>
          </cell>
          <cell r="D1615" t="str">
            <v>0000020000</v>
          </cell>
          <cell r="E1615" t="str">
            <v>0</v>
          </cell>
          <cell r="F1615" t="str">
            <v>F_105080_000</v>
          </cell>
          <cell r="G1615" t="str">
            <v>(Dis.SAVIGNANO) (SOLL. FELLONICHE ) LIVELLO  POZZETTO</v>
          </cell>
          <cell r="H1615" t="str">
            <v>%</v>
          </cell>
          <cell r="I1615" t="str">
            <v>762</v>
          </cell>
          <cell r="J1615" t="str">
            <v>3810</v>
          </cell>
          <cell r="K1615" t="str">
            <v>0</v>
          </cell>
          <cell r="L1615" t="str">
            <v>10</v>
          </cell>
          <cell r="M1615" t="str">
            <v>0</v>
          </cell>
          <cell r="N1615" t="str">
            <v>0</v>
          </cell>
          <cell r="O1615" t="str">
            <v>30</v>
          </cell>
          <cell r="P1615" t="str">
            <v>0</v>
          </cell>
          <cell r="Q1615" t="str">
            <v>15</v>
          </cell>
          <cell r="R1615" t="str">
            <v>LINEARE</v>
          </cell>
          <cell r="S1615" t="str">
            <v>999999</v>
          </cell>
          <cell r="T1615" t="str">
            <v>888888</v>
          </cell>
          <cell r="U1615" t="str">
            <v>0</v>
          </cell>
          <cell r="V1615" t="str">
            <v>0</v>
          </cell>
          <cell r="W1615" t="str">
            <v>-888888</v>
          </cell>
          <cell r="X1615" t="str">
            <v>-999999</v>
          </cell>
          <cell r="Y1615" t="str">
            <v>15</v>
          </cell>
          <cell r="Z1615" t="str">
            <v>MEDIA</v>
          </cell>
          <cell r="AA1615" t="str">
            <v>10</v>
          </cell>
          <cell r="AB1615" t="str">
            <v>0</v>
          </cell>
          <cell r="AC1615" t="str">
            <v>SI</v>
          </cell>
          <cell r="AD1615" t="str">
            <v>SI_HighLow</v>
          </cell>
          <cell r="AE1615" t="str">
            <v>not used</v>
          </cell>
          <cell r="AF1615" t="str">
            <v>F105080</v>
          </cell>
        </row>
        <row r="1616">
          <cell r="A1616" t="str">
            <v>SHARED</v>
          </cell>
          <cell r="B1616" t="str">
            <v>1</v>
          </cell>
          <cell r="C1616" t="str">
            <v>F_105080</v>
          </cell>
          <cell r="D1616" t="str">
            <v>0000030000</v>
          </cell>
          <cell r="E1616" t="str">
            <v>1</v>
          </cell>
          <cell r="F1616" t="str">
            <v>F_105080_001</v>
          </cell>
          <cell r="G1616" t="str">
            <v>(Dis.SAVIGNANO) (SOLL. FELLONICHE ) ASSORBIMENTO  AMPEROMETRICO P.PA.1</v>
          </cell>
          <cell r="H1616" t="str">
            <v>A</v>
          </cell>
          <cell r="I1616" t="str">
            <v>762</v>
          </cell>
          <cell r="J1616" t="str">
            <v>3810</v>
          </cell>
          <cell r="K1616" t="str">
            <v>0</v>
          </cell>
          <cell r="L1616" t="str">
            <v>10</v>
          </cell>
          <cell r="M1616" t="str">
            <v>0</v>
          </cell>
          <cell r="N1616" t="str">
            <v>0</v>
          </cell>
          <cell r="O1616" t="str">
            <v>30</v>
          </cell>
          <cell r="P1616" t="str">
            <v>0</v>
          </cell>
          <cell r="Q1616" t="str">
            <v>15</v>
          </cell>
          <cell r="R1616" t="str">
            <v>LINEARE</v>
          </cell>
          <cell r="S1616" t="str">
            <v>999999</v>
          </cell>
          <cell r="T1616" t="str">
            <v>888888</v>
          </cell>
          <cell r="U1616" t="str">
            <v>0</v>
          </cell>
          <cell r="V1616" t="str">
            <v>0</v>
          </cell>
          <cell r="W1616" t="str">
            <v>-888888</v>
          </cell>
          <cell r="X1616" t="str">
            <v>-999999</v>
          </cell>
          <cell r="Y1616" t="str">
            <v>15</v>
          </cell>
          <cell r="Z1616" t="str">
            <v>MEDIA</v>
          </cell>
          <cell r="AA1616" t="str">
            <v>10</v>
          </cell>
          <cell r="AB1616" t="str">
            <v>0</v>
          </cell>
          <cell r="AC1616" t="str">
            <v>SI</v>
          </cell>
          <cell r="AD1616" t="str">
            <v>SI_HighLow</v>
          </cell>
          <cell r="AE1616" t="str">
            <v>not used</v>
          </cell>
          <cell r="AF1616" t="str">
            <v>F105080</v>
          </cell>
        </row>
        <row r="1617">
          <cell r="A1617" t="str">
            <v>SHARED</v>
          </cell>
          <cell r="B1617" t="str">
            <v>1</v>
          </cell>
          <cell r="C1617" t="str">
            <v>F_105080</v>
          </cell>
          <cell r="D1617" t="str">
            <v>0000040000</v>
          </cell>
          <cell r="E1617" t="str">
            <v>2</v>
          </cell>
          <cell r="F1617" t="str">
            <v>F_105080_002</v>
          </cell>
          <cell r="G1617" t="str">
            <v>(Dis.SAVIGNANO) (SOLL. FELLONICHE ) ASSORBIMENTO  AMPEROMETRICO P.PA.2</v>
          </cell>
          <cell r="H1617" t="str">
            <v>A</v>
          </cell>
          <cell r="I1617" t="str">
            <v>762</v>
          </cell>
          <cell r="J1617" t="str">
            <v>3810</v>
          </cell>
          <cell r="K1617" t="str">
            <v>0</v>
          </cell>
          <cell r="L1617" t="str">
            <v>10</v>
          </cell>
          <cell r="M1617" t="str">
            <v>0</v>
          </cell>
          <cell r="N1617" t="str">
            <v>0</v>
          </cell>
          <cell r="O1617" t="str">
            <v>30</v>
          </cell>
          <cell r="P1617" t="str">
            <v>0</v>
          </cell>
          <cell r="Q1617" t="str">
            <v>15</v>
          </cell>
          <cell r="R1617" t="str">
            <v>LINEARE</v>
          </cell>
          <cell r="S1617" t="str">
            <v>999999</v>
          </cell>
          <cell r="T1617" t="str">
            <v>888888</v>
          </cell>
          <cell r="U1617" t="str">
            <v>0</v>
          </cell>
          <cell r="V1617" t="str">
            <v>0</v>
          </cell>
          <cell r="W1617" t="str">
            <v>-888888</v>
          </cell>
          <cell r="X1617" t="str">
            <v>-999999</v>
          </cell>
          <cell r="Y1617" t="str">
            <v>15</v>
          </cell>
          <cell r="Z1617" t="str">
            <v>MEDIA</v>
          </cell>
          <cell r="AA1617" t="str">
            <v>10</v>
          </cell>
          <cell r="AB1617" t="str">
            <v>0</v>
          </cell>
          <cell r="AC1617" t="str">
            <v>SI</v>
          </cell>
          <cell r="AD1617" t="str">
            <v>SI_HighLow</v>
          </cell>
          <cell r="AE1617" t="str">
            <v>not used</v>
          </cell>
          <cell r="AF1617" t="str">
            <v>F105080</v>
          </cell>
        </row>
        <row r="1618">
          <cell r="A1618" t="str">
            <v>SHARED</v>
          </cell>
          <cell r="B1618" t="str">
            <v>1</v>
          </cell>
          <cell r="C1618" t="str">
            <v>F_105080</v>
          </cell>
          <cell r="D1618" t="str">
            <v>0000010000</v>
          </cell>
          <cell r="E1618" t="str">
            <v>7</v>
          </cell>
          <cell r="F1618" t="str">
            <v>F_105080_003</v>
          </cell>
          <cell r="G1618" t="str">
            <v>(Dis.SAVIGNANO) (SOLL. FELLONICHE ) PORTATA  SOLLEVAMENTO</v>
          </cell>
          <cell r="H1618" t="str">
            <v>m3/h</v>
          </cell>
          <cell r="I1618" t="str">
            <v>762</v>
          </cell>
          <cell r="J1618" t="str">
            <v>3810</v>
          </cell>
          <cell r="K1618" t="str">
            <v>0</v>
          </cell>
          <cell r="L1618" t="str">
            <v>100</v>
          </cell>
          <cell r="M1618" t="str">
            <v>1</v>
          </cell>
          <cell r="N1618" t="str">
            <v>0</v>
          </cell>
          <cell r="O1618" t="str">
            <v>30</v>
          </cell>
          <cell r="P1618" t="str">
            <v>0</v>
          </cell>
          <cell r="Q1618" t="str">
            <v>15</v>
          </cell>
          <cell r="R1618" t="str">
            <v>LINEARE</v>
          </cell>
          <cell r="S1618" t="str">
            <v>999999</v>
          </cell>
          <cell r="T1618" t="str">
            <v>888888</v>
          </cell>
          <cell r="U1618" t="str">
            <v>888888</v>
          </cell>
          <cell r="V1618" t="str">
            <v>-888888</v>
          </cell>
          <cell r="W1618" t="str">
            <v>-888888</v>
          </cell>
          <cell r="X1618" t="str">
            <v>-999999</v>
          </cell>
          <cell r="Y1618" t="str">
            <v>15</v>
          </cell>
          <cell r="Z1618" t="str">
            <v>MEDIA</v>
          </cell>
          <cell r="AA1618" t="str">
            <v>10</v>
          </cell>
          <cell r="AB1618" t="str">
            <v>0</v>
          </cell>
          <cell r="AC1618" t="str">
            <v>SI</v>
          </cell>
          <cell r="AD1618" t="str">
            <v>30_HighLow</v>
          </cell>
          <cell r="AE1618" t="str">
            <v>not used</v>
          </cell>
          <cell r="AF1618" t="str">
            <v>F105080</v>
          </cell>
        </row>
        <row r="1619">
          <cell r="A1619" t="str">
            <v>SHARED</v>
          </cell>
          <cell r="B1619" t="str">
            <v>4</v>
          </cell>
          <cell r="C1619" t="str">
            <v>F_205029</v>
          </cell>
          <cell r="D1619" t="str">
            <v>0000010000</v>
          </cell>
          <cell r="E1619" t="str">
            <v>-</v>
          </cell>
          <cell r="F1619" t="str">
            <v>F_205029_000</v>
          </cell>
          <cell r="G1619" t="str">
            <v>(Dis.FORLI) (FORLI : SOLL. VIA COMUGNO) LIVELLO VASCA</v>
          </cell>
          <cell r="H1619" t="str">
            <v>%</v>
          </cell>
          <cell r="I1619" t="str">
            <v>820</v>
          </cell>
          <cell r="J1619" t="str">
            <v>4095</v>
          </cell>
          <cell r="K1619" t="str">
            <v>0</v>
          </cell>
          <cell r="L1619" t="str">
            <v>100</v>
          </cell>
          <cell r="M1619" t="str">
            <v>1</v>
          </cell>
          <cell r="N1619" t="str">
            <v>0</v>
          </cell>
          <cell r="O1619" t="str">
            <v>32</v>
          </cell>
          <cell r="P1619" t="str">
            <v>0</v>
          </cell>
          <cell r="Q1619" t="str">
            <v>15</v>
          </cell>
          <cell r="R1619" t="str">
            <v>LINEARE</v>
          </cell>
          <cell r="S1619" t="str">
            <v>999999</v>
          </cell>
          <cell r="T1619" t="str">
            <v>888888</v>
          </cell>
          <cell r="U1619" t="str">
            <v>888888</v>
          </cell>
          <cell r="V1619" t="str">
            <v>-888888</v>
          </cell>
          <cell r="W1619" t="str">
            <v>-888888</v>
          </cell>
          <cell r="X1619" t="str">
            <v>-999999</v>
          </cell>
          <cell r="Y1619" t="str">
            <v>15</v>
          </cell>
          <cell r="Z1619" t="str">
            <v>MEDIA</v>
          </cell>
          <cell r="AA1619" t="str">
            <v>10</v>
          </cell>
          <cell r="AB1619" t="str">
            <v>0</v>
          </cell>
          <cell r="AC1619" t="str">
            <v>SI</v>
          </cell>
          <cell r="AD1619" t="str">
            <v>SI_HighLow</v>
          </cell>
          <cell r="AE1619" t="str">
            <v>not used</v>
          </cell>
          <cell r="AF1619" t="str">
            <v>F205029</v>
          </cell>
        </row>
        <row r="1620">
          <cell r="A1620" t="str">
            <v>SHARED</v>
          </cell>
          <cell r="B1620" t="str">
            <v>4</v>
          </cell>
          <cell r="C1620" t="str">
            <v>F_205029</v>
          </cell>
          <cell r="D1620" t="str">
            <v>0000020000</v>
          </cell>
          <cell r="E1620" t="str">
            <v>1</v>
          </cell>
          <cell r="F1620" t="str">
            <v>F_205029_001</v>
          </cell>
          <cell r="G1620" t="str">
            <v>(Dis.FORLI) (FORLI : SOLL. VIA COMUGNO) ASSORBIMENTO POMPA1</v>
          </cell>
          <cell r="H1620" t="str">
            <v>A</v>
          </cell>
          <cell r="I1620" t="str">
            <v>820</v>
          </cell>
          <cell r="J1620" t="str">
            <v>4095</v>
          </cell>
          <cell r="K1620" t="str">
            <v>0</v>
          </cell>
          <cell r="L1620" t="str">
            <v>100</v>
          </cell>
          <cell r="M1620" t="str">
            <v>10</v>
          </cell>
          <cell r="N1620" t="str">
            <v>0</v>
          </cell>
          <cell r="O1620" t="str">
            <v>32</v>
          </cell>
          <cell r="P1620" t="str">
            <v>0</v>
          </cell>
          <cell r="Q1620" t="str">
            <v>15</v>
          </cell>
          <cell r="R1620" t="str">
            <v>LINEARE</v>
          </cell>
          <cell r="S1620" t="str">
            <v>999999</v>
          </cell>
          <cell r="T1620" t="str">
            <v>888888</v>
          </cell>
          <cell r="U1620" t="str">
            <v>888888</v>
          </cell>
          <cell r="V1620" t="str">
            <v>-888888</v>
          </cell>
          <cell r="W1620" t="str">
            <v>-888888</v>
          </cell>
          <cell r="X1620" t="str">
            <v>-999999</v>
          </cell>
          <cell r="Y1620" t="str">
            <v>15</v>
          </cell>
          <cell r="Z1620" t="str">
            <v>MEDIA</v>
          </cell>
          <cell r="AA1620" t="str">
            <v>10</v>
          </cell>
          <cell r="AB1620" t="str">
            <v>0</v>
          </cell>
          <cell r="AC1620" t="str">
            <v>SI</v>
          </cell>
          <cell r="AD1620" t="str">
            <v>SI_HighLow</v>
          </cell>
          <cell r="AE1620" t="str">
            <v>not used</v>
          </cell>
          <cell r="AF1620" t="str">
            <v>F205029</v>
          </cell>
        </row>
        <row r="1621">
          <cell r="A1621" t="str">
            <v>SHARED</v>
          </cell>
          <cell r="B1621" t="str">
            <v>1</v>
          </cell>
          <cell r="C1621" t="str">
            <v>F_205102</v>
          </cell>
          <cell r="D1621" t="str">
            <v>0000010000</v>
          </cell>
          <cell r="E1621" t="str">
            <v>-</v>
          </cell>
          <cell r="F1621" t="str">
            <v>F_205102_000</v>
          </cell>
          <cell r="G1621" t="str">
            <v>(Dis.FORLI) (FORLI : SOLL. VIA S.MARINO) LIVELLO VASCA</v>
          </cell>
          <cell r="H1621" t="str">
            <v>%</v>
          </cell>
          <cell r="I1621" t="str">
            <v>820</v>
          </cell>
          <cell r="J1621" t="str">
            <v>4095</v>
          </cell>
          <cell r="K1621" t="str">
            <v>0</v>
          </cell>
          <cell r="L1621" t="str">
            <v>100</v>
          </cell>
          <cell r="M1621" t="str">
            <v>1</v>
          </cell>
          <cell r="N1621" t="str">
            <v>0</v>
          </cell>
          <cell r="O1621" t="str">
            <v>32</v>
          </cell>
          <cell r="P1621" t="str">
            <v>0</v>
          </cell>
          <cell r="Q1621" t="str">
            <v>15</v>
          </cell>
          <cell r="R1621" t="str">
            <v>LINEARE</v>
          </cell>
          <cell r="S1621" t="str">
            <v>999999</v>
          </cell>
          <cell r="T1621" t="str">
            <v>888888</v>
          </cell>
          <cell r="U1621" t="str">
            <v>888888</v>
          </cell>
          <cell r="V1621" t="str">
            <v>-888888</v>
          </cell>
          <cell r="W1621" t="str">
            <v>-888888</v>
          </cell>
          <cell r="X1621" t="str">
            <v>-999999</v>
          </cell>
          <cell r="Y1621" t="str">
            <v>15</v>
          </cell>
          <cell r="Z1621" t="str">
            <v>MEDIA</v>
          </cell>
          <cell r="AA1621" t="str">
            <v>10</v>
          </cell>
          <cell r="AB1621" t="str">
            <v>0</v>
          </cell>
          <cell r="AC1621" t="str">
            <v>SI</v>
          </cell>
          <cell r="AD1621" t="str">
            <v>SI_HighLow</v>
          </cell>
          <cell r="AE1621" t="str">
            <v>not used</v>
          </cell>
          <cell r="AF1621" t="str">
            <v>F205102</v>
          </cell>
        </row>
        <row r="1622">
          <cell r="A1622" t="str">
            <v>SHARED</v>
          </cell>
          <cell r="B1622" t="str">
            <v>1</v>
          </cell>
          <cell r="C1622" t="str">
            <v>F_205102</v>
          </cell>
          <cell r="D1622" t="str">
            <v>0000020000</v>
          </cell>
          <cell r="E1622" t="str">
            <v>1</v>
          </cell>
          <cell r="F1622" t="str">
            <v>F_205102_001</v>
          </cell>
          <cell r="G1622" t="str">
            <v>(Dis.FORLI) (FORLI : SOLL. VIA S.MARINO) ASSORBIMENTO P1</v>
          </cell>
          <cell r="H1622" t="str">
            <v>A</v>
          </cell>
          <cell r="I1622" t="str">
            <v>820</v>
          </cell>
          <cell r="J1622" t="str">
            <v>4095</v>
          </cell>
          <cell r="K1622" t="str">
            <v>0</v>
          </cell>
          <cell r="L1622" t="str">
            <v>100</v>
          </cell>
          <cell r="M1622" t="str">
            <v>10</v>
          </cell>
          <cell r="N1622" t="str">
            <v>0</v>
          </cell>
          <cell r="O1622" t="str">
            <v>32</v>
          </cell>
          <cell r="P1622" t="str">
            <v>0</v>
          </cell>
          <cell r="Q1622" t="str">
            <v>15</v>
          </cell>
          <cell r="R1622" t="str">
            <v>LINEARE</v>
          </cell>
          <cell r="S1622" t="str">
            <v>999999</v>
          </cell>
          <cell r="T1622" t="str">
            <v>888888</v>
          </cell>
          <cell r="U1622" t="str">
            <v>888888</v>
          </cell>
          <cell r="V1622" t="str">
            <v>-888888</v>
          </cell>
          <cell r="W1622" t="str">
            <v>-888888</v>
          </cell>
          <cell r="X1622" t="str">
            <v>-999999</v>
          </cell>
          <cell r="Y1622" t="str">
            <v>15</v>
          </cell>
          <cell r="Z1622" t="str">
            <v>MEDIA</v>
          </cell>
          <cell r="AA1622" t="str">
            <v>10</v>
          </cell>
          <cell r="AB1622" t="str">
            <v>0</v>
          </cell>
          <cell r="AC1622" t="str">
            <v>SI</v>
          </cell>
          <cell r="AD1622" t="str">
            <v>SI_HighLow</v>
          </cell>
          <cell r="AE1622" t="str">
            <v>not used</v>
          </cell>
          <cell r="AF1622" t="str">
            <v>F205102</v>
          </cell>
        </row>
        <row r="1623">
          <cell r="A1623" t="str">
            <v>SHARED</v>
          </cell>
          <cell r="B1623" t="str">
            <v>1</v>
          </cell>
          <cell r="C1623" t="str">
            <v>F_205112</v>
          </cell>
          <cell r="D1623" t="str">
            <v>0000010000</v>
          </cell>
          <cell r="E1623" t="str">
            <v>00</v>
          </cell>
          <cell r="F1623" t="str">
            <v>F_205112_000</v>
          </cell>
          <cell r="G1623" t="str">
            <v>(Dis.FORLI) (MODIGLIANA SOLL. MODIGLIANA ) LIVELLO POZZETTO</v>
          </cell>
          <cell r="H1623" t="str">
            <v>%</v>
          </cell>
          <cell r="I1623" t="str">
            <v>820</v>
          </cell>
          <cell r="J1623" t="str">
            <v>4095</v>
          </cell>
          <cell r="K1623" t="str">
            <v>0</v>
          </cell>
          <cell r="L1623" t="str">
            <v>100</v>
          </cell>
          <cell r="M1623" t="str">
            <v>1</v>
          </cell>
          <cell r="N1623" t="str">
            <v>0</v>
          </cell>
          <cell r="O1623" t="str">
            <v>32</v>
          </cell>
          <cell r="P1623" t="str">
            <v>0</v>
          </cell>
          <cell r="Q1623" t="str">
            <v>15</v>
          </cell>
          <cell r="R1623" t="str">
            <v>LINEARE</v>
          </cell>
          <cell r="S1623" t="str">
            <v>999999</v>
          </cell>
          <cell r="T1623" t="str">
            <v>888888</v>
          </cell>
          <cell r="U1623" t="str">
            <v>888888</v>
          </cell>
          <cell r="V1623" t="str">
            <v>-888888</v>
          </cell>
          <cell r="W1623" t="str">
            <v>-888888</v>
          </cell>
          <cell r="X1623" t="str">
            <v>-999999</v>
          </cell>
          <cell r="Y1623" t="str">
            <v>15</v>
          </cell>
          <cell r="Z1623" t="str">
            <v>MEDIA</v>
          </cell>
          <cell r="AA1623" t="str">
            <v>10</v>
          </cell>
          <cell r="AB1623" t="str">
            <v>0</v>
          </cell>
          <cell r="AC1623" t="str">
            <v>SI</v>
          </cell>
          <cell r="AD1623" t="str">
            <v>SI_HighLow</v>
          </cell>
          <cell r="AE1623" t="str">
            <v>not used</v>
          </cell>
          <cell r="AF1623" t="str">
            <v>F205112</v>
          </cell>
        </row>
        <row r="1624">
          <cell r="A1624" t="str">
            <v>SHARED</v>
          </cell>
          <cell r="B1624" t="str">
            <v>1</v>
          </cell>
          <cell r="C1624" t="str">
            <v>F_205112</v>
          </cell>
          <cell r="D1624" t="str">
            <v>0000020000</v>
          </cell>
          <cell r="E1624" t="str">
            <v>01</v>
          </cell>
          <cell r="F1624" t="str">
            <v>F_205112_001</v>
          </cell>
          <cell r="G1624" t="str">
            <v>(Dis.FORLI) (MODIGLIANA SOLL. MODIGLIANA ) ASSORBIMENTO AMPEROMETRICO P.PA.1</v>
          </cell>
          <cell r="H1624" t="str">
            <v>A</v>
          </cell>
          <cell r="I1624" t="str">
            <v>820</v>
          </cell>
          <cell r="J1624" t="str">
            <v>4095</v>
          </cell>
          <cell r="K1624" t="str">
            <v>0</v>
          </cell>
          <cell r="L1624" t="str">
            <v>100</v>
          </cell>
          <cell r="M1624" t="str">
            <v>10</v>
          </cell>
          <cell r="N1624" t="str">
            <v>0</v>
          </cell>
          <cell r="O1624" t="str">
            <v>32</v>
          </cell>
          <cell r="P1624" t="str">
            <v>0</v>
          </cell>
          <cell r="Q1624" t="str">
            <v>15</v>
          </cell>
          <cell r="R1624" t="str">
            <v>LINEARE</v>
          </cell>
          <cell r="S1624" t="str">
            <v>999999</v>
          </cell>
          <cell r="T1624" t="str">
            <v>888888</v>
          </cell>
          <cell r="U1624" t="str">
            <v>888888</v>
          </cell>
          <cell r="V1624" t="str">
            <v>-888888</v>
          </cell>
          <cell r="W1624" t="str">
            <v>-888888</v>
          </cell>
          <cell r="X1624" t="str">
            <v>-999999</v>
          </cell>
          <cell r="Y1624" t="str">
            <v>15</v>
          </cell>
          <cell r="Z1624" t="str">
            <v>MEDIA</v>
          </cell>
          <cell r="AA1624" t="str">
            <v>10</v>
          </cell>
          <cell r="AB1624" t="str">
            <v>0</v>
          </cell>
          <cell r="AC1624" t="str">
            <v>SI</v>
          </cell>
          <cell r="AD1624" t="str">
            <v>SI_HighLow</v>
          </cell>
          <cell r="AE1624" t="str">
            <v>not used</v>
          </cell>
          <cell r="AF1624" t="str">
            <v>F205112</v>
          </cell>
        </row>
        <row r="1625">
          <cell r="A1625" t="str">
            <v>SHARED</v>
          </cell>
          <cell r="B1625" t="str">
            <v>1</v>
          </cell>
          <cell r="C1625" t="str">
            <v>F_205112</v>
          </cell>
          <cell r="D1625" t="str">
            <v>0000030000</v>
          </cell>
          <cell r="E1625" t="str">
            <v>02</v>
          </cell>
          <cell r="F1625" t="str">
            <v>F_205112_002</v>
          </cell>
          <cell r="G1625" t="str">
            <v>(Dis.FORLI) (MODIGLIANA SOLL. MODIGLIANA ) ASSORBIMENTO AMPEROMETRICO P.PA.2</v>
          </cell>
          <cell r="H1625" t="str">
            <v>A</v>
          </cell>
          <cell r="I1625" t="str">
            <v>820</v>
          </cell>
          <cell r="J1625" t="str">
            <v>4095</v>
          </cell>
          <cell r="K1625" t="str">
            <v>0</v>
          </cell>
          <cell r="L1625" t="str">
            <v>100</v>
          </cell>
          <cell r="M1625" t="str">
            <v>10</v>
          </cell>
          <cell r="N1625" t="str">
            <v>0</v>
          </cell>
          <cell r="O1625" t="str">
            <v>32</v>
          </cell>
          <cell r="P1625" t="str">
            <v>0</v>
          </cell>
          <cell r="Q1625" t="str">
            <v>15</v>
          </cell>
          <cell r="R1625" t="str">
            <v>LINEARE</v>
          </cell>
          <cell r="S1625" t="str">
            <v>999999</v>
          </cell>
          <cell r="T1625" t="str">
            <v>888888</v>
          </cell>
          <cell r="U1625" t="str">
            <v>888888</v>
          </cell>
          <cell r="V1625" t="str">
            <v>-888888</v>
          </cell>
          <cell r="W1625" t="str">
            <v>-888888</v>
          </cell>
          <cell r="X1625" t="str">
            <v>-999999</v>
          </cell>
          <cell r="Y1625" t="str">
            <v>15</v>
          </cell>
          <cell r="Z1625" t="str">
            <v>MEDIA</v>
          </cell>
          <cell r="AA1625" t="str">
            <v>10</v>
          </cell>
          <cell r="AB1625" t="str">
            <v>0</v>
          </cell>
          <cell r="AC1625" t="str">
            <v>SI</v>
          </cell>
          <cell r="AD1625" t="str">
            <v>SI_HighLow</v>
          </cell>
          <cell r="AE1625" t="str">
            <v>not used</v>
          </cell>
          <cell r="AF1625" t="str">
            <v>F205112</v>
          </cell>
        </row>
        <row r="1626">
          <cell r="A1626" t="str">
            <v>SHARED</v>
          </cell>
          <cell r="B1626" t="str">
            <v>1</v>
          </cell>
          <cell r="C1626" t="str">
            <v>F_205112</v>
          </cell>
          <cell r="D1626" t="str">
            <v>0000040000</v>
          </cell>
          <cell r="E1626" t="str">
            <v>03</v>
          </cell>
          <cell r="F1626" t="str">
            <v>F_205112_003</v>
          </cell>
          <cell r="G1626" t="str">
            <v>(Dis.FORLI) (MODIGLIANA SOLL. MODIGLIANA ) ASSORBIMENTO AMPEROMETRICO P.PA.3</v>
          </cell>
          <cell r="H1626" t="str">
            <v>A</v>
          </cell>
          <cell r="I1626" t="str">
            <v>820</v>
          </cell>
          <cell r="J1626" t="str">
            <v>4095</v>
          </cell>
          <cell r="K1626" t="str">
            <v>0</v>
          </cell>
          <cell r="L1626" t="str">
            <v>100</v>
          </cell>
          <cell r="M1626" t="str">
            <v>10</v>
          </cell>
          <cell r="N1626" t="str">
            <v>0</v>
          </cell>
          <cell r="O1626" t="str">
            <v>32</v>
          </cell>
          <cell r="P1626" t="str">
            <v>0</v>
          </cell>
          <cell r="Q1626" t="str">
            <v>15</v>
          </cell>
          <cell r="R1626" t="str">
            <v>LINEARE</v>
          </cell>
          <cell r="S1626" t="str">
            <v>999999</v>
          </cell>
          <cell r="T1626" t="str">
            <v>888888</v>
          </cell>
          <cell r="U1626" t="str">
            <v>888888</v>
          </cell>
          <cell r="V1626" t="str">
            <v>-888888</v>
          </cell>
          <cell r="W1626" t="str">
            <v>-888888</v>
          </cell>
          <cell r="X1626" t="str">
            <v>-999999</v>
          </cell>
          <cell r="Y1626" t="str">
            <v>15</v>
          </cell>
          <cell r="Z1626" t="str">
            <v>MEDIA</v>
          </cell>
          <cell r="AA1626" t="str">
            <v>10</v>
          </cell>
          <cell r="AB1626" t="str">
            <v>0</v>
          </cell>
          <cell r="AC1626" t="str">
            <v>SI</v>
          </cell>
          <cell r="AD1626" t="str">
            <v>SI_HighLow</v>
          </cell>
          <cell r="AE1626" t="str">
            <v>not used</v>
          </cell>
          <cell r="AF1626" t="str">
            <v>F205112</v>
          </cell>
          <cell r="AP1626" t="str">
            <v>0</v>
          </cell>
        </row>
        <row r="1627">
          <cell r="A1627" t="str">
            <v>SHARED</v>
          </cell>
          <cell r="B1627" t="str">
            <v>1</v>
          </cell>
          <cell r="C1627" t="str">
            <v>F_205112</v>
          </cell>
          <cell r="D1627" t="str">
            <v>0000050000</v>
          </cell>
          <cell r="E1627" t="str">
            <v>05</v>
          </cell>
          <cell r="F1627" t="str">
            <v>F_205112_005</v>
          </cell>
          <cell r="G1627" t="str">
            <v>(Dis.FORLI) (MODIGLIANA SOLL. MODIGLIANA ) LIVELLO POZZETTO</v>
          </cell>
          <cell r="H1627" t="str">
            <v>m3/h</v>
          </cell>
          <cell r="I1627" t="str">
            <v>820</v>
          </cell>
          <cell r="J1627" t="str">
            <v>4095</v>
          </cell>
          <cell r="K1627" t="str">
            <v>0</v>
          </cell>
          <cell r="L1627" t="str">
            <v>100</v>
          </cell>
          <cell r="M1627" t="str">
            <v>10</v>
          </cell>
          <cell r="N1627" t="str">
            <v>0</v>
          </cell>
          <cell r="O1627" t="str">
            <v>32</v>
          </cell>
          <cell r="P1627" t="str">
            <v>0</v>
          </cell>
          <cell r="Q1627" t="str">
            <v>15</v>
          </cell>
          <cell r="R1627" t="str">
            <v>LINEARE</v>
          </cell>
          <cell r="S1627" t="str">
            <v>999999</v>
          </cell>
          <cell r="T1627" t="str">
            <v>888888</v>
          </cell>
          <cell r="U1627" t="str">
            <v>888888</v>
          </cell>
          <cell r="V1627" t="str">
            <v>-888888</v>
          </cell>
          <cell r="W1627" t="str">
            <v>-888888</v>
          </cell>
          <cell r="X1627" t="str">
            <v>-999999</v>
          </cell>
          <cell r="Y1627" t="str">
            <v>15</v>
          </cell>
          <cell r="Z1627" t="str">
            <v>MEDIA</v>
          </cell>
          <cell r="AA1627" t="str">
            <v>10</v>
          </cell>
          <cell r="AB1627" t="str">
            <v>0</v>
          </cell>
          <cell r="AC1627" t="str">
            <v>SI</v>
          </cell>
          <cell r="AD1627" t="str">
            <v>SI_HighLow</v>
          </cell>
          <cell r="AE1627" t="str">
            <v>not used</v>
          </cell>
          <cell r="AF1627" t="str">
            <v>F205112</v>
          </cell>
          <cell r="AP1627" t="str">
            <v>0</v>
          </cell>
        </row>
        <row r="1628">
          <cell r="A1628" t="str">
            <v>SHARED</v>
          </cell>
          <cell r="B1628" t="str">
            <v>0</v>
          </cell>
          <cell r="C1628" t="str">
            <v>G_010003</v>
          </cell>
          <cell r="D1628" t="str">
            <v>0000010000</v>
          </cell>
          <cell r="E1628" t="str">
            <v>0</v>
          </cell>
          <cell r="F1628" t="str">
            <v>G_010003_001</v>
          </cell>
          <cell r="G1628" t="str">
            <v>(Dis.CESENA) (CASE GENTILI) PROTEZIONE CATODICA</v>
          </cell>
          <cell r="H1628" t="str">
            <v>V</v>
          </cell>
          <cell r="I1628" t="str">
            <v>38726</v>
          </cell>
          <cell r="J1628" t="str">
            <v>62556</v>
          </cell>
          <cell r="K1628" t="str">
            <v>-5</v>
          </cell>
          <cell r="L1628" t="str">
            <v>2</v>
          </cell>
          <cell r="M1628" t="str">
            <v>1</v>
          </cell>
          <cell r="N1628" t="str">
            <v>0</v>
          </cell>
          <cell r="O1628" t="str">
            <v>238</v>
          </cell>
          <cell r="P1628" t="str">
            <v>0</v>
          </cell>
          <cell r="Q1628" t="str">
            <v>15</v>
          </cell>
          <cell r="R1628" t="str">
            <v>LINEARE</v>
          </cell>
          <cell r="S1628" t="str">
            <v>2</v>
          </cell>
          <cell r="T1628" t="str">
            <v>-1</v>
          </cell>
          <cell r="U1628" t="str">
            <v>-1</v>
          </cell>
          <cell r="V1628" t="str">
            <v>-4</v>
          </cell>
          <cell r="W1628" t="str">
            <v>-4</v>
          </cell>
          <cell r="X1628" t="str">
            <v>-5</v>
          </cell>
          <cell r="Y1628" t="str">
            <v>0</v>
          </cell>
          <cell r="Z1628" t="str">
            <v>MEDIA</v>
          </cell>
          <cell r="AA1628" t="str">
            <v>10</v>
          </cell>
          <cell r="AB1628" t="str">
            <v>0</v>
          </cell>
          <cell r="AC1628" t="str">
            <v>NO</v>
          </cell>
          <cell r="AD1628" t="str">
            <v>SI_HighLow</v>
          </cell>
          <cell r="AE1628" t="str">
            <v>not used</v>
          </cell>
          <cell r="AF1628" t="str">
            <v>G010003</v>
          </cell>
        </row>
        <row r="1629">
          <cell r="A1629" t="str">
            <v>SHARED</v>
          </cell>
          <cell r="B1629" t="str">
            <v>0</v>
          </cell>
          <cell r="C1629" t="str">
            <v>G_010003</v>
          </cell>
          <cell r="D1629" t="str">
            <v>0000020000</v>
          </cell>
          <cell r="E1629" t="str">
            <v>1</v>
          </cell>
          <cell r="F1629" t="str">
            <v>G_010003_002</v>
          </cell>
          <cell r="G1629" t="str">
            <v>(Dis.CESENA) (CASE GENTILI) PRESSIONE SNAM</v>
          </cell>
          <cell r="H1629" t="str">
            <v>bar</v>
          </cell>
          <cell r="I1629" t="str">
            <v>38726</v>
          </cell>
          <cell r="J1629" t="str">
            <v>62556</v>
          </cell>
          <cell r="K1629" t="str">
            <v>0</v>
          </cell>
          <cell r="L1629" t="str">
            <v>100</v>
          </cell>
          <cell r="M1629" t="str">
            <v>1</v>
          </cell>
          <cell r="N1629" t="str">
            <v>0</v>
          </cell>
          <cell r="O1629" t="str">
            <v>238</v>
          </cell>
          <cell r="P1629" t="str">
            <v>0</v>
          </cell>
          <cell r="Q1629" t="str">
            <v>15</v>
          </cell>
          <cell r="R1629" t="str">
            <v>LINEARE</v>
          </cell>
          <cell r="S1629" t="str">
            <v>75</v>
          </cell>
          <cell r="T1629" t="str">
            <v>64</v>
          </cell>
          <cell r="U1629" t="str">
            <v>64</v>
          </cell>
          <cell r="V1629" t="str">
            <v>35</v>
          </cell>
          <cell r="W1629" t="str">
            <v>35</v>
          </cell>
          <cell r="X1629" t="str">
            <v>30</v>
          </cell>
          <cell r="Y1629" t="str">
            <v>0</v>
          </cell>
          <cell r="Z1629" t="str">
            <v>MEDIA</v>
          </cell>
          <cell r="AA1629" t="str">
            <v>10</v>
          </cell>
          <cell r="AB1629" t="str">
            <v>0</v>
          </cell>
          <cell r="AC1629" t="str">
            <v>NO</v>
          </cell>
          <cell r="AD1629" t="str">
            <v>NO</v>
          </cell>
          <cell r="AE1629" t="str">
            <v>not used</v>
          </cell>
          <cell r="AF1629" t="str">
            <v>G010003</v>
          </cell>
        </row>
        <row r="1630">
          <cell r="A1630" t="str">
            <v>SHARED</v>
          </cell>
          <cell r="B1630" t="str">
            <v>0</v>
          </cell>
          <cell r="C1630" t="str">
            <v>G_010003</v>
          </cell>
          <cell r="D1630" t="str">
            <v>0000030000</v>
          </cell>
          <cell r="E1630" t="str">
            <v>2</v>
          </cell>
          <cell r="F1630" t="str">
            <v>G_010003_003</v>
          </cell>
          <cell r="G1630" t="str">
            <v>(Dis.CESENA) (CASE GENTILI) PRESSIONE DIFFERENZIALE</v>
          </cell>
          <cell r="H1630" t="str">
            <v>mbar</v>
          </cell>
          <cell r="I1630" t="str">
            <v>38726</v>
          </cell>
          <cell r="J1630" t="str">
            <v>62556</v>
          </cell>
          <cell r="K1630" t="str">
            <v>0</v>
          </cell>
          <cell r="L1630" t="str">
            <v>200</v>
          </cell>
          <cell r="M1630" t="str">
            <v>1</v>
          </cell>
          <cell r="N1630" t="str">
            <v>0</v>
          </cell>
          <cell r="O1630" t="str">
            <v>238</v>
          </cell>
          <cell r="P1630" t="str">
            <v>0</v>
          </cell>
          <cell r="Q1630" t="str">
            <v>15</v>
          </cell>
          <cell r="R1630" t="str">
            <v>LINEARE</v>
          </cell>
          <cell r="S1630" t="str">
            <v>190</v>
          </cell>
          <cell r="T1630" t="str">
            <v>185</v>
          </cell>
          <cell r="U1630" t="str">
            <v>185</v>
          </cell>
          <cell r="V1630" t="str">
            <v>-1</v>
          </cell>
          <cell r="W1630" t="str">
            <v>-1</v>
          </cell>
          <cell r="X1630" t="str">
            <v>-10</v>
          </cell>
          <cell r="Y1630" t="str">
            <v>0</v>
          </cell>
          <cell r="Z1630" t="str">
            <v>MEDIA</v>
          </cell>
          <cell r="AA1630" t="str">
            <v>10</v>
          </cell>
          <cell r="AB1630" t="str">
            <v>0</v>
          </cell>
          <cell r="AC1630" t="str">
            <v>NO</v>
          </cell>
          <cell r="AD1630" t="str">
            <v>NO</v>
          </cell>
          <cell r="AE1630" t="str">
            <v>not used</v>
          </cell>
          <cell r="AF1630" t="str">
            <v>G010003</v>
          </cell>
        </row>
        <row r="1631">
          <cell r="A1631" t="str">
            <v>SHARED</v>
          </cell>
          <cell r="B1631" t="str">
            <v>0</v>
          </cell>
          <cell r="C1631" t="str">
            <v>G_010003</v>
          </cell>
          <cell r="D1631" t="str">
            <v>0000040000</v>
          </cell>
          <cell r="E1631" t="str">
            <v>3</v>
          </cell>
          <cell r="F1631" t="str">
            <v>G_010003_004</v>
          </cell>
          <cell r="G1631" t="str">
            <v>(Dis.CESENA) (CASE GENTILI) PRESSIONE DI USCITA</v>
          </cell>
          <cell r="H1631" t="str">
            <v>bar</v>
          </cell>
          <cell r="I1631" t="str">
            <v>38726</v>
          </cell>
          <cell r="J1631" t="str">
            <v>62556</v>
          </cell>
          <cell r="K1631" t="str">
            <v>0</v>
          </cell>
          <cell r="L1631" t="str">
            <v>8</v>
          </cell>
          <cell r="M1631" t="str">
            <v>0</v>
          </cell>
          <cell r="N1631" t="str">
            <v>0</v>
          </cell>
          <cell r="O1631" t="str">
            <v>238</v>
          </cell>
          <cell r="P1631" t="str">
            <v>0</v>
          </cell>
          <cell r="Q1631" t="str">
            <v>15</v>
          </cell>
          <cell r="R1631" t="str">
            <v>LINEARE</v>
          </cell>
          <cell r="S1631" t="str">
            <v>5</v>
          </cell>
          <cell r="T1631" t="str">
            <v>4.5</v>
          </cell>
          <cell r="U1631" t="str">
            <v>4.5</v>
          </cell>
          <cell r="V1631" t="str">
            <v>3.5</v>
          </cell>
          <cell r="W1631" t="str">
            <v>3.5</v>
          </cell>
          <cell r="X1631" t="str">
            <v>3</v>
          </cell>
          <cell r="Y1631" t="str">
            <v>0</v>
          </cell>
          <cell r="Z1631" t="str">
            <v>MEDIA</v>
          </cell>
          <cell r="AA1631" t="str">
            <v>10</v>
          </cell>
          <cell r="AB1631" t="str">
            <v>0</v>
          </cell>
          <cell r="AC1631" t="str">
            <v>NO</v>
          </cell>
          <cell r="AD1631" t="str">
            <v>NO</v>
          </cell>
          <cell r="AE1631" t="str">
            <v>not used</v>
          </cell>
          <cell r="AF1631" t="str">
            <v>G010003</v>
          </cell>
          <cell r="AP1631" t="str">
            <v>0</v>
          </cell>
        </row>
        <row r="1632">
          <cell r="A1632" t="str">
            <v>SHARED</v>
          </cell>
          <cell r="B1632" t="str">
            <v>0</v>
          </cell>
          <cell r="C1632" t="str">
            <v>G_010003</v>
          </cell>
          <cell r="D1632" t="str">
            <v>0000050000</v>
          </cell>
          <cell r="E1632" t="str">
            <v>4</v>
          </cell>
          <cell r="F1632" t="str">
            <v>G_010003_005</v>
          </cell>
          <cell r="G1632" t="str">
            <v>(Dis.CESENA) (CASE GENTILI) TEMPERATURA DI USCITA</v>
          </cell>
          <cell r="H1632" t="str">
            <v>GRADI</v>
          </cell>
          <cell r="I1632" t="str">
            <v>38726</v>
          </cell>
          <cell r="J1632" t="str">
            <v>62556</v>
          </cell>
          <cell r="K1632" t="str">
            <v>-10</v>
          </cell>
          <cell r="L1632" t="str">
            <v>40</v>
          </cell>
          <cell r="M1632" t="str">
            <v>1</v>
          </cell>
          <cell r="N1632" t="str">
            <v>0</v>
          </cell>
          <cell r="O1632" t="str">
            <v>238</v>
          </cell>
          <cell r="P1632" t="str">
            <v>0</v>
          </cell>
          <cell r="Q1632" t="str">
            <v>15</v>
          </cell>
          <cell r="R1632" t="str">
            <v>LINEARE</v>
          </cell>
          <cell r="S1632" t="str">
            <v>40</v>
          </cell>
          <cell r="T1632" t="str">
            <v>25</v>
          </cell>
          <cell r="U1632" t="str">
            <v>25</v>
          </cell>
          <cell r="V1632" t="str">
            <v>5</v>
          </cell>
          <cell r="W1632" t="str">
            <v>5</v>
          </cell>
          <cell r="X1632" t="str">
            <v>1</v>
          </cell>
          <cell r="Y1632" t="str">
            <v>0</v>
          </cell>
          <cell r="Z1632" t="str">
            <v>MEDIA</v>
          </cell>
          <cell r="AA1632" t="str">
            <v>10</v>
          </cell>
          <cell r="AB1632" t="str">
            <v>0</v>
          </cell>
          <cell r="AC1632" t="str">
            <v>NO</v>
          </cell>
          <cell r="AD1632" t="str">
            <v>NO</v>
          </cell>
          <cell r="AE1632" t="str">
            <v>not used</v>
          </cell>
          <cell r="AF1632" t="str">
            <v>G010003</v>
          </cell>
        </row>
        <row r="1633">
          <cell r="A1633" t="str">
            <v>SHARED</v>
          </cell>
          <cell r="B1633" t="str">
            <v>0</v>
          </cell>
          <cell r="C1633" t="str">
            <v>G_010003</v>
          </cell>
          <cell r="D1633" t="str">
            <v>0000060000</v>
          </cell>
          <cell r="E1633" t="str">
            <v>5</v>
          </cell>
          <cell r="F1633" t="str">
            <v>G_010003_006</v>
          </cell>
          <cell r="G1633" t="str">
            <v>(Dis.CESENA) (CASE GENTILI) PORTATA GAS ISTANTANEA</v>
          </cell>
          <cell r="H1633" t="str">
            <v>Sm3/h</v>
          </cell>
          <cell r="I1633" t="str">
            <v>38726</v>
          </cell>
          <cell r="J1633" t="str">
            <v>62556</v>
          </cell>
          <cell r="K1633" t="str">
            <v>0</v>
          </cell>
          <cell r="L1633" t="str">
            <v>29000</v>
          </cell>
          <cell r="M1633" t="str">
            <v>1</v>
          </cell>
          <cell r="N1633" t="str">
            <v>0</v>
          </cell>
          <cell r="O1633" t="str">
            <v>238</v>
          </cell>
          <cell r="P1633" t="str">
            <v>0</v>
          </cell>
          <cell r="Q1633" t="str">
            <v>15</v>
          </cell>
          <cell r="R1633" t="str">
            <v>LINEARE</v>
          </cell>
          <cell r="S1633" t="str">
            <v>25000</v>
          </cell>
          <cell r="T1633" t="str">
            <v>23000</v>
          </cell>
          <cell r="U1633" t="str">
            <v>23000</v>
          </cell>
          <cell r="V1633" t="str">
            <v>-500</v>
          </cell>
          <cell r="W1633" t="str">
            <v>-500</v>
          </cell>
          <cell r="X1633" t="str">
            <v>-2000</v>
          </cell>
          <cell r="Y1633" t="str">
            <v>0</v>
          </cell>
          <cell r="Z1633" t="str">
            <v>MEDIA</v>
          </cell>
          <cell r="AA1633" t="str">
            <v>10</v>
          </cell>
          <cell r="AB1633" t="str">
            <v>0</v>
          </cell>
          <cell r="AC1633" t="str">
            <v>NO</v>
          </cell>
          <cell r="AD1633" t="str">
            <v>NO</v>
          </cell>
          <cell r="AE1633" t="str">
            <v>not used</v>
          </cell>
          <cell r="AF1633" t="str">
            <v>G010003</v>
          </cell>
        </row>
        <row r="1634">
          <cell r="A1634" t="str">
            <v>SHARED</v>
          </cell>
          <cell r="B1634" t="str">
            <v>0</v>
          </cell>
          <cell r="C1634" t="str">
            <v>G_010003</v>
          </cell>
          <cell r="D1634" t="str">
            <v>0000070000</v>
          </cell>
          <cell r="E1634" t="str">
            <v>6</v>
          </cell>
          <cell r="F1634" t="str">
            <v>G_010003_007</v>
          </cell>
          <cell r="G1634" t="str">
            <v>(Dis.CESENA) (CASE GENTILI) % DI REGOLAZIONE VALVOLA REG.</v>
          </cell>
          <cell r="H1634" t="str">
            <v>%</v>
          </cell>
          <cell r="I1634" t="str">
            <v>38726</v>
          </cell>
          <cell r="J1634" t="str">
            <v>62556</v>
          </cell>
          <cell r="K1634" t="str">
            <v>0</v>
          </cell>
          <cell r="L1634" t="str">
            <v>100</v>
          </cell>
          <cell r="M1634" t="str">
            <v>1</v>
          </cell>
          <cell r="N1634" t="str">
            <v>0</v>
          </cell>
          <cell r="O1634" t="str">
            <v>238</v>
          </cell>
          <cell r="P1634" t="str">
            <v>0</v>
          </cell>
          <cell r="Q1634" t="str">
            <v>15</v>
          </cell>
          <cell r="R1634" t="str">
            <v>LINEARE</v>
          </cell>
          <cell r="S1634" t="str">
            <v>999999</v>
          </cell>
          <cell r="T1634" t="str">
            <v>888888</v>
          </cell>
          <cell r="U1634" t="str">
            <v>888888</v>
          </cell>
          <cell r="V1634" t="str">
            <v>-888888</v>
          </cell>
          <cell r="W1634" t="str">
            <v>-888888</v>
          </cell>
          <cell r="X1634" t="str">
            <v>-999999</v>
          </cell>
          <cell r="Y1634" t="str">
            <v>0</v>
          </cell>
          <cell r="Z1634" t="str">
            <v>MEDIA</v>
          </cell>
          <cell r="AA1634" t="str">
            <v>10</v>
          </cell>
          <cell r="AB1634" t="str">
            <v>0</v>
          </cell>
          <cell r="AC1634" t="str">
            <v>NO</v>
          </cell>
          <cell r="AD1634" t="str">
            <v>NO</v>
          </cell>
          <cell r="AE1634" t="str">
            <v>not used</v>
          </cell>
          <cell r="AF1634" t="str">
            <v>G010003</v>
          </cell>
        </row>
        <row r="1635">
          <cell r="A1635" t="str">
            <v>SHARED</v>
          </cell>
          <cell r="B1635" t="str">
            <v>0</v>
          </cell>
          <cell r="C1635" t="str">
            <v>G_010003</v>
          </cell>
          <cell r="D1635" t="str">
            <v>0000080000</v>
          </cell>
          <cell r="E1635" t="str">
            <v>7</v>
          </cell>
          <cell r="F1635" t="str">
            <v>G_010003_008</v>
          </cell>
          <cell r="G1635" t="str">
            <v>(Dis.CESENA) (CASE GENTILI) TEMPERATURA ACQUA C.T.</v>
          </cell>
          <cell r="H1635" t="str">
            <v>GRADI</v>
          </cell>
          <cell r="I1635" t="str">
            <v>38726</v>
          </cell>
          <cell r="J1635" t="str">
            <v>62556</v>
          </cell>
          <cell r="K1635" t="str">
            <v>0</v>
          </cell>
          <cell r="L1635" t="str">
            <v>150</v>
          </cell>
          <cell r="M1635" t="str">
            <v>1</v>
          </cell>
          <cell r="N1635" t="str">
            <v>0</v>
          </cell>
          <cell r="O1635" t="str">
            <v>238</v>
          </cell>
          <cell r="P1635" t="str">
            <v>0</v>
          </cell>
          <cell r="Q1635" t="str">
            <v>15</v>
          </cell>
          <cell r="R1635" t="str">
            <v>LINEARE</v>
          </cell>
          <cell r="S1635" t="str">
            <v>90</v>
          </cell>
          <cell r="T1635" t="str">
            <v>70</v>
          </cell>
          <cell r="U1635" t="str">
            <v>70</v>
          </cell>
          <cell r="V1635" t="str">
            <v>15</v>
          </cell>
          <cell r="W1635" t="str">
            <v>15</v>
          </cell>
          <cell r="X1635" t="str">
            <v>12</v>
          </cell>
          <cell r="Y1635" t="str">
            <v>0</v>
          </cell>
          <cell r="Z1635" t="str">
            <v>MEDIA</v>
          </cell>
          <cell r="AA1635" t="str">
            <v>10</v>
          </cell>
          <cell r="AB1635" t="str">
            <v>0</v>
          </cell>
          <cell r="AC1635" t="str">
            <v>NO</v>
          </cell>
          <cell r="AD1635" t="str">
            <v>NO</v>
          </cell>
          <cell r="AE1635" t="str">
            <v>not used</v>
          </cell>
          <cell r="AF1635" t="str">
            <v>G010003</v>
          </cell>
        </row>
        <row r="1636">
          <cell r="A1636" t="str">
            <v>SHARED</v>
          </cell>
          <cell r="B1636" t="str">
            <v>1</v>
          </cell>
          <cell r="C1636" t="str">
            <v>G_010003</v>
          </cell>
          <cell r="D1636" t="str">
            <v>0000010000</v>
          </cell>
          <cell r="E1636" t="str">
            <v>0</v>
          </cell>
          <cell r="F1636" t="str">
            <v>G_010003_009</v>
          </cell>
          <cell r="G1636" t="str">
            <v>(Dis.CESENA) (CASE GENTILI) PU CABINA 0.5 BAR</v>
          </cell>
          <cell r="H1636" t="str">
            <v>bar</v>
          </cell>
          <cell r="I1636" t="str">
            <v>38726</v>
          </cell>
          <cell r="J1636" t="str">
            <v>62556</v>
          </cell>
          <cell r="K1636" t="str">
            <v>0</v>
          </cell>
          <cell r="L1636" t="str">
            <v>1</v>
          </cell>
          <cell r="M1636" t="str">
            <v>1</v>
          </cell>
          <cell r="N1636" t="str">
            <v>0</v>
          </cell>
          <cell r="O1636" t="str">
            <v>238</v>
          </cell>
          <cell r="P1636" t="str">
            <v>0</v>
          </cell>
          <cell r="Q1636" t="str">
            <v>15</v>
          </cell>
          <cell r="R1636" t="str">
            <v>LINEARE</v>
          </cell>
          <cell r="S1636" t="str">
            <v>0.6</v>
          </cell>
          <cell r="T1636" t="str">
            <v>0.55</v>
          </cell>
          <cell r="U1636" t="str">
            <v>0.55</v>
          </cell>
          <cell r="V1636" t="str">
            <v>0.4</v>
          </cell>
          <cell r="W1636" t="str">
            <v>0.4</v>
          </cell>
          <cell r="X1636" t="str">
            <v>0.3</v>
          </cell>
          <cell r="Y1636" t="str">
            <v>0</v>
          </cell>
          <cell r="Z1636" t="str">
            <v>MEDIA</v>
          </cell>
          <cell r="AA1636" t="str">
            <v>10</v>
          </cell>
          <cell r="AB1636" t="str">
            <v>0</v>
          </cell>
          <cell r="AC1636" t="str">
            <v>NO</v>
          </cell>
          <cell r="AD1636" t="str">
            <v>NO</v>
          </cell>
          <cell r="AE1636" t="str">
            <v>not used</v>
          </cell>
          <cell r="AF1636" t="str">
            <v>G010003</v>
          </cell>
        </row>
        <row r="1637">
          <cell r="A1637" t="str">
            <v>SHARED</v>
          </cell>
          <cell r="B1637" t="str">
            <v>0</v>
          </cell>
          <cell r="C1637" t="str">
            <v>G_010050</v>
          </cell>
          <cell r="D1637" t="str">
            <v>0000010000</v>
          </cell>
          <cell r="E1637" t="str">
            <v>0</v>
          </cell>
          <cell r="F1637" t="str">
            <v>G_010050_001</v>
          </cell>
          <cell r="G1637" t="str">
            <v>(Dis.CESENA) (MARTORANO) PROTEZIONE CATODICA</v>
          </cell>
          <cell r="H1637" t="str">
            <v>V</v>
          </cell>
          <cell r="I1637" t="str">
            <v>38726</v>
          </cell>
          <cell r="J1637" t="str">
            <v>62556</v>
          </cell>
          <cell r="K1637" t="str">
            <v>-5</v>
          </cell>
          <cell r="L1637" t="str">
            <v>2</v>
          </cell>
          <cell r="M1637" t="str">
            <v>1</v>
          </cell>
          <cell r="N1637" t="str">
            <v>0</v>
          </cell>
          <cell r="O1637" t="str">
            <v>238</v>
          </cell>
          <cell r="P1637" t="str">
            <v>0</v>
          </cell>
          <cell r="Q1637" t="str">
            <v>15</v>
          </cell>
          <cell r="R1637" t="str">
            <v>LINEARE</v>
          </cell>
          <cell r="S1637" t="str">
            <v>2</v>
          </cell>
          <cell r="T1637" t="str">
            <v>-1</v>
          </cell>
          <cell r="U1637" t="str">
            <v>-1</v>
          </cell>
          <cell r="V1637" t="str">
            <v>-4</v>
          </cell>
          <cell r="W1637" t="str">
            <v>-4</v>
          </cell>
          <cell r="X1637" t="str">
            <v>-5</v>
          </cell>
          <cell r="Y1637" t="str">
            <v>0</v>
          </cell>
          <cell r="Z1637" t="str">
            <v>MEDIA</v>
          </cell>
          <cell r="AA1637" t="str">
            <v>10</v>
          </cell>
          <cell r="AB1637" t="str">
            <v>0</v>
          </cell>
          <cell r="AC1637" t="str">
            <v>NO</v>
          </cell>
          <cell r="AD1637" t="str">
            <v>SI_HighLow</v>
          </cell>
          <cell r="AE1637" t="str">
            <v>not used</v>
          </cell>
          <cell r="AF1637" t="str">
            <v>G010050</v>
          </cell>
        </row>
        <row r="1638">
          <cell r="A1638" t="str">
            <v>SHARED</v>
          </cell>
          <cell r="B1638" t="str">
            <v>0</v>
          </cell>
          <cell r="C1638" t="str">
            <v>G_010050</v>
          </cell>
          <cell r="D1638" t="str">
            <v>0000020000</v>
          </cell>
          <cell r="E1638" t="str">
            <v>1</v>
          </cell>
          <cell r="F1638" t="str">
            <v>G_010050_002</v>
          </cell>
          <cell r="G1638" t="str">
            <v>(Dis.CESENA) (MARTORANO) PRESSIONE SNAM</v>
          </cell>
          <cell r="H1638" t="str">
            <v>bar</v>
          </cell>
          <cell r="I1638" t="str">
            <v>38726</v>
          </cell>
          <cell r="J1638" t="str">
            <v>62556</v>
          </cell>
          <cell r="K1638" t="str">
            <v>0</v>
          </cell>
          <cell r="L1638" t="str">
            <v>70</v>
          </cell>
          <cell r="M1638" t="str">
            <v>0</v>
          </cell>
          <cell r="N1638" t="str">
            <v>0</v>
          </cell>
          <cell r="O1638" t="str">
            <v>238</v>
          </cell>
          <cell r="P1638" t="str">
            <v>0</v>
          </cell>
          <cell r="Q1638" t="str">
            <v>15</v>
          </cell>
          <cell r="R1638" t="str">
            <v>LINEARE</v>
          </cell>
          <cell r="S1638" t="str">
            <v>70</v>
          </cell>
          <cell r="T1638" t="str">
            <v>65</v>
          </cell>
          <cell r="U1638" t="str">
            <v>65</v>
          </cell>
          <cell r="V1638" t="str">
            <v>35</v>
          </cell>
          <cell r="W1638" t="str">
            <v>35</v>
          </cell>
          <cell r="X1638" t="str">
            <v>30</v>
          </cell>
          <cell r="Y1638" t="str">
            <v>0</v>
          </cell>
          <cell r="Z1638" t="str">
            <v>MEDIA</v>
          </cell>
          <cell r="AA1638" t="str">
            <v>10</v>
          </cell>
          <cell r="AB1638" t="str">
            <v>0</v>
          </cell>
          <cell r="AC1638" t="str">
            <v>NO</v>
          </cell>
          <cell r="AD1638" t="str">
            <v>NO</v>
          </cell>
          <cell r="AE1638" t="str">
            <v>not used</v>
          </cell>
          <cell r="AF1638" t="str">
            <v>G010050</v>
          </cell>
          <cell r="AP1638" t="str">
            <v>0</v>
          </cell>
        </row>
        <row r="1639">
          <cell r="A1639" t="str">
            <v>SHARED</v>
          </cell>
          <cell r="B1639" t="str">
            <v>0</v>
          </cell>
          <cell r="C1639" t="str">
            <v>G_010050</v>
          </cell>
          <cell r="D1639" t="str">
            <v>0000030000</v>
          </cell>
          <cell r="E1639" t="str">
            <v>2</v>
          </cell>
          <cell r="F1639" t="str">
            <v>G_010050_003</v>
          </cell>
          <cell r="G1639" t="str">
            <v>(Dis.CESENA) (MARTORANO) TEMPERATURA SNAM</v>
          </cell>
          <cell r="H1639" t="str">
            <v>GRADI</v>
          </cell>
          <cell r="I1639" t="str">
            <v>38726</v>
          </cell>
          <cell r="J1639" t="str">
            <v>62556</v>
          </cell>
          <cell r="K1639" t="str">
            <v>-10</v>
          </cell>
          <cell r="L1639" t="str">
            <v>40</v>
          </cell>
          <cell r="M1639" t="str">
            <v>1</v>
          </cell>
          <cell r="N1639" t="str">
            <v>0</v>
          </cell>
          <cell r="O1639" t="str">
            <v>238</v>
          </cell>
          <cell r="P1639" t="str">
            <v>0</v>
          </cell>
          <cell r="Q1639" t="str">
            <v>15</v>
          </cell>
          <cell r="R1639" t="str">
            <v>LINEARE</v>
          </cell>
          <cell r="S1639" t="str">
            <v>35</v>
          </cell>
          <cell r="T1639" t="str">
            <v>25</v>
          </cell>
          <cell r="U1639" t="str">
            <v>25</v>
          </cell>
          <cell r="V1639" t="str">
            <v>3</v>
          </cell>
          <cell r="W1639" t="str">
            <v>3</v>
          </cell>
          <cell r="X1639" t="str">
            <v>0</v>
          </cell>
          <cell r="Y1639" t="str">
            <v>0</v>
          </cell>
          <cell r="Z1639" t="str">
            <v>MEDIA</v>
          </cell>
          <cell r="AA1639" t="str">
            <v>10</v>
          </cell>
          <cell r="AB1639" t="str">
            <v>0</v>
          </cell>
          <cell r="AC1639" t="str">
            <v>NO</v>
          </cell>
          <cell r="AD1639" t="str">
            <v>NO</v>
          </cell>
          <cell r="AE1639" t="str">
            <v>not used</v>
          </cell>
          <cell r="AF1639" t="str">
            <v>G010050</v>
          </cell>
        </row>
        <row r="1640">
          <cell r="A1640" t="str">
            <v>SHARED</v>
          </cell>
          <cell r="B1640" t="str">
            <v>0</v>
          </cell>
          <cell r="C1640" t="str">
            <v>G_010050</v>
          </cell>
          <cell r="D1640" t="str">
            <v>0000040000</v>
          </cell>
          <cell r="E1640" t="str">
            <v>3</v>
          </cell>
          <cell r="F1640" t="str">
            <v>G_010050_004</v>
          </cell>
          <cell r="G1640" t="str">
            <v>(Dis.CESENA) (MARTORANO) PRESSIONE DIFFERENZIALE</v>
          </cell>
          <cell r="H1640" t="str">
            <v>mbar</v>
          </cell>
          <cell r="I1640" t="str">
            <v>38726</v>
          </cell>
          <cell r="J1640" t="str">
            <v>62556</v>
          </cell>
          <cell r="K1640" t="str">
            <v>0</v>
          </cell>
          <cell r="L1640" t="str">
            <v>500</v>
          </cell>
          <cell r="M1640" t="str">
            <v>0</v>
          </cell>
          <cell r="N1640" t="str">
            <v>0</v>
          </cell>
          <cell r="O1640" t="str">
            <v>238</v>
          </cell>
          <cell r="P1640" t="str">
            <v>0</v>
          </cell>
          <cell r="Q1640" t="str">
            <v>15</v>
          </cell>
          <cell r="R1640" t="str">
            <v>LINEARE</v>
          </cell>
          <cell r="S1640" t="str">
            <v>450</v>
          </cell>
          <cell r="T1640" t="str">
            <v>450</v>
          </cell>
          <cell r="U1640" t="str">
            <v>450</v>
          </cell>
          <cell r="V1640" t="str">
            <v>-1</v>
          </cell>
          <cell r="W1640" t="str">
            <v>-1</v>
          </cell>
          <cell r="X1640" t="str">
            <v>-10</v>
          </cell>
          <cell r="Y1640" t="str">
            <v>0</v>
          </cell>
          <cell r="Z1640" t="str">
            <v>MEDIA</v>
          </cell>
          <cell r="AA1640" t="str">
            <v>10</v>
          </cell>
          <cell r="AB1640" t="str">
            <v>0</v>
          </cell>
          <cell r="AC1640" t="str">
            <v>NO</v>
          </cell>
          <cell r="AD1640" t="str">
            <v>NO</v>
          </cell>
          <cell r="AE1640" t="str">
            <v>not used</v>
          </cell>
          <cell r="AF1640" t="str">
            <v>G010050</v>
          </cell>
        </row>
        <row r="1641">
          <cell r="A1641" t="str">
            <v>SHARED</v>
          </cell>
          <cell r="B1641" t="str">
            <v>0</v>
          </cell>
          <cell r="C1641" t="str">
            <v>G_010050</v>
          </cell>
          <cell r="D1641" t="str">
            <v>0000050000</v>
          </cell>
          <cell r="E1641" t="str">
            <v>4</v>
          </cell>
          <cell r="F1641" t="str">
            <v>G_010050_005</v>
          </cell>
          <cell r="G1641" t="str">
            <v>(Dis.CESENA) (MARTORANO) PORTATA GAS ISTANTANEA</v>
          </cell>
          <cell r="H1641" t="str">
            <v>Sm3/h</v>
          </cell>
          <cell r="I1641" t="str">
            <v>38726</v>
          </cell>
          <cell r="J1641" t="str">
            <v>62556</v>
          </cell>
          <cell r="K1641" t="str">
            <v>0</v>
          </cell>
          <cell r="L1641" t="str">
            <v>12000</v>
          </cell>
          <cell r="M1641" t="str">
            <v>1</v>
          </cell>
          <cell r="N1641" t="str">
            <v>0</v>
          </cell>
          <cell r="O1641" t="str">
            <v>238</v>
          </cell>
          <cell r="P1641" t="str">
            <v>0</v>
          </cell>
          <cell r="Q1641" t="str">
            <v>15</v>
          </cell>
          <cell r="R1641" t="str">
            <v>LINEARE</v>
          </cell>
          <cell r="S1641" t="str">
            <v>25000</v>
          </cell>
          <cell r="T1641" t="str">
            <v>21000</v>
          </cell>
          <cell r="U1641" t="str">
            <v>21000</v>
          </cell>
          <cell r="V1641" t="str">
            <v>-100</v>
          </cell>
          <cell r="W1641" t="str">
            <v>-100</v>
          </cell>
          <cell r="X1641" t="str">
            <v>-200</v>
          </cell>
          <cell r="Y1641" t="str">
            <v>0</v>
          </cell>
          <cell r="Z1641" t="str">
            <v>MEDIA</v>
          </cell>
          <cell r="AA1641" t="str">
            <v>10</v>
          </cell>
          <cell r="AB1641" t="str">
            <v>0</v>
          </cell>
          <cell r="AC1641" t="str">
            <v>NO</v>
          </cell>
          <cell r="AD1641" t="str">
            <v>NO</v>
          </cell>
          <cell r="AE1641" t="str">
            <v>not used</v>
          </cell>
          <cell r="AF1641" t="str">
            <v>G010050</v>
          </cell>
        </row>
        <row r="1642">
          <cell r="A1642" t="str">
            <v>SHARED</v>
          </cell>
          <cell r="B1642" t="str">
            <v>0</v>
          </cell>
          <cell r="C1642" t="str">
            <v>G_010050</v>
          </cell>
          <cell r="D1642" t="str">
            <v>0000060000</v>
          </cell>
          <cell r="E1642" t="str">
            <v>5</v>
          </cell>
          <cell r="F1642" t="str">
            <v>G_010050_006</v>
          </cell>
          <cell r="G1642" t="str">
            <v>(Dis.CESENA) (MARTORANO) PRESSIONE USCITA</v>
          </cell>
          <cell r="H1642" t="str">
            <v>bar</v>
          </cell>
          <cell r="I1642" t="str">
            <v>38726</v>
          </cell>
          <cell r="J1642" t="str">
            <v>62556</v>
          </cell>
          <cell r="K1642" t="str">
            <v>0</v>
          </cell>
          <cell r="L1642" t="str">
            <v>40</v>
          </cell>
          <cell r="M1642" t="str">
            <v>0</v>
          </cell>
          <cell r="N1642" t="str">
            <v>0</v>
          </cell>
          <cell r="O1642" t="str">
            <v>238</v>
          </cell>
          <cell r="P1642" t="str">
            <v>0</v>
          </cell>
          <cell r="Q1642" t="str">
            <v>15</v>
          </cell>
          <cell r="R1642" t="str">
            <v>LINEARE</v>
          </cell>
          <cell r="S1642" t="str">
            <v>5</v>
          </cell>
          <cell r="T1642" t="str">
            <v>4.5</v>
          </cell>
          <cell r="U1642" t="str">
            <v>4.5</v>
          </cell>
          <cell r="V1642" t="str">
            <v>3.2</v>
          </cell>
          <cell r="W1642" t="str">
            <v>3.2</v>
          </cell>
          <cell r="X1642" t="str">
            <v>3</v>
          </cell>
          <cell r="Y1642" t="str">
            <v>0</v>
          </cell>
          <cell r="Z1642" t="str">
            <v>MEDIA</v>
          </cell>
          <cell r="AA1642" t="str">
            <v>10</v>
          </cell>
          <cell r="AB1642" t="str">
            <v>0</v>
          </cell>
          <cell r="AC1642" t="str">
            <v>NO</v>
          </cell>
          <cell r="AE1642" t="str">
            <v>not used</v>
          </cell>
          <cell r="AF1642" t="str">
            <v>G010050</v>
          </cell>
          <cell r="AP1642" t="str">
            <v>0</v>
          </cell>
        </row>
        <row r="1643">
          <cell r="A1643" t="str">
            <v>SHARED</v>
          </cell>
          <cell r="B1643" t="str">
            <v>0</v>
          </cell>
          <cell r="C1643" t="str">
            <v>G_010050</v>
          </cell>
          <cell r="D1643" t="str">
            <v>0000070000</v>
          </cell>
          <cell r="E1643" t="str">
            <v>6</v>
          </cell>
          <cell r="F1643" t="str">
            <v>G_010050_007</v>
          </cell>
          <cell r="G1643" t="str">
            <v>(Dis.CESENA) (MARTORANO) TEMPERATURA USCITA</v>
          </cell>
          <cell r="H1643" t="str">
            <v>GRADI</v>
          </cell>
          <cell r="I1643" t="str">
            <v>38726</v>
          </cell>
          <cell r="J1643" t="str">
            <v>62556</v>
          </cell>
          <cell r="K1643" t="str">
            <v>-10</v>
          </cell>
          <cell r="L1643" t="str">
            <v>40</v>
          </cell>
          <cell r="M1643" t="str">
            <v>0</v>
          </cell>
          <cell r="N1643" t="str">
            <v>0</v>
          </cell>
          <cell r="O1643" t="str">
            <v>238</v>
          </cell>
          <cell r="P1643" t="str">
            <v>0</v>
          </cell>
          <cell r="Q1643" t="str">
            <v>15</v>
          </cell>
          <cell r="R1643" t="str">
            <v>LINEARE</v>
          </cell>
          <cell r="S1643" t="str">
            <v>50</v>
          </cell>
          <cell r="T1643" t="str">
            <v>45</v>
          </cell>
          <cell r="U1643" t="str">
            <v>45</v>
          </cell>
          <cell r="V1643" t="str">
            <v>5</v>
          </cell>
          <cell r="W1643" t="str">
            <v>5</v>
          </cell>
          <cell r="X1643" t="str">
            <v>1</v>
          </cell>
          <cell r="Y1643" t="str">
            <v>0</v>
          </cell>
          <cell r="Z1643" t="str">
            <v>MEDIA</v>
          </cell>
          <cell r="AA1643" t="str">
            <v>10</v>
          </cell>
          <cell r="AB1643" t="str">
            <v>0</v>
          </cell>
          <cell r="AC1643" t="str">
            <v>NO</v>
          </cell>
          <cell r="AE1643" t="str">
            <v>not used</v>
          </cell>
          <cell r="AF1643" t="str">
            <v>G010050</v>
          </cell>
        </row>
        <row r="1644">
          <cell r="A1644" t="str">
            <v>SHARED</v>
          </cell>
          <cell r="B1644" t="str">
            <v>0</v>
          </cell>
          <cell r="C1644" t="str">
            <v>G_010050</v>
          </cell>
          <cell r="D1644" t="str">
            <v>0000080000</v>
          </cell>
          <cell r="E1644" t="str">
            <v>7</v>
          </cell>
          <cell r="F1644" t="str">
            <v>G_010050_008</v>
          </cell>
          <cell r="G1644" t="str">
            <v>(Dis.CESENA) (MARTORANO) LIVELLO ODORIZZANTE</v>
          </cell>
          <cell r="H1644" t="str">
            <v>%</v>
          </cell>
          <cell r="I1644" t="str">
            <v>42275</v>
          </cell>
          <cell r="J1644" t="str">
            <v>61328</v>
          </cell>
          <cell r="K1644" t="str">
            <v>0</v>
          </cell>
          <cell r="L1644" t="str">
            <v>100</v>
          </cell>
          <cell r="M1644" t="str">
            <v>1</v>
          </cell>
          <cell r="N1644" t="str">
            <v>0</v>
          </cell>
          <cell r="O1644" t="str">
            <v>190</v>
          </cell>
          <cell r="P1644" t="str">
            <v>0</v>
          </cell>
          <cell r="Q1644" t="str">
            <v>15</v>
          </cell>
          <cell r="R1644" t="str">
            <v>LINEARE</v>
          </cell>
          <cell r="S1644" t="str">
            <v>999</v>
          </cell>
          <cell r="T1644" t="str">
            <v>998</v>
          </cell>
          <cell r="U1644" t="str">
            <v>998</v>
          </cell>
          <cell r="V1644" t="str">
            <v>20</v>
          </cell>
          <cell r="W1644" t="str">
            <v>20</v>
          </cell>
          <cell r="X1644" t="str">
            <v>10</v>
          </cell>
          <cell r="Y1644" t="str">
            <v>0</v>
          </cell>
          <cell r="Z1644" t="str">
            <v>MEDIA</v>
          </cell>
          <cell r="AA1644" t="str">
            <v>10</v>
          </cell>
          <cell r="AB1644" t="str">
            <v>0</v>
          </cell>
          <cell r="AC1644" t="str">
            <v>NO</v>
          </cell>
          <cell r="AD1644" t="str">
            <v>NO</v>
          </cell>
          <cell r="AE1644" t="str">
            <v>not used</v>
          </cell>
          <cell r="AF1644" t="str">
            <v>G010050</v>
          </cell>
        </row>
        <row r="1645">
          <cell r="A1645" t="str">
            <v>SHARED</v>
          </cell>
          <cell r="B1645" t="str">
            <v>1</v>
          </cell>
          <cell r="C1645" t="str">
            <v>G_010050</v>
          </cell>
          <cell r="D1645" t="str">
            <v>0000010000</v>
          </cell>
          <cell r="E1645" t="str">
            <v>0</v>
          </cell>
          <cell r="F1645" t="str">
            <v>G_010050_009</v>
          </cell>
          <cell r="G1645" t="str">
            <v>(Dis.CESENA) (MARTORANO) TEMPERATURA ACQUA C.T.</v>
          </cell>
          <cell r="H1645" t="str">
            <v>GRADI</v>
          </cell>
          <cell r="I1645" t="str">
            <v>38726</v>
          </cell>
          <cell r="J1645" t="str">
            <v>62556</v>
          </cell>
          <cell r="K1645" t="str">
            <v>0</v>
          </cell>
          <cell r="L1645" t="str">
            <v>150</v>
          </cell>
          <cell r="M1645" t="str">
            <v>0</v>
          </cell>
          <cell r="N1645" t="str">
            <v>0</v>
          </cell>
          <cell r="O1645" t="str">
            <v>238</v>
          </cell>
          <cell r="P1645" t="str">
            <v>0</v>
          </cell>
          <cell r="Q1645" t="str">
            <v>15</v>
          </cell>
          <cell r="R1645" t="str">
            <v>LINEARE</v>
          </cell>
          <cell r="S1645" t="str">
            <v>90</v>
          </cell>
          <cell r="T1645" t="str">
            <v>70</v>
          </cell>
          <cell r="U1645" t="str">
            <v>70</v>
          </cell>
          <cell r="V1645" t="str">
            <v>15</v>
          </cell>
          <cell r="W1645" t="str">
            <v>15</v>
          </cell>
          <cell r="X1645" t="str">
            <v>12</v>
          </cell>
          <cell r="Y1645" t="str">
            <v>0</v>
          </cell>
          <cell r="Z1645" t="str">
            <v>MEDIA</v>
          </cell>
          <cell r="AA1645" t="str">
            <v>10</v>
          </cell>
          <cell r="AB1645" t="str">
            <v>0</v>
          </cell>
          <cell r="AC1645" t="str">
            <v>NO</v>
          </cell>
          <cell r="AD1645" t="str">
            <v>NO</v>
          </cell>
          <cell r="AE1645" t="str">
            <v>not used</v>
          </cell>
          <cell r="AF1645" t="str">
            <v>G010050</v>
          </cell>
          <cell r="AP1645" t="str">
            <v>0</v>
          </cell>
        </row>
        <row r="1646">
          <cell r="A1646" t="str">
            <v>SHARED</v>
          </cell>
          <cell r="B1646" t="str">
            <v>1</v>
          </cell>
          <cell r="C1646" t="str">
            <v>G_010050</v>
          </cell>
          <cell r="D1646" t="str">
            <v>0000020000</v>
          </cell>
          <cell r="E1646" t="str">
            <v>1</v>
          </cell>
          <cell r="F1646" t="str">
            <v>G_010050_010</v>
          </cell>
          <cell r="G1646" t="str">
            <v>(Dis.CESENA) (MARTORANO) PU CABINA B.PONTE</v>
          </cell>
          <cell r="H1646" t="str">
            <v>mbar</v>
          </cell>
          <cell r="I1646" t="str">
            <v>38726</v>
          </cell>
          <cell r="J1646" t="str">
            <v>62556</v>
          </cell>
          <cell r="K1646" t="str">
            <v>0</v>
          </cell>
          <cell r="L1646" t="str">
            <v>100</v>
          </cell>
          <cell r="M1646" t="str">
            <v>0</v>
          </cell>
          <cell r="N1646" t="str">
            <v>0</v>
          </cell>
          <cell r="O1646" t="str">
            <v>238</v>
          </cell>
          <cell r="P1646" t="str">
            <v>0</v>
          </cell>
          <cell r="Q1646" t="str">
            <v>15</v>
          </cell>
          <cell r="R1646" t="str">
            <v>LINEARE</v>
          </cell>
          <cell r="S1646" t="str">
            <v>25</v>
          </cell>
          <cell r="T1646" t="str">
            <v>22</v>
          </cell>
          <cell r="U1646" t="str">
            <v>22</v>
          </cell>
          <cell r="V1646" t="str">
            <v>18</v>
          </cell>
          <cell r="W1646" t="str">
            <v>18</v>
          </cell>
          <cell r="X1646" t="str">
            <v>17</v>
          </cell>
          <cell r="Y1646" t="str">
            <v>0</v>
          </cell>
          <cell r="Z1646" t="str">
            <v>MEDIA</v>
          </cell>
          <cell r="AA1646" t="str">
            <v>10</v>
          </cell>
          <cell r="AB1646" t="str">
            <v>0</v>
          </cell>
          <cell r="AC1646" t="str">
            <v>NO</v>
          </cell>
          <cell r="AD1646" t="str">
            <v>NO</v>
          </cell>
          <cell r="AE1646" t="str">
            <v>not used</v>
          </cell>
          <cell r="AF1646" t="str">
            <v>G010050</v>
          </cell>
          <cell r="AP1646" t="str">
            <v>0</v>
          </cell>
        </row>
        <row r="1647">
          <cell r="A1647" t="str">
            <v>SHARED</v>
          </cell>
          <cell r="B1647" t="str">
            <v>1</v>
          </cell>
          <cell r="C1647" t="str">
            <v>G_010050</v>
          </cell>
          <cell r="D1647" t="str">
            <v>0000030000</v>
          </cell>
          <cell r="E1647" t="str">
            <v>2</v>
          </cell>
          <cell r="F1647" t="str">
            <v>G_010050_011</v>
          </cell>
          <cell r="G1647" t="str">
            <v>(Dis.CESENA) (MARTORANO) PU CABINA 0.5 BAR</v>
          </cell>
          <cell r="H1647" t="str">
            <v>bar</v>
          </cell>
          <cell r="I1647" t="str">
            <v>38726</v>
          </cell>
          <cell r="J1647" t="str">
            <v>62556</v>
          </cell>
          <cell r="K1647" t="str">
            <v>0</v>
          </cell>
          <cell r="L1647" t="str">
            <v>1</v>
          </cell>
          <cell r="M1647" t="str">
            <v>0</v>
          </cell>
          <cell r="N1647" t="str">
            <v>0</v>
          </cell>
          <cell r="O1647" t="str">
            <v>238</v>
          </cell>
          <cell r="P1647" t="str">
            <v>0</v>
          </cell>
          <cell r="Q1647" t="str">
            <v>15</v>
          </cell>
          <cell r="R1647" t="str">
            <v>LINEARE</v>
          </cell>
          <cell r="S1647" t="str">
            <v>.7</v>
          </cell>
          <cell r="T1647" t="str">
            <v>.6</v>
          </cell>
          <cell r="U1647" t="str">
            <v>.6</v>
          </cell>
          <cell r="V1647" t="str">
            <v>.45</v>
          </cell>
          <cell r="W1647" t="str">
            <v>.45</v>
          </cell>
          <cell r="X1647" t="str">
            <v>.4</v>
          </cell>
          <cell r="Y1647" t="str">
            <v>0</v>
          </cell>
          <cell r="Z1647" t="str">
            <v>MEDIA</v>
          </cell>
          <cell r="AA1647" t="str">
            <v>10</v>
          </cell>
          <cell r="AB1647" t="str">
            <v>0</v>
          </cell>
          <cell r="AC1647" t="str">
            <v>NO</v>
          </cell>
          <cell r="AE1647" t="str">
            <v>not used</v>
          </cell>
          <cell r="AF1647" t="str">
            <v>G010050</v>
          </cell>
          <cell r="AP1647" t="str">
            <v>0</v>
          </cell>
        </row>
        <row r="1648">
          <cell r="A1648" t="str">
            <v>SHARED</v>
          </cell>
          <cell r="B1648" t="str">
            <v>0</v>
          </cell>
          <cell r="C1648" t="str">
            <v>G_010060</v>
          </cell>
          <cell r="D1648" t="str">
            <v>0000010000</v>
          </cell>
          <cell r="E1648" t="str">
            <v>0</v>
          </cell>
          <cell r="F1648" t="str">
            <v>G_010060_001</v>
          </cell>
          <cell r="G1648" t="str">
            <v>(Dis.CESENA) (S.ANNA) PRESSIONE SNAM</v>
          </cell>
          <cell r="H1648" t="str">
            <v>bar</v>
          </cell>
          <cell r="I1648" t="str">
            <v>38726</v>
          </cell>
          <cell r="J1648" t="str">
            <v>62556</v>
          </cell>
          <cell r="K1648" t="str">
            <v>0</v>
          </cell>
          <cell r="L1648" t="str">
            <v>276</v>
          </cell>
          <cell r="M1648" t="str">
            <v>0</v>
          </cell>
          <cell r="N1648" t="str">
            <v>0</v>
          </cell>
          <cell r="O1648" t="str">
            <v>238</v>
          </cell>
          <cell r="P1648" t="str">
            <v>0</v>
          </cell>
          <cell r="Q1648" t="str">
            <v>15</v>
          </cell>
          <cell r="R1648" t="str">
            <v>LINEARE</v>
          </cell>
          <cell r="S1648" t="str">
            <v>70</v>
          </cell>
          <cell r="T1648" t="str">
            <v>65</v>
          </cell>
          <cell r="U1648" t="str">
            <v>65</v>
          </cell>
          <cell r="V1648" t="str">
            <v>35</v>
          </cell>
          <cell r="W1648" t="str">
            <v>35</v>
          </cell>
          <cell r="X1648" t="str">
            <v>30</v>
          </cell>
          <cell r="Y1648" t="str">
            <v>15</v>
          </cell>
          <cell r="Z1648" t="str">
            <v>MEDIA</v>
          </cell>
          <cell r="AA1648" t="str">
            <v>10</v>
          </cell>
          <cell r="AB1648" t="str">
            <v>0</v>
          </cell>
          <cell r="AC1648" t="str">
            <v>SI</v>
          </cell>
          <cell r="AD1648" t="str">
            <v>30_HighLow</v>
          </cell>
          <cell r="AE1648" t="str">
            <v>not used</v>
          </cell>
          <cell r="AF1648" t="str">
            <v>G010060</v>
          </cell>
          <cell r="AP1648" t="str">
            <v>0</v>
          </cell>
        </row>
        <row r="1649">
          <cell r="A1649" t="str">
            <v>SHARED</v>
          </cell>
          <cell r="B1649" t="str">
            <v>0</v>
          </cell>
          <cell r="C1649" t="str">
            <v>G_010060</v>
          </cell>
          <cell r="D1649" t="str">
            <v>0000020000</v>
          </cell>
          <cell r="E1649" t="str">
            <v>1</v>
          </cell>
          <cell r="F1649" t="str">
            <v>G_010060_002</v>
          </cell>
          <cell r="G1649" t="str">
            <v>(Dis.CESENA) (S.ANNA) PRESSIONE USCITA</v>
          </cell>
          <cell r="H1649" t="str">
            <v>bar</v>
          </cell>
          <cell r="I1649" t="str">
            <v>38726</v>
          </cell>
          <cell r="J1649" t="str">
            <v>62556</v>
          </cell>
          <cell r="K1649" t="str">
            <v>0</v>
          </cell>
          <cell r="L1649" t="str">
            <v>10</v>
          </cell>
          <cell r="M1649" t="str">
            <v>1</v>
          </cell>
          <cell r="N1649" t="str">
            <v>0</v>
          </cell>
          <cell r="O1649" t="str">
            <v>238</v>
          </cell>
          <cell r="P1649" t="str">
            <v>0</v>
          </cell>
          <cell r="Q1649" t="str">
            <v>15</v>
          </cell>
          <cell r="R1649" t="str">
            <v>LINEARE</v>
          </cell>
          <cell r="S1649" t="str">
            <v>5</v>
          </cell>
          <cell r="T1649" t="str">
            <v>4.5</v>
          </cell>
          <cell r="U1649" t="str">
            <v>4.5</v>
          </cell>
          <cell r="V1649" t="str">
            <v>3.5</v>
          </cell>
          <cell r="W1649" t="str">
            <v>3.5</v>
          </cell>
          <cell r="X1649" t="str">
            <v>3</v>
          </cell>
          <cell r="Y1649" t="str">
            <v>15</v>
          </cell>
          <cell r="Z1649" t="str">
            <v>MEDIA</v>
          </cell>
          <cell r="AA1649" t="str">
            <v>10</v>
          </cell>
          <cell r="AB1649" t="str">
            <v>0</v>
          </cell>
          <cell r="AC1649" t="str">
            <v>SI</v>
          </cell>
          <cell r="AD1649" t="str">
            <v>30_HighLow</v>
          </cell>
          <cell r="AE1649" t="str">
            <v>not used</v>
          </cell>
          <cell r="AF1649" t="str">
            <v>G010060</v>
          </cell>
        </row>
        <row r="1650">
          <cell r="A1650" t="str">
            <v>SHARED</v>
          </cell>
          <cell r="B1650" t="str">
            <v>0</v>
          </cell>
          <cell r="C1650" t="str">
            <v>G_010060</v>
          </cell>
          <cell r="D1650" t="str">
            <v>0000030000</v>
          </cell>
          <cell r="E1650" t="str">
            <v>2</v>
          </cell>
          <cell r="F1650" t="str">
            <v>G_010060_003</v>
          </cell>
          <cell r="G1650" t="str">
            <v>(Dis.CESENA) (S.ANNA) TEMPERATURA USCITA</v>
          </cell>
          <cell r="H1650" t="str">
            <v>GRADI</v>
          </cell>
          <cell r="I1650" t="str">
            <v>38726</v>
          </cell>
          <cell r="J1650" t="str">
            <v>62556</v>
          </cell>
          <cell r="K1650" t="str">
            <v>-40</v>
          </cell>
          <cell r="L1650" t="str">
            <v>70</v>
          </cell>
          <cell r="M1650" t="str">
            <v>0</v>
          </cell>
          <cell r="N1650" t="str">
            <v>0</v>
          </cell>
          <cell r="O1650" t="str">
            <v>238</v>
          </cell>
          <cell r="P1650" t="str">
            <v>0</v>
          </cell>
          <cell r="Q1650" t="str">
            <v>15</v>
          </cell>
          <cell r="R1650" t="str">
            <v>LINEARE</v>
          </cell>
          <cell r="S1650" t="str">
            <v>40</v>
          </cell>
          <cell r="T1650" t="str">
            <v>25</v>
          </cell>
          <cell r="U1650" t="str">
            <v>25</v>
          </cell>
          <cell r="V1650" t="str">
            <v>10</v>
          </cell>
          <cell r="W1650" t="str">
            <v>10</v>
          </cell>
          <cell r="X1650" t="str">
            <v>5</v>
          </cell>
          <cell r="Y1650" t="str">
            <v>15</v>
          </cell>
          <cell r="Z1650" t="str">
            <v>MEDIA</v>
          </cell>
          <cell r="AA1650" t="str">
            <v>10</v>
          </cell>
          <cell r="AB1650" t="str">
            <v>0</v>
          </cell>
          <cell r="AC1650" t="str">
            <v>SI</v>
          </cell>
          <cell r="AE1650" t="str">
            <v>not used</v>
          </cell>
          <cell r="AF1650" t="str">
            <v>G010060</v>
          </cell>
        </row>
        <row r="1651">
          <cell r="A1651" t="str">
            <v>SHARED</v>
          </cell>
          <cell r="B1651" t="str">
            <v>0</v>
          </cell>
          <cell r="C1651" t="str">
            <v>G_010060</v>
          </cell>
          <cell r="D1651" t="str">
            <v>0000040000</v>
          </cell>
          <cell r="E1651" t="str">
            <v>3</v>
          </cell>
          <cell r="F1651" t="str">
            <v>G_010060_004</v>
          </cell>
          <cell r="G1651" t="str">
            <v>(Dis.CESENA) (S.ANNA) PORTATA GAS ISTANTANEA</v>
          </cell>
          <cell r="H1651" t="str">
            <v>Sm3/h</v>
          </cell>
          <cell r="I1651" t="str">
            <v>38726</v>
          </cell>
          <cell r="J1651" t="str">
            <v>62556</v>
          </cell>
          <cell r="K1651" t="str">
            <v>0</v>
          </cell>
          <cell r="L1651" t="str">
            <v>27000</v>
          </cell>
          <cell r="M1651" t="str">
            <v>1</v>
          </cell>
          <cell r="N1651" t="str">
            <v>0</v>
          </cell>
          <cell r="O1651" t="str">
            <v>238</v>
          </cell>
          <cell r="P1651" t="str">
            <v>0</v>
          </cell>
          <cell r="Q1651" t="str">
            <v>15</v>
          </cell>
          <cell r="R1651" t="str">
            <v>LINEARE</v>
          </cell>
          <cell r="S1651" t="str">
            <v>999999</v>
          </cell>
          <cell r="T1651" t="str">
            <v>888888</v>
          </cell>
          <cell r="U1651" t="str">
            <v>888888</v>
          </cell>
          <cell r="V1651" t="str">
            <v>1000</v>
          </cell>
          <cell r="W1651" t="str">
            <v>1000</v>
          </cell>
          <cell r="X1651" t="str">
            <v>200</v>
          </cell>
          <cell r="Y1651" t="str">
            <v>15</v>
          </cell>
          <cell r="Z1651" t="str">
            <v>MEDIA</v>
          </cell>
          <cell r="AA1651" t="str">
            <v>10</v>
          </cell>
          <cell r="AB1651" t="str">
            <v>0</v>
          </cell>
          <cell r="AC1651" t="str">
            <v>SI</v>
          </cell>
          <cell r="AD1651" t="str">
            <v>30_HighLow</v>
          </cell>
          <cell r="AE1651" t="str">
            <v>not used</v>
          </cell>
          <cell r="AF1651" t="str">
            <v>G010060</v>
          </cell>
        </row>
        <row r="1652">
          <cell r="A1652" t="str">
            <v>SHARED</v>
          </cell>
          <cell r="B1652" t="str">
            <v>0</v>
          </cell>
          <cell r="C1652" t="str">
            <v>G_010060</v>
          </cell>
          <cell r="D1652" t="str">
            <v>0000050000</v>
          </cell>
          <cell r="E1652" t="str">
            <v>4</v>
          </cell>
          <cell r="F1652" t="str">
            <v>G_010060_005</v>
          </cell>
          <cell r="G1652" t="str">
            <v>(Dis.CESENA) (S.ANNA) SET POINT VALVOLA REGOLATRICE</v>
          </cell>
          <cell r="H1652" t="str">
            <v>Sm3/h</v>
          </cell>
          <cell r="I1652" t="str">
            <v>38726</v>
          </cell>
          <cell r="J1652" t="str">
            <v>62556</v>
          </cell>
          <cell r="K1652" t="str">
            <v>0</v>
          </cell>
          <cell r="L1652" t="str">
            <v>100</v>
          </cell>
          <cell r="M1652" t="str">
            <v>1</v>
          </cell>
          <cell r="N1652" t="str">
            <v>0</v>
          </cell>
          <cell r="O1652" t="str">
            <v>238</v>
          </cell>
          <cell r="P1652" t="str">
            <v>0</v>
          </cell>
          <cell r="Q1652" t="str">
            <v>15</v>
          </cell>
          <cell r="R1652" t="str">
            <v>LINEARE</v>
          </cell>
          <cell r="S1652" t="str">
            <v>999999</v>
          </cell>
          <cell r="T1652" t="str">
            <v>888888</v>
          </cell>
          <cell r="U1652" t="str">
            <v>888888</v>
          </cell>
          <cell r="V1652" t="str">
            <v>-888888</v>
          </cell>
          <cell r="W1652" t="str">
            <v>-888888</v>
          </cell>
          <cell r="X1652" t="str">
            <v>-999999</v>
          </cell>
          <cell r="Y1652" t="str">
            <v>15</v>
          </cell>
          <cell r="Z1652" t="str">
            <v>MEDIA</v>
          </cell>
          <cell r="AA1652" t="str">
            <v>10</v>
          </cell>
          <cell r="AB1652" t="str">
            <v>0</v>
          </cell>
          <cell r="AC1652" t="str">
            <v>SI</v>
          </cell>
          <cell r="AD1652" t="str">
            <v>30_HighLow</v>
          </cell>
          <cell r="AE1652" t="str">
            <v>not used</v>
          </cell>
          <cell r="AF1652" t="str">
            <v>G010060</v>
          </cell>
        </row>
        <row r="1653">
          <cell r="A1653" t="str">
            <v>SHARED</v>
          </cell>
          <cell r="B1653" t="str">
            <v>0</v>
          </cell>
          <cell r="C1653" t="str">
            <v>G_010060</v>
          </cell>
          <cell r="D1653" t="str">
            <v>0000060000</v>
          </cell>
          <cell r="E1653" t="str">
            <v>5</v>
          </cell>
          <cell r="F1653" t="str">
            <v>G_010060_006</v>
          </cell>
          <cell r="G1653" t="str">
            <v>(Dis.CESENA) (S.ANNA) % REGOLAZIONE VALVOLA REGOLATRICE</v>
          </cell>
          <cell r="H1653" t="str">
            <v>%</v>
          </cell>
          <cell r="I1653" t="str">
            <v>38726</v>
          </cell>
          <cell r="J1653" t="str">
            <v>62556</v>
          </cell>
          <cell r="K1653" t="str">
            <v>0</v>
          </cell>
          <cell r="L1653" t="str">
            <v>100</v>
          </cell>
          <cell r="M1653" t="str">
            <v>1</v>
          </cell>
          <cell r="N1653" t="str">
            <v>0</v>
          </cell>
          <cell r="O1653" t="str">
            <v>238</v>
          </cell>
          <cell r="P1653" t="str">
            <v>0</v>
          </cell>
          <cell r="Q1653" t="str">
            <v>15</v>
          </cell>
          <cell r="R1653" t="str">
            <v>LINEARE</v>
          </cell>
          <cell r="S1653" t="str">
            <v>999999</v>
          </cell>
          <cell r="T1653" t="str">
            <v>888888</v>
          </cell>
          <cell r="U1653" t="str">
            <v>888888</v>
          </cell>
          <cell r="V1653" t="str">
            <v>-888888</v>
          </cell>
          <cell r="W1653" t="str">
            <v>-888888</v>
          </cell>
          <cell r="X1653" t="str">
            <v>-999999</v>
          </cell>
          <cell r="Y1653" t="str">
            <v>15</v>
          </cell>
          <cell r="Z1653" t="str">
            <v>MEDIA</v>
          </cell>
          <cell r="AA1653" t="str">
            <v>10</v>
          </cell>
          <cell r="AB1653" t="str">
            <v>0</v>
          </cell>
          <cell r="AC1653" t="str">
            <v>SI</v>
          </cell>
          <cell r="AD1653" t="str">
            <v>30_HighLow</v>
          </cell>
          <cell r="AE1653" t="str">
            <v>not used</v>
          </cell>
          <cell r="AF1653" t="str">
            <v>G010060</v>
          </cell>
        </row>
        <row r="1654">
          <cell r="A1654" t="str">
            <v>SHARED</v>
          </cell>
          <cell r="B1654" t="str">
            <v>0</v>
          </cell>
          <cell r="C1654" t="str">
            <v>G_010060</v>
          </cell>
          <cell r="D1654" t="str">
            <v>0000070000</v>
          </cell>
          <cell r="E1654" t="str">
            <v>6</v>
          </cell>
          <cell r="F1654" t="str">
            <v>G_010060_007</v>
          </cell>
          <cell r="G1654" t="str">
            <v>(Dis.CESENA) (S.ANNA) % LIVELLO ODORIZZANTE</v>
          </cell>
          <cell r="H1654" t="str">
            <v>%</v>
          </cell>
          <cell r="I1654" t="str">
            <v>38726</v>
          </cell>
          <cell r="J1654" t="str">
            <v>62556</v>
          </cell>
          <cell r="K1654" t="str">
            <v>0</v>
          </cell>
          <cell r="L1654" t="str">
            <v>415</v>
          </cell>
          <cell r="M1654" t="str">
            <v>1</v>
          </cell>
          <cell r="N1654" t="str">
            <v>0</v>
          </cell>
          <cell r="O1654" t="str">
            <v>238</v>
          </cell>
          <cell r="P1654" t="str">
            <v>0</v>
          </cell>
          <cell r="Q1654" t="str">
            <v>15</v>
          </cell>
          <cell r="R1654" t="str">
            <v>LINEARE</v>
          </cell>
          <cell r="S1654" t="str">
            <v>999999</v>
          </cell>
          <cell r="T1654" t="str">
            <v>888888</v>
          </cell>
          <cell r="U1654" t="str">
            <v>888888</v>
          </cell>
          <cell r="V1654" t="str">
            <v>-88888</v>
          </cell>
          <cell r="W1654" t="str">
            <v>-88888</v>
          </cell>
          <cell r="X1654" t="str">
            <v>-99999</v>
          </cell>
          <cell r="Y1654" t="str">
            <v>15</v>
          </cell>
          <cell r="Z1654" t="str">
            <v>MEDIA</v>
          </cell>
          <cell r="AA1654" t="str">
            <v>10</v>
          </cell>
          <cell r="AB1654" t="str">
            <v>0</v>
          </cell>
          <cell r="AC1654" t="str">
            <v>SI</v>
          </cell>
          <cell r="AD1654" t="str">
            <v>30_HighLow</v>
          </cell>
          <cell r="AE1654" t="str">
            <v>not used</v>
          </cell>
          <cell r="AF1654" t="str">
            <v>G010060</v>
          </cell>
        </row>
        <row r="1655">
          <cell r="A1655" t="str">
            <v>SHARED</v>
          </cell>
          <cell r="B1655" t="str">
            <v>0</v>
          </cell>
          <cell r="C1655" t="str">
            <v>G_010060</v>
          </cell>
          <cell r="D1655" t="str">
            <v>0000080000</v>
          </cell>
          <cell r="E1655" t="str">
            <v>7</v>
          </cell>
          <cell r="F1655" t="str">
            <v>G_010060_008</v>
          </cell>
          <cell r="G1655" t="str">
            <v>(Dis.CESENA) (S.ANNA) PRESSIONE GAS CALDAIE</v>
          </cell>
          <cell r="H1655" t="str">
            <v>mbar</v>
          </cell>
          <cell r="I1655" t="str">
            <v>38726</v>
          </cell>
          <cell r="J1655" t="str">
            <v>62556</v>
          </cell>
          <cell r="K1655" t="str">
            <v>0</v>
          </cell>
          <cell r="L1655" t="str">
            <v>10</v>
          </cell>
          <cell r="M1655" t="str">
            <v>1</v>
          </cell>
          <cell r="N1655" t="str">
            <v>0</v>
          </cell>
          <cell r="O1655" t="str">
            <v>238</v>
          </cell>
          <cell r="P1655" t="str">
            <v>0</v>
          </cell>
          <cell r="Q1655" t="str">
            <v>15</v>
          </cell>
          <cell r="R1655" t="str">
            <v>LINEARE</v>
          </cell>
          <cell r="S1655" t="str">
            <v>999999</v>
          </cell>
          <cell r="T1655" t="str">
            <v>888888</v>
          </cell>
          <cell r="U1655" t="str">
            <v>888888</v>
          </cell>
          <cell r="V1655" t="str">
            <v>-888888</v>
          </cell>
          <cell r="W1655" t="str">
            <v>-888888</v>
          </cell>
          <cell r="X1655" t="str">
            <v>-999999</v>
          </cell>
          <cell r="Y1655" t="str">
            <v>15</v>
          </cell>
          <cell r="Z1655" t="str">
            <v>MEDIA</v>
          </cell>
          <cell r="AA1655" t="str">
            <v>10</v>
          </cell>
          <cell r="AB1655" t="str">
            <v>0</v>
          </cell>
          <cell r="AC1655" t="str">
            <v>SI</v>
          </cell>
          <cell r="AD1655" t="str">
            <v>30_HighLow</v>
          </cell>
          <cell r="AE1655" t="str">
            <v>not used</v>
          </cell>
          <cell r="AF1655" t="str">
            <v>G010060</v>
          </cell>
        </row>
        <row r="1656">
          <cell r="A1656" t="str">
            <v>SHARED</v>
          </cell>
          <cell r="B1656" t="str">
            <v>1</v>
          </cell>
          <cell r="C1656" t="str">
            <v>G_010060</v>
          </cell>
          <cell r="D1656" t="str">
            <v>0000010000</v>
          </cell>
          <cell r="E1656" t="str">
            <v>0</v>
          </cell>
          <cell r="F1656" t="str">
            <v>G_010060_009</v>
          </cell>
          <cell r="G1656" t="str">
            <v>(Dis.CESENA) (S.ANNA) CONCENTRAZIONE ODORIZZANTE</v>
          </cell>
          <cell r="H1656" t="str">
            <v>ppm</v>
          </cell>
          <cell r="I1656" t="str">
            <v>38726</v>
          </cell>
          <cell r="J1656" t="str">
            <v>62556</v>
          </cell>
          <cell r="K1656" t="str">
            <v>0</v>
          </cell>
          <cell r="L1656" t="str">
            <v>100</v>
          </cell>
          <cell r="M1656" t="str">
            <v>1</v>
          </cell>
          <cell r="N1656" t="str">
            <v>0</v>
          </cell>
          <cell r="O1656" t="str">
            <v>238</v>
          </cell>
          <cell r="P1656" t="str">
            <v>0</v>
          </cell>
          <cell r="Q1656" t="str">
            <v>15</v>
          </cell>
          <cell r="R1656" t="str">
            <v>LINEARE</v>
          </cell>
          <cell r="S1656" t="str">
            <v>22</v>
          </cell>
          <cell r="T1656" t="str">
            <v>18</v>
          </cell>
          <cell r="U1656" t="str">
            <v>18</v>
          </cell>
          <cell r="V1656" t="str">
            <v>6</v>
          </cell>
          <cell r="W1656" t="str">
            <v>6</v>
          </cell>
          <cell r="X1656" t="str">
            <v>5</v>
          </cell>
          <cell r="Y1656" t="str">
            <v>15</v>
          </cell>
          <cell r="Z1656" t="str">
            <v>MEDIA</v>
          </cell>
          <cell r="AA1656" t="str">
            <v>10</v>
          </cell>
          <cell r="AB1656" t="str">
            <v>0</v>
          </cell>
          <cell r="AC1656" t="str">
            <v>SI</v>
          </cell>
          <cell r="AD1656" t="str">
            <v>30_HighLow</v>
          </cell>
          <cell r="AE1656" t="str">
            <v>not used</v>
          </cell>
          <cell r="AF1656" t="str">
            <v>G010060</v>
          </cell>
        </row>
        <row r="1657">
          <cell r="A1657" t="str">
            <v>SHARED</v>
          </cell>
          <cell r="B1657" t="str">
            <v>1</v>
          </cell>
          <cell r="C1657" t="str">
            <v>G_010060</v>
          </cell>
          <cell r="D1657" t="str">
            <v>0000020000</v>
          </cell>
          <cell r="E1657" t="str">
            <v>1</v>
          </cell>
          <cell r="F1657" t="str">
            <v>G_010060_010</v>
          </cell>
          <cell r="G1657" t="str">
            <v>(Dis.CESENA) (S.ANNA) TEMPERATURA ACQUA CALDAIE</v>
          </cell>
          <cell r="H1657" t="str">
            <v>GRADI</v>
          </cell>
          <cell r="I1657" t="str">
            <v>38726</v>
          </cell>
          <cell r="J1657" t="str">
            <v>62556</v>
          </cell>
          <cell r="K1657" t="str">
            <v>0</v>
          </cell>
          <cell r="L1657" t="str">
            <v>100</v>
          </cell>
          <cell r="M1657" t="str">
            <v>1</v>
          </cell>
          <cell r="N1657" t="str">
            <v>0</v>
          </cell>
          <cell r="O1657" t="str">
            <v>238</v>
          </cell>
          <cell r="P1657" t="str">
            <v>0</v>
          </cell>
          <cell r="Q1657" t="str">
            <v>15</v>
          </cell>
          <cell r="R1657" t="str">
            <v>LINEARE</v>
          </cell>
          <cell r="S1657" t="str">
            <v>90</v>
          </cell>
          <cell r="T1657" t="str">
            <v>70</v>
          </cell>
          <cell r="U1657" t="str">
            <v>70</v>
          </cell>
          <cell r="V1657" t="str">
            <v>25</v>
          </cell>
          <cell r="W1657" t="str">
            <v>25</v>
          </cell>
          <cell r="X1657" t="str">
            <v>20</v>
          </cell>
          <cell r="Y1657" t="str">
            <v>15</v>
          </cell>
          <cell r="Z1657" t="str">
            <v>MEDIA</v>
          </cell>
          <cell r="AA1657" t="str">
            <v>10</v>
          </cell>
          <cell r="AB1657" t="str">
            <v>0</v>
          </cell>
          <cell r="AC1657" t="str">
            <v>SI</v>
          </cell>
          <cell r="AD1657" t="str">
            <v>30_HighLow</v>
          </cell>
          <cell r="AE1657" t="str">
            <v>not used</v>
          </cell>
          <cell r="AF1657" t="str">
            <v>G010060</v>
          </cell>
        </row>
        <row r="1658">
          <cell r="A1658" t="str">
            <v>SHARED</v>
          </cell>
          <cell r="B1658" t="str">
            <v>10</v>
          </cell>
          <cell r="C1658" t="str">
            <v>T_400000</v>
          </cell>
          <cell r="D1658" t="str">
            <v>0001050000</v>
          </cell>
          <cell r="E1658" t="str">
            <v>261</v>
          </cell>
          <cell r="F1658" t="str">
            <v>G_010075_001</v>
          </cell>
          <cell r="G1658" t="str">
            <v>(Dis.SAVIGNANO) (CABINA REMI SAVIGNANO) TENSIONE BATTERIA</v>
          </cell>
          <cell r="H1658" t="str">
            <v>V</v>
          </cell>
          <cell r="I1658" t="str">
            <v>0</v>
          </cell>
          <cell r="J1658" t="str">
            <v>1000</v>
          </cell>
          <cell r="K1658" t="str">
            <v>0</v>
          </cell>
          <cell r="L1658" t="str">
            <v>100</v>
          </cell>
          <cell r="M1658" t="str">
            <v>1</v>
          </cell>
          <cell r="N1658" t="str">
            <v>0</v>
          </cell>
          <cell r="O1658" t="str">
            <v>10</v>
          </cell>
          <cell r="P1658" t="str">
            <v>0</v>
          </cell>
          <cell r="Q1658" t="str">
            <v>15</v>
          </cell>
          <cell r="R1658" t="str">
            <v>LINEARE</v>
          </cell>
          <cell r="S1658" t="str">
            <v>999999</v>
          </cell>
          <cell r="T1658" t="str">
            <v>888888</v>
          </cell>
          <cell r="U1658" t="str">
            <v>888888</v>
          </cell>
          <cell r="V1658" t="str">
            <v>-888888</v>
          </cell>
          <cell r="W1658" t="str">
            <v>-888888</v>
          </cell>
          <cell r="X1658" t="str">
            <v>-999999</v>
          </cell>
          <cell r="Y1658" t="str">
            <v>0</v>
          </cell>
          <cell r="Z1658" t="str">
            <v>MEDIA</v>
          </cell>
          <cell r="AA1658" t="str">
            <v>10</v>
          </cell>
          <cell r="AB1658" t="str">
            <v>0</v>
          </cell>
          <cell r="AC1658" t="str">
            <v>NO</v>
          </cell>
          <cell r="AD1658" t="str">
            <v>NO</v>
          </cell>
          <cell r="AE1658" t="str">
            <v>not used</v>
          </cell>
          <cell r="AF1658" t="str">
            <v>G010075</v>
          </cell>
        </row>
        <row r="1659">
          <cell r="A1659" t="str">
            <v>SHARED</v>
          </cell>
          <cell r="B1659" t="str">
            <v>10</v>
          </cell>
          <cell r="C1659" t="str">
            <v>T_400000</v>
          </cell>
          <cell r="D1659" t="str">
            <v>0001060000</v>
          </cell>
          <cell r="E1659" t="str">
            <v>262</v>
          </cell>
          <cell r="F1659" t="str">
            <v>G_010075_002</v>
          </cell>
          <cell r="G1659" t="str">
            <v>(Dis.SAVIGNANO) (CABINA REMI SAVIGNANO) PRESSIONE 1° SALTO</v>
          </cell>
          <cell r="H1659" t="str">
            <v>bar</v>
          </cell>
          <cell r="I1659" t="str">
            <v>0</v>
          </cell>
          <cell r="J1659" t="str">
            <v>1000</v>
          </cell>
          <cell r="K1659" t="str">
            <v>0</v>
          </cell>
          <cell r="L1659" t="str">
            <v>6</v>
          </cell>
          <cell r="M1659" t="str">
            <v>0</v>
          </cell>
          <cell r="N1659" t="str">
            <v>0</v>
          </cell>
          <cell r="O1659" t="str">
            <v>10</v>
          </cell>
          <cell r="P1659" t="str">
            <v>0</v>
          </cell>
          <cell r="Q1659" t="str">
            <v>15</v>
          </cell>
          <cell r="R1659" t="str">
            <v>LINEARE</v>
          </cell>
          <cell r="S1659" t="str">
            <v>4.5</v>
          </cell>
          <cell r="T1659" t="str">
            <v>4.2</v>
          </cell>
          <cell r="U1659" t="str">
            <v>4.2</v>
          </cell>
          <cell r="V1659" t="str">
            <v>3.6</v>
          </cell>
          <cell r="W1659" t="str">
            <v>3.6</v>
          </cell>
          <cell r="X1659" t="str">
            <v>3.5</v>
          </cell>
          <cell r="Y1659" t="str">
            <v>0</v>
          </cell>
          <cell r="Z1659" t="str">
            <v>MEDIA</v>
          </cell>
          <cell r="AA1659" t="str">
            <v>10</v>
          </cell>
          <cell r="AB1659" t="str">
            <v>0</v>
          </cell>
          <cell r="AC1659" t="str">
            <v>NO</v>
          </cell>
          <cell r="AE1659" t="str">
            <v>not used</v>
          </cell>
          <cell r="AF1659" t="str">
            <v>G010075</v>
          </cell>
        </row>
        <row r="1660">
          <cell r="A1660" t="str">
            <v>SHARED</v>
          </cell>
          <cell r="B1660" t="str">
            <v>10</v>
          </cell>
          <cell r="C1660" t="str">
            <v>T_400000</v>
          </cell>
          <cell r="D1660" t="str">
            <v>0001070000</v>
          </cell>
          <cell r="E1660" t="str">
            <v>263</v>
          </cell>
          <cell r="F1660" t="str">
            <v>G_010075_003</v>
          </cell>
          <cell r="G1660" t="str">
            <v>(Dis.SAVIGNANO) (CABINA REMI SAVIGNANO) PORTATA NON CORRETTA</v>
          </cell>
          <cell r="H1660" t="str">
            <v>m3/h</v>
          </cell>
          <cell r="I1660" t="str">
            <v>0</v>
          </cell>
          <cell r="J1660" t="str">
            <v>1000</v>
          </cell>
          <cell r="K1660" t="str">
            <v>0</v>
          </cell>
          <cell r="L1660" t="str">
            <v>2500</v>
          </cell>
          <cell r="M1660" t="str">
            <v>0</v>
          </cell>
          <cell r="N1660" t="str">
            <v>0</v>
          </cell>
          <cell r="O1660" t="str">
            <v>10</v>
          </cell>
          <cell r="P1660" t="str">
            <v>0</v>
          </cell>
          <cell r="Q1660" t="str">
            <v>15</v>
          </cell>
          <cell r="R1660" t="str">
            <v>LINEARE</v>
          </cell>
          <cell r="S1660" t="str">
            <v>999999</v>
          </cell>
          <cell r="T1660" t="str">
            <v>888888</v>
          </cell>
          <cell r="U1660" t="str">
            <v>888888</v>
          </cell>
          <cell r="V1660" t="str">
            <v>-888888</v>
          </cell>
          <cell r="W1660" t="str">
            <v>-888888</v>
          </cell>
          <cell r="X1660" t="str">
            <v>-999999</v>
          </cell>
          <cell r="Y1660" t="str">
            <v>0</v>
          </cell>
          <cell r="Z1660" t="str">
            <v>MEDIA</v>
          </cell>
          <cell r="AA1660" t="str">
            <v>10</v>
          </cell>
          <cell r="AB1660" t="str">
            <v>0</v>
          </cell>
          <cell r="AC1660" t="str">
            <v>NO</v>
          </cell>
          <cell r="AD1660" t="str">
            <v>NO</v>
          </cell>
          <cell r="AE1660" t="str">
            <v>not used</v>
          </cell>
          <cell r="AF1660" t="str">
            <v>G010075</v>
          </cell>
        </row>
        <row r="1661">
          <cell r="A1661" t="str">
            <v>SHARED</v>
          </cell>
          <cell r="B1661" t="str">
            <v>10</v>
          </cell>
          <cell r="C1661" t="str">
            <v>T_400000</v>
          </cell>
          <cell r="D1661" t="str">
            <v>0001080000</v>
          </cell>
          <cell r="E1661" t="str">
            <v>264</v>
          </cell>
          <cell r="F1661" t="str">
            <v>G_010075_004</v>
          </cell>
          <cell r="G1661" t="str">
            <v>(Dis.SAVIGNANO) (CABINA REMI SAVIGNANO) PORTATA CORRETTA</v>
          </cell>
          <cell r="H1661" t="str">
            <v>m3/h</v>
          </cell>
          <cell r="I1661" t="str">
            <v>0</v>
          </cell>
          <cell r="J1661" t="str">
            <v>4000</v>
          </cell>
          <cell r="K1661" t="str">
            <v>0</v>
          </cell>
          <cell r="L1661" t="str">
            <v>13000</v>
          </cell>
          <cell r="M1661" t="str">
            <v>0</v>
          </cell>
          <cell r="N1661" t="str">
            <v>0</v>
          </cell>
          <cell r="O1661" t="str">
            <v>10</v>
          </cell>
          <cell r="P1661" t="str">
            <v>0</v>
          </cell>
          <cell r="Q1661" t="str">
            <v>15</v>
          </cell>
          <cell r="R1661" t="str">
            <v>LINEARE</v>
          </cell>
          <cell r="S1661" t="str">
            <v>11000</v>
          </cell>
          <cell r="T1661" t="str">
            <v>10000</v>
          </cell>
          <cell r="U1661" t="str">
            <v>10000</v>
          </cell>
          <cell r="V1661" t="str">
            <v>-888888</v>
          </cell>
          <cell r="W1661" t="str">
            <v>-888888</v>
          </cell>
          <cell r="X1661" t="str">
            <v>-999999</v>
          </cell>
          <cell r="Y1661" t="str">
            <v>0</v>
          </cell>
          <cell r="Z1661" t="str">
            <v>MEDIA</v>
          </cell>
          <cell r="AA1661" t="str">
            <v>10</v>
          </cell>
          <cell r="AB1661" t="str">
            <v>0</v>
          </cell>
          <cell r="AC1661" t="str">
            <v>NO</v>
          </cell>
          <cell r="AE1661" t="str">
            <v>not used</v>
          </cell>
          <cell r="AF1661" t="str">
            <v>G010075</v>
          </cell>
        </row>
        <row r="1662">
          <cell r="A1662" t="str">
            <v>SHARED</v>
          </cell>
          <cell r="B1662" t="str">
            <v>10</v>
          </cell>
          <cell r="C1662" t="str">
            <v>T_400000</v>
          </cell>
          <cell r="D1662" t="str">
            <v>0001090000</v>
          </cell>
          <cell r="E1662" t="str">
            <v>265</v>
          </cell>
          <cell r="F1662" t="str">
            <v>G_010075_005</v>
          </cell>
          <cell r="G1662" t="str">
            <v>(Dis.SAVIGNANO) (CABINA REMI SAVIGNANO) TEMPERATURA 1° SALTO</v>
          </cell>
          <cell r="H1662" t="str">
            <v>°C</v>
          </cell>
          <cell r="I1662" t="str">
            <v>0</v>
          </cell>
          <cell r="J1662" t="str">
            <v>1000</v>
          </cell>
          <cell r="K1662" t="str">
            <v>-20</v>
          </cell>
          <cell r="L1662" t="str">
            <v>50</v>
          </cell>
          <cell r="M1662" t="str">
            <v>0</v>
          </cell>
          <cell r="N1662" t="str">
            <v>0</v>
          </cell>
          <cell r="O1662" t="str">
            <v>10</v>
          </cell>
          <cell r="P1662" t="str">
            <v>0</v>
          </cell>
          <cell r="Q1662" t="str">
            <v>15</v>
          </cell>
          <cell r="R1662" t="str">
            <v>LINEARE</v>
          </cell>
          <cell r="S1662" t="str">
            <v>30</v>
          </cell>
          <cell r="T1662" t="str">
            <v>25</v>
          </cell>
          <cell r="U1662" t="str">
            <v>25</v>
          </cell>
          <cell r="V1662" t="str">
            <v>10</v>
          </cell>
          <cell r="W1662" t="str">
            <v>10</v>
          </cell>
          <cell r="X1662" t="str">
            <v>4</v>
          </cell>
          <cell r="Y1662" t="str">
            <v>0</v>
          </cell>
          <cell r="Z1662" t="str">
            <v>MEDIA</v>
          </cell>
          <cell r="AA1662" t="str">
            <v>10</v>
          </cell>
          <cell r="AB1662" t="str">
            <v>0</v>
          </cell>
          <cell r="AC1662" t="str">
            <v>NO</v>
          </cell>
          <cell r="AE1662" t="str">
            <v>not used</v>
          </cell>
          <cell r="AF1662" t="str">
            <v>G010075</v>
          </cell>
        </row>
        <row r="1663">
          <cell r="A1663" t="str">
            <v>SHARED</v>
          </cell>
          <cell r="B1663" t="str">
            <v>10</v>
          </cell>
          <cell r="C1663" t="str">
            <v>T_400000</v>
          </cell>
          <cell r="D1663" t="str">
            <v>0001100000</v>
          </cell>
          <cell r="E1663" t="str">
            <v>266</v>
          </cell>
          <cell r="F1663" t="str">
            <v>G_010075_006</v>
          </cell>
          <cell r="G1663" t="str">
            <v>(Dis.SAVIGNANO) (CABINA REMI SAVIGNANO) PRESSIONE 2° SALTO</v>
          </cell>
          <cell r="H1663" t="str">
            <v>bar</v>
          </cell>
          <cell r="I1663" t="str">
            <v>0</v>
          </cell>
          <cell r="J1663" t="str">
            <v>1000</v>
          </cell>
          <cell r="K1663" t="str">
            <v>0</v>
          </cell>
          <cell r="L1663" t="str">
            <v>1.65</v>
          </cell>
          <cell r="M1663" t="str">
            <v>0</v>
          </cell>
          <cell r="N1663" t="str">
            <v>0</v>
          </cell>
          <cell r="O1663" t="str">
            <v>10</v>
          </cell>
          <cell r="P1663" t="str">
            <v>0</v>
          </cell>
          <cell r="Q1663" t="str">
            <v>15</v>
          </cell>
          <cell r="R1663" t="str">
            <v>LINEARE</v>
          </cell>
          <cell r="S1663" t="str">
            <v>.85</v>
          </cell>
          <cell r="T1663" t="str">
            <v>.8</v>
          </cell>
          <cell r="U1663" t="str">
            <v>.8</v>
          </cell>
          <cell r="V1663" t="str">
            <v>.45</v>
          </cell>
          <cell r="W1663" t="str">
            <v>.45</v>
          </cell>
          <cell r="X1663" t="str">
            <v>.4</v>
          </cell>
          <cell r="Y1663" t="str">
            <v>0</v>
          </cell>
          <cell r="Z1663" t="str">
            <v>MEDIA</v>
          </cell>
          <cell r="AA1663" t="str">
            <v>10</v>
          </cell>
          <cell r="AB1663" t="str">
            <v>0</v>
          </cell>
          <cell r="AC1663" t="str">
            <v>NO</v>
          </cell>
          <cell r="AE1663" t="str">
            <v>not used</v>
          </cell>
          <cell r="AF1663" t="str">
            <v>G010075</v>
          </cell>
        </row>
        <row r="1664">
          <cell r="A1664" t="str">
            <v>SHARED</v>
          </cell>
          <cell r="B1664" t="str">
            <v>10</v>
          </cell>
          <cell r="C1664" t="str">
            <v>T_400000</v>
          </cell>
          <cell r="D1664" t="str">
            <v>0001110000</v>
          </cell>
          <cell r="E1664" t="str">
            <v>267</v>
          </cell>
          <cell r="F1664" t="str">
            <v>G_010075_007</v>
          </cell>
          <cell r="G1664" t="str">
            <v>(Dis.SAVIGNANO) (CABINA REMI SAVIGNANO) TEMPERATURA MANDATA ACQUA SCAMBIATORI</v>
          </cell>
          <cell r="H1664" t="str">
            <v>°C</v>
          </cell>
          <cell r="I1664" t="str">
            <v>0</v>
          </cell>
          <cell r="J1664" t="str">
            <v>1000</v>
          </cell>
          <cell r="K1664" t="str">
            <v>0</v>
          </cell>
          <cell r="L1664" t="str">
            <v>100</v>
          </cell>
          <cell r="M1664" t="str">
            <v>0</v>
          </cell>
          <cell r="N1664" t="str">
            <v>0</v>
          </cell>
          <cell r="O1664" t="str">
            <v>10</v>
          </cell>
          <cell r="P1664" t="str">
            <v>0</v>
          </cell>
          <cell r="Q1664" t="str">
            <v>15</v>
          </cell>
          <cell r="R1664" t="str">
            <v>LINEARE</v>
          </cell>
          <cell r="S1664" t="str">
            <v>70</v>
          </cell>
          <cell r="T1664" t="str">
            <v>50</v>
          </cell>
          <cell r="U1664" t="str">
            <v>50</v>
          </cell>
          <cell r="V1664" t="str">
            <v>15</v>
          </cell>
          <cell r="W1664" t="str">
            <v>15</v>
          </cell>
          <cell r="X1664" t="str">
            <v>10</v>
          </cell>
          <cell r="Y1664" t="str">
            <v>0</v>
          </cell>
          <cell r="Z1664" t="str">
            <v>MEDIA</v>
          </cell>
          <cell r="AA1664" t="str">
            <v>10</v>
          </cell>
          <cell r="AB1664" t="str">
            <v>0</v>
          </cell>
          <cell r="AC1664" t="str">
            <v>NO</v>
          </cell>
          <cell r="AE1664" t="str">
            <v>not used</v>
          </cell>
          <cell r="AF1664" t="str">
            <v>G010075</v>
          </cell>
        </row>
        <row r="1665">
          <cell r="A1665" t="str">
            <v>SHARED</v>
          </cell>
          <cell r="B1665" t="str">
            <v>10</v>
          </cell>
          <cell r="C1665" t="str">
            <v>T_400000</v>
          </cell>
          <cell r="D1665" t="str">
            <v>0001120000</v>
          </cell>
          <cell r="E1665" t="str">
            <v>268</v>
          </cell>
          <cell r="F1665" t="str">
            <v>G_010075_008</v>
          </cell>
          <cell r="G1665" t="str">
            <v>(Dis.SAVIGNANO) (CABINA REMI SAVIGNANO) TEMPERATURA RITORNO ACQUA SCAMBIATORI</v>
          </cell>
          <cell r="H1665" t="str">
            <v>°C</v>
          </cell>
          <cell r="I1665" t="str">
            <v>0</v>
          </cell>
          <cell r="J1665" t="str">
            <v>1000</v>
          </cell>
          <cell r="K1665" t="str">
            <v>0</v>
          </cell>
          <cell r="L1665" t="str">
            <v>100</v>
          </cell>
          <cell r="M1665" t="str">
            <v>0</v>
          </cell>
          <cell r="N1665" t="str">
            <v>0</v>
          </cell>
          <cell r="O1665" t="str">
            <v>10</v>
          </cell>
          <cell r="P1665" t="str">
            <v>0</v>
          </cell>
          <cell r="Q1665" t="str">
            <v>15</v>
          </cell>
          <cell r="R1665" t="str">
            <v>LINEARE</v>
          </cell>
          <cell r="S1665" t="str">
            <v>70</v>
          </cell>
          <cell r="T1665" t="str">
            <v>50</v>
          </cell>
          <cell r="U1665" t="str">
            <v>50</v>
          </cell>
          <cell r="V1665" t="str">
            <v>15</v>
          </cell>
          <cell r="W1665" t="str">
            <v>15</v>
          </cell>
          <cell r="X1665" t="str">
            <v>10</v>
          </cell>
          <cell r="Y1665" t="str">
            <v>0</v>
          </cell>
          <cell r="Z1665" t="str">
            <v>MEDIA</v>
          </cell>
          <cell r="AA1665" t="str">
            <v>10</v>
          </cell>
          <cell r="AB1665" t="str">
            <v>0</v>
          </cell>
          <cell r="AC1665" t="str">
            <v>NO</v>
          </cell>
          <cell r="AE1665" t="str">
            <v>not used</v>
          </cell>
          <cell r="AF1665" t="str">
            <v>G010075</v>
          </cell>
        </row>
        <row r="1666">
          <cell r="A1666" t="str">
            <v>SHARED</v>
          </cell>
          <cell r="B1666" t="str">
            <v>10</v>
          </cell>
          <cell r="C1666" t="str">
            <v>T_400000</v>
          </cell>
          <cell r="D1666" t="str">
            <v>0001130000</v>
          </cell>
          <cell r="E1666" t="str">
            <v>256</v>
          </cell>
          <cell r="F1666" t="str">
            <v>G_010075_010</v>
          </cell>
          <cell r="G1666" t="str">
            <v>(Dis.SAVIGNANO) (CABINA REMI SAVIGNANO) SECONDO TBOX</v>
          </cell>
          <cell r="H1666" t="str">
            <v>sec</v>
          </cell>
          <cell r="I1666" t="str">
            <v>0</v>
          </cell>
          <cell r="J1666" t="str">
            <v>1000</v>
          </cell>
          <cell r="K1666" t="str">
            <v>0</v>
          </cell>
          <cell r="L1666" t="str">
            <v>100</v>
          </cell>
          <cell r="M1666" t="str">
            <v>1</v>
          </cell>
          <cell r="N1666" t="str">
            <v>0</v>
          </cell>
          <cell r="O1666" t="str">
            <v>10</v>
          </cell>
          <cell r="P1666" t="str">
            <v>0</v>
          </cell>
          <cell r="Q1666" t="str">
            <v>15</v>
          </cell>
          <cell r="R1666" t="str">
            <v>LINEARE</v>
          </cell>
          <cell r="S1666" t="str">
            <v>999999</v>
          </cell>
          <cell r="T1666" t="str">
            <v>888888</v>
          </cell>
          <cell r="U1666" t="str">
            <v>888888</v>
          </cell>
          <cell r="V1666" t="str">
            <v>-888888</v>
          </cell>
          <cell r="W1666" t="str">
            <v>-888888</v>
          </cell>
          <cell r="X1666" t="str">
            <v>-999999</v>
          </cell>
          <cell r="Y1666" t="str">
            <v>0</v>
          </cell>
          <cell r="Z1666" t="str">
            <v>MEDIA</v>
          </cell>
          <cell r="AA1666" t="str">
            <v>10</v>
          </cell>
          <cell r="AB1666" t="str">
            <v>0</v>
          </cell>
          <cell r="AC1666" t="str">
            <v>NO</v>
          </cell>
          <cell r="AD1666" t="str">
            <v>NO</v>
          </cell>
          <cell r="AE1666" t="str">
            <v>not used</v>
          </cell>
          <cell r="AF1666" t="str">
            <v>G010075</v>
          </cell>
        </row>
        <row r="1667">
          <cell r="A1667" t="str">
            <v>SHARED</v>
          </cell>
          <cell r="B1667" t="str">
            <v>10</v>
          </cell>
          <cell r="C1667" t="str">
            <v>T_400000</v>
          </cell>
          <cell r="D1667" t="str">
            <v>0001140000</v>
          </cell>
          <cell r="E1667" t="str">
            <v>257</v>
          </cell>
          <cell r="F1667" t="str">
            <v>G_010075_011</v>
          </cell>
          <cell r="G1667" t="str">
            <v>(Dis.SAVIGNANO) (CABINA REMI SAVIGNANO) MINUTO TBOX</v>
          </cell>
          <cell r="H1667" t="str">
            <v>min</v>
          </cell>
          <cell r="I1667" t="str">
            <v>0</v>
          </cell>
          <cell r="J1667" t="str">
            <v>1000</v>
          </cell>
          <cell r="K1667" t="str">
            <v>0</v>
          </cell>
          <cell r="L1667" t="str">
            <v>100</v>
          </cell>
          <cell r="M1667" t="str">
            <v>1</v>
          </cell>
          <cell r="N1667" t="str">
            <v>0</v>
          </cell>
          <cell r="O1667" t="str">
            <v>10</v>
          </cell>
          <cell r="P1667" t="str">
            <v>0</v>
          </cell>
          <cell r="Q1667" t="str">
            <v>15</v>
          </cell>
          <cell r="R1667" t="str">
            <v>LINEARE</v>
          </cell>
          <cell r="S1667" t="str">
            <v>999999</v>
          </cell>
          <cell r="T1667" t="str">
            <v>888888</v>
          </cell>
          <cell r="U1667" t="str">
            <v>888888</v>
          </cell>
          <cell r="V1667" t="str">
            <v>-888888</v>
          </cell>
          <cell r="W1667" t="str">
            <v>-888888</v>
          </cell>
          <cell r="X1667" t="str">
            <v>-999999</v>
          </cell>
          <cell r="Y1667" t="str">
            <v>0</v>
          </cell>
          <cell r="Z1667" t="str">
            <v>MEDIA</v>
          </cell>
          <cell r="AA1667" t="str">
            <v>10</v>
          </cell>
          <cell r="AB1667" t="str">
            <v>0</v>
          </cell>
          <cell r="AC1667" t="str">
            <v>NO</v>
          </cell>
          <cell r="AD1667" t="str">
            <v>NO</v>
          </cell>
          <cell r="AE1667" t="str">
            <v>not used</v>
          </cell>
          <cell r="AF1667" t="str">
            <v>G010075</v>
          </cell>
        </row>
        <row r="1668">
          <cell r="A1668" t="str">
            <v>SHARED</v>
          </cell>
          <cell r="B1668" t="str">
            <v>10</v>
          </cell>
          <cell r="C1668" t="str">
            <v>T_400000</v>
          </cell>
          <cell r="D1668" t="str">
            <v>0001150000</v>
          </cell>
          <cell r="E1668" t="str">
            <v>258</v>
          </cell>
          <cell r="F1668" t="str">
            <v>G_010075_012</v>
          </cell>
          <cell r="G1668" t="str">
            <v>(Dis.SAVIGNANO) (CABINA REMI SAVIGNANO) ORE TBOX</v>
          </cell>
          <cell r="H1668" t="str">
            <v>h</v>
          </cell>
          <cell r="I1668" t="str">
            <v>0</v>
          </cell>
          <cell r="J1668" t="str">
            <v>1000</v>
          </cell>
          <cell r="K1668" t="str">
            <v>0</v>
          </cell>
          <cell r="L1668" t="str">
            <v>100</v>
          </cell>
          <cell r="M1668" t="str">
            <v>1</v>
          </cell>
          <cell r="N1668" t="str">
            <v>0</v>
          </cell>
          <cell r="O1668" t="str">
            <v>10</v>
          </cell>
          <cell r="P1668" t="str">
            <v>0</v>
          </cell>
          <cell r="Q1668" t="str">
            <v>15</v>
          </cell>
          <cell r="R1668" t="str">
            <v>LINEARE</v>
          </cell>
          <cell r="S1668" t="str">
            <v>999999</v>
          </cell>
          <cell r="T1668" t="str">
            <v>888888</v>
          </cell>
          <cell r="U1668" t="str">
            <v>888888</v>
          </cell>
          <cell r="V1668" t="str">
            <v>-888888</v>
          </cell>
          <cell r="W1668" t="str">
            <v>-888888</v>
          </cell>
          <cell r="X1668" t="str">
            <v>-999999</v>
          </cell>
          <cell r="Y1668" t="str">
            <v>0</v>
          </cell>
          <cell r="Z1668" t="str">
            <v>MEDIA</v>
          </cell>
          <cell r="AA1668" t="str">
            <v>10</v>
          </cell>
          <cell r="AB1668" t="str">
            <v>0</v>
          </cell>
          <cell r="AC1668" t="str">
            <v>NO</v>
          </cell>
          <cell r="AD1668" t="str">
            <v>NO</v>
          </cell>
          <cell r="AE1668" t="str">
            <v>not used</v>
          </cell>
          <cell r="AF1668" t="str">
            <v>G010075</v>
          </cell>
        </row>
        <row r="1669">
          <cell r="A1669" t="str">
            <v>SHARED</v>
          </cell>
          <cell r="B1669" t="str">
            <v>10</v>
          </cell>
          <cell r="C1669" t="str">
            <v>T_400000</v>
          </cell>
          <cell r="D1669" t="str">
            <v>0001160000</v>
          </cell>
          <cell r="E1669" t="str">
            <v>260</v>
          </cell>
          <cell r="F1669" t="str">
            <v>G_010075_020</v>
          </cell>
          <cell r="G1669" t="str">
            <v>(Dis.SAVIGNANO) (CABINA REMI SAVIGNANO) ANALOG INPUT 1 CPU</v>
          </cell>
          <cell r="H1669" t="str">
            <v>%</v>
          </cell>
          <cell r="I1669" t="str">
            <v>0</v>
          </cell>
          <cell r="J1669" t="str">
            <v>1000</v>
          </cell>
          <cell r="K1669" t="str">
            <v>0</v>
          </cell>
          <cell r="L1669" t="str">
            <v>100</v>
          </cell>
          <cell r="M1669" t="str">
            <v>1</v>
          </cell>
          <cell r="N1669" t="str">
            <v>0</v>
          </cell>
          <cell r="O1669" t="str">
            <v>10</v>
          </cell>
          <cell r="P1669" t="str">
            <v>0</v>
          </cell>
          <cell r="Q1669" t="str">
            <v>15</v>
          </cell>
          <cell r="R1669" t="str">
            <v>LINEARE</v>
          </cell>
          <cell r="S1669" t="str">
            <v>999999</v>
          </cell>
          <cell r="T1669" t="str">
            <v>888888</v>
          </cell>
          <cell r="U1669" t="str">
            <v>888888</v>
          </cell>
          <cell r="V1669" t="str">
            <v>-888888</v>
          </cell>
          <cell r="W1669" t="str">
            <v>-888888</v>
          </cell>
          <cell r="X1669" t="str">
            <v>-999999</v>
          </cell>
          <cell r="Y1669" t="str">
            <v>0</v>
          </cell>
          <cell r="Z1669" t="str">
            <v>MEDIA</v>
          </cell>
          <cell r="AA1669" t="str">
            <v>10</v>
          </cell>
          <cell r="AB1669" t="str">
            <v>0</v>
          </cell>
          <cell r="AC1669" t="str">
            <v>NO</v>
          </cell>
          <cell r="AD1669" t="str">
            <v>NO</v>
          </cell>
          <cell r="AE1669" t="str">
            <v>not used</v>
          </cell>
          <cell r="AF1669" t="str">
            <v>G010075</v>
          </cell>
        </row>
        <row r="1670">
          <cell r="A1670" t="str">
            <v>SHARED</v>
          </cell>
          <cell r="B1670" t="str">
            <v>10</v>
          </cell>
          <cell r="C1670" t="str">
            <v>T_400000</v>
          </cell>
          <cell r="D1670" t="str">
            <v>0001170000</v>
          </cell>
          <cell r="E1670" t="str">
            <v>259</v>
          </cell>
          <cell r="F1670" t="str">
            <v>G_010075_021</v>
          </cell>
          <cell r="G1670" t="str">
            <v>(Dis.SAVIGNANO) (CABINA REMI SAVIGNANO) ANALOG INPUT 2 CPU</v>
          </cell>
          <cell r="H1670" t="str">
            <v>%</v>
          </cell>
          <cell r="I1670" t="str">
            <v>0</v>
          </cell>
          <cell r="J1670" t="str">
            <v>1000</v>
          </cell>
          <cell r="K1670" t="str">
            <v>0</v>
          </cell>
          <cell r="L1670" t="str">
            <v>100</v>
          </cell>
          <cell r="M1670" t="str">
            <v>1</v>
          </cell>
          <cell r="N1670" t="str">
            <v>0</v>
          </cell>
          <cell r="O1670" t="str">
            <v>10</v>
          </cell>
          <cell r="P1670" t="str">
            <v>0</v>
          </cell>
          <cell r="Q1670" t="str">
            <v>15</v>
          </cell>
          <cell r="R1670" t="str">
            <v>LINEARE</v>
          </cell>
          <cell r="S1670" t="str">
            <v>999999</v>
          </cell>
          <cell r="T1670" t="str">
            <v>888888</v>
          </cell>
          <cell r="U1670" t="str">
            <v>888888</v>
          </cell>
          <cell r="V1670" t="str">
            <v>-888888</v>
          </cell>
          <cell r="W1670" t="str">
            <v>-888888</v>
          </cell>
          <cell r="X1670" t="str">
            <v>-999999</v>
          </cell>
          <cell r="Y1670" t="str">
            <v>0</v>
          </cell>
          <cell r="Z1670" t="str">
            <v>MEDIA</v>
          </cell>
          <cell r="AA1670" t="str">
            <v>10</v>
          </cell>
          <cell r="AB1670" t="str">
            <v>0</v>
          </cell>
          <cell r="AC1670" t="str">
            <v>NO</v>
          </cell>
          <cell r="AD1670" t="str">
            <v>NO</v>
          </cell>
          <cell r="AE1670" t="str">
            <v>not used</v>
          </cell>
          <cell r="AF1670" t="str">
            <v>G010075</v>
          </cell>
        </row>
        <row r="1671">
          <cell r="A1671" t="str">
            <v>SHARED</v>
          </cell>
          <cell r="B1671" t="str">
            <v>10</v>
          </cell>
          <cell r="C1671" t="str">
            <v>T_400000</v>
          </cell>
          <cell r="D1671" t="str">
            <v>0001180000</v>
          </cell>
          <cell r="E1671" t="str">
            <v>325</v>
          </cell>
          <cell r="F1671" t="str">
            <v>G_010083_001</v>
          </cell>
          <cell r="G1671" t="str">
            <v>(Dis.SAVIGNANO) (CABINA REMI GATTEO TERRA) TENSIONE BATTERIA</v>
          </cell>
          <cell r="H1671" t="str">
            <v>V</v>
          </cell>
          <cell r="I1671" t="str">
            <v>0</v>
          </cell>
          <cell r="J1671" t="str">
            <v>1000</v>
          </cell>
          <cell r="K1671" t="str">
            <v>0</v>
          </cell>
          <cell r="L1671" t="str">
            <v>100</v>
          </cell>
          <cell r="M1671" t="str">
            <v>1</v>
          </cell>
          <cell r="N1671" t="str">
            <v>0</v>
          </cell>
          <cell r="O1671" t="str">
            <v>10</v>
          </cell>
          <cell r="P1671" t="str">
            <v>0</v>
          </cell>
          <cell r="Q1671" t="str">
            <v>15</v>
          </cell>
          <cell r="R1671" t="str">
            <v>LINEARE</v>
          </cell>
          <cell r="S1671" t="str">
            <v>999999</v>
          </cell>
          <cell r="T1671" t="str">
            <v>888888</v>
          </cell>
          <cell r="U1671" t="str">
            <v>888888</v>
          </cell>
          <cell r="V1671" t="str">
            <v>-888888</v>
          </cell>
          <cell r="W1671" t="str">
            <v>-888888</v>
          </cell>
          <cell r="X1671" t="str">
            <v>-999999</v>
          </cell>
          <cell r="Y1671" t="str">
            <v>0</v>
          </cell>
          <cell r="Z1671" t="str">
            <v>MEDIA</v>
          </cell>
          <cell r="AA1671" t="str">
            <v>10</v>
          </cell>
          <cell r="AB1671" t="str">
            <v>0</v>
          </cell>
          <cell r="AC1671" t="str">
            <v>NO</v>
          </cell>
          <cell r="AD1671" t="str">
            <v>NO</v>
          </cell>
          <cell r="AE1671" t="str">
            <v>not used</v>
          </cell>
          <cell r="AF1671" t="str">
            <v>G010083</v>
          </cell>
        </row>
        <row r="1672">
          <cell r="A1672" t="str">
            <v>SHARED</v>
          </cell>
          <cell r="B1672" t="str">
            <v>10</v>
          </cell>
          <cell r="C1672" t="str">
            <v>T_400000</v>
          </cell>
          <cell r="D1672" t="str">
            <v>0001190000</v>
          </cell>
          <cell r="E1672" t="str">
            <v>327</v>
          </cell>
          <cell r="F1672" t="str">
            <v>G_010083_002</v>
          </cell>
          <cell r="G1672" t="str">
            <v>(Dis.SAVIGNANO) (CABINA REMI GATTEO TERRA) PORTATA NON CORRETTA</v>
          </cell>
          <cell r="H1672" t="str">
            <v>m3/h</v>
          </cell>
          <cell r="I1672" t="str">
            <v>0</v>
          </cell>
          <cell r="J1672" t="str">
            <v>1600</v>
          </cell>
          <cell r="K1672" t="str">
            <v>0</v>
          </cell>
          <cell r="L1672" t="str">
            <v>1600</v>
          </cell>
          <cell r="M1672" t="str">
            <v>0</v>
          </cell>
          <cell r="N1672" t="str">
            <v>0</v>
          </cell>
          <cell r="O1672" t="str">
            <v>10</v>
          </cell>
          <cell r="P1672" t="str">
            <v>0</v>
          </cell>
          <cell r="Q1672" t="str">
            <v>15</v>
          </cell>
          <cell r="R1672" t="str">
            <v>LINEARE</v>
          </cell>
          <cell r="S1672" t="str">
            <v>999999</v>
          </cell>
          <cell r="T1672" t="str">
            <v>888888</v>
          </cell>
          <cell r="U1672" t="str">
            <v>888888</v>
          </cell>
          <cell r="V1672" t="str">
            <v>-888888</v>
          </cell>
          <cell r="W1672" t="str">
            <v>-888888</v>
          </cell>
          <cell r="X1672" t="str">
            <v>-999999</v>
          </cell>
          <cell r="Y1672" t="str">
            <v>0</v>
          </cell>
          <cell r="Z1672" t="str">
            <v>MEDIA</v>
          </cell>
          <cell r="AA1672" t="str">
            <v>10</v>
          </cell>
          <cell r="AB1672" t="str">
            <v>0</v>
          </cell>
          <cell r="AC1672" t="str">
            <v>NO</v>
          </cell>
          <cell r="AD1672" t="str">
            <v>NO</v>
          </cell>
          <cell r="AE1672" t="str">
            <v>not used</v>
          </cell>
          <cell r="AF1672" t="str">
            <v>G010083</v>
          </cell>
        </row>
        <row r="1673">
          <cell r="A1673" t="str">
            <v>SHARED</v>
          </cell>
          <cell r="B1673" t="str">
            <v>10</v>
          </cell>
          <cell r="C1673" t="str">
            <v>T_400000</v>
          </cell>
          <cell r="D1673" t="str">
            <v>0001200000</v>
          </cell>
          <cell r="E1673" t="str">
            <v>328</v>
          </cell>
          <cell r="F1673" t="str">
            <v>G_010083_003</v>
          </cell>
          <cell r="G1673" t="str">
            <v>(Dis.SAVIGNANO) (CABINA REMI GATTEO TERRA) PORTATA CORRETTA</v>
          </cell>
          <cell r="H1673" t="str">
            <v>m3/h</v>
          </cell>
          <cell r="I1673" t="str">
            <v>0</v>
          </cell>
          <cell r="J1673" t="str">
            <v>8000</v>
          </cell>
          <cell r="K1673" t="str">
            <v>0</v>
          </cell>
          <cell r="L1673" t="str">
            <v>70000</v>
          </cell>
          <cell r="M1673" t="str">
            <v>0</v>
          </cell>
          <cell r="N1673" t="str">
            <v>0</v>
          </cell>
          <cell r="O1673" t="str">
            <v>10</v>
          </cell>
          <cell r="P1673" t="str">
            <v>0</v>
          </cell>
          <cell r="Q1673" t="str">
            <v>15</v>
          </cell>
          <cell r="R1673" t="str">
            <v>LINEARE</v>
          </cell>
          <cell r="S1673" t="str">
            <v>7000</v>
          </cell>
          <cell r="T1673" t="str">
            <v>6000</v>
          </cell>
          <cell r="U1673" t="str">
            <v>6000</v>
          </cell>
          <cell r="V1673" t="str">
            <v>-888888</v>
          </cell>
          <cell r="W1673" t="str">
            <v>-888888</v>
          </cell>
          <cell r="X1673" t="str">
            <v>-999999</v>
          </cell>
          <cell r="Y1673" t="str">
            <v>0</v>
          </cell>
          <cell r="Z1673" t="str">
            <v>MEDIA</v>
          </cell>
          <cell r="AA1673" t="str">
            <v>10</v>
          </cell>
          <cell r="AB1673" t="str">
            <v>0</v>
          </cell>
          <cell r="AC1673" t="str">
            <v>NO</v>
          </cell>
          <cell r="AE1673" t="str">
            <v>not used</v>
          </cell>
          <cell r="AF1673" t="str">
            <v>G010083</v>
          </cell>
        </row>
        <row r="1674">
          <cell r="A1674" t="str">
            <v>SHARED</v>
          </cell>
          <cell r="B1674" t="str">
            <v>10</v>
          </cell>
          <cell r="C1674" t="str">
            <v>T_400000</v>
          </cell>
          <cell r="D1674" t="str">
            <v>0001210000</v>
          </cell>
          <cell r="E1674" t="str">
            <v>329</v>
          </cell>
          <cell r="F1674" t="str">
            <v>G_010083_004</v>
          </cell>
          <cell r="G1674" t="str">
            <v>(Dis.SAVIGNANO) (CABINA REMI GATTEO TERRA) TEMPERATURA 1° SALTO</v>
          </cell>
          <cell r="H1674" t="str">
            <v>°C</v>
          </cell>
          <cell r="I1674" t="str">
            <v>0</v>
          </cell>
          <cell r="J1674" t="str">
            <v>1000</v>
          </cell>
          <cell r="K1674" t="str">
            <v>-10</v>
          </cell>
          <cell r="L1674" t="str">
            <v>50</v>
          </cell>
          <cell r="M1674" t="str">
            <v>0</v>
          </cell>
          <cell r="N1674" t="str">
            <v>0</v>
          </cell>
          <cell r="O1674" t="str">
            <v>10</v>
          </cell>
          <cell r="P1674" t="str">
            <v>0</v>
          </cell>
          <cell r="Q1674" t="str">
            <v>15</v>
          </cell>
          <cell r="R1674" t="str">
            <v>LINEARE</v>
          </cell>
          <cell r="S1674" t="str">
            <v>30</v>
          </cell>
          <cell r="T1674" t="str">
            <v>25</v>
          </cell>
          <cell r="U1674" t="str">
            <v>25</v>
          </cell>
          <cell r="V1674" t="str">
            <v>10</v>
          </cell>
          <cell r="W1674" t="str">
            <v>10</v>
          </cell>
          <cell r="X1674" t="str">
            <v>4</v>
          </cell>
          <cell r="Y1674" t="str">
            <v>0</v>
          </cell>
          <cell r="Z1674" t="str">
            <v>MEDIA</v>
          </cell>
          <cell r="AA1674" t="str">
            <v>10</v>
          </cell>
          <cell r="AB1674" t="str">
            <v>0</v>
          </cell>
          <cell r="AC1674" t="str">
            <v>NO</v>
          </cell>
          <cell r="AE1674" t="str">
            <v>not used</v>
          </cell>
          <cell r="AF1674" t="str">
            <v>G010083</v>
          </cell>
        </row>
        <row r="1675">
          <cell r="A1675" t="str">
            <v>SHARED</v>
          </cell>
          <cell r="B1675" t="str">
            <v>10</v>
          </cell>
          <cell r="C1675" t="str">
            <v>T_400000</v>
          </cell>
          <cell r="D1675" t="str">
            <v>0001220000</v>
          </cell>
          <cell r="E1675" t="str">
            <v>330</v>
          </cell>
          <cell r="F1675" t="str">
            <v>G_010083_005</v>
          </cell>
          <cell r="G1675" t="str">
            <v>(Dis.SAVIGNANO) (CABINA REMI GATTEO TERRA) PRESSIONE 2° SALTO</v>
          </cell>
          <cell r="H1675" t="str">
            <v>bar</v>
          </cell>
          <cell r="I1675" t="str">
            <v>0</v>
          </cell>
          <cell r="J1675" t="str">
            <v>1000</v>
          </cell>
          <cell r="K1675" t="str">
            <v>0</v>
          </cell>
          <cell r="L1675" t="str">
            <v>1.6</v>
          </cell>
          <cell r="M1675" t="str">
            <v>0</v>
          </cell>
          <cell r="N1675" t="str">
            <v>0</v>
          </cell>
          <cell r="O1675" t="str">
            <v>10</v>
          </cell>
          <cell r="P1675" t="str">
            <v>0</v>
          </cell>
          <cell r="Q1675" t="str">
            <v>15</v>
          </cell>
          <cell r="R1675" t="str">
            <v>LINEARE</v>
          </cell>
          <cell r="S1675" t="str">
            <v>.8</v>
          </cell>
          <cell r="T1675" t="str">
            <v>.7</v>
          </cell>
          <cell r="U1675" t="str">
            <v>.7</v>
          </cell>
          <cell r="V1675" t="str">
            <v>.45</v>
          </cell>
          <cell r="W1675" t="str">
            <v>.45</v>
          </cell>
          <cell r="X1675" t="str">
            <v>.4</v>
          </cell>
          <cell r="Y1675" t="str">
            <v>0</v>
          </cell>
          <cell r="Z1675" t="str">
            <v>MEDIA</v>
          </cell>
          <cell r="AA1675" t="str">
            <v>10</v>
          </cell>
          <cell r="AB1675" t="str">
            <v>0</v>
          </cell>
          <cell r="AC1675" t="str">
            <v>NO</v>
          </cell>
          <cell r="AE1675" t="str">
            <v>not used</v>
          </cell>
          <cell r="AF1675" t="str">
            <v>G010083</v>
          </cell>
        </row>
        <row r="1676">
          <cell r="A1676" t="str">
            <v>SHARED</v>
          </cell>
          <cell r="B1676" t="str">
            <v>10</v>
          </cell>
          <cell r="C1676" t="str">
            <v>T_400000</v>
          </cell>
          <cell r="D1676" t="str">
            <v>0001230000</v>
          </cell>
          <cell r="E1676" t="str">
            <v>331</v>
          </cell>
          <cell r="F1676" t="str">
            <v>G_010083_006</v>
          </cell>
          <cell r="G1676" t="str">
            <v>(Dis.SAVIGNANO) (CABINA REMI GATTEO TERRA) TEMPERATURA MANDATA ACQUA SCAMBIATORI</v>
          </cell>
          <cell r="H1676" t="str">
            <v>°C</v>
          </cell>
          <cell r="I1676" t="str">
            <v>0</v>
          </cell>
          <cell r="J1676" t="str">
            <v>1000</v>
          </cell>
          <cell r="K1676" t="str">
            <v>0</v>
          </cell>
          <cell r="L1676" t="str">
            <v>100</v>
          </cell>
          <cell r="M1676" t="str">
            <v>0</v>
          </cell>
          <cell r="N1676" t="str">
            <v>0</v>
          </cell>
          <cell r="O1676" t="str">
            <v>10</v>
          </cell>
          <cell r="P1676" t="str">
            <v>0</v>
          </cell>
          <cell r="Q1676" t="str">
            <v>15</v>
          </cell>
          <cell r="R1676" t="str">
            <v>LINEARE</v>
          </cell>
          <cell r="S1676" t="str">
            <v>70</v>
          </cell>
          <cell r="T1676" t="str">
            <v>50</v>
          </cell>
          <cell r="U1676" t="str">
            <v>50</v>
          </cell>
          <cell r="V1676" t="str">
            <v>15</v>
          </cell>
          <cell r="W1676" t="str">
            <v>15</v>
          </cell>
          <cell r="X1676" t="str">
            <v>10</v>
          </cell>
          <cell r="Y1676" t="str">
            <v>0</v>
          </cell>
          <cell r="Z1676" t="str">
            <v>MEDIA</v>
          </cell>
          <cell r="AA1676" t="str">
            <v>10</v>
          </cell>
          <cell r="AB1676" t="str">
            <v>0</v>
          </cell>
          <cell r="AC1676" t="str">
            <v>NO</v>
          </cell>
          <cell r="AE1676" t="str">
            <v>not used</v>
          </cell>
          <cell r="AF1676" t="str">
            <v>G010083</v>
          </cell>
        </row>
        <row r="1677">
          <cell r="A1677" t="str">
            <v>SHARED</v>
          </cell>
          <cell r="B1677" t="str">
            <v>10</v>
          </cell>
          <cell r="C1677" t="str">
            <v>T_400000</v>
          </cell>
          <cell r="D1677" t="str">
            <v>0001240000</v>
          </cell>
          <cell r="E1677" t="str">
            <v>332</v>
          </cell>
          <cell r="F1677" t="str">
            <v>G_010083_007</v>
          </cell>
          <cell r="G1677" t="str">
            <v>(Dis.SAVIGNANO) (CABINA REMI GATTEO TERRA) TEMPERATURA RITORNO ACQUA SCAMBIATORI</v>
          </cell>
          <cell r="H1677" t="str">
            <v>°C</v>
          </cell>
          <cell r="I1677" t="str">
            <v>0</v>
          </cell>
          <cell r="J1677" t="str">
            <v>1000</v>
          </cell>
          <cell r="K1677" t="str">
            <v>0</v>
          </cell>
          <cell r="L1677" t="str">
            <v>100</v>
          </cell>
          <cell r="M1677" t="str">
            <v>0</v>
          </cell>
          <cell r="N1677" t="str">
            <v>0</v>
          </cell>
          <cell r="O1677" t="str">
            <v>10</v>
          </cell>
          <cell r="P1677" t="str">
            <v>0</v>
          </cell>
          <cell r="Q1677" t="str">
            <v>15</v>
          </cell>
          <cell r="R1677" t="str">
            <v>LINEARE</v>
          </cell>
          <cell r="S1677" t="str">
            <v>70</v>
          </cell>
          <cell r="T1677" t="str">
            <v>50</v>
          </cell>
          <cell r="U1677" t="str">
            <v>50</v>
          </cell>
          <cell r="V1677" t="str">
            <v>15</v>
          </cell>
          <cell r="W1677" t="str">
            <v>15</v>
          </cell>
          <cell r="X1677" t="str">
            <v>10</v>
          </cell>
          <cell r="Y1677" t="str">
            <v>0</v>
          </cell>
          <cell r="Z1677" t="str">
            <v>MEDIA</v>
          </cell>
          <cell r="AA1677" t="str">
            <v>10</v>
          </cell>
          <cell r="AB1677" t="str">
            <v>0</v>
          </cell>
          <cell r="AC1677" t="str">
            <v>NO</v>
          </cell>
          <cell r="AE1677" t="str">
            <v>not used</v>
          </cell>
          <cell r="AF1677" t="str">
            <v>G010083</v>
          </cell>
        </row>
        <row r="1678">
          <cell r="A1678" t="str">
            <v>SHARED</v>
          </cell>
          <cell r="B1678" t="str">
            <v>10</v>
          </cell>
          <cell r="C1678" t="str">
            <v>T_400000</v>
          </cell>
          <cell r="D1678" t="str">
            <v>0001250000</v>
          </cell>
          <cell r="E1678" t="str">
            <v>333</v>
          </cell>
          <cell r="F1678" t="str">
            <v>G_010083_008</v>
          </cell>
          <cell r="G1678" t="str">
            <v>(Dis.SAVIGNANO) (CABINA REMI GATTEO TERRA) PRESSIONE 1° SALTO</v>
          </cell>
          <cell r="H1678" t="str">
            <v>bar</v>
          </cell>
          <cell r="I1678" t="str">
            <v>0</v>
          </cell>
          <cell r="J1678" t="str">
            <v>1000</v>
          </cell>
          <cell r="K1678" t="str">
            <v>0</v>
          </cell>
          <cell r="L1678" t="str">
            <v>6</v>
          </cell>
          <cell r="M1678" t="str">
            <v>0</v>
          </cell>
          <cell r="N1678" t="str">
            <v>0</v>
          </cell>
          <cell r="O1678" t="str">
            <v>10</v>
          </cell>
          <cell r="P1678" t="str">
            <v>0</v>
          </cell>
          <cell r="Q1678" t="str">
            <v>15</v>
          </cell>
          <cell r="R1678" t="str">
            <v>LINEARE</v>
          </cell>
          <cell r="S1678" t="str">
            <v>4.5</v>
          </cell>
          <cell r="T1678" t="str">
            <v>4.2</v>
          </cell>
          <cell r="U1678" t="str">
            <v>4.2</v>
          </cell>
          <cell r="V1678" t="str">
            <v>3.6</v>
          </cell>
          <cell r="W1678" t="str">
            <v>3.6</v>
          </cell>
          <cell r="X1678" t="str">
            <v>3.5</v>
          </cell>
          <cell r="Y1678" t="str">
            <v>0</v>
          </cell>
          <cell r="Z1678" t="str">
            <v>MEDIA</v>
          </cell>
          <cell r="AA1678" t="str">
            <v>10</v>
          </cell>
          <cell r="AB1678" t="str">
            <v>0</v>
          </cell>
          <cell r="AC1678" t="str">
            <v>NO</v>
          </cell>
          <cell r="AE1678" t="str">
            <v>not used</v>
          </cell>
          <cell r="AF1678" t="str">
            <v>G010083</v>
          </cell>
        </row>
        <row r="1679">
          <cell r="A1679" t="str">
            <v>SHARED</v>
          </cell>
          <cell r="B1679" t="str">
            <v>10</v>
          </cell>
          <cell r="C1679" t="str">
            <v>T_400000</v>
          </cell>
          <cell r="D1679" t="str">
            <v>0001260000</v>
          </cell>
          <cell r="E1679" t="str">
            <v>320</v>
          </cell>
          <cell r="F1679" t="str">
            <v>G_010083_010</v>
          </cell>
          <cell r="G1679" t="str">
            <v>(Dis.SAVIGNANO) (CABINA REMI GATTEO TERRA) SECONDO TBOX</v>
          </cell>
          <cell r="H1679" t="str">
            <v>sec</v>
          </cell>
          <cell r="I1679" t="str">
            <v>0</v>
          </cell>
          <cell r="J1679" t="str">
            <v>1000</v>
          </cell>
          <cell r="K1679" t="str">
            <v>0</v>
          </cell>
          <cell r="L1679" t="str">
            <v>100</v>
          </cell>
          <cell r="M1679" t="str">
            <v>1</v>
          </cell>
          <cell r="N1679" t="str">
            <v>0</v>
          </cell>
          <cell r="O1679" t="str">
            <v>10</v>
          </cell>
          <cell r="P1679" t="str">
            <v>0</v>
          </cell>
          <cell r="Q1679" t="str">
            <v>15</v>
          </cell>
          <cell r="R1679" t="str">
            <v>LINEARE</v>
          </cell>
          <cell r="S1679" t="str">
            <v>999999</v>
          </cell>
          <cell r="T1679" t="str">
            <v>888888</v>
          </cell>
          <cell r="U1679" t="str">
            <v>888888</v>
          </cell>
          <cell r="V1679" t="str">
            <v>-888888</v>
          </cell>
          <cell r="W1679" t="str">
            <v>-888888</v>
          </cell>
          <cell r="X1679" t="str">
            <v>-999999</v>
          </cell>
          <cell r="Y1679" t="str">
            <v>0</v>
          </cell>
          <cell r="Z1679" t="str">
            <v>MEDIA</v>
          </cell>
          <cell r="AA1679" t="str">
            <v>10</v>
          </cell>
          <cell r="AB1679" t="str">
            <v>0</v>
          </cell>
          <cell r="AC1679" t="str">
            <v>NO</v>
          </cell>
          <cell r="AD1679" t="str">
            <v>NO</v>
          </cell>
          <cell r="AE1679" t="str">
            <v>not used</v>
          </cell>
          <cell r="AF1679" t="str">
            <v>G010083</v>
          </cell>
        </row>
        <row r="1680">
          <cell r="A1680" t="str">
            <v>SHARED</v>
          </cell>
          <cell r="B1680" t="str">
            <v>10</v>
          </cell>
          <cell r="C1680" t="str">
            <v>T_400000</v>
          </cell>
          <cell r="D1680" t="str">
            <v>0001270000</v>
          </cell>
          <cell r="E1680" t="str">
            <v>321</v>
          </cell>
          <cell r="F1680" t="str">
            <v>G_010083_011</v>
          </cell>
          <cell r="G1680" t="str">
            <v>(Dis.SAVIGNANO) (CABINA REMI GATTEO TERRA) MINUTO TBOX</v>
          </cell>
          <cell r="H1680" t="str">
            <v>min</v>
          </cell>
          <cell r="I1680" t="str">
            <v>0</v>
          </cell>
          <cell r="J1680" t="str">
            <v>1000</v>
          </cell>
          <cell r="K1680" t="str">
            <v>0</v>
          </cell>
          <cell r="L1680" t="str">
            <v>100</v>
          </cell>
          <cell r="M1680" t="str">
            <v>1</v>
          </cell>
          <cell r="N1680" t="str">
            <v>0</v>
          </cell>
          <cell r="O1680" t="str">
            <v>10</v>
          </cell>
          <cell r="P1680" t="str">
            <v>0</v>
          </cell>
          <cell r="Q1680" t="str">
            <v>15</v>
          </cell>
          <cell r="R1680" t="str">
            <v>LINEARE</v>
          </cell>
          <cell r="S1680" t="str">
            <v>999999</v>
          </cell>
          <cell r="T1680" t="str">
            <v>888888</v>
          </cell>
          <cell r="U1680" t="str">
            <v>888888</v>
          </cell>
          <cell r="V1680" t="str">
            <v>-888888</v>
          </cell>
          <cell r="W1680" t="str">
            <v>-888888</v>
          </cell>
          <cell r="X1680" t="str">
            <v>-999999</v>
          </cell>
          <cell r="Y1680" t="str">
            <v>0</v>
          </cell>
          <cell r="Z1680" t="str">
            <v>MEDIA</v>
          </cell>
          <cell r="AA1680" t="str">
            <v>10</v>
          </cell>
          <cell r="AB1680" t="str">
            <v>0</v>
          </cell>
          <cell r="AC1680" t="str">
            <v>NO</v>
          </cell>
          <cell r="AD1680" t="str">
            <v>NO</v>
          </cell>
          <cell r="AE1680" t="str">
            <v>not used</v>
          </cell>
          <cell r="AF1680" t="str">
            <v>G010083</v>
          </cell>
        </row>
        <row r="1681">
          <cell r="A1681" t="str">
            <v>SHARED</v>
          </cell>
          <cell r="B1681" t="str">
            <v>10</v>
          </cell>
          <cell r="C1681" t="str">
            <v>T_400000</v>
          </cell>
          <cell r="D1681" t="str">
            <v>0001280000</v>
          </cell>
          <cell r="E1681" t="str">
            <v>322</v>
          </cell>
          <cell r="F1681" t="str">
            <v>G_010083_012</v>
          </cell>
          <cell r="G1681" t="str">
            <v>(Dis.SAVIGNANO) (CABINA REMI GATTEO TERRA) ORE TBOX</v>
          </cell>
          <cell r="H1681" t="str">
            <v>h</v>
          </cell>
          <cell r="I1681" t="str">
            <v>0</v>
          </cell>
          <cell r="J1681" t="str">
            <v>1000</v>
          </cell>
          <cell r="K1681" t="str">
            <v>0</v>
          </cell>
          <cell r="L1681" t="str">
            <v>100</v>
          </cell>
          <cell r="M1681" t="str">
            <v>1</v>
          </cell>
          <cell r="N1681" t="str">
            <v>0</v>
          </cell>
          <cell r="O1681" t="str">
            <v>10</v>
          </cell>
          <cell r="P1681" t="str">
            <v>0</v>
          </cell>
          <cell r="Q1681" t="str">
            <v>15</v>
          </cell>
          <cell r="R1681" t="str">
            <v>LINEARE</v>
          </cell>
          <cell r="S1681" t="str">
            <v>999999</v>
          </cell>
          <cell r="T1681" t="str">
            <v>888888</v>
          </cell>
          <cell r="U1681" t="str">
            <v>888888</v>
          </cell>
          <cell r="V1681" t="str">
            <v>-888888</v>
          </cell>
          <cell r="W1681" t="str">
            <v>-888888</v>
          </cell>
          <cell r="X1681" t="str">
            <v>-999999</v>
          </cell>
          <cell r="Y1681" t="str">
            <v>0</v>
          </cell>
          <cell r="Z1681" t="str">
            <v>MEDIA</v>
          </cell>
          <cell r="AA1681" t="str">
            <v>10</v>
          </cell>
          <cell r="AB1681" t="str">
            <v>0</v>
          </cell>
          <cell r="AC1681" t="str">
            <v>NO</v>
          </cell>
          <cell r="AD1681" t="str">
            <v>NO</v>
          </cell>
          <cell r="AE1681" t="str">
            <v>not used</v>
          </cell>
          <cell r="AF1681" t="str">
            <v>G010083</v>
          </cell>
        </row>
        <row r="1682">
          <cell r="A1682" t="str">
            <v>SHARED</v>
          </cell>
          <cell r="B1682" t="str">
            <v>10</v>
          </cell>
          <cell r="C1682" t="str">
            <v>T_400000</v>
          </cell>
          <cell r="D1682" t="str">
            <v>0001290000</v>
          </cell>
          <cell r="E1682" t="str">
            <v>324</v>
          </cell>
          <cell r="F1682" t="str">
            <v>G_010083_020</v>
          </cell>
          <cell r="G1682" t="str">
            <v>(Dis.SAVIGNANO) (CABINA REMI GATTEO TERRA) ANALOG INPUT 1 CPU</v>
          </cell>
          <cell r="H1682" t="str">
            <v>%</v>
          </cell>
          <cell r="I1682" t="str">
            <v>0</v>
          </cell>
          <cell r="J1682" t="str">
            <v>1000</v>
          </cell>
          <cell r="K1682" t="str">
            <v>0</v>
          </cell>
          <cell r="L1682" t="str">
            <v>100</v>
          </cell>
          <cell r="M1682" t="str">
            <v>1</v>
          </cell>
          <cell r="N1682" t="str">
            <v>0</v>
          </cell>
          <cell r="O1682" t="str">
            <v>10</v>
          </cell>
          <cell r="P1682" t="str">
            <v>0</v>
          </cell>
          <cell r="Q1682" t="str">
            <v>15</v>
          </cell>
          <cell r="R1682" t="str">
            <v>LINEARE</v>
          </cell>
          <cell r="S1682" t="str">
            <v>999999</v>
          </cell>
          <cell r="T1682" t="str">
            <v>888888</v>
          </cell>
          <cell r="U1682" t="str">
            <v>888888</v>
          </cell>
          <cell r="V1682" t="str">
            <v>-888888</v>
          </cell>
          <cell r="W1682" t="str">
            <v>-888888</v>
          </cell>
          <cell r="X1682" t="str">
            <v>-999999</v>
          </cell>
          <cell r="Y1682" t="str">
            <v>0</v>
          </cell>
          <cell r="Z1682" t="str">
            <v>MEDIA</v>
          </cell>
          <cell r="AA1682" t="str">
            <v>10</v>
          </cell>
          <cell r="AB1682" t="str">
            <v>0</v>
          </cell>
          <cell r="AC1682" t="str">
            <v>NO</v>
          </cell>
          <cell r="AD1682" t="str">
            <v>NO</v>
          </cell>
          <cell r="AE1682" t="str">
            <v>not used</v>
          </cell>
          <cell r="AF1682" t="str">
            <v>G010083</v>
          </cell>
        </row>
        <row r="1683">
          <cell r="A1683" t="str">
            <v>SHARED</v>
          </cell>
          <cell r="B1683" t="str">
            <v>10</v>
          </cell>
          <cell r="C1683" t="str">
            <v>T_400000</v>
          </cell>
          <cell r="D1683" t="str">
            <v>0001300000</v>
          </cell>
          <cell r="E1683" t="str">
            <v>323</v>
          </cell>
          <cell r="F1683" t="str">
            <v>G_010083_021</v>
          </cell>
          <cell r="G1683" t="str">
            <v>(Dis.SAVIGNANO) (CABINA REMI GATTEO TERRA) ANALOG INPUT 2 CPU</v>
          </cell>
          <cell r="H1683" t="str">
            <v>%</v>
          </cell>
          <cell r="I1683" t="str">
            <v>0</v>
          </cell>
          <cell r="J1683" t="str">
            <v>1000</v>
          </cell>
          <cell r="K1683" t="str">
            <v>0</v>
          </cell>
          <cell r="L1683" t="str">
            <v>100</v>
          </cell>
          <cell r="M1683" t="str">
            <v>1</v>
          </cell>
          <cell r="N1683" t="str">
            <v>0</v>
          </cell>
          <cell r="O1683" t="str">
            <v>10</v>
          </cell>
          <cell r="P1683" t="str">
            <v>0</v>
          </cell>
          <cell r="Q1683" t="str">
            <v>15</v>
          </cell>
          <cell r="R1683" t="str">
            <v>LINEARE</v>
          </cell>
          <cell r="S1683" t="str">
            <v>999999</v>
          </cell>
          <cell r="T1683" t="str">
            <v>888888</v>
          </cell>
          <cell r="U1683" t="str">
            <v>888888</v>
          </cell>
          <cell r="V1683" t="str">
            <v>-888888</v>
          </cell>
          <cell r="W1683" t="str">
            <v>-888888</v>
          </cell>
          <cell r="X1683" t="str">
            <v>-999999</v>
          </cell>
          <cell r="Y1683" t="str">
            <v>0</v>
          </cell>
          <cell r="Z1683" t="str">
            <v>MEDIA</v>
          </cell>
          <cell r="AA1683" t="str">
            <v>10</v>
          </cell>
          <cell r="AB1683" t="str">
            <v>0</v>
          </cell>
          <cell r="AC1683" t="str">
            <v>NO</v>
          </cell>
          <cell r="AD1683" t="str">
            <v>NO</v>
          </cell>
          <cell r="AE1683" t="str">
            <v>not used</v>
          </cell>
          <cell r="AF1683" t="str">
            <v>G010083</v>
          </cell>
        </row>
        <row r="1684">
          <cell r="A1684" t="str">
            <v>SHARED</v>
          </cell>
          <cell r="B1684" t="str">
            <v>10</v>
          </cell>
          <cell r="C1684" t="str">
            <v>T_400000</v>
          </cell>
          <cell r="D1684" t="str">
            <v>0001310000</v>
          </cell>
          <cell r="E1684" t="str">
            <v>357</v>
          </cell>
          <cell r="F1684" t="str">
            <v>G_010086_001</v>
          </cell>
          <cell r="G1684" t="str">
            <v>(Dis.SAVIGNANO) (CABINA REMI GATTEO MARE) TENSIONE BATTERIA</v>
          </cell>
          <cell r="H1684" t="str">
            <v>V</v>
          </cell>
          <cell r="I1684" t="str">
            <v>0</v>
          </cell>
          <cell r="J1684" t="str">
            <v>1000</v>
          </cell>
          <cell r="K1684" t="str">
            <v>0</v>
          </cell>
          <cell r="L1684" t="str">
            <v>100</v>
          </cell>
          <cell r="M1684" t="str">
            <v>1</v>
          </cell>
          <cell r="N1684" t="str">
            <v>0</v>
          </cell>
          <cell r="O1684" t="str">
            <v>10</v>
          </cell>
          <cell r="P1684" t="str">
            <v>0</v>
          </cell>
          <cell r="Q1684" t="str">
            <v>15</v>
          </cell>
          <cell r="R1684" t="str">
            <v>LINEARE</v>
          </cell>
          <cell r="S1684" t="str">
            <v>999999</v>
          </cell>
          <cell r="T1684" t="str">
            <v>888888</v>
          </cell>
          <cell r="U1684" t="str">
            <v>888888</v>
          </cell>
          <cell r="V1684" t="str">
            <v>-888888</v>
          </cell>
          <cell r="W1684" t="str">
            <v>-888888</v>
          </cell>
          <cell r="X1684" t="str">
            <v>-999999</v>
          </cell>
          <cell r="Y1684" t="str">
            <v>0</v>
          </cell>
          <cell r="Z1684" t="str">
            <v>MEDIA</v>
          </cell>
          <cell r="AA1684" t="str">
            <v>10</v>
          </cell>
          <cell r="AB1684" t="str">
            <v>0</v>
          </cell>
          <cell r="AC1684" t="str">
            <v>NO</v>
          </cell>
          <cell r="AD1684" t="str">
            <v>NO</v>
          </cell>
          <cell r="AE1684" t="str">
            <v>not used</v>
          </cell>
          <cell r="AF1684" t="str">
            <v>G010086</v>
          </cell>
        </row>
        <row r="1685">
          <cell r="A1685" t="str">
            <v>SHARED</v>
          </cell>
          <cell r="B1685" t="str">
            <v>10</v>
          </cell>
          <cell r="C1685" t="str">
            <v>T_400000</v>
          </cell>
          <cell r="D1685" t="str">
            <v>0001320000</v>
          </cell>
          <cell r="E1685" t="str">
            <v>358</v>
          </cell>
          <cell r="F1685" t="str">
            <v>G_010086_002</v>
          </cell>
          <cell r="G1685" t="str">
            <v>(Dis.SAVIGNANO) (CABINA REMI GATTEO MARE) PRESSIONE 1° SALTO</v>
          </cell>
          <cell r="H1685" t="str">
            <v>bar</v>
          </cell>
          <cell r="I1685" t="str">
            <v>0</v>
          </cell>
          <cell r="J1685" t="str">
            <v>1000</v>
          </cell>
          <cell r="K1685" t="str">
            <v>0</v>
          </cell>
          <cell r="L1685" t="str">
            <v>7</v>
          </cell>
          <cell r="M1685" t="str">
            <v>0</v>
          </cell>
          <cell r="N1685" t="str">
            <v>0</v>
          </cell>
          <cell r="O1685" t="str">
            <v>10</v>
          </cell>
          <cell r="P1685" t="str">
            <v>0</v>
          </cell>
          <cell r="Q1685" t="str">
            <v>15</v>
          </cell>
          <cell r="R1685" t="str">
            <v>LINEARE</v>
          </cell>
          <cell r="S1685" t="str">
            <v>4.5</v>
          </cell>
          <cell r="T1685" t="str">
            <v>4.2</v>
          </cell>
          <cell r="U1685" t="str">
            <v>4.2</v>
          </cell>
          <cell r="V1685" t="str">
            <v>3.6</v>
          </cell>
          <cell r="W1685" t="str">
            <v>3.6</v>
          </cell>
          <cell r="X1685" t="str">
            <v>3.5</v>
          </cell>
          <cell r="Y1685" t="str">
            <v>0</v>
          </cell>
          <cell r="Z1685" t="str">
            <v>MEDIA</v>
          </cell>
          <cell r="AA1685" t="str">
            <v>10</v>
          </cell>
          <cell r="AB1685" t="str">
            <v>0</v>
          </cell>
          <cell r="AC1685" t="str">
            <v>NO</v>
          </cell>
          <cell r="AE1685" t="str">
            <v>not used</v>
          </cell>
          <cell r="AF1685" t="str">
            <v>G010086</v>
          </cell>
        </row>
        <row r="1686">
          <cell r="A1686" t="str">
            <v>SHARED</v>
          </cell>
          <cell r="B1686" t="str">
            <v>10</v>
          </cell>
          <cell r="C1686" t="str">
            <v>T_400000</v>
          </cell>
          <cell r="D1686" t="str">
            <v>0001330000</v>
          </cell>
          <cell r="E1686" t="str">
            <v>359</v>
          </cell>
          <cell r="F1686" t="str">
            <v>G_010086_003</v>
          </cell>
          <cell r="G1686" t="str">
            <v>(Dis.SAVIGNANO) (CABINA REMI GATTEO MARE) PORTATA NON CORRETTA</v>
          </cell>
          <cell r="H1686" t="str">
            <v>m3/h</v>
          </cell>
          <cell r="I1686" t="str">
            <v>0</v>
          </cell>
          <cell r="J1686" t="str">
            <v>1000</v>
          </cell>
          <cell r="K1686" t="str">
            <v>0</v>
          </cell>
          <cell r="L1686" t="str">
            <v>1600</v>
          </cell>
          <cell r="M1686" t="str">
            <v>0</v>
          </cell>
          <cell r="N1686" t="str">
            <v>0</v>
          </cell>
          <cell r="O1686" t="str">
            <v>10</v>
          </cell>
          <cell r="P1686" t="str">
            <v>0</v>
          </cell>
          <cell r="Q1686" t="str">
            <v>15</v>
          </cell>
          <cell r="R1686" t="str">
            <v>LINEARE</v>
          </cell>
          <cell r="S1686" t="str">
            <v>999999</v>
          </cell>
          <cell r="T1686" t="str">
            <v>888888</v>
          </cell>
          <cell r="U1686" t="str">
            <v>888888</v>
          </cell>
          <cell r="V1686" t="str">
            <v>-888888</v>
          </cell>
          <cell r="W1686" t="str">
            <v>-888888</v>
          </cell>
          <cell r="X1686" t="str">
            <v>-999999</v>
          </cell>
          <cell r="Y1686" t="str">
            <v>0</v>
          </cell>
          <cell r="Z1686" t="str">
            <v>MEDIA</v>
          </cell>
          <cell r="AA1686" t="str">
            <v>10</v>
          </cell>
          <cell r="AB1686" t="str">
            <v>0</v>
          </cell>
          <cell r="AC1686" t="str">
            <v>NO</v>
          </cell>
          <cell r="AD1686" t="str">
            <v>NO</v>
          </cell>
          <cell r="AE1686" t="str">
            <v>not used</v>
          </cell>
          <cell r="AF1686" t="str">
            <v>G010086</v>
          </cell>
        </row>
        <row r="1687">
          <cell r="A1687" t="str">
            <v>SHARED</v>
          </cell>
          <cell r="B1687" t="str">
            <v>10</v>
          </cell>
          <cell r="C1687" t="str">
            <v>T_400000</v>
          </cell>
          <cell r="D1687" t="str">
            <v>0001340000</v>
          </cell>
          <cell r="E1687" t="str">
            <v>360</v>
          </cell>
          <cell r="F1687" t="str">
            <v>G_010086_004</v>
          </cell>
          <cell r="G1687" t="str">
            <v>(Dis.SAVIGNANO) (CABINA REMI GATTEO MARE) PORTATA CORRETTA</v>
          </cell>
          <cell r="H1687" t="str">
            <v>m3/h</v>
          </cell>
          <cell r="I1687" t="str">
            <v>0</v>
          </cell>
          <cell r="J1687" t="str">
            <v>1000</v>
          </cell>
          <cell r="K1687" t="str">
            <v>0</v>
          </cell>
          <cell r="L1687" t="str">
            <v>10000</v>
          </cell>
          <cell r="M1687" t="str">
            <v>0</v>
          </cell>
          <cell r="N1687" t="str">
            <v>0</v>
          </cell>
          <cell r="O1687" t="str">
            <v>10</v>
          </cell>
          <cell r="P1687" t="str">
            <v>0</v>
          </cell>
          <cell r="Q1687" t="str">
            <v>15</v>
          </cell>
          <cell r="R1687" t="str">
            <v>LINEARE</v>
          </cell>
          <cell r="S1687" t="str">
            <v>7000</v>
          </cell>
          <cell r="T1687" t="str">
            <v>6000</v>
          </cell>
          <cell r="U1687" t="str">
            <v>6000</v>
          </cell>
          <cell r="V1687" t="str">
            <v>-888888</v>
          </cell>
          <cell r="W1687" t="str">
            <v>-888888</v>
          </cell>
          <cell r="X1687" t="str">
            <v>-999999</v>
          </cell>
          <cell r="Y1687" t="str">
            <v>0</v>
          </cell>
          <cell r="Z1687" t="str">
            <v>MEDIA</v>
          </cell>
          <cell r="AA1687" t="str">
            <v>10</v>
          </cell>
          <cell r="AB1687" t="str">
            <v>0</v>
          </cell>
          <cell r="AC1687" t="str">
            <v>NO</v>
          </cell>
          <cell r="AE1687" t="str">
            <v>not used</v>
          </cell>
          <cell r="AF1687" t="str">
            <v>G010086</v>
          </cell>
        </row>
        <row r="1688">
          <cell r="A1688" t="str">
            <v>SHARED</v>
          </cell>
          <cell r="B1688" t="str">
            <v>10</v>
          </cell>
          <cell r="C1688" t="str">
            <v>T_400000</v>
          </cell>
          <cell r="D1688" t="str">
            <v>0001350000</v>
          </cell>
          <cell r="E1688" t="str">
            <v>361</v>
          </cell>
          <cell r="F1688" t="str">
            <v>G_010086_005</v>
          </cell>
          <cell r="G1688" t="str">
            <v>(Dis.SAVIGNANO) (CABINA REMI GATTEO MARE) TEMPERATURA 1° SALTO</v>
          </cell>
          <cell r="H1688" t="str">
            <v>°C</v>
          </cell>
          <cell r="I1688" t="str">
            <v>0</v>
          </cell>
          <cell r="J1688" t="str">
            <v>1000</v>
          </cell>
          <cell r="K1688" t="str">
            <v>-20</v>
          </cell>
          <cell r="L1688" t="str">
            <v>45</v>
          </cell>
          <cell r="M1688" t="str">
            <v>0</v>
          </cell>
          <cell r="N1688" t="str">
            <v>0</v>
          </cell>
          <cell r="O1688" t="str">
            <v>10</v>
          </cell>
          <cell r="P1688" t="str">
            <v>0</v>
          </cell>
          <cell r="Q1688" t="str">
            <v>15</v>
          </cell>
          <cell r="R1688" t="str">
            <v>LINEARE</v>
          </cell>
          <cell r="S1688" t="str">
            <v>30</v>
          </cell>
          <cell r="T1688" t="str">
            <v>25</v>
          </cell>
          <cell r="U1688" t="str">
            <v>25</v>
          </cell>
          <cell r="V1688" t="str">
            <v>10</v>
          </cell>
          <cell r="W1688" t="str">
            <v>10</v>
          </cell>
          <cell r="X1688" t="str">
            <v>4</v>
          </cell>
          <cell r="Y1688" t="str">
            <v>0</v>
          </cell>
          <cell r="Z1688" t="str">
            <v>MEDIA</v>
          </cell>
          <cell r="AA1688" t="str">
            <v>10</v>
          </cell>
          <cell r="AB1688" t="str">
            <v>0</v>
          </cell>
          <cell r="AC1688" t="str">
            <v>NO</v>
          </cell>
          <cell r="AE1688" t="str">
            <v>not used</v>
          </cell>
          <cell r="AF1688" t="str">
            <v>G010086</v>
          </cell>
        </row>
        <row r="1689">
          <cell r="A1689" t="str">
            <v>SHARED</v>
          </cell>
          <cell r="B1689" t="str">
            <v>10</v>
          </cell>
          <cell r="C1689" t="str">
            <v>T_400000</v>
          </cell>
          <cell r="D1689" t="str">
            <v>0001360000</v>
          </cell>
          <cell r="E1689" t="str">
            <v>362</v>
          </cell>
          <cell r="F1689" t="str">
            <v>G_010086_006</v>
          </cell>
          <cell r="G1689" t="str">
            <v>(Dis.SAVIGNANO) (CABINA REMI GATTEO MARE) PRESSIONE 2° SALTO</v>
          </cell>
          <cell r="H1689" t="str">
            <v>bar</v>
          </cell>
          <cell r="I1689" t="str">
            <v>0</v>
          </cell>
          <cell r="J1689" t="str">
            <v>1000</v>
          </cell>
          <cell r="K1689" t="str">
            <v>0</v>
          </cell>
          <cell r="L1689" t="str">
            <v>.93</v>
          </cell>
          <cell r="M1689" t="str">
            <v>0</v>
          </cell>
          <cell r="N1689" t="str">
            <v>0</v>
          </cell>
          <cell r="O1689" t="str">
            <v>10</v>
          </cell>
          <cell r="P1689" t="str">
            <v>0</v>
          </cell>
          <cell r="Q1689" t="str">
            <v>15</v>
          </cell>
          <cell r="R1689" t="str">
            <v>LINEARE</v>
          </cell>
          <cell r="S1689" t="str">
            <v>.85</v>
          </cell>
          <cell r="T1689" t="str">
            <v>.8</v>
          </cell>
          <cell r="U1689" t="str">
            <v>.8</v>
          </cell>
          <cell r="V1689" t="str">
            <v>.45</v>
          </cell>
          <cell r="W1689" t="str">
            <v>.45</v>
          </cell>
          <cell r="X1689" t="str">
            <v>.4</v>
          </cell>
          <cell r="Y1689" t="str">
            <v>0</v>
          </cell>
          <cell r="Z1689" t="str">
            <v>MEDIA</v>
          </cell>
          <cell r="AA1689" t="str">
            <v>10</v>
          </cell>
          <cell r="AB1689" t="str">
            <v>0</v>
          </cell>
          <cell r="AC1689" t="str">
            <v>NO</v>
          </cell>
          <cell r="AE1689" t="str">
            <v>not used</v>
          </cell>
          <cell r="AF1689" t="str">
            <v>G010086</v>
          </cell>
        </row>
        <row r="1690">
          <cell r="A1690" t="str">
            <v>SHARED</v>
          </cell>
          <cell r="B1690" t="str">
            <v>10</v>
          </cell>
          <cell r="C1690" t="str">
            <v>T_400000</v>
          </cell>
          <cell r="D1690" t="str">
            <v>0001370000</v>
          </cell>
          <cell r="E1690" t="str">
            <v>363</v>
          </cell>
          <cell r="F1690" t="str">
            <v>G_010086_007</v>
          </cell>
          <cell r="G1690" t="str">
            <v>(Dis.SAVIGNANO) (CABINA REMI GATTEO MARE) TEMPERATURA MANDATA ACQUA SCAMBIATORI</v>
          </cell>
          <cell r="H1690" t="str">
            <v>°C</v>
          </cell>
          <cell r="I1690" t="str">
            <v>0</v>
          </cell>
          <cell r="J1690" t="str">
            <v>1000</v>
          </cell>
          <cell r="K1690" t="str">
            <v>-20</v>
          </cell>
          <cell r="L1690" t="str">
            <v>80</v>
          </cell>
          <cell r="M1690" t="str">
            <v>0</v>
          </cell>
          <cell r="N1690" t="str">
            <v>0</v>
          </cell>
          <cell r="O1690" t="str">
            <v>10</v>
          </cell>
          <cell r="P1690" t="str">
            <v>0</v>
          </cell>
          <cell r="Q1690" t="str">
            <v>15</v>
          </cell>
          <cell r="R1690" t="str">
            <v>LINEARE</v>
          </cell>
          <cell r="S1690" t="str">
            <v>70</v>
          </cell>
          <cell r="T1690" t="str">
            <v>60</v>
          </cell>
          <cell r="U1690" t="str">
            <v>60</v>
          </cell>
          <cell r="V1690" t="str">
            <v>15</v>
          </cell>
          <cell r="W1690" t="str">
            <v>15</v>
          </cell>
          <cell r="X1690" t="str">
            <v>10</v>
          </cell>
          <cell r="Y1690" t="str">
            <v>0</v>
          </cell>
          <cell r="Z1690" t="str">
            <v>MEDIA</v>
          </cell>
          <cell r="AA1690" t="str">
            <v>10</v>
          </cell>
          <cell r="AB1690" t="str">
            <v>0</v>
          </cell>
          <cell r="AC1690" t="str">
            <v>NO</v>
          </cell>
          <cell r="AE1690" t="str">
            <v>not used</v>
          </cell>
          <cell r="AF1690" t="str">
            <v>G010086</v>
          </cell>
        </row>
        <row r="1691">
          <cell r="A1691" t="str">
            <v>SHARED</v>
          </cell>
          <cell r="B1691" t="str">
            <v>10</v>
          </cell>
          <cell r="C1691" t="str">
            <v>T_400000</v>
          </cell>
          <cell r="D1691" t="str">
            <v>0001380000</v>
          </cell>
          <cell r="E1691" t="str">
            <v>364</v>
          </cell>
          <cell r="F1691" t="str">
            <v>G_010086_008</v>
          </cell>
          <cell r="G1691" t="str">
            <v>(Dis.SAVIGNANO) (CABINA REMI GATTEO MARE) TEMPERATURA RITORNO ACQUA SCAMBIATORI</v>
          </cell>
          <cell r="H1691" t="str">
            <v>°C</v>
          </cell>
          <cell r="I1691" t="str">
            <v>0</v>
          </cell>
          <cell r="J1691" t="str">
            <v>1000</v>
          </cell>
          <cell r="K1691" t="str">
            <v>-20</v>
          </cell>
          <cell r="L1691" t="str">
            <v>100</v>
          </cell>
          <cell r="M1691" t="str">
            <v>0</v>
          </cell>
          <cell r="N1691" t="str">
            <v>0</v>
          </cell>
          <cell r="O1691" t="str">
            <v>10</v>
          </cell>
          <cell r="P1691" t="str">
            <v>0</v>
          </cell>
          <cell r="Q1691" t="str">
            <v>15</v>
          </cell>
          <cell r="R1691" t="str">
            <v>LINEARE</v>
          </cell>
          <cell r="S1691" t="str">
            <v>70</v>
          </cell>
          <cell r="T1691" t="str">
            <v>60</v>
          </cell>
          <cell r="U1691" t="str">
            <v>60</v>
          </cell>
          <cell r="V1691" t="str">
            <v>15</v>
          </cell>
          <cell r="W1691" t="str">
            <v>15</v>
          </cell>
          <cell r="X1691" t="str">
            <v>10</v>
          </cell>
          <cell r="Y1691" t="str">
            <v>0</v>
          </cell>
          <cell r="Z1691" t="str">
            <v>MEDIA</v>
          </cell>
          <cell r="AA1691" t="str">
            <v>10</v>
          </cell>
          <cell r="AB1691" t="str">
            <v>0</v>
          </cell>
          <cell r="AC1691" t="str">
            <v>NO</v>
          </cell>
          <cell r="AE1691" t="str">
            <v>not used</v>
          </cell>
          <cell r="AF1691" t="str">
            <v>G010086</v>
          </cell>
        </row>
        <row r="1692">
          <cell r="A1692" t="str">
            <v>SHARED</v>
          </cell>
          <cell r="B1692" t="str">
            <v>10</v>
          </cell>
          <cell r="C1692" t="str">
            <v>T_400000</v>
          </cell>
          <cell r="D1692" t="str">
            <v>0001390000</v>
          </cell>
          <cell r="E1692" t="str">
            <v>352</v>
          </cell>
          <cell r="F1692" t="str">
            <v>G_010086_010</v>
          </cell>
          <cell r="G1692" t="str">
            <v>(Dis.SAVIGNANO) (CABINA REMI GATTEO MARE) SECONDO TBOX</v>
          </cell>
          <cell r="H1692" t="str">
            <v>sec</v>
          </cell>
          <cell r="I1692" t="str">
            <v>0</v>
          </cell>
          <cell r="J1692" t="str">
            <v>1000</v>
          </cell>
          <cell r="K1692" t="str">
            <v>0</v>
          </cell>
          <cell r="L1692" t="str">
            <v>100</v>
          </cell>
          <cell r="M1692" t="str">
            <v>1</v>
          </cell>
          <cell r="N1692" t="str">
            <v>0</v>
          </cell>
          <cell r="O1692" t="str">
            <v>10</v>
          </cell>
          <cell r="P1692" t="str">
            <v>0</v>
          </cell>
          <cell r="Q1692" t="str">
            <v>15</v>
          </cell>
          <cell r="R1692" t="str">
            <v>LINEARE</v>
          </cell>
          <cell r="S1692" t="str">
            <v>999999</v>
          </cell>
          <cell r="T1692" t="str">
            <v>888888</v>
          </cell>
          <cell r="U1692" t="str">
            <v>888888</v>
          </cell>
          <cell r="V1692" t="str">
            <v>-888888</v>
          </cell>
          <cell r="W1692" t="str">
            <v>-888888</v>
          </cell>
          <cell r="X1692" t="str">
            <v>-999999</v>
          </cell>
          <cell r="Y1692" t="str">
            <v>0</v>
          </cell>
          <cell r="Z1692" t="str">
            <v>MEDIA</v>
          </cell>
          <cell r="AA1692" t="str">
            <v>10</v>
          </cell>
          <cell r="AB1692" t="str">
            <v>0</v>
          </cell>
          <cell r="AC1692" t="str">
            <v>NO</v>
          </cell>
          <cell r="AD1692" t="str">
            <v>NO</v>
          </cell>
          <cell r="AE1692" t="str">
            <v>not used</v>
          </cell>
          <cell r="AF1692" t="str">
            <v>G010086</v>
          </cell>
        </row>
        <row r="1693">
          <cell r="A1693" t="str">
            <v>SHARED</v>
          </cell>
          <cell r="B1693" t="str">
            <v>10</v>
          </cell>
          <cell r="C1693" t="str">
            <v>T_400000</v>
          </cell>
          <cell r="D1693" t="str">
            <v>0001400000</v>
          </cell>
          <cell r="E1693" t="str">
            <v>353</v>
          </cell>
          <cell r="F1693" t="str">
            <v>G_010086_011</v>
          </cell>
          <cell r="G1693" t="str">
            <v>(Dis.SAVIGNANO) (CABINA REMI GATTEO MARE) MINUTO TBOX</v>
          </cell>
          <cell r="H1693" t="str">
            <v>min</v>
          </cell>
          <cell r="I1693" t="str">
            <v>0</v>
          </cell>
          <cell r="J1693" t="str">
            <v>1000</v>
          </cell>
          <cell r="K1693" t="str">
            <v>0</v>
          </cell>
          <cell r="L1693" t="str">
            <v>100</v>
          </cell>
          <cell r="M1693" t="str">
            <v>1</v>
          </cell>
          <cell r="N1693" t="str">
            <v>0</v>
          </cell>
          <cell r="O1693" t="str">
            <v>10</v>
          </cell>
          <cell r="P1693" t="str">
            <v>0</v>
          </cell>
          <cell r="Q1693" t="str">
            <v>15</v>
          </cell>
          <cell r="R1693" t="str">
            <v>LINEARE</v>
          </cell>
          <cell r="S1693" t="str">
            <v>999999</v>
          </cell>
          <cell r="T1693" t="str">
            <v>888888</v>
          </cell>
          <cell r="U1693" t="str">
            <v>888888</v>
          </cell>
          <cell r="V1693" t="str">
            <v>-888888</v>
          </cell>
          <cell r="W1693" t="str">
            <v>-888888</v>
          </cell>
          <cell r="X1693" t="str">
            <v>-999999</v>
          </cell>
          <cell r="Y1693" t="str">
            <v>0</v>
          </cell>
          <cell r="Z1693" t="str">
            <v>MEDIA</v>
          </cell>
          <cell r="AA1693" t="str">
            <v>10</v>
          </cell>
          <cell r="AB1693" t="str">
            <v>0</v>
          </cell>
          <cell r="AC1693" t="str">
            <v>NO</v>
          </cell>
          <cell r="AD1693" t="str">
            <v>NO</v>
          </cell>
          <cell r="AE1693" t="str">
            <v>not used</v>
          </cell>
          <cell r="AF1693" t="str">
            <v>G010086</v>
          </cell>
        </row>
        <row r="1694">
          <cell r="A1694" t="str">
            <v>SHARED</v>
          </cell>
          <cell r="B1694" t="str">
            <v>10</v>
          </cell>
          <cell r="C1694" t="str">
            <v>T_400000</v>
          </cell>
          <cell r="D1694" t="str">
            <v>0001410000</v>
          </cell>
          <cell r="E1694" t="str">
            <v>354</v>
          </cell>
          <cell r="F1694" t="str">
            <v>G_010086_012</v>
          </cell>
          <cell r="G1694" t="str">
            <v>(Dis.SAVIGNANO) (CABINA REMI GATTEO MARE) ORE TBOX</v>
          </cell>
          <cell r="H1694" t="str">
            <v>h</v>
          </cell>
          <cell r="I1694" t="str">
            <v>0</v>
          </cell>
          <cell r="J1694" t="str">
            <v>1000</v>
          </cell>
          <cell r="K1694" t="str">
            <v>0</v>
          </cell>
          <cell r="L1694" t="str">
            <v>100</v>
          </cell>
          <cell r="M1694" t="str">
            <v>1</v>
          </cell>
          <cell r="N1694" t="str">
            <v>0</v>
          </cell>
          <cell r="O1694" t="str">
            <v>10</v>
          </cell>
          <cell r="P1694" t="str">
            <v>0</v>
          </cell>
          <cell r="Q1694" t="str">
            <v>15</v>
          </cell>
          <cell r="R1694" t="str">
            <v>LINEARE</v>
          </cell>
          <cell r="S1694" t="str">
            <v>999999</v>
          </cell>
          <cell r="T1694" t="str">
            <v>888888</v>
          </cell>
          <cell r="U1694" t="str">
            <v>888888</v>
          </cell>
          <cell r="V1694" t="str">
            <v>-888888</v>
          </cell>
          <cell r="W1694" t="str">
            <v>-888888</v>
          </cell>
          <cell r="X1694" t="str">
            <v>-999999</v>
          </cell>
          <cell r="Y1694" t="str">
            <v>0</v>
          </cell>
          <cell r="Z1694" t="str">
            <v>MEDIA</v>
          </cell>
          <cell r="AA1694" t="str">
            <v>10</v>
          </cell>
          <cell r="AB1694" t="str">
            <v>0</v>
          </cell>
          <cell r="AC1694" t="str">
            <v>NO</v>
          </cell>
          <cell r="AD1694" t="str">
            <v>NO</v>
          </cell>
          <cell r="AE1694" t="str">
            <v>not used</v>
          </cell>
          <cell r="AF1694" t="str">
            <v>G010086</v>
          </cell>
        </row>
        <row r="1695">
          <cell r="A1695" t="str">
            <v>SHARED</v>
          </cell>
          <cell r="B1695" t="str">
            <v>10</v>
          </cell>
          <cell r="C1695" t="str">
            <v>T_400000</v>
          </cell>
          <cell r="D1695" t="str">
            <v>0001420000</v>
          </cell>
          <cell r="E1695" t="str">
            <v>356</v>
          </cell>
          <cell r="F1695" t="str">
            <v>G_010086_020</v>
          </cell>
          <cell r="G1695" t="str">
            <v>(Dis.SAVIGNANO) (CABINA REMI GATTEO MARE) ANALOG INPUT 1 CPU</v>
          </cell>
          <cell r="H1695" t="str">
            <v>%</v>
          </cell>
          <cell r="I1695" t="str">
            <v>0</v>
          </cell>
          <cell r="J1695" t="str">
            <v>1000</v>
          </cell>
          <cell r="K1695" t="str">
            <v>0</v>
          </cell>
          <cell r="L1695" t="str">
            <v>100</v>
          </cell>
          <cell r="M1695" t="str">
            <v>1</v>
          </cell>
          <cell r="N1695" t="str">
            <v>0</v>
          </cell>
          <cell r="O1695" t="str">
            <v>10</v>
          </cell>
          <cell r="P1695" t="str">
            <v>0</v>
          </cell>
          <cell r="Q1695" t="str">
            <v>15</v>
          </cell>
          <cell r="R1695" t="str">
            <v>LINEARE</v>
          </cell>
          <cell r="S1695" t="str">
            <v>999999</v>
          </cell>
          <cell r="T1695" t="str">
            <v>888888</v>
          </cell>
          <cell r="U1695" t="str">
            <v>888888</v>
          </cell>
          <cell r="V1695" t="str">
            <v>-888888</v>
          </cell>
          <cell r="W1695" t="str">
            <v>-888888</v>
          </cell>
          <cell r="X1695" t="str">
            <v>-999999</v>
          </cell>
          <cell r="Y1695" t="str">
            <v>0</v>
          </cell>
          <cell r="Z1695" t="str">
            <v>MEDIA</v>
          </cell>
          <cell r="AA1695" t="str">
            <v>10</v>
          </cell>
          <cell r="AB1695" t="str">
            <v>0</v>
          </cell>
          <cell r="AC1695" t="str">
            <v>NO</v>
          </cell>
          <cell r="AD1695" t="str">
            <v>NO</v>
          </cell>
          <cell r="AE1695" t="str">
            <v>not used</v>
          </cell>
          <cell r="AF1695" t="str">
            <v>G010086</v>
          </cell>
        </row>
        <row r="1696">
          <cell r="A1696" t="str">
            <v>SHARED</v>
          </cell>
          <cell r="B1696" t="str">
            <v>10</v>
          </cell>
          <cell r="C1696" t="str">
            <v>T_400000</v>
          </cell>
          <cell r="D1696" t="str">
            <v>0001430000</v>
          </cell>
          <cell r="E1696" t="str">
            <v>355</v>
          </cell>
          <cell r="F1696" t="str">
            <v>G_010086_021</v>
          </cell>
          <cell r="G1696" t="str">
            <v>(Dis.SAVIGNANO) (CABINA REMI GATTEO MARE) ANALOG INPUT 2 CPU</v>
          </cell>
          <cell r="H1696" t="str">
            <v>%</v>
          </cell>
          <cell r="I1696" t="str">
            <v>0</v>
          </cell>
          <cell r="J1696" t="str">
            <v>1000</v>
          </cell>
          <cell r="K1696" t="str">
            <v>0</v>
          </cell>
          <cell r="L1696" t="str">
            <v>100</v>
          </cell>
          <cell r="M1696" t="str">
            <v>1</v>
          </cell>
          <cell r="N1696" t="str">
            <v>0</v>
          </cell>
          <cell r="O1696" t="str">
            <v>10</v>
          </cell>
          <cell r="P1696" t="str">
            <v>0</v>
          </cell>
          <cell r="Q1696" t="str">
            <v>15</v>
          </cell>
          <cell r="R1696" t="str">
            <v>LINEARE</v>
          </cell>
          <cell r="S1696" t="str">
            <v>999999</v>
          </cell>
          <cell r="T1696" t="str">
            <v>888888</v>
          </cell>
          <cell r="U1696" t="str">
            <v>888888</v>
          </cell>
          <cell r="V1696" t="str">
            <v>-888888</v>
          </cell>
          <cell r="W1696" t="str">
            <v>-888888</v>
          </cell>
          <cell r="X1696" t="str">
            <v>-999999</v>
          </cell>
          <cell r="Y1696" t="str">
            <v>0</v>
          </cell>
          <cell r="Z1696" t="str">
            <v>MEDIA</v>
          </cell>
          <cell r="AA1696" t="str">
            <v>10</v>
          </cell>
          <cell r="AB1696" t="str">
            <v>0</v>
          </cell>
          <cell r="AC1696" t="str">
            <v>NO</v>
          </cell>
          <cell r="AD1696" t="str">
            <v>NO</v>
          </cell>
          <cell r="AE1696" t="str">
            <v>not used</v>
          </cell>
          <cell r="AF1696" t="str">
            <v>G010086</v>
          </cell>
        </row>
        <row r="1697">
          <cell r="A1697" t="str">
            <v>SHARED</v>
          </cell>
          <cell r="B1697" t="str">
            <v>10</v>
          </cell>
          <cell r="C1697" t="str">
            <v>T_400000</v>
          </cell>
          <cell r="D1697" t="str">
            <v>0001440000</v>
          </cell>
          <cell r="E1697" t="str">
            <v>293</v>
          </cell>
          <cell r="F1697" t="str">
            <v>G_010089_001</v>
          </cell>
          <cell r="G1697" t="str">
            <v>(Dis.SAVIGNANO) (CABINA REMI GAMBETTOLA) TENSIONE BATTERIA</v>
          </cell>
          <cell r="H1697" t="str">
            <v>V</v>
          </cell>
          <cell r="I1697" t="str">
            <v>0</v>
          </cell>
          <cell r="J1697" t="str">
            <v>1000</v>
          </cell>
          <cell r="K1697" t="str">
            <v>0</v>
          </cell>
          <cell r="L1697" t="str">
            <v>100</v>
          </cell>
          <cell r="M1697" t="str">
            <v>1</v>
          </cell>
          <cell r="N1697" t="str">
            <v>0</v>
          </cell>
          <cell r="O1697" t="str">
            <v>10</v>
          </cell>
          <cell r="P1697" t="str">
            <v>0</v>
          </cell>
          <cell r="Q1697" t="str">
            <v>15</v>
          </cell>
          <cell r="R1697" t="str">
            <v>LINEARE</v>
          </cell>
          <cell r="S1697" t="str">
            <v>999999</v>
          </cell>
          <cell r="T1697" t="str">
            <v>888888</v>
          </cell>
          <cell r="U1697" t="str">
            <v>888888</v>
          </cell>
          <cell r="V1697" t="str">
            <v>-888888</v>
          </cell>
          <cell r="W1697" t="str">
            <v>-888888</v>
          </cell>
          <cell r="X1697" t="str">
            <v>-999999</v>
          </cell>
          <cell r="Y1697" t="str">
            <v>0</v>
          </cell>
          <cell r="Z1697" t="str">
            <v>MEDIA</v>
          </cell>
          <cell r="AA1697" t="str">
            <v>10</v>
          </cell>
          <cell r="AB1697" t="str">
            <v>0</v>
          </cell>
          <cell r="AC1697" t="str">
            <v>NO</v>
          </cell>
          <cell r="AD1697" t="str">
            <v>NO</v>
          </cell>
          <cell r="AE1697" t="str">
            <v>not used</v>
          </cell>
          <cell r="AF1697" t="str">
            <v>G010089</v>
          </cell>
        </row>
        <row r="1698">
          <cell r="A1698" t="str">
            <v>SHARED</v>
          </cell>
          <cell r="B1698" t="str">
            <v>10</v>
          </cell>
          <cell r="C1698" t="str">
            <v>T_400000</v>
          </cell>
          <cell r="D1698" t="str">
            <v>0001450000</v>
          </cell>
          <cell r="E1698" t="str">
            <v>294</v>
          </cell>
          <cell r="F1698" t="str">
            <v>G_010089_002</v>
          </cell>
          <cell r="G1698" t="str">
            <v>(Dis.SAVIGNANO) (CABINA REMI GAMBETTOLA) PRESSIONE 1° SALTO</v>
          </cell>
          <cell r="H1698" t="str">
            <v>bar</v>
          </cell>
          <cell r="I1698" t="str">
            <v>0</v>
          </cell>
          <cell r="J1698" t="str">
            <v>1000</v>
          </cell>
          <cell r="K1698" t="str">
            <v>0</v>
          </cell>
          <cell r="L1698" t="str">
            <v>6</v>
          </cell>
          <cell r="M1698" t="str">
            <v>0</v>
          </cell>
          <cell r="N1698" t="str">
            <v>0</v>
          </cell>
          <cell r="O1698" t="str">
            <v>10</v>
          </cell>
          <cell r="P1698" t="str">
            <v>0</v>
          </cell>
          <cell r="Q1698" t="str">
            <v>15</v>
          </cell>
          <cell r="R1698" t="str">
            <v>LINEARE</v>
          </cell>
          <cell r="S1698" t="str">
            <v>4.5</v>
          </cell>
          <cell r="T1698" t="str">
            <v>4.2</v>
          </cell>
          <cell r="U1698" t="str">
            <v>4.2</v>
          </cell>
          <cell r="V1698" t="str">
            <v>3.6</v>
          </cell>
          <cell r="W1698" t="str">
            <v>3.6</v>
          </cell>
          <cell r="X1698" t="str">
            <v>3.5</v>
          </cell>
          <cell r="Y1698" t="str">
            <v>0</v>
          </cell>
          <cell r="Z1698" t="str">
            <v>MEDIA</v>
          </cell>
          <cell r="AA1698" t="str">
            <v>10</v>
          </cell>
          <cell r="AB1698" t="str">
            <v>0</v>
          </cell>
          <cell r="AC1698" t="str">
            <v>NO</v>
          </cell>
          <cell r="AE1698" t="str">
            <v>not used</v>
          </cell>
          <cell r="AF1698" t="str">
            <v>G010089</v>
          </cell>
        </row>
        <row r="1699">
          <cell r="A1699" t="str">
            <v>SHARED</v>
          </cell>
          <cell r="B1699" t="str">
            <v>10</v>
          </cell>
          <cell r="C1699" t="str">
            <v>T_400000</v>
          </cell>
          <cell r="D1699" t="str">
            <v>0001460000</v>
          </cell>
          <cell r="E1699" t="str">
            <v>295</v>
          </cell>
          <cell r="F1699" t="str">
            <v>G_010089_003</v>
          </cell>
          <cell r="G1699" t="str">
            <v>(Dis.SAVIGNANO) (CABINA REMI GAMBETTOLA) PORTATA NON CORRETTA</v>
          </cell>
          <cell r="H1699" t="str">
            <v>m3/h</v>
          </cell>
          <cell r="I1699" t="str">
            <v>0</v>
          </cell>
          <cell r="J1699" t="str">
            <v>1000</v>
          </cell>
          <cell r="K1699" t="str">
            <v>0</v>
          </cell>
          <cell r="L1699" t="str">
            <v>1000</v>
          </cell>
          <cell r="M1699" t="str">
            <v>0</v>
          </cell>
          <cell r="N1699" t="str">
            <v>0</v>
          </cell>
          <cell r="O1699" t="str">
            <v>10</v>
          </cell>
          <cell r="P1699" t="str">
            <v>0</v>
          </cell>
          <cell r="Q1699" t="str">
            <v>15</v>
          </cell>
          <cell r="R1699" t="str">
            <v>LINEARE</v>
          </cell>
          <cell r="S1699" t="str">
            <v>999999</v>
          </cell>
          <cell r="T1699" t="str">
            <v>888888</v>
          </cell>
          <cell r="U1699" t="str">
            <v>888888</v>
          </cell>
          <cell r="V1699" t="str">
            <v>-888888</v>
          </cell>
          <cell r="W1699" t="str">
            <v>-888888</v>
          </cell>
          <cell r="X1699" t="str">
            <v>-999999</v>
          </cell>
          <cell r="Y1699" t="str">
            <v>0</v>
          </cell>
          <cell r="Z1699" t="str">
            <v>MEDIA</v>
          </cell>
          <cell r="AA1699" t="str">
            <v>10</v>
          </cell>
          <cell r="AB1699" t="str">
            <v>0</v>
          </cell>
          <cell r="AC1699" t="str">
            <v>NO</v>
          </cell>
          <cell r="AD1699" t="str">
            <v>NO</v>
          </cell>
          <cell r="AE1699" t="str">
            <v>not used</v>
          </cell>
          <cell r="AF1699" t="str">
            <v>G010089</v>
          </cell>
        </row>
        <row r="1700">
          <cell r="A1700" t="str">
            <v>SHARED</v>
          </cell>
          <cell r="B1700" t="str">
            <v>10</v>
          </cell>
          <cell r="C1700" t="str">
            <v>T_400000</v>
          </cell>
          <cell r="D1700" t="str">
            <v>0001470000</v>
          </cell>
          <cell r="E1700" t="str">
            <v>296</v>
          </cell>
          <cell r="F1700" t="str">
            <v>G_010089_004</v>
          </cell>
          <cell r="G1700" t="str">
            <v>(Dis.SAVIGNANO) (CABINA REMI GAMBETTOLA) PORTATA CORRETTA</v>
          </cell>
          <cell r="H1700" t="str">
            <v>m3/h</v>
          </cell>
          <cell r="I1700" t="str">
            <v>0</v>
          </cell>
          <cell r="J1700" t="str">
            <v>1000</v>
          </cell>
          <cell r="K1700" t="str">
            <v>0</v>
          </cell>
          <cell r="L1700" t="str">
            <v>8000</v>
          </cell>
          <cell r="M1700" t="str">
            <v>0</v>
          </cell>
          <cell r="N1700" t="str">
            <v>0</v>
          </cell>
          <cell r="O1700" t="str">
            <v>10</v>
          </cell>
          <cell r="P1700" t="str">
            <v>0</v>
          </cell>
          <cell r="Q1700" t="str">
            <v>15</v>
          </cell>
          <cell r="R1700" t="str">
            <v>LINEARE</v>
          </cell>
          <cell r="S1700" t="str">
            <v>7000</v>
          </cell>
          <cell r="T1700" t="str">
            <v>6000</v>
          </cell>
          <cell r="U1700" t="str">
            <v>6000</v>
          </cell>
          <cell r="V1700" t="str">
            <v>-888888</v>
          </cell>
          <cell r="W1700" t="str">
            <v>-888888</v>
          </cell>
          <cell r="X1700" t="str">
            <v>-999999</v>
          </cell>
          <cell r="Y1700" t="str">
            <v>0</v>
          </cell>
          <cell r="Z1700" t="str">
            <v>MEDIA</v>
          </cell>
          <cell r="AA1700" t="str">
            <v>10</v>
          </cell>
          <cell r="AB1700" t="str">
            <v>0</v>
          </cell>
          <cell r="AC1700" t="str">
            <v>NO</v>
          </cell>
          <cell r="AE1700" t="str">
            <v>not used</v>
          </cell>
          <cell r="AF1700" t="str">
            <v>G010089</v>
          </cell>
        </row>
        <row r="1701">
          <cell r="A1701" t="str">
            <v>SHARED</v>
          </cell>
          <cell r="B1701" t="str">
            <v>10</v>
          </cell>
          <cell r="C1701" t="str">
            <v>T_400000</v>
          </cell>
          <cell r="D1701" t="str">
            <v>0001480000</v>
          </cell>
          <cell r="E1701" t="str">
            <v>297</v>
          </cell>
          <cell r="F1701" t="str">
            <v>G_010089_005</v>
          </cell>
          <cell r="G1701" t="str">
            <v>(Dis.SAVIGNANO) (CABINA REMI GAMBETTOLA) TEMPERATURA 1° SALTO</v>
          </cell>
          <cell r="H1701" t="str">
            <v>°C</v>
          </cell>
          <cell r="I1701" t="str">
            <v>0</v>
          </cell>
          <cell r="J1701" t="str">
            <v>1000</v>
          </cell>
          <cell r="K1701" t="str">
            <v>-20</v>
          </cell>
          <cell r="L1701" t="str">
            <v>60</v>
          </cell>
          <cell r="M1701" t="str">
            <v>0</v>
          </cell>
          <cell r="N1701" t="str">
            <v>0</v>
          </cell>
          <cell r="O1701" t="str">
            <v>10</v>
          </cell>
          <cell r="P1701" t="str">
            <v>0</v>
          </cell>
          <cell r="Q1701" t="str">
            <v>15</v>
          </cell>
          <cell r="R1701" t="str">
            <v>LINEARE</v>
          </cell>
          <cell r="S1701" t="str">
            <v>30</v>
          </cell>
          <cell r="T1701" t="str">
            <v>25</v>
          </cell>
          <cell r="U1701" t="str">
            <v>25</v>
          </cell>
          <cell r="V1701" t="str">
            <v>10</v>
          </cell>
          <cell r="W1701" t="str">
            <v>10</v>
          </cell>
          <cell r="X1701" t="str">
            <v>4</v>
          </cell>
          <cell r="Y1701" t="str">
            <v>0</v>
          </cell>
          <cell r="Z1701" t="str">
            <v>MEDIA</v>
          </cell>
          <cell r="AA1701" t="str">
            <v>10</v>
          </cell>
          <cell r="AB1701" t="str">
            <v>0</v>
          </cell>
          <cell r="AC1701" t="str">
            <v>NO</v>
          </cell>
          <cell r="AE1701" t="str">
            <v>not used</v>
          </cell>
          <cell r="AF1701" t="str">
            <v>G010089</v>
          </cell>
        </row>
        <row r="1702">
          <cell r="A1702" t="str">
            <v>SHARED</v>
          </cell>
          <cell r="B1702" t="str">
            <v>10</v>
          </cell>
          <cell r="C1702" t="str">
            <v>T_400000</v>
          </cell>
          <cell r="D1702" t="str">
            <v>0001490000</v>
          </cell>
          <cell r="E1702" t="str">
            <v>298</v>
          </cell>
          <cell r="F1702" t="str">
            <v>G_010089_006</v>
          </cell>
          <cell r="G1702" t="str">
            <v>(Dis.SAVIGNANO) (CABINA REMI GAMBETTOLA) PRESSIONE 2° SALTO</v>
          </cell>
          <cell r="H1702" t="str">
            <v>bar</v>
          </cell>
          <cell r="I1702" t="str">
            <v>0</v>
          </cell>
          <cell r="J1702" t="str">
            <v>1000</v>
          </cell>
          <cell r="K1702" t="str">
            <v>0</v>
          </cell>
          <cell r="L1702" t="str">
            <v>1</v>
          </cell>
          <cell r="M1702" t="str">
            <v>0</v>
          </cell>
          <cell r="N1702" t="str">
            <v>0</v>
          </cell>
          <cell r="O1702" t="str">
            <v>10</v>
          </cell>
          <cell r="P1702" t="str">
            <v>0</v>
          </cell>
          <cell r="Q1702" t="str">
            <v>15</v>
          </cell>
          <cell r="R1702" t="str">
            <v>LINEARE</v>
          </cell>
          <cell r="S1702" t="str">
            <v>.8</v>
          </cell>
          <cell r="T1702" t="str">
            <v>.7</v>
          </cell>
          <cell r="U1702" t="str">
            <v>.7</v>
          </cell>
          <cell r="V1702" t="str">
            <v>.45</v>
          </cell>
          <cell r="W1702" t="str">
            <v>.45</v>
          </cell>
          <cell r="X1702" t="str">
            <v>.4</v>
          </cell>
          <cell r="Y1702" t="str">
            <v>0</v>
          </cell>
          <cell r="Z1702" t="str">
            <v>MEDIA</v>
          </cell>
          <cell r="AA1702" t="str">
            <v>10</v>
          </cell>
          <cell r="AB1702" t="str">
            <v>0</v>
          </cell>
          <cell r="AC1702" t="str">
            <v>NO</v>
          </cell>
          <cell r="AE1702" t="str">
            <v>not used</v>
          </cell>
          <cell r="AF1702" t="str">
            <v>G010089</v>
          </cell>
        </row>
        <row r="1703">
          <cell r="A1703" t="str">
            <v>SHARED</v>
          </cell>
          <cell r="B1703" t="str">
            <v>10</v>
          </cell>
          <cell r="C1703" t="str">
            <v>T_400000</v>
          </cell>
          <cell r="D1703" t="str">
            <v>0001500000</v>
          </cell>
          <cell r="E1703" t="str">
            <v>299</v>
          </cell>
          <cell r="F1703" t="str">
            <v>G_010089_007</v>
          </cell>
          <cell r="G1703" t="str">
            <v>(Dis.SAVIGNANO) (CABINA REMI GAMBETTOLA) TEMPERATURA RITORNO ACQUA SCAMBIATORI</v>
          </cell>
          <cell r="H1703" t="str">
            <v>°C</v>
          </cell>
          <cell r="I1703" t="str">
            <v>0</v>
          </cell>
          <cell r="J1703" t="str">
            <v>1000</v>
          </cell>
          <cell r="K1703" t="str">
            <v>0</v>
          </cell>
          <cell r="L1703" t="str">
            <v>100</v>
          </cell>
          <cell r="M1703" t="str">
            <v>0</v>
          </cell>
          <cell r="N1703" t="str">
            <v>0</v>
          </cell>
          <cell r="O1703" t="str">
            <v>10</v>
          </cell>
          <cell r="P1703" t="str">
            <v>0</v>
          </cell>
          <cell r="Q1703" t="str">
            <v>15</v>
          </cell>
          <cell r="R1703" t="str">
            <v>LINEARE</v>
          </cell>
          <cell r="S1703" t="str">
            <v>70</v>
          </cell>
          <cell r="T1703" t="str">
            <v>50</v>
          </cell>
          <cell r="U1703" t="str">
            <v>50</v>
          </cell>
          <cell r="V1703" t="str">
            <v>15</v>
          </cell>
          <cell r="W1703" t="str">
            <v>15</v>
          </cell>
          <cell r="X1703" t="str">
            <v>10</v>
          </cell>
          <cell r="Y1703" t="str">
            <v>0</v>
          </cell>
          <cell r="Z1703" t="str">
            <v>MEDIA</v>
          </cell>
          <cell r="AA1703" t="str">
            <v>10</v>
          </cell>
          <cell r="AB1703" t="str">
            <v>0</v>
          </cell>
          <cell r="AC1703" t="str">
            <v>NO</v>
          </cell>
          <cell r="AE1703" t="str">
            <v>not used</v>
          </cell>
          <cell r="AF1703" t="str">
            <v>G010089</v>
          </cell>
        </row>
        <row r="1704">
          <cell r="A1704" t="str">
            <v>SHARED</v>
          </cell>
          <cell r="B1704" t="str">
            <v>10</v>
          </cell>
          <cell r="C1704" t="str">
            <v>T_400000</v>
          </cell>
          <cell r="D1704" t="str">
            <v>0001510000</v>
          </cell>
          <cell r="E1704" t="str">
            <v>300</v>
          </cell>
          <cell r="F1704" t="str">
            <v>G_010089_008</v>
          </cell>
          <cell r="G1704" t="str">
            <v>(Dis.SAVIGNANO) (CABINA REMI GAMBETTOLA) TEMPERATURA MANDATA ACQUA SCAMBIATORI</v>
          </cell>
          <cell r="H1704" t="str">
            <v>°C</v>
          </cell>
          <cell r="I1704" t="str">
            <v>0</v>
          </cell>
          <cell r="J1704" t="str">
            <v>1000</v>
          </cell>
          <cell r="K1704" t="str">
            <v>0</v>
          </cell>
          <cell r="L1704" t="str">
            <v>100</v>
          </cell>
          <cell r="M1704" t="str">
            <v>0</v>
          </cell>
          <cell r="N1704" t="str">
            <v>0</v>
          </cell>
          <cell r="O1704" t="str">
            <v>10</v>
          </cell>
          <cell r="P1704" t="str">
            <v>0</v>
          </cell>
          <cell r="Q1704" t="str">
            <v>15</v>
          </cell>
          <cell r="R1704" t="str">
            <v>LINEARE</v>
          </cell>
          <cell r="S1704" t="str">
            <v>70</v>
          </cell>
          <cell r="T1704" t="str">
            <v>50</v>
          </cell>
          <cell r="U1704" t="str">
            <v>50</v>
          </cell>
          <cell r="V1704" t="str">
            <v>15</v>
          </cell>
          <cell r="W1704" t="str">
            <v>15</v>
          </cell>
          <cell r="X1704" t="str">
            <v>10</v>
          </cell>
          <cell r="Y1704" t="str">
            <v>0</v>
          </cell>
          <cell r="Z1704" t="str">
            <v>MEDIA</v>
          </cell>
          <cell r="AA1704" t="str">
            <v>10</v>
          </cell>
          <cell r="AB1704" t="str">
            <v>0</v>
          </cell>
          <cell r="AC1704" t="str">
            <v>NO</v>
          </cell>
          <cell r="AE1704" t="str">
            <v>not used</v>
          </cell>
          <cell r="AF1704" t="str">
            <v>G010089</v>
          </cell>
        </row>
        <row r="1705">
          <cell r="A1705" t="str">
            <v>SHARED</v>
          </cell>
          <cell r="B1705" t="str">
            <v>10</v>
          </cell>
          <cell r="C1705" t="str">
            <v>T_400000</v>
          </cell>
          <cell r="D1705" t="str">
            <v>0001520000</v>
          </cell>
          <cell r="E1705" t="str">
            <v>288</v>
          </cell>
          <cell r="F1705" t="str">
            <v>G_010089_010</v>
          </cell>
          <cell r="G1705" t="str">
            <v>(Dis.SAVIGNANO) (CABINA REMI GAMBETTOLA) SECONDO TBOX</v>
          </cell>
          <cell r="H1705" t="str">
            <v>sec</v>
          </cell>
          <cell r="I1705" t="str">
            <v>0</v>
          </cell>
          <cell r="J1705" t="str">
            <v>1000</v>
          </cell>
          <cell r="K1705" t="str">
            <v>0</v>
          </cell>
          <cell r="L1705" t="str">
            <v>100</v>
          </cell>
          <cell r="M1705" t="str">
            <v>1</v>
          </cell>
          <cell r="N1705" t="str">
            <v>0</v>
          </cell>
          <cell r="O1705" t="str">
            <v>10</v>
          </cell>
          <cell r="P1705" t="str">
            <v>0</v>
          </cell>
          <cell r="Q1705" t="str">
            <v>15</v>
          </cell>
          <cell r="R1705" t="str">
            <v>LINEARE</v>
          </cell>
          <cell r="S1705" t="str">
            <v>999999</v>
          </cell>
          <cell r="T1705" t="str">
            <v>888888</v>
          </cell>
          <cell r="U1705" t="str">
            <v>888888</v>
          </cell>
          <cell r="V1705" t="str">
            <v>-888888</v>
          </cell>
          <cell r="W1705" t="str">
            <v>-888888</v>
          </cell>
          <cell r="X1705" t="str">
            <v>-999999</v>
          </cell>
          <cell r="Y1705" t="str">
            <v>0</v>
          </cell>
          <cell r="Z1705" t="str">
            <v>MEDIA</v>
          </cell>
          <cell r="AA1705" t="str">
            <v>10</v>
          </cell>
          <cell r="AB1705" t="str">
            <v>0</v>
          </cell>
          <cell r="AC1705" t="str">
            <v>NO</v>
          </cell>
          <cell r="AD1705" t="str">
            <v>NO</v>
          </cell>
          <cell r="AE1705" t="str">
            <v>not used</v>
          </cell>
          <cell r="AF1705" t="str">
            <v>G010089</v>
          </cell>
        </row>
        <row r="1706">
          <cell r="A1706" t="str">
            <v>SHARED</v>
          </cell>
          <cell r="B1706" t="str">
            <v>10</v>
          </cell>
          <cell r="C1706" t="str">
            <v>T_400000</v>
          </cell>
          <cell r="D1706" t="str">
            <v>0001530000</v>
          </cell>
          <cell r="E1706" t="str">
            <v>289</v>
          </cell>
          <cell r="F1706" t="str">
            <v>G_010089_011</v>
          </cell>
          <cell r="G1706" t="str">
            <v>(Dis.SAVIGNANO) (CABINA REMI GAMBETTOLA) MINUTO TBOX</v>
          </cell>
          <cell r="H1706" t="str">
            <v>min</v>
          </cell>
          <cell r="I1706" t="str">
            <v>0</v>
          </cell>
          <cell r="J1706" t="str">
            <v>1000</v>
          </cell>
          <cell r="K1706" t="str">
            <v>0</v>
          </cell>
          <cell r="L1706" t="str">
            <v>100</v>
          </cell>
          <cell r="M1706" t="str">
            <v>1</v>
          </cell>
          <cell r="N1706" t="str">
            <v>0</v>
          </cell>
          <cell r="O1706" t="str">
            <v>10</v>
          </cell>
          <cell r="P1706" t="str">
            <v>0</v>
          </cell>
          <cell r="Q1706" t="str">
            <v>15</v>
          </cell>
          <cell r="R1706" t="str">
            <v>LINEARE</v>
          </cell>
          <cell r="S1706" t="str">
            <v>999999</v>
          </cell>
          <cell r="T1706" t="str">
            <v>888888</v>
          </cell>
          <cell r="U1706" t="str">
            <v>888888</v>
          </cell>
          <cell r="V1706" t="str">
            <v>-888888</v>
          </cell>
          <cell r="W1706" t="str">
            <v>-888888</v>
          </cell>
          <cell r="X1706" t="str">
            <v>-999999</v>
          </cell>
          <cell r="Y1706" t="str">
            <v>0</v>
          </cell>
          <cell r="Z1706" t="str">
            <v>MEDIA</v>
          </cell>
          <cell r="AA1706" t="str">
            <v>10</v>
          </cell>
          <cell r="AB1706" t="str">
            <v>0</v>
          </cell>
          <cell r="AC1706" t="str">
            <v>NO</v>
          </cell>
          <cell r="AD1706" t="str">
            <v>NO</v>
          </cell>
          <cell r="AE1706" t="str">
            <v>not used</v>
          </cell>
          <cell r="AF1706" t="str">
            <v>G010089</v>
          </cell>
        </row>
        <row r="1707">
          <cell r="A1707" t="str">
            <v>SHARED</v>
          </cell>
          <cell r="B1707" t="str">
            <v>10</v>
          </cell>
          <cell r="C1707" t="str">
            <v>T_400000</v>
          </cell>
          <cell r="D1707" t="str">
            <v>0001540000</v>
          </cell>
          <cell r="E1707" t="str">
            <v>290</v>
          </cell>
          <cell r="F1707" t="str">
            <v>G_010089_012</v>
          </cell>
          <cell r="G1707" t="str">
            <v>(Dis.SAVIGNANO) (CABINA REMI GAMBETTOLA) ORE TBOX</v>
          </cell>
          <cell r="H1707" t="str">
            <v>h</v>
          </cell>
          <cell r="I1707" t="str">
            <v>0</v>
          </cell>
          <cell r="J1707" t="str">
            <v>1000</v>
          </cell>
          <cell r="K1707" t="str">
            <v>0</v>
          </cell>
          <cell r="L1707" t="str">
            <v>100</v>
          </cell>
          <cell r="M1707" t="str">
            <v>1</v>
          </cell>
          <cell r="N1707" t="str">
            <v>0</v>
          </cell>
          <cell r="O1707" t="str">
            <v>10</v>
          </cell>
          <cell r="P1707" t="str">
            <v>0</v>
          </cell>
          <cell r="Q1707" t="str">
            <v>15</v>
          </cell>
          <cell r="R1707" t="str">
            <v>LINEARE</v>
          </cell>
          <cell r="S1707" t="str">
            <v>999999</v>
          </cell>
          <cell r="T1707" t="str">
            <v>888888</v>
          </cell>
          <cell r="U1707" t="str">
            <v>888888</v>
          </cell>
          <cell r="V1707" t="str">
            <v>-888888</v>
          </cell>
          <cell r="W1707" t="str">
            <v>-888888</v>
          </cell>
          <cell r="X1707" t="str">
            <v>-999999</v>
          </cell>
          <cell r="Y1707" t="str">
            <v>0</v>
          </cell>
          <cell r="Z1707" t="str">
            <v>MEDIA</v>
          </cell>
          <cell r="AA1707" t="str">
            <v>10</v>
          </cell>
          <cell r="AB1707" t="str">
            <v>0</v>
          </cell>
          <cell r="AC1707" t="str">
            <v>NO</v>
          </cell>
          <cell r="AD1707" t="str">
            <v>NO</v>
          </cell>
          <cell r="AE1707" t="str">
            <v>not used</v>
          </cell>
          <cell r="AF1707" t="str">
            <v>G010089</v>
          </cell>
        </row>
        <row r="1708">
          <cell r="A1708" t="str">
            <v>SHARED</v>
          </cell>
          <cell r="B1708" t="str">
            <v>10</v>
          </cell>
          <cell r="C1708" t="str">
            <v>T_400000</v>
          </cell>
          <cell r="D1708" t="str">
            <v>0001550000</v>
          </cell>
          <cell r="E1708" t="str">
            <v>292</v>
          </cell>
          <cell r="F1708" t="str">
            <v>G_010089_020</v>
          </cell>
          <cell r="G1708" t="str">
            <v>(Dis.SAVIGNANO) (CABINA REMI GAMBETTOLA) ANALOG INPUT 1 CPU</v>
          </cell>
          <cell r="H1708" t="str">
            <v>%</v>
          </cell>
          <cell r="I1708" t="str">
            <v>0</v>
          </cell>
          <cell r="J1708" t="str">
            <v>1000</v>
          </cell>
          <cell r="K1708" t="str">
            <v>0</v>
          </cell>
          <cell r="L1708" t="str">
            <v>100</v>
          </cell>
          <cell r="M1708" t="str">
            <v>1</v>
          </cell>
          <cell r="N1708" t="str">
            <v>0</v>
          </cell>
          <cell r="O1708" t="str">
            <v>10</v>
          </cell>
          <cell r="P1708" t="str">
            <v>0</v>
          </cell>
          <cell r="Q1708" t="str">
            <v>15</v>
          </cell>
          <cell r="R1708" t="str">
            <v>LINEARE</v>
          </cell>
          <cell r="S1708" t="str">
            <v>999999</v>
          </cell>
          <cell r="T1708" t="str">
            <v>888888</v>
          </cell>
          <cell r="U1708" t="str">
            <v>888888</v>
          </cell>
          <cell r="V1708" t="str">
            <v>-888888</v>
          </cell>
          <cell r="W1708" t="str">
            <v>-888888</v>
          </cell>
          <cell r="X1708" t="str">
            <v>-999999</v>
          </cell>
          <cell r="Y1708" t="str">
            <v>0</v>
          </cell>
          <cell r="Z1708" t="str">
            <v>MEDIA</v>
          </cell>
          <cell r="AA1708" t="str">
            <v>10</v>
          </cell>
          <cell r="AB1708" t="str">
            <v>0</v>
          </cell>
          <cell r="AC1708" t="str">
            <v>NO</v>
          </cell>
          <cell r="AD1708" t="str">
            <v>NO</v>
          </cell>
          <cell r="AE1708" t="str">
            <v>not used</v>
          </cell>
          <cell r="AF1708" t="str">
            <v>G010089</v>
          </cell>
        </row>
        <row r="1709">
          <cell r="A1709" t="str">
            <v>SHARED</v>
          </cell>
          <cell r="B1709" t="str">
            <v>10</v>
          </cell>
          <cell r="C1709" t="str">
            <v>T_400000</v>
          </cell>
          <cell r="D1709" t="str">
            <v>0001560000</v>
          </cell>
          <cell r="E1709" t="str">
            <v>291</v>
          </cell>
          <cell r="F1709" t="str">
            <v>G_010089_021</v>
          </cell>
          <cell r="G1709" t="str">
            <v>(Dis.SAVIGNANO) (CABINA REMI GAMBETTOLA) ANALOG INPUT 2 CPU</v>
          </cell>
          <cell r="H1709" t="str">
            <v>%</v>
          </cell>
          <cell r="I1709" t="str">
            <v>0</v>
          </cell>
          <cell r="J1709" t="str">
            <v>1000</v>
          </cell>
          <cell r="K1709" t="str">
            <v>0</v>
          </cell>
          <cell r="L1709" t="str">
            <v>100</v>
          </cell>
          <cell r="M1709" t="str">
            <v>1</v>
          </cell>
          <cell r="N1709" t="str">
            <v>0</v>
          </cell>
          <cell r="O1709" t="str">
            <v>10</v>
          </cell>
          <cell r="P1709" t="str">
            <v>0</v>
          </cell>
          <cell r="Q1709" t="str">
            <v>15</v>
          </cell>
          <cell r="R1709" t="str">
            <v>LINEARE</v>
          </cell>
          <cell r="S1709" t="str">
            <v>999999</v>
          </cell>
          <cell r="T1709" t="str">
            <v>888888</v>
          </cell>
          <cell r="U1709" t="str">
            <v>888888</v>
          </cell>
          <cell r="V1709" t="str">
            <v>-888888</v>
          </cell>
          <cell r="W1709" t="str">
            <v>-888888</v>
          </cell>
          <cell r="X1709" t="str">
            <v>-999999</v>
          </cell>
          <cell r="Y1709" t="str">
            <v>0</v>
          </cell>
          <cell r="Z1709" t="str">
            <v>MEDIA</v>
          </cell>
          <cell r="AA1709" t="str">
            <v>10</v>
          </cell>
          <cell r="AB1709" t="str">
            <v>0</v>
          </cell>
          <cell r="AC1709" t="str">
            <v>NO</v>
          </cell>
          <cell r="AD1709" t="str">
            <v>NO</v>
          </cell>
          <cell r="AE1709" t="str">
            <v>not used</v>
          </cell>
          <cell r="AF1709" t="str">
            <v>G010089</v>
          </cell>
        </row>
        <row r="1710">
          <cell r="A1710" t="str">
            <v>SHARED</v>
          </cell>
          <cell r="B1710" t="str">
            <v>10</v>
          </cell>
          <cell r="C1710" t="str">
            <v>T_400000</v>
          </cell>
          <cell r="D1710" t="str">
            <v>0001570000</v>
          </cell>
          <cell r="E1710" t="str">
            <v>389</v>
          </cell>
          <cell r="F1710" t="str">
            <v>G_010094_001</v>
          </cell>
          <cell r="G1710" t="str">
            <v>(Dis.SAVIGNANO) (CABINA REMI S.MAURO PASCOLI) TENSIONE BATTERIA</v>
          </cell>
          <cell r="H1710" t="str">
            <v>V</v>
          </cell>
          <cell r="I1710" t="str">
            <v>0</v>
          </cell>
          <cell r="J1710" t="str">
            <v>1000</v>
          </cell>
          <cell r="K1710" t="str">
            <v>0</v>
          </cell>
          <cell r="L1710" t="str">
            <v>100</v>
          </cell>
          <cell r="M1710" t="str">
            <v>1</v>
          </cell>
          <cell r="N1710" t="str">
            <v>0</v>
          </cell>
          <cell r="O1710" t="str">
            <v>10</v>
          </cell>
          <cell r="P1710" t="str">
            <v>0</v>
          </cell>
          <cell r="Q1710" t="str">
            <v>15</v>
          </cell>
          <cell r="R1710" t="str">
            <v>LINEARE</v>
          </cell>
          <cell r="S1710" t="str">
            <v>999999</v>
          </cell>
          <cell r="T1710" t="str">
            <v>888888</v>
          </cell>
          <cell r="U1710" t="str">
            <v>888888</v>
          </cell>
          <cell r="V1710" t="str">
            <v>-888888</v>
          </cell>
          <cell r="W1710" t="str">
            <v>-888888</v>
          </cell>
          <cell r="X1710" t="str">
            <v>-999999</v>
          </cell>
          <cell r="Y1710" t="str">
            <v>0</v>
          </cell>
          <cell r="Z1710" t="str">
            <v>MEDIA</v>
          </cell>
          <cell r="AA1710" t="str">
            <v>10</v>
          </cell>
          <cell r="AB1710" t="str">
            <v>0</v>
          </cell>
          <cell r="AC1710" t="str">
            <v>NO</v>
          </cell>
          <cell r="AD1710" t="str">
            <v>NO</v>
          </cell>
          <cell r="AE1710" t="str">
            <v>not used</v>
          </cell>
          <cell r="AF1710" t="str">
            <v>G010094</v>
          </cell>
        </row>
        <row r="1711">
          <cell r="A1711" t="str">
            <v>SHARED</v>
          </cell>
          <cell r="B1711" t="str">
            <v>10</v>
          </cell>
          <cell r="C1711" t="str">
            <v>T_400000</v>
          </cell>
          <cell r="D1711" t="str">
            <v>0001580000</v>
          </cell>
          <cell r="E1711" t="str">
            <v>390</v>
          </cell>
          <cell r="F1711" t="str">
            <v>G_010094_002</v>
          </cell>
          <cell r="G1711" t="str">
            <v>(Dis.SAVIGNANO) (CABINA REMI S.MAURO PASCOLI) PRESSIONE 1° SALTO</v>
          </cell>
          <cell r="H1711" t="str">
            <v>bar</v>
          </cell>
          <cell r="I1711" t="str">
            <v>0</v>
          </cell>
          <cell r="J1711" t="str">
            <v>1000</v>
          </cell>
          <cell r="K1711" t="str">
            <v>0</v>
          </cell>
          <cell r="L1711" t="str">
            <v>4</v>
          </cell>
          <cell r="M1711" t="str">
            <v>0</v>
          </cell>
          <cell r="N1711" t="str">
            <v>0</v>
          </cell>
          <cell r="O1711" t="str">
            <v>10</v>
          </cell>
          <cell r="P1711" t="str">
            <v>0</v>
          </cell>
          <cell r="Q1711" t="str">
            <v>15</v>
          </cell>
          <cell r="R1711" t="str">
            <v>LINEARE</v>
          </cell>
          <cell r="S1711" t="str">
            <v>999999</v>
          </cell>
          <cell r="T1711" t="str">
            <v>888888</v>
          </cell>
          <cell r="U1711" t="str">
            <v>888888</v>
          </cell>
          <cell r="V1711" t="str">
            <v>-888888</v>
          </cell>
          <cell r="W1711" t="str">
            <v>-888888</v>
          </cell>
          <cell r="X1711" t="str">
            <v>-999999</v>
          </cell>
          <cell r="Y1711" t="str">
            <v>0</v>
          </cell>
          <cell r="Z1711" t="str">
            <v>MEDIA</v>
          </cell>
          <cell r="AA1711" t="str">
            <v>10</v>
          </cell>
          <cell r="AB1711" t="str">
            <v>0</v>
          </cell>
          <cell r="AC1711" t="str">
            <v>NO</v>
          </cell>
          <cell r="AD1711" t="str">
            <v>NO</v>
          </cell>
          <cell r="AE1711" t="str">
            <v>not used</v>
          </cell>
          <cell r="AF1711" t="str">
            <v>G010094</v>
          </cell>
        </row>
        <row r="1712">
          <cell r="A1712" t="str">
            <v>SHARED</v>
          </cell>
          <cell r="B1712" t="str">
            <v>10</v>
          </cell>
          <cell r="C1712" t="str">
            <v>T_400000</v>
          </cell>
          <cell r="D1712" t="str">
            <v>0001590000</v>
          </cell>
          <cell r="E1712" t="str">
            <v>391</v>
          </cell>
          <cell r="F1712" t="str">
            <v>G_010094_003</v>
          </cell>
          <cell r="G1712" t="str">
            <v>(Dis.SAVIGNANO) (CABINA REMI S.MAURO PASCOLI) PRESSIONE DIFFERENZIALE DELTA-P</v>
          </cell>
          <cell r="H1712" t="str">
            <v>bar</v>
          </cell>
          <cell r="I1712" t="str">
            <v>0</v>
          </cell>
          <cell r="J1712" t="str">
            <v>1000</v>
          </cell>
          <cell r="K1712" t="str">
            <v>0</v>
          </cell>
          <cell r="L1712" t="str">
            <v>.9</v>
          </cell>
          <cell r="M1712" t="str">
            <v>0</v>
          </cell>
          <cell r="N1712" t="str">
            <v>0</v>
          </cell>
          <cell r="O1712" t="str">
            <v>10</v>
          </cell>
          <cell r="P1712" t="str">
            <v>0</v>
          </cell>
          <cell r="Q1712" t="str">
            <v>15</v>
          </cell>
          <cell r="R1712" t="str">
            <v>LINEARE</v>
          </cell>
          <cell r="S1712" t="str">
            <v>999999</v>
          </cell>
          <cell r="T1712" t="str">
            <v>888888</v>
          </cell>
          <cell r="U1712" t="str">
            <v>888888</v>
          </cell>
          <cell r="V1712" t="str">
            <v>-888888</v>
          </cell>
          <cell r="W1712" t="str">
            <v>-888888</v>
          </cell>
          <cell r="X1712" t="str">
            <v>-999999</v>
          </cell>
          <cell r="Y1712" t="str">
            <v>0</v>
          </cell>
          <cell r="Z1712" t="str">
            <v>MEDIA</v>
          </cell>
          <cell r="AA1712" t="str">
            <v>10</v>
          </cell>
          <cell r="AB1712" t="str">
            <v>0</v>
          </cell>
          <cell r="AC1712" t="str">
            <v>NO</v>
          </cell>
          <cell r="AD1712" t="str">
            <v>NO</v>
          </cell>
          <cell r="AE1712" t="str">
            <v>not used</v>
          </cell>
          <cell r="AF1712" t="str">
            <v>G010094</v>
          </cell>
        </row>
        <row r="1713">
          <cell r="A1713" t="str">
            <v>SHARED</v>
          </cell>
          <cell r="B1713" t="str">
            <v>10</v>
          </cell>
          <cell r="C1713" t="str">
            <v>T_400000</v>
          </cell>
          <cell r="D1713" t="str">
            <v>0001600000</v>
          </cell>
          <cell r="E1713" t="str">
            <v>392</v>
          </cell>
          <cell r="F1713" t="str">
            <v>G_010094_004</v>
          </cell>
          <cell r="G1713" t="str">
            <v>(Dis.SAVIGNANO) (CABINA REMI S.MAURO PASCOLI) TEMPERATURA 1° SALTO</v>
          </cell>
          <cell r="H1713" t="str">
            <v>°C</v>
          </cell>
          <cell r="I1713" t="str">
            <v>0</v>
          </cell>
          <cell r="J1713" t="str">
            <v>1000</v>
          </cell>
          <cell r="K1713" t="str">
            <v>10</v>
          </cell>
          <cell r="L1713" t="str">
            <v>20</v>
          </cell>
          <cell r="M1713" t="str">
            <v>0</v>
          </cell>
          <cell r="N1713" t="str">
            <v>0</v>
          </cell>
          <cell r="O1713" t="str">
            <v>10</v>
          </cell>
          <cell r="P1713" t="str">
            <v>0</v>
          </cell>
          <cell r="Q1713" t="str">
            <v>15</v>
          </cell>
          <cell r="R1713" t="str">
            <v>LINEARE</v>
          </cell>
          <cell r="S1713" t="str">
            <v>999999</v>
          </cell>
          <cell r="T1713" t="str">
            <v>888888</v>
          </cell>
          <cell r="U1713" t="str">
            <v>888888</v>
          </cell>
          <cell r="V1713" t="str">
            <v>-888888</v>
          </cell>
          <cell r="W1713" t="str">
            <v>-888888</v>
          </cell>
          <cell r="X1713" t="str">
            <v>-999999</v>
          </cell>
          <cell r="Y1713" t="str">
            <v>0</v>
          </cell>
          <cell r="Z1713" t="str">
            <v>MEDIA</v>
          </cell>
          <cell r="AA1713" t="str">
            <v>10</v>
          </cell>
          <cell r="AB1713" t="str">
            <v>0</v>
          </cell>
          <cell r="AC1713" t="str">
            <v>NO</v>
          </cell>
          <cell r="AD1713" t="str">
            <v>NO</v>
          </cell>
          <cell r="AE1713" t="str">
            <v>not used</v>
          </cell>
          <cell r="AF1713" t="str">
            <v>G010094</v>
          </cell>
        </row>
        <row r="1714">
          <cell r="A1714" t="str">
            <v>SHARED</v>
          </cell>
          <cell r="B1714" t="str">
            <v>10</v>
          </cell>
          <cell r="C1714" t="str">
            <v>T_400000</v>
          </cell>
          <cell r="D1714" t="str">
            <v>0001610000</v>
          </cell>
          <cell r="E1714" t="str">
            <v>384</v>
          </cell>
          <cell r="F1714" t="str">
            <v>G_010094_010</v>
          </cell>
          <cell r="G1714" t="str">
            <v>(Dis.SAVIGNANO) (CABINA REMI S.MAURO PASCOLI) SECONDO TBOX</v>
          </cell>
          <cell r="H1714" t="str">
            <v>sec</v>
          </cell>
          <cell r="I1714" t="str">
            <v>0</v>
          </cell>
          <cell r="J1714" t="str">
            <v>1000</v>
          </cell>
          <cell r="K1714" t="str">
            <v>0</v>
          </cell>
          <cell r="L1714" t="str">
            <v>100</v>
          </cell>
          <cell r="M1714" t="str">
            <v>1</v>
          </cell>
          <cell r="N1714" t="str">
            <v>0</v>
          </cell>
          <cell r="O1714" t="str">
            <v>10</v>
          </cell>
          <cell r="P1714" t="str">
            <v>0</v>
          </cell>
          <cell r="Q1714" t="str">
            <v>15</v>
          </cell>
          <cell r="R1714" t="str">
            <v>LINEARE</v>
          </cell>
          <cell r="S1714" t="str">
            <v>999999</v>
          </cell>
          <cell r="T1714" t="str">
            <v>888888</v>
          </cell>
          <cell r="U1714" t="str">
            <v>888888</v>
          </cell>
          <cell r="V1714" t="str">
            <v>-888888</v>
          </cell>
          <cell r="W1714" t="str">
            <v>-888888</v>
          </cell>
          <cell r="X1714" t="str">
            <v>-999999</v>
          </cell>
          <cell r="Y1714" t="str">
            <v>0</v>
          </cell>
          <cell r="Z1714" t="str">
            <v>MEDIA</v>
          </cell>
          <cell r="AA1714" t="str">
            <v>10</v>
          </cell>
          <cell r="AB1714" t="str">
            <v>0</v>
          </cell>
          <cell r="AC1714" t="str">
            <v>NO</v>
          </cell>
          <cell r="AD1714" t="str">
            <v>NO</v>
          </cell>
          <cell r="AE1714" t="str">
            <v>not used</v>
          </cell>
          <cell r="AF1714" t="str">
            <v>G010094</v>
          </cell>
        </row>
        <row r="1715">
          <cell r="A1715" t="str">
            <v>SHARED</v>
          </cell>
          <cell r="B1715" t="str">
            <v>10</v>
          </cell>
          <cell r="C1715" t="str">
            <v>T_400000</v>
          </cell>
          <cell r="D1715" t="str">
            <v>0001620000</v>
          </cell>
          <cell r="E1715" t="str">
            <v>385</v>
          </cell>
          <cell r="F1715" t="str">
            <v>G_010094_011</v>
          </cell>
          <cell r="G1715" t="str">
            <v>(Dis.SAVIGNANO) (CABINA REMI S.MAURO PASCOLI) MINUTO TBOX</v>
          </cell>
          <cell r="H1715" t="str">
            <v>min</v>
          </cell>
          <cell r="I1715" t="str">
            <v>0</v>
          </cell>
          <cell r="J1715" t="str">
            <v>1000</v>
          </cell>
          <cell r="K1715" t="str">
            <v>0</v>
          </cell>
          <cell r="L1715" t="str">
            <v>100</v>
          </cell>
          <cell r="M1715" t="str">
            <v>1</v>
          </cell>
          <cell r="N1715" t="str">
            <v>0</v>
          </cell>
          <cell r="O1715" t="str">
            <v>10</v>
          </cell>
          <cell r="P1715" t="str">
            <v>0</v>
          </cell>
          <cell r="Q1715" t="str">
            <v>15</v>
          </cell>
          <cell r="R1715" t="str">
            <v>LINEARE</v>
          </cell>
          <cell r="S1715" t="str">
            <v>999999</v>
          </cell>
          <cell r="T1715" t="str">
            <v>888888</v>
          </cell>
          <cell r="U1715" t="str">
            <v>888888</v>
          </cell>
          <cell r="V1715" t="str">
            <v>-888888</v>
          </cell>
          <cell r="W1715" t="str">
            <v>-888888</v>
          </cell>
          <cell r="X1715" t="str">
            <v>-999999</v>
          </cell>
          <cell r="Y1715" t="str">
            <v>0</v>
          </cell>
          <cell r="Z1715" t="str">
            <v>MEDIA</v>
          </cell>
          <cell r="AA1715" t="str">
            <v>10</v>
          </cell>
          <cell r="AB1715" t="str">
            <v>0</v>
          </cell>
          <cell r="AC1715" t="str">
            <v>NO</v>
          </cell>
          <cell r="AD1715" t="str">
            <v>NO</v>
          </cell>
          <cell r="AE1715" t="str">
            <v>not used</v>
          </cell>
          <cell r="AF1715" t="str">
            <v>G010094</v>
          </cell>
        </row>
        <row r="1716">
          <cell r="A1716" t="str">
            <v>SHARED</v>
          </cell>
          <cell r="B1716" t="str">
            <v>10</v>
          </cell>
          <cell r="C1716" t="str">
            <v>T_400000</v>
          </cell>
          <cell r="D1716" t="str">
            <v>0001630000</v>
          </cell>
          <cell r="E1716" t="str">
            <v>386</v>
          </cell>
          <cell r="F1716" t="str">
            <v>G_010094_012</v>
          </cell>
          <cell r="G1716" t="str">
            <v>(Dis.SAVIGNANO) (CABINA REMI S.MAURO PASCOLI) ORE TBOX</v>
          </cell>
          <cell r="H1716" t="str">
            <v>h</v>
          </cell>
          <cell r="I1716" t="str">
            <v>0</v>
          </cell>
          <cell r="J1716" t="str">
            <v>1000</v>
          </cell>
          <cell r="K1716" t="str">
            <v>0</v>
          </cell>
          <cell r="L1716" t="str">
            <v>100</v>
          </cell>
          <cell r="M1716" t="str">
            <v>1</v>
          </cell>
          <cell r="N1716" t="str">
            <v>0</v>
          </cell>
          <cell r="O1716" t="str">
            <v>10</v>
          </cell>
          <cell r="P1716" t="str">
            <v>0</v>
          </cell>
          <cell r="Q1716" t="str">
            <v>15</v>
          </cell>
          <cell r="R1716" t="str">
            <v>LINEARE</v>
          </cell>
          <cell r="S1716" t="str">
            <v>999999</v>
          </cell>
          <cell r="T1716" t="str">
            <v>888888</v>
          </cell>
          <cell r="U1716" t="str">
            <v>888888</v>
          </cell>
          <cell r="V1716" t="str">
            <v>-888888</v>
          </cell>
          <cell r="W1716" t="str">
            <v>-888888</v>
          </cell>
          <cell r="X1716" t="str">
            <v>-999999</v>
          </cell>
          <cell r="Y1716" t="str">
            <v>0</v>
          </cell>
          <cell r="Z1716" t="str">
            <v>MEDIA</v>
          </cell>
          <cell r="AA1716" t="str">
            <v>10</v>
          </cell>
          <cell r="AB1716" t="str">
            <v>0</v>
          </cell>
          <cell r="AC1716" t="str">
            <v>NO</v>
          </cell>
          <cell r="AD1716" t="str">
            <v>NO</v>
          </cell>
          <cell r="AE1716" t="str">
            <v>not used</v>
          </cell>
          <cell r="AF1716" t="str">
            <v>G010094</v>
          </cell>
        </row>
        <row r="1717">
          <cell r="A1717" t="str">
            <v>SHARED</v>
          </cell>
          <cell r="B1717" t="str">
            <v>10</v>
          </cell>
          <cell r="C1717" t="str">
            <v>T_400000</v>
          </cell>
          <cell r="D1717" t="str">
            <v>0001640000</v>
          </cell>
          <cell r="E1717" t="str">
            <v>388</v>
          </cell>
          <cell r="F1717" t="str">
            <v>G_010094_020</v>
          </cell>
          <cell r="G1717" t="str">
            <v>(Dis.SAVIGNANO) (CABINA REMI S.MAURO PASCOLI) ANALOG INPUT 1 CPU</v>
          </cell>
          <cell r="H1717" t="str">
            <v>%</v>
          </cell>
          <cell r="I1717" t="str">
            <v>0</v>
          </cell>
          <cell r="J1717" t="str">
            <v>1000</v>
          </cell>
          <cell r="K1717" t="str">
            <v>0</v>
          </cell>
          <cell r="L1717" t="str">
            <v>100</v>
          </cell>
          <cell r="M1717" t="str">
            <v>1</v>
          </cell>
          <cell r="N1717" t="str">
            <v>0</v>
          </cell>
          <cell r="O1717" t="str">
            <v>10</v>
          </cell>
          <cell r="P1717" t="str">
            <v>0</v>
          </cell>
          <cell r="Q1717" t="str">
            <v>15</v>
          </cell>
          <cell r="R1717" t="str">
            <v>LINEARE</v>
          </cell>
          <cell r="S1717" t="str">
            <v>999999</v>
          </cell>
          <cell r="T1717" t="str">
            <v>888888</v>
          </cell>
          <cell r="U1717" t="str">
            <v>888888</v>
          </cell>
          <cell r="V1717" t="str">
            <v>-888888</v>
          </cell>
          <cell r="W1717" t="str">
            <v>-888888</v>
          </cell>
          <cell r="X1717" t="str">
            <v>-999999</v>
          </cell>
          <cell r="Y1717" t="str">
            <v>0</v>
          </cell>
          <cell r="Z1717" t="str">
            <v>MEDIA</v>
          </cell>
          <cell r="AA1717" t="str">
            <v>10</v>
          </cell>
          <cell r="AB1717" t="str">
            <v>0</v>
          </cell>
          <cell r="AC1717" t="str">
            <v>NO</v>
          </cell>
          <cell r="AD1717" t="str">
            <v>NO</v>
          </cell>
          <cell r="AE1717" t="str">
            <v>not used</v>
          </cell>
          <cell r="AF1717" t="str">
            <v>G010094</v>
          </cell>
        </row>
        <row r="1718">
          <cell r="A1718" t="str">
            <v>SHARED</v>
          </cell>
          <cell r="B1718" t="str">
            <v>10</v>
          </cell>
          <cell r="C1718" t="str">
            <v>T_400000</v>
          </cell>
          <cell r="D1718" t="str">
            <v>0001650000</v>
          </cell>
          <cell r="E1718" t="str">
            <v>387</v>
          </cell>
          <cell r="F1718" t="str">
            <v>G_010094_021</v>
          </cell>
          <cell r="G1718" t="str">
            <v>(Dis.SAVIGNANO) (CABINA REMI S.MAURO PASCOLI) ANALOG INPUT 2 CPU</v>
          </cell>
          <cell r="H1718" t="str">
            <v>%</v>
          </cell>
          <cell r="I1718" t="str">
            <v>0</v>
          </cell>
          <cell r="J1718" t="str">
            <v>1000</v>
          </cell>
          <cell r="K1718" t="str">
            <v>0</v>
          </cell>
          <cell r="L1718" t="str">
            <v>100</v>
          </cell>
          <cell r="M1718" t="str">
            <v>1</v>
          </cell>
          <cell r="N1718" t="str">
            <v>0</v>
          </cell>
          <cell r="O1718" t="str">
            <v>10</v>
          </cell>
          <cell r="P1718" t="str">
            <v>0</v>
          </cell>
          <cell r="Q1718" t="str">
            <v>15</v>
          </cell>
          <cell r="R1718" t="str">
            <v>LINEARE</v>
          </cell>
          <cell r="S1718" t="str">
            <v>999999</v>
          </cell>
          <cell r="T1718" t="str">
            <v>888888</v>
          </cell>
          <cell r="U1718" t="str">
            <v>888888</v>
          </cell>
          <cell r="V1718" t="str">
            <v>-888888</v>
          </cell>
          <cell r="W1718" t="str">
            <v>-888888</v>
          </cell>
          <cell r="X1718" t="str">
            <v>-999999</v>
          </cell>
          <cell r="Y1718" t="str">
            <v>0</v>
          </cell>
          <cell r="Z1718" t="str">
            <v>MEDIA</v>
          </cell>
          <cell r="AA1718" t="str">
            <v>10</v>
          </cell>
          <cell r="AB1718" t="str">
            <v>0</v>
          </cell>
          <cell r="AC1718" t="str">
            <v>NO</v>
          </cell>
          <cell r="AD1718" t="str">
            <v>NO</v>
          </cell>
          <cell r="AE1718" t="str">
            <v>not used</v>
          </cell>
          <cell r="AF1718" t="str">
            <v>G010094</v>
          </cell>
        </row>
        <row r="1719">
          <cell r="A1719" t="str">
            <v>SHARED</v>
          </cell>
          <cell r="B1719" t="str">
            <v>10</v>
          </cell>
          <cell r="C1719" t="str">
            <v>T_400000</v>
          </cell>
          <cell r="D1719" t="str">
            <v>0001660000</v>
          </cell>
          <cell r="E1719" t="str">
            <v>393</v>
          </cell>
          <cell r="F1719" t="str">
            <v>G_010094_030</v>
          </cell>
          <cell r="G1719" t="str">
            <v>(Dis.SAVIGNANO) (CABINA REMI S.MAURO PASCOLI) ANALOG INPUT 1-4</v>
          </cell>
          <cell r="I1719" t="str">
            <v>0</v>
          </cell>
          <cell r="J1719" t="str">
            <v>1000</v>
          </cell>
          <cell r="K1719" t="str">
            <v>0</v>
          </cell>
          <cell r="L1719" t="str">
            <v>100</v>
          </cell>
          <cell r="M1719" t="str">
            <v>1</v>
          </cell>
          <cell r="N1719" t="str">
            <v>0</v>
          </cell>
          <cell r="O1719" t="str">
            <v>10</v>
          </cell>
          <cell r="P1719" t="str">
            <v>0</v>
          </cell>
          <cell r="Q1719" t="str">
            <v>15</v>
          </cell>
          <cell r="R1719" t="str">
            <v>LINEARE</v>
          </cell>
          <cell r="S1719" t="str">
            <v>999999</v>
          </cell>
          <cell r="T1719" t="str">
            <v>888888</v>
          </cell>
          <cell r="U1719" t="str">
            <v>888888</v>
          </cell>
          <cell r="V1719" t="str">
            <v>-888888</v>
          </cell>
          <cell r="W1719" t="str">
            <v>-888888</v>
          </cell>
          <cell r="X1719" t="str">
            <v>-999999</v>
          </cell>
          <cell r="Y1719" t="str">
            <v>0</v>
          </cell>
          <cell r="Z1719" t="str">
            <v>MEDIA</v>
          </cell>
          <cell r="AA1719" t="str">
            <v>10</v>
          </cell>
          <cell r="AB1719" t="str">
            <v>0</v>
          </cell>
          <cell r="AC1719" t="str">
            <v>NO</v>
          </cell>
          <cell r="AD1719" t="str">
            <v>NO</v>
          </cell>
          <cell r="AE1719" t="str">
            <v>not used</v>
          </cell>
          <cell r="AF1719" t="str">
            <v>G010094</v>
          </cell>
        </row>
        <row r="1720">
          <cell r="A1720" t="str">
            <v>SHARED</v>
          </cell>
          <cell r="B1720" t="str">
            <v>10</v>
          </cell>
          <cell r="C1720" t="str">
            <v>T_400000</v>
          </cell>
          <cell r="D1720" t="str">
            <v>0001670000</v>
          </cell>
          <cell r="E1720" t="str">
            <v>395</v>
          </cell>
          <cell r="F1720" t="str">
            <v>G_010094_031</v>
          </cell>
          <cell r="G1720" t="str">
            <v>(Dis.SAVIGNANO) (CABINA REMI S.MAURO PASCOLI) ANALOG INPUT 1-5</v>
          </cell>
          <cell r="I1720" t="str">
            <v>0</v>
          </cell>
          <cell r="J1720" t="str">
            <v>1000</v>
          </cell>
          <cell r="K1720" t="str">
            <v>0</v>
          </cell>
          <cell r="L1720" t="str">
            <v>100</v>
          </cell>
          <cell r="M1720" t="str">
            <v>1</v>
          </cell>
          <cell r="N1720" t="str">
            <v>0</v>
          </cell>
          <cell r="O1720" t="str">
            <v>10</v>
          </cell>
          <cell r="P1720" t="str">
            <v>0</v>
          </cell>
          <cell r="Q1720" t="str">
            <v>15</v>
          </cell>
          <cell r="R1720" t="str">
            <v>LINEARE</v>
          </cell>
          <cell r="S1720" t="str">
            <v>999999</v>
          </cell>
          <cell r="T1720" t="str">
            <v>888888</v>
          </cell>
          <cell r="U1720" t="str">
            <v>888888</v>
          </cell>
          <cell r="V1720" t="str">
            <v>-888888</v>
          </cell>
          <cell r="W1720" t="str">
            <v>-888888</v>
          </cell>
          <cell r="X1720" t="str">
            <v>-999999</v>
          </cell>
          <cell r="Y1720" t="str">
            <v>0</v>
          </cell>
          <cell r="Z1720" t="str">
            <v>MEDIA</v>
          </cell>
          <cell r="AA1720" t="str">
            <v>10</v>
          </cell>
          <cell r="AB1720" t="str">
            <v>0</v>
          </cell>
          <cell r="AC1720" t="str">
            <v>NO</v>
          </cell>
          <cell r="AD1720" t="str">
            <v>NO</v>
          </cell>
          <cell r="AE1720" t="str">
            <v>not used</v>
          </cell>
          <cell r="AF1720" t="str">
            <v>G010094</v>
          </cell>
        </row>
        <row r="1721">
          <cell r="A1721" t="str">
            <v>SHARED</v>
          </cell>
          <cell r="B1721" t="str">
            <v>10</v>
          </cell>
          <cell r="C1721" t="str">
            <v>T_400000</v>
          </cell>
          <cell r="D1721" t="str">
            <v>0001680000</v>
          </cell>
          <cell r="E1721" t="str">
            <v>394</v>
          </cell>
          <cell r="F1721" t="str">
            <v>G_010094_032</v>
          </cell>
          <cell r="G1721" t="str">
            <v>(Dis.SAVIGNANO) (CABINA REMI S.MAURO PASCOLI) ANALOG INPUT 1-6</v>
          </cell>
          <cell r="I1721" t="str">
            <v>0</v>
          </cell>
          <cell r="J1721" t="str">
            <v>1000</v>
          </cell>
          <cell r="K1721" t="str">
            <v>0</v>
          </cell>
          <cell r="L1721" t="str">
            <v>100</v>
          </cell>
          <cell r="M1721" t="str">
            <v>1</v>
          </cell>
          <cell r="N1721" t="str">
            <v>0</v>
          </cell>
          <cell r="O1721" t="str">
            <v>10</v>
          </cell>
          <cell r="P1721" t="str">
            <v>0</v>
          </cell>
          <cell r="Q1721" t="str">
            <v>15</v>
          </cell>
          <cell r="R1721" t="str">
            <v>LINEARE</v>
          </cell>
          <cell r="S1721" t="str">
            <v>999999</v>
          </cell>
          <cell r="T1721" t="str">
            <v>888888</v>
          </cell>
          <cell r="U1721" t="str">
            <v>888888</v>
          </cell>
          <cell r="V1721" t="str">
            <v>-888888</v>
          </cell>
          <cell r="W1721" t="str">
            <v>-888888</v>
          </cell>
          <cell r="X1721" t="str">
            <v>-999999</v>
          </cell>
          <cell r="Y1721" t="str">
            <v>0</v>
          </cell>
          <cell r="Z1721" t="str">
            <v>MEDIA</v>
          </cell>
          <cell r="AA1721" t="str">
            <v>10</v>
          </cell>
          <cell r="AB1721" t="str">
            <v>0</v>
          </cell>
          <cell r="AC1721" t="str">
            <v>NO</v>
          </cell>
          <cell r="AD1721" t="str">
            <v>NO</v>
          </cell>
          <cell r="AE1721" t="str">
            <v>not used</v>
          </cell>
          <cell r="AF1721" t="str">
            <v>G010094</v>
          </cell>
        </row>
        <row r="1722">
          <cell r="A1722" t="str">
            <v>SHARED</v>
          </cell>
          <cell r="B1722" t="str">
            <v>6</v>
          </cell>
          <cell r="C1722" t="str">
            <v>G_210105</v>
          </cell>
          <cell r="D1722" t="str">
            <v>0000010000</v>
          </cell>
          <cell r="E1722" t="str">
            <v>0</v>
          </cell>
          <cell r="F1722" t="str">
            <v>G_210105_001</v>
          </cell>
          <cell r="G1722" t="str">
            <v>(Dis.FORLI) (FORLI 1) PRESSIONE INGRESSO SNAM</v>
          </cell>
          <cell r="H1722" t="str">
            <v>bar</v>
          </cell>
          <cell r="I1722" t="str">
            <v>38725</v>
          </cell>
          <cell r="J1722" t="str">
            <v>62556</v>
          </cell>
          <cell r="K1722" t="str">
            <v>-1,5</v>
          </cell>
          <cell r="L1722" t="str">
            <v>98,5</v>
          </cell>
          <cell r="M1722" t="str">
            <v>1</v>
          </cell>
          <cell r="N1722" t="str">
            <v>0</v>
          </cell>
          <cell r="O1722" t="str">
            <v>238</v>
          </cell>
          <cell r="P1722" t="str">
            <v>0</v>
          </cell>
          <cell r="Q1722" t="str">
            <v>15</v>
          </cell>
          <cell r="R1722" t="str">
            <v>LINEARE</v>
          </cell>
          <cell r="S1722" t="str">
            <v>900000</v>
          </cell>
          <cell r="T1722" t="str">
            <v>800000</v>
          </cell>
          <cell r="U1722" t="str">
            <v>800000</v>
          </cell>
          <cell r="V1722" t="str">
            <v>-800000</v>
          </cell>
          <cell r="W1722" t="str">
            <v>-800000</v>
          </cell>
          <cell r="X1722" t="str">
            <v>-900000</v>
          </cell>
          <cell r="Y1722" t="str">
            <v>0</v>
          </cell>
          <cell r="Z1722" t="str">
            <v>MEDIA</v>
          </cell>
          <cell r="AA1722" t="str">
            <v>10</v>
          </cell>
          <cell r="AB1722" t="str">
            <v>0</v>
          </cell>
          <cell r="AC1722" t="str">
            <v>NO</v>
          </cell>
          <cell r="AD1722" t="str">
            <v>SI_HighLow</v>
          </cell>
          <cell r="AE1722" t="str">
            <v>not used</v>
          </cell>
          <cell r="AF1722" t="str">
            <v>G210105</v>
          </cell>
        </row>
        <row r="1723">
          <cell r="A1723" t="str">
            <v>SHARED</v>
          </cell>
          <cell r="B1723" t="str">
            <v>6</v>
          </cell>
          <cell r="C1723" t="str">
            <v>G_210105</v>
          </cell>
          <cell r="D1723" t="str">
            <v>0000020000</v>
          </cell>
          <cell r="E1723" t="str">
            <v>1</v>
          </cell>
          <cell r="F1723" t="str">
            <v>G_210105_002</v>
          </cell>
          <cell r="G1723" t="str">
            <v>(Dis.FORLI) (FORLI 1) PRESSIONE USCITA PRIMO SALTO</v>
          </cell>
          <cell r="H1723" t="str">
            <v>bar</v>
          </cell>
          <cell r="I1723" t="str">
            <v>38725</v>
          </cell>
          <cell r="J1723" t="str">
            <v>62556</v>
          </cell>
          <cell r="K1723" t="str">
            <v>0</v>
          </cell>
          <cell r="L1723" t="str">
            <v>20</v>
          </cell>
          <cell r="M1723" t="str">
            <v>0</v>
          </cell>
          <cell r="N1723" t="str">
            <v>0</v>
          </cell>
          <cell r="O1723" t="str">
            <v>238</v>
          </cell>
          <cell r="P1723" t="str">
            <v>0</v>
          </cell>
          <cell r="Q1723" t="str">
            <v>15</v>
          </cell>
          <cell r="R1723" t="str">
            <v>LINEARE</v>
          </cell>
          <cell r="S1723" t="str">
            <v>900000</v>
          </cell>
          <cell r="T1723" t="str">
            <v>800000</v>
          </cell>
          <cell r="U1723" t="str">
            <v>800000</v>
          </cell>
          <cell r="V1723" t="str">
            <v>-800000</v>
          </cell>
          <cell r="W1723" t="str">
            <v>-800000</v>
          </cell>
          <cell r="X1723" t="str">
            <v>-900000</v>
          </cell>
          <cell r="Y1723" t="str">
            <v>0</v>
          </cell>
          <cell r="Z1723" t="str">
            <v>MEDIA</v>
          </cell>
          <cell r="AA1723" t="str">
            <v>10</v>
          </cell>
          <cell r="AB1723" t="str">
            <v>0</v>
          </cell>
          <cell r="AC1723" t="str">
            <v>NO</v>
          </cell>
          <cell r="AD1723" t="str">
            <v>NO</v>
          </cell>
          <cell r="AE1723" t="str">
            <v>not used</v>
          </cell>
          <cell r="AF1723" t="str">
            <v>G210105</v>
          </cell>
        </row>
        <row r="1724">
          <cell r="A1724" t="str">
            <v>SHARED</v>
          </cell>
          <cell r="B1724" t="str">
            <v>6</v>
          </cell>
          <cell r="C1724" t="str">
            <v>G_210105</v>
          </cell>
          <cell r="D1724" t="str">
            <v>0000030000</v>
          </cell>
          <cell r="E1724" t="str">
            <v>2</v>
          </cell>
          <cell r="F1724" t="str">
            <v>G_210105_003</v>
          </cell>
          <cell r="G1724" t="str">
            <v>(Dis.FORLI) (FORLI 1) PRESSIONE STOCCAGGIO</v>
          </cell>
          <cell r="H1724" t="str">
            <v>bar</v>
          </cell>
          <cell r="I1724" t="str">
            <v>38725</v>
          </cell>
          <cell r="J1724" t="str">
            <v>62556</v>
          </cell>
          <cell r="K1724" t="str">
            <v>0</v>
          </cell>
          <cell r="L1724" t="str">
            <v>40</v>
          </cell>
          <cell r="M1724" t="str">
            <v>0</v>
          </cell>
          <cell r="N1724" t="str">
            <v>0</v>
          </cell>
          <cell r="O1724" t="str">
            <v>238</v>
          </cell>
          <cell r="P1724" t="str">
            <v>0</v>
          </cell>
          <cell r="Q1724" t="str">
            <v>15</v>
          </cell>
          <cell r="R1724" t="str">
            <v>LINEARE</v>
          </cell>
          <cell r="S1724" t="str">
            <v>900000</v>
          </cell>
          <cell r="T1724" t="str">
            <v>800000</v>
          </cell>
          <cell r="U1724" t="str">
            <v>800000</v>
          </cell>
          <cell r="V1724" t="str">
            <v>-800000</v>
          </cell>
          <cell r="W1724" t="str">
            <v>-800000</v>
          </cell>
          <cell r="X1724" t="str">
            <v>-900000</v>
          </cell>
          <cell r="Y1724" t="str">
            <v>0</v>
          </cell>
          <cell r="Z1724" t="str">
            <v>MEDIA</v>
          </cell>
          <cell r="AA1724" t="str">
            <v>10</v>
          </cell>
          <cell r="AB1724" t="str">
            <v>0</v>
          </cell>
          <cell r="AC1724" t="str">
            <v>NO</v>
          </cell>
          <cell r="AD1724" t="str">
            <v>NO</v>
          </cell>
          <cell r="AE1724" t="str">
            <v>not used</v>
          </cell>
          <cell r="AF1724" t="str">
            <v>G210105</v>
          </cell>
        </row>
        <row r="1725">
          <cell r="A1725" t="str">
            <v>SHARED</v>
          </cell>
          <cell r="B1725" t="str">
            <v>6</v>
          </cell>
          <cell r="C1725" t="str">
            <v>G_210105</v>
          </cell>
          <cell r="D1725" t="str">
            <v>0000040000</v>
          </cell>
          <cell r="E1725" t="str">
            <v>3</v>
          </cell>
          <cell r="F1725" t="str">
            <v>G_210105_004</v>
          </cell>
          <cell r="G1725" t="str">
            <v>(Dis.FORLI) (FORLI 1) PRESSIONE USCITA</v>
          </cell>
          <cell r="H1725" t="str">
            <v>bar</v>
          </cell>
          <cell r="I1725" t="str">
            <v>38725</v>
          </cell>
          <cell r="J1725" t="str">
            <v>62556</v>
          </cell>
          <cell r="K1725" t="str">
            <v>0</v>
          </cell>
          <cell r="L1725" t="str">
            <v>10</v>
          </cell>
          <cell r="M1725" t="str">
            <v>0</v>
          </cell>
          <cell r="N1725" t="str">
            <v>0</v>
          </cell>
          <cell r="O1725" t="str">
            <v>238</v>
          </cell>
          <cell r="P1725" t="str">
            <v>0</v>
          </cell>
          <cell r="Q1725" t="str">
            <v>15</v>
          </cell>
          <cell r="R1725" t="str">
            <v>LINEARE</v>
          </cell>
          <cell r="S1725" t="str">
            <v>900000</v>
          </cell>
          <cell r="T1725" t="str">
            <v>800000</v>
          </cell>
          <cell r="U1725" t="str">
            <v>800000</v>
          </cell>
          <cell r="V1725" t="str">
            <v>-88888</v>
          </cell>
          <cell r="W1725" t="str">
            <v>-88888</v>
          </cell>
          <cell r="X1725" t="str">
            <v>-99999</v>
          </cell>
          <cell r="Y1725" t="str">
            <v>0</v>
          </cell>
          <cell r="Z1725" t="str">
            <v>MEDIA</v>
          </cell>
          <cell r="AA1725" t="str">
            <v>10</v>
          </cell>
          <cell r="AB1725" t="str">
            <v>0</v>
          </cell>
          <cell r="AC1725" t="str">
            <v>NO</v>
          </cell>
          <cell r="AD1725" t="str">
            <v>NO</v>
          </cell>
          <cell r="AE1725" t="str">
            <v>not used</v>
          </cell>
          <cell r="AF1725" t="str">
            <v>G210105</v>
          </cell>
        </row>
        <row r="1726">
          <cell r="A1726" t="str">
            <v>SHARED</v>
          </cell>
          <cell r="B1726" t="str">
            <v>6</v>
          </cell>
          <cell r="C1726" t="str">
            <v>G_210105</v>
          </cell>
          <cell r="D1726" t="str">
            <v>0000050000</v>
          </cell>
          <cell r="E1726" t="str">
            <v>4</v>
          </cell>
          <cell r="F1726" t="str">
            <v>G_210105_005</v>
          </cell>
          <cell r="G1726" t="str">
            <v>(Dis.FORLI) (FORLI 1) TEMPERATURA GAS USCITA</v>
          </cell>
          <cell r="H1726" t="str">
            <v>"C</v>
          </cell>
          <cell r="I1726" t="str">
            <v>38725</v>
          </cell>
          <cell r="J1726" t="str">
            <v>62556</v>
          </cell>
          <cell r="K1726" t="str">
            <v>-30</v>
          </cell>
          <cell r="L1726" t="str">
            <v>60</v>
          </cell>
          <cell r="M1726" t="str">
            <v>1</v>
          </cell>
          <cell r="N1726" t="str">
            <v>0</v>
          </cell>
          <cell r="O1726" t="str">
            <v>238</v>
          </cell>
          <cell r="P1726" t="str">
            <v>0</v>
          </cell>
          <cell r="Q1726" t="str">
            <v>15</v>
          </cell>
          <cell r="R1726" t="str">
            <v>LINEARE</v>
          </cell>
          <cell r="S1726" t="str">
            <v>900000</v>
          </cell>
          <cell r="T1726" t="str">
            <v>800000</v>
          </cell>
          <cell r="U1726" t="str">
            <v>800000</v>
          </cell>
          <cell r="V1726" t="str">
            <v>-800000</v>
          </cell>
          <cell r="W1726" t="str">
            <v>-800000</v>
          </cell>
          <cell r="X1726" t="str">
            <v>-900000</v>
          </cell>
          <cell r="Y1726" t="str">
            <v>0</v>
          </cell>
          <cell r="Z1726" t="str">
            <v>MEDIA</v>
          </cell>
          <cell r="AA1726" t="str">
            <v>10</v>
          </cell>
          <cell r="AB1726" t="str">
            <v>0</v>
          </cell>
          <cell r="AC1726" t="str">
            <v>NO</v>
          </cell>
          <cell r="AD1726" t="str">
            <v>SI_HighLow</v>
          </cell>
          <cell r="AE1726" t="str">
            <v>not used</v>
          </cell>
          <cell r="AF1726" t="str">
            <v>G210105</v>
          </cell>
        </row>
        <row r="1727">
          <cell r="A1727" t="str">
            <v>SHARED</v>
          </cell>
          <cell r="B1727" t="str">
            <v>6</v>
          </cell>
          <cell r="C1727" t="str">
            <v>G_210105</v>
          </cell>
          <cell r="D1727" t="str">
            <v>0000060000</v>
          </cell>
          <cell r="E1727" t="str">
            <v>5</v>
          </cell>
          <cell r="F1727" t="str">
            <v>G_210105_006</v>
          </cell>
          <cell r="G1727" t="str">
            <v>(Dis.FORLI) (FORLI 1) TEMPERATURA ACQUA CALDAIA</v>
          </cell>
          <cell r="H1727" t="str">
            <v>"C</v>
          </cell>
          <cell r="I1727" t="str">
            <v>38725</v>
          </cell>
          <cell r="J1727" t="str">
            <v>62556</v>
          </cell>
          <cell r="K1727" t="str">
            <v>0</v>
          </cell>
          <cell r="L1727" t="str">
            <v>120</v>
          </cell>
          <cell r="M1727" t="str">
            <v>1</v>
          </cell>
          <cell r="N1727" t="str">
            <v>0</v>
          </cell>
          <cell r="O1727" t="str">
            <v>238</v>
          </cell>
          <cell r="P1727" t="str">
            <v>0</v>
          </cell>
          <cell r="Q1727" t="str">
            <v>15</v>
          </cell>
          <cell r="R1727" t="str">
            <v>LINEARE</v>
          </cell>
          <cell r="S1727" t="str">
            <v>900000</v>
          </cell>
          <cell r="T1727" t="str">
            <v>800000</v>
          </cell>
          <cell r="U1727" t="str">
            <v>800000</v>
          </cell>
          <cell r="V1727" t="str">
            <v>-800000</v>
          </cell>
          <cell r="W1727" t="str">
            <v>-800000</v>
          </cell>
          <cell r="X1727" t="str">
            <v>-900000</v>
          </cell>
          <cell r="Y1727" t="str">
            <v>0</v>
          </cell>
          <cell r="Z1727" t="str">
            <v>MEDIA</v>
          </cell>
          <cell r="AA1727" t="str">
            <v>10</v>
          </cell>
          <cell r="AB1727" t="str">
            <v>0</v>
          </cell>
          <cell r="AC1727" t="str">
            <v>NO</v>
          </cell>
          <cell r="AD1727" t="str">
            <v>SI_HighLow</v>
          </cell>
          <cell r="AE1727" t="str">
            <v>not used</v>
          </cell>
          <cell r="AF1727" t="str">
            <v>G210105</v>
          </cell>
        </row>
        <row r="1728">
          <cell r="A1728" t="str">
            <v>SHARED</v>
          </cell>
          <cell r="B1728" t="str">
            <v>6</v>
          </cell>
          <cell r="C1728" t="str">
            <v>G_210105</v>
          </cell>
          <cell r="D1728" t="str">
            <v>0000070000</v>
          </cell>
          <cell r="E1728" t="str">
            <v>6</v>
          </cell>
          <cell r="F1728" t="str">
            <v>G_210105_007</v>
          </cell>
          <cell r="G1728" t="str">
            <v>(Dis.FORLI) (FORLI 1) TEMPERATURA ESTERNA</v>
          </cell>
          <cell r="H1728" t="str">
            <v>"C</v>
          </cell>
          <cell r="I1728" t="str">
            <v>38725</v>
          </cell>
          <cell r="J1728" t="str">
            <v>62556</v>
          </cell>
          <cell r="K1728" t="str">
            <v>-30</v>
          </cell>
          <cell r="L1728" t="str">
            <v>60</v>
          </cell>
          <cell r="M1728" t="str">
            <v>1</v>
          </cell>
          <cell r="N1728" t="str">
            <v>0</v>
          </cell>
          <cell r="O1728" t="str">
            <v>238</v>
          </cell>
          <cell r="P1728" t="str">
            <v>0</v>
          </cell>
          <cell r="Q1728" t="str">
            <v>15</v>
          </cell>
          <cell r="R1728" t="str">
            <v>LINEARE</v>
          </cell>
          <cell r="S1728" t="str">
            <v>900000</v>
          </cell>
          <cell r="T1728" t="str">
            <v>800000</v>
          </cell>
          <cell r="U1728" t="str">
            <v>800000</v>
          </cell>
          <cell r="V1728" t="str">
            <v>-800000</v>
          </cell>
          <cell r="W1728" t="str">
            <v>-800000</v>
          </cell>
          <cell r="X1728" t="str">
            <v>-900000</v>
          </cell>
          <cell r="Y1728" t="str">
            <v>0</v>
          </cell>
          <cell r="Z1728" t="str">
            <v>MEDIA</v>
          </cell>
          <cell r="AA1728" t="str">
            <v>10</v>
          </cell>
          <cell r="AB1728" t="str">
            <v>0</v>
          </cell>
          <cell r="AC1728" t="str">
            <v>NO</v>
          </cell>
          <cell r="AD1728" t="str">
            <v>SI_HighLow</v>
          </cell>
          <cell r="AE1728" t="str">
            <v>not used</v>
          </cell>
          <cell r="AF1728" t="str">
            <v>G210105</v>
          </cell>
        </row>
        <row r="1729">
          <cell r="A1729" t="str">
            <v>SHARED</v>
          </cell>
          <cell r="B1729" t="str">
            <v>6</v>
          </cell>
          <cell r="C1729" t="str">
            <v>G_210105</v>
          </cell>
          <cell r="D1729" t="str">
            <v>0000080000</v>
          </cell>
          <cell r="E1729" t="str">
            <v>7</v>
          </cell>
          <cell r="F1729" t="str">
            <v>G_210105_008</v>
          </cell>
          <cell r="G1729" t="str">
            <v>(Dis.FORLI) (FORLI 1) PRESSIONE USCITA CABINA</v>
          </cell>
          <cell r="H1729" t="str">
            <v>bar</v>
          </cell>
          <cell r="I1729" t="str">
            <v>38725</v>
          </cell>
          <cell r="J1729" t="str">
            <v>62556</v>
          </cell>
          <cell r="K1729" t="str">
            <v>0</v>
          </cell>
          <cell r="L1729" t="str">
            <v>1.6</v>
          </cell>
          <cell r="M1729" t="str">
            <v>0</v>
          </cell>
          <cell r="N1729" t="str">
            <v>0</v>
          </cell>
          <cell r="O1729" t="str">
            <v>238</v>
          </cell>
          <cell r="P1729" t="str">
            <v>0</v>
          </cell>
          <cell r="Q1729" t="str">
            <v>15</v>
          </cell>
          <cell r="R1729" t="str">
            <v>LINEARE</v>
          </cell>
          <cell r="S1729" t="str">
            <v>900000</v>
          </cell>
          <cell r="T1729" t="str">
            <v>800000</v>
          </cell>
          <cell r="U1729" t="str">
            <v>800000</v>
          </cell>
          <cell r="V1729" t="str">
            <v>-800000</v>
          </cell>
          <cell r="W1729" t="str">
            <v>-800000</v>
          </cell>
          <cell r="X1729" t="str">
            <v>-900000</v>
          </cell>
          <cell r="Y1729" t="str">
            <v>0</v>
          </cell>
          <cell r="Z1729" t="str">
            <v>MEDIA</v>
          </cell>
          <cell r="AA1729" t="str">
            <v>10</v>
          </cell>
          <cell r="AB1729" t="str">
            <v>0</v>
          </cell>
          <cell r="AC1729" t="str">
            <v>NO</v>
          </cell>
          <cell r="AD1729" t="str">
            <v>NO</v>
          </cell>
          <cell r="AE1729" t="str">
            <v>not used</v>
          </cell>
          <cell r="AF1729" t="str">
            <v>G210105</v>
          </cell>
        </row>
        <row r="1730">
          <cell r="A1730" t="str">
            <v>SHARED</v>
          </cell>
          <cell r="B1730" t="str">
            <v>7</v>
          </cell>
          <cell r="C1730" t="str">
            <v>G_210105</v>
          </cell>
          <cell r="D1730" t="str">
            <v>0000010000</v>
          </cell>
          <cell r="E1730" t="str">
            <v>2</v>
          </cell>
          <cell r="F1730" t="str">
            <v>G_210105_011</v>
          </cell>
          <cell r="G1730" t="str">
            <v>(Dis.FORLI) (FORLI 1) LIVELLO THT</v>
          </cell>
          <cell r="H1730" t="str">
            <v>lt</v>
          </cell>
          <cell r="I1730" t="str">
            <v>38725</v>
          </cell>
          <cell r="J1730" t="str">
            <v>62556</v>
          </cell>
          <cell r="K1730" t="str">
            <v>0</v>
          </cell>
          <cell r="L1730" t="str">
            <v>475</v>
          </cell>
          <cell r="M1730" t="str">
            <v>1</v>
          </cell>
          <cell r="N1730" t="str">
            <v>0</v>
          </cell>
          <cell r="O1730" t="str">
            <v>238</v>
          </cell>
          <cell r="P1730" t="str">
            <v>0</v>
          </cell>
          <cell r="Q1730" t="str">
            <v>15</v>
          </cell>
          <cell r="R1730" t="str">
            <v>LINEARE</v>
          </cell>
          <cell r="S1730" t="str">
            <v>900000</v>
          </cell>
          <cell r="T1730" t="str">
            <v>800000</v>
          </cell>
          <cell r="U1730" t="str">
            <v>800000</v>
          </cell>
          <cell r="V1730" t="str">
            <v>-800000</v>
          </cell>
          <cell r="W1730" t="str">
            <v>-800000</v>
          </cell>
          <cell r="X1730" t="str">
            <v>-900000</v>
          </cell>
          <cell r="Y1730" t="str">
            <v>0</v>
          </cell>
          <cell r="Z1730" t="str">
            <v>MEDIA</v>
          </cell>
          <cell r="AA1730" t="str">
            <v>10</v>
          </cell>
          <cell r="AB1730" t="str">
            <v>0</v>
          </cell>
          <cell r="AC1730" t="str">
            <v>NO</v>
          </cell>
          <cell r="AD1730" t="str">
            <v>SI_HighLow</v>
          </cell>
          <cell r="AE1730" t="str">
            <v>not used</v>
          </cell>
          <cell r="AF1730" t="str">
            <v>G210105</v>
          </cell>
        </row>
        <row r="1731">
          <cell r="A1731" t="str">
            <v>SHARED</v>
          </cell>
          <cell r="B1731" t="str">
            <v>7</v>
          </cell>
          <cell r="C1731" t="str">
            <v>G_210105</v>
          </cell>
          <cell r="D1731" t="str">
            <v>0000020000</v>
          </cell>
          <cell r="E1731" t="str">
            <v>3</v>
          </cell>
          <cell r="F1731" t="str">
            <v>G_210105_012</v>
          </cell>
          <cell r="G1731" t="str">
            <v>(Dis.FORLI) (FORLI 1) PORTATA ENTRATA SNAM</v>
          </cell>
          <cell r="H1731" t="str">
            <v>Sm3/h</v>
          </cell>
          <cell r="I1731" t="str">
            <v>38725</v>
          </cell>
          <cell r="J1731" t="str">
            <v>62556</v>
          </cell>
          <cell r="K1731" t="str">
            <v>0</v>
          </cell>
          <cell r="L1731" t="str">
            <v>31000</v>
          </cell>
          <cell r="M1731" t="str">
            <v>0</v>
          </cell>
          <cell r="N1731" t="str">
            <v>0</v>
          </cell>
          <cell r="O1731" t="str">
            <v>238</v>
          </cell>
          <cell r="P1731" t="str">
            <v>0</v>
          </cell>
          <cell r="Q1731" t="str">
            <v>15</v>
          </cell>
          <cell r="R1731" t="str">
            <v>LINEARE</v>
          </cell>
          <cell r="S1731" t="str">
            <v>999999</v>
          </cell>
          <cell r="T1731" t="str">
            <v>888888</v>
          </cell>
          <cell r="U1731" t="str">
            <v>888888</v>
          </cell>
          <cell r="V1731" t="str">
            <v>-888888</v>
          </cell>
          <cell r="W1731" t="str">
            <v>-888888</v>
          </cell>
          <cell r="X1731" t="str">
            <v>-999999</v>
          </cell>
          <cell r="Y1731" t="str">
            <v>0</v>
          </cell>
          <cell r="Z1731" t="str">
            <v>MEDIA</v>
          </cell>
          <cell r="AA1731" t="str">
            <v>10</v>
          </cell>
          <cell r="AB1731" t="str">
            <v>0</v>
          </cell>
          <cell r="AC1731" t="str">
            <v>NO</v>
          </cell>
          <cell r="AD1731" t="str">
            <v>NO</v>
          </cell>
          <cell r="AE1731" t="str">
            <v>not used</v>
          </cell>
          <cell r="AF1731" t="str">
            <v>G210105</v>
          </cell>
        </row>
        <row r="1732">
          <cell r="A1732" t="str">
            <v>SHARED</v>
          </cell>
          <cell r="B1732" t="str">
            <v>6</v>
          </cell>
          <cell r="C1732" t="str">
            <v>G_210107</v>
          </cell>
          <cell r="D1732" t="str">
            <v>0000010000</v>
          </cell>
          <cell r="E1732" t="str">
            <v>0</v>
          </cell>
          <cell r="F1732" t="str">
            <v>G_210107_001</v>
          </cell>
          <cell r="G1732" t="str">
            <v>(Dis.FORLI) (FORLI 2) PRESSIONE INGRESSO SNAM</v>
          </cell>
          <cell r="H1732" t="str">
            <v>bar</v>
          </cell>
          <cell r="I1732" t="str">
            <v>38725</v>
          </cell>
          <cell r="J1732" t="str">
            <v>62556</v>
          </cell>
          <cell r="K1732" t="str">
            <v>0</v>
          </cell>
          <cell r="L1732" t="str">
            <v>100</v>
          </cell>
          <cell r="M1732" t="str">
            <v>1</v>
          </cell>
          <cell r="N1732" t="str">
            <v>0</v>
          </cell>
          <cell r="O1732" t="str">
            <v>238</v>
          </cell>
          <cell r="P1732" t="str">
            <v>0</v>
          </cell>
          <cell r="Q1732" t="str">
            <v>15</v>
          </cell>
          <cell r="R1732" t="str">
            <v>LINEARE</v>
          </cell>
          <cell r="S1732" t="str">
            <v>900000</v>
          </cell>
          <cell r="T1732" t="str">
            <v>800000</v>
          </cell>
          <cell r="U1732" t="str">
            <v>800000</v>
          </cell>
          <cell r="V1732" t="str">
            <v>-800000</v>
          </cell>
          <cell r="W1732" t="str">
            <v>-800000</v>
          </cell>
          <cell r="X1732" t="str">
            <v>-900000</v>
          </cell>
          <cell r="Y1732" t="str">
            <v>0</v>
          </cell>
          <cell r="Z1732" t="str">
            <v>MEDIA</v>
          </cell>
          <cell r="AA1732" t="str">
            <v>10</v>
          </cell>
          <cell r="AB1732" t="str">
            <v>0</v>
          </cell>
          <cell r="AC1732" t="str">
            <v>NO</v>
          </cell>
          <cell r="AD1732" t="str">
            <v>SI_HighLow</v>
          </cell>
          <cell r="AE1732" t="str">
            <v>not used</v>
          </cell>
          <cell r="AF1732" t="str">
            <v>G210107</v>
          </cell>
        </row>
        <row r="1733">
          <cell r="A1733" t="str">
            <v>SHARED</v>
          </cell>
          <cell r="B1733" t="str">
            <v>6</v>
          </cell>
          <cell r="C1733" t="str">
            <v>G_210107</v>
          </cell>
          <cell r="D1733" t="str">
            <v>0000020000</v>
          </cell>
          <cell r="E1733" t="str">
            <v>1</v>
          </cell>
          <cell r="F1733" t="str">
            <v>G_210107_002</v>
          </cell>
          <cell r="G1733" t="str">
            <v>(Dis.FORLI) (FORLI 2) PRESSIONE USCITA</v>
          </cell>
          <cell r="H1733" t="str">
            <v>bar</v>
          </cell>
          <cell r="I1733" t="str">
            <v>38725</v>
          </cell>
          <cell r="J1733" t="str">
            <v>62556</v>
          </cell>
          <cell r="K1733" t="str">
            <v>0</v>
          </cell>
          <cell r="L1733" t="str">
            <v>10</v>
          </cell>
          <cell r="M1733" t="str">
            <v>1</v>
          </cell>
          <cell r="N1733" t="str">
            <v>0</v>
          </cell>
          <cell r="O1733" t="str">
            <v>238</v>
          </cell>
          <cell r="P1733" t="str">
            <v>0</v>
          </cell>
          <cell r="Q1733" t="str">
            <v>15</v>
          </cell>
          <cell r="R1733" t="str">
            <v>LINEARE</v>
          </cell>
          <cell r="S1733" t="str">
            <v>900000</v>
          </cell>
          <cell r="T1733" t="str">
            <v>800000</v>
          </cell>
          <cell r="U1733" t="str">
            <v>800000</v>
          </cell>
          <cell r="V1733" t="str">
            <v>-800000</v>
          </cell>
          <cell r="W1733" t="str">
            <v>-800000</v>
          </cell>
          <cell r="X1733" t="str">
            <v>-900000</v>
          </cell>
          <cell r="Y1733" t="str">
            <v>0</v>
          </cell>
          <cell r="Z1733" t="str">
            <v>MEDIA</v>
          </cell>
          <cell r="AA1733" t="str">
            <v>10</v>
          </cell>
          <cell r="AB1733" t="str">
            <v>0</v>
          </cell>
          <cell r="AC1733" t="str">
            <v>NO</v>
          </cell>
          <cell r="AD1733" t="str">
            <v>SI_HighLow</v>
          </cell>
          <cell r="AE1733" t="str">
            <v>not used</v>
          </cell>
          <cell r="AF1733" t="str">
            <v>G210107</v>
          </cell>
        </row>
        <row r="1734">
          <cell r="A1734" t="str">
            <v>SHARED</v>
          </cell>
          <cell r="B1734" t="str">
            <v>6</v>
          </cell>
          <cell r="C1734" t="str">
            <v>G_210107</v>
          </cell>
          <cell r="D1734" t="str">
            <v>0000030000</v>
          </cell>
          <cell r="E1734" t="str">
            <v>2</v>
          </cell>
          <cell r="F1734" t="str">
            <v>G_210107_003</v>
          </cell>
          <cell r="G1734" t="str">
            <v>(Dis.FORLI) (FORLI 2) TEMPERATURA GAS USCITA</v>
          </cell>
          <cell r="H1734" t="str">
            <v>"C</v>
          </cell>
          <cell r="I1734" t="str">
            <v>38725</v>
          </cell>
          <cell r="J1734" t="str">
            <v>62556</v>
          </cell>
          <cell r="K1734" t="str">
            <v>-30</v>
          </cell>
          <cell r="L1734" t="str">
            <v>60</v>
          </cell>
          <cell r="M1734" t="str">
            <v>1</v>
          </cell>
          <cell r="N1734" t="str">
            <v>0</v>
          </cell>
          <cell r="O1734" t="str">
            <v>238</v>
          </cell>
          <cell r="P1734" t="str">
            <v>0</v>
          </cell>
          <cell r="Q1734" t="str">
            <v>15</v>
          </cell>
          <cell r="R1734" t="str">
            <v>LINEARE</v>
          </cell>
          <cell r="S1734" t="str">
            <v>900000</v>
          </cell>
          <cell r="T1734" t="str">
            <v>800000</v>
          </cell>
          <cell r="U1734" t="str">
            <v>800000</v>
          </cell>
          <cell r="V1734" t="str">
            <v>-800000</v>
          </cell>
          <cell r="W1734" t="str">
            <v>-800000</v>
          </cell>
          <cell r="X1734" t="str">
            <v>-900000</v>
          </cell>
          <cell r="Y1734" t="str">
            <v>0</v>
          </cell>
          <cell r="Z1734" t="str">
            <v>MEDIA</v>
          </cell>
          <cell r="AA1734" t="str">
            <v>10</v>
          </cell>
          <cell r="AB1734" t="str">
            <v>0</v>
          </cell>
          <cell r="AC1734" t="str">
            <v>NO</v>
          </cell>
          <cell r="AD1734" t="str">
            <v>SI_HighLow</v>
          </cell>
          <cell r="AE1734" t="str">
            <v>not used</v>
          </cell>
          <cell r="AF1734" t="str">
            <v>G210107</v>
          </cell>
        </row>
        <row r="1735">
          <cell r="A1735" t="str">
            <v>SHARED</v>
          </cell>
          <cell r="B1735" t="str">
            <v>6</v>
          </cell>
          <cell r="C1735" t="str">
            <v>G_210107</v>
          </cell>
          <cell r="D1735" t="str">
            <v>0000040000</v>
          </cell>
          <cell r="E1735" t="str">
            <v>3</v>
          </cell>
          <cell r="F1735" t="str">
            <v>G_210107_004</v>
          </cell>
          <cell r="G1735" t="str">
            <v>(Dis.FORLI) (FORLI 2) TEMPERATURA ACQUA CALDAIA</v>
          </cell>
          <cell r="H1735" t="str">
            <v>"C</v>
          </cell>
          <cell r="I1735" t="str">
            <v>38725</v>
          </cell>
          <cell r="J1735" t="str">
            <v>62556</v>
          </cell>
          <cell r="K1735" t="str">
            <v>0</v>
          </cell>
          <cell r="L1735" t="str">
            <v>120</v>
          </cell>
          <cell r="M1735" t="str">
            <v>1</v>
          </cell>
          <cell r="N1735" t="str">
            <v>0</v>
          </cell>
          <cell r="O1735" t="str">
            <v>238</v>
          </cell>
          <cell r="P1735" t="str">
            <v>0</v>
          </cell>
          <cell r="Q1735" t="str">
            <v>15</v>
          </cell>
          <cell r="R1735" t="str">
            <v>LINEARE</v>
          </cell>
          <cell r="S1735" t="str">
            <v>900000</v>
          </cell>
          <cell r="T1735" t="str">
            <v>800000</v>
          </cell>
          <cell r="U1735" t="str">
            <v>800000</v>
          </cell>
          <cell r="V1735" t="str">
            <v>-800000</v>
          </cell>
          <cell r="W1735" t="str">
            <v>-800000</v>
          </cell>
          <cell r="X1735" t="str">
            <v>-900000</v>
          </cell>
          <cell r="Y1735" t="str">
            <v>0</v>
          </cell>
          <cell r="Z1735" t="str">
            <v>MEDIA</v>
          </cell>
          <cell r="AA1735" t="str">
            <v>10</v>
          </cell>
          <cell r="AB1735" t="str">
            <v>0</v>
          </cell>
          <cell r="AC1735" t="str">
            <v>NO</v>
          </cell>
          <cell r="AD1735" t="str">
            <v>SI_HighLow</v>
          </cell>
          <cell r="AE1735" t="str">
            <v>not used</v>
          </cell>
          <cell r="AF1735" t="str">
            <v>G210107</v>
          </cell>
        </row>
        <row r="1736">
          <cell r="A1736" t="str">
            <v>SHARED</v>
          </cell>
          <cell r="B1736" t="str">
            <v>6</v>
          </cell>
          <cell r="C1736" t="str">
            <v>G_210107</v>
          </cell>
          <cell r="D1736" t="str">
            <v>0000050000</v>
          </cell>
          <cell r="E1736" t="str">
            <v>4</v>
          </cell>
          <cell r="F1736" t="str">
            <v>G_210107_005</v>
          </cell>
          <cell r="G1736" t="str">
            <v>(Dis.FORLI) (FORLI 2) PRESSIONE USCITA CABINA</v>
          </cell>
          <cell r="H1736" t="str">
            <v>mm/H2O</v>
          </cell>
          <cell r="I1736" t="str">
            <v>38725</v>
          </cell>
          <cell r="J1736" t="str">
            <v>62556</v>
          </cell>
          <cell r="K1736" t="str">
            <v>0</v>
          </cell>
          <cell r="L1736" t="str">
            <v>6000</v>
          </cell>
          <cell r="M1736" t="str">
            <v>1</v>
          </cell>
          <cell r="N1736" t="str">
            <v>0</v>
          </cell>
          <cell r="O1736" t="str">
            <v>238</v>
          </cell>
          <cell r="P1736" t="str">
            <v>0</v>
          </cell>
          <cell r="Q1736" t="str">
            <v>15</v>
          </cell>
          <cell r="R1736" t="str">
            <v>LINEARE</v>
          </cell>
          <cell r="S1736" t="str">
            <v>900000</v>
          </cell>
          <cell r="T1736" t="str">
            <v>800000</v>
          </cell>
          <cell r="U1736" t="str">
            <v>800000</v>
          </cell>
          <cell r="V1736" t="str">
            <v>-800000</v>
          </cell>
          <cell r="W1736" t="str">
            <v>-800000</v>
          </cell>
          <cell r="X1736" t="str">
            <v>-900000</v>
          </cell>
          <cell r="Y1736" t="str">
            <v>0</v>
          </cell>
          <cell r="Z1736" t="str">
            <v>MEDIA</v>
          </cell>
          <cell r="AA1736" t="str">
            <v>10</v>
          </cell>
          <cell r="AB1736" t="str">
            <v>0</v>
          </cell>
          <cell r="AC1736" t="str">
            <v>NO</v>
          </cell>
          <cell r="AD1736" t="str">
            <v>SI_HighLow</v>
          </cell>
          <cell r="AE1736" t="str">
            <v>not used</v>
          </cell>
          <cell r="AF1736" t="str">
            <v>G210107</v>
          </cell>
        </row>
        <row r="1737">
          <cell r="A1737" t="str">
            <v>SHARED</v>
          </cell>
          <cell r="B1737" t="str">
            <v>6</v>
          </cell>
          <cell r="C1737" t="str">
            <v>G_210107</v>
          </cell>
          <cell r="D1737" t="str">
            <v>0000060000</v>
          </cell>
          <cell r="E1737" t="str">
            <v>7</v>
          </cell>
          <cell r="F1737" t="str">
            <v>G_210107_008</v>
          </cell>
          <cell r="G1737" t="str">
            <v>(Dis.FORLI) (FORLI 2) LIVELLO THT</v>
          </cell>
          <cell r="H1737" t="str">
            <v>lt</v>
          </cell>
          <cell r="I1737" t="str">
            <v>38725</v>
          </cell>
          <cell r="J1737" t="str">
            <v>62556</v>
          </cell>
          <cell r="K1737" t="str">
            <v>0</v>
          </cell>
          <cell r="L1737" t="str">
            <v>500</v>
          </cell>
          <cell r="M1737" t="str">
            <v>1</v>
          </cell>
          <cell r="N1737" t="str">
            <v>0</v>
          </cell>
          <cell r="O1737" t="str">
            <v>238</v>
          </cell>
          <cell r="P1737" t="str">
            <v>0</v>
          </cell>
          <cell r="Q1737" t="str">
            <v>15</v>
          </cell>
          <cell r="R1737" t="str">
            <v>LINEARE</v>
          </cell>
          <cell r="S1737" t="str">
            <v>900000</v>
          </cell>
          <cell r="T1737" t="str">
            <v>800000</v>
          </cell>
          <cell r="U1737" t="str">
            <v>800000</v>
          </cell>
          <cell r="V1737" t="str">
            <v>-800000</v>
          </cell>
          <cell r="W1737" t="str">
            <v>-800000</v>
          </cell>
          <cell r="X1737" t="str">
            <v>-900000</v>
          </cell>
          <cell r="Y1737" t="str">
            <v>0</v>
          </cell>
          <cell r="Z1737" t="str">
            <v>MEDIA</v>
          </cell>
          <cell r="AA1737" t="str">
            <v>10</v>
          </cell>
          <cell r="AB1737" t="str">
            <v>0</v>
          </cell>
          <cell r="AC1737" t="str">
            <v>NO</v>
          </cell>
          <cell r="AD1737" t="str">
            <v>SI_HighLow</v>
          </cell>
          <cell r="AE1737" t="str">
            <v>not used</v>
          </cell>
          <cell r="AF1737" t="str">
            <v>G210107</v>
          </cell>
        </row>
        <row r="1738">
          <cell r="A1738" t="str">
            <v>SHARED</v>
          </cell>
          <cell r="B1738" t="str">
            <v>7</v>
          </cell>
          <cell r="C1738" t="str">
            <v>G_210107</v>
          </cell>
          <cell r="D1738" t="str">
            <v>0000010000</v>
          </cell>
          <cell r="E1738" t="str">
            <v>0</v>
          </cell>
          <cell r="F1738" t="str">
            <v>G_210107_009</v>
          </cell>
          <cell r="G1738" t="str">
            <v>(Dis.FORLI) (FORLI 2) PORTATA INGRESSO SNAM</v>
          </cell>
          <cell r="H1738" t="str">
            <v>Sm3/h</v>
          </cell>
          <cell r="I1738" t="str">
            <v>38725</v>
          </cell>
          <cell r="J1738" t="str">
            <v>62556</v>
          </cell>
          <cell r="K1738" t="str">
            <v>0</v>
          </cell>
          <cell r="L1738" t="str">
            <v>31000</v>
          </cell>
          <cell r="M1738" t="str">
            <v>0</v>
          </cell>
          <cell r="N1738" t="str">
            <v>0</v>
          </cell>
          <cell r="O1738" t="str">
            <v>238</v>
          </cell>
          <cell r="P1738" t="str">
            <v>0</v>
          </cell>
          <cell r="Q1738" t="str">
            <v>15</v>
          </cell>
          <cell r="R1738" t="str">
            <v>LINEARE</v>
          </cell>
          <cell r="S1738" t="str">
            <v>999999</v>
          </cell>
          <cell r="T1738" t="str">
            <v>888888</v>
          </cell>
          <cell r="U1738" t="str">
            <v>888888</v>
          </cell>
          <cell r="V1738" t="str">
            <v>-888888</v>
          </cell>
          <cell r="W1738" t="str">
            <v>-888888</v>
          </cell>
          <cell r="X1738" t="str">
            <v>-999999</v>
          </cell>
          <cell r="Y1738" t="str">
            <v>0</v>
          </cell>
          <cell r="Z1738" t="str">
            <v>MEDIA</v>
          </cell>
          <cell r="AA1738" t="str">
            <v>10</v>
          </cell>
          <cell r="AB1738" t="str">
            <v>0</v>
          </cell>
          <cell r="AC1738" t="str">
            <v>NO</v>
          </cell>
          <cell r="AD1738" t="str">
            <v>NO</v>
          </cell>
          <cell r="AE1738" t="str">
            <v>not used</v>
          </cell>
          <cell r="AF1738" t="str">
            <v>G210107</v>
          </cell>
        </row>
        <row r="1739">
          <cell r="A1739" t="str">
            <v>SHARED</v>
          </cell>
          <cell r="B1739" t="str">
            <v>32</v>
          </cell>
          <cell r="C1739" t="str">
            <v>G_210107</v>
          </cell>
          <cell r="D1739" t="str">
            <v>0000010000</v>
          </cell>
          <cell r="E1739" t="str">
            <v>0</v>
          </cell>
          <cell r="F1739" t="str">
            <v>G_210107_010</v>
          </cell>
          <cell r="G1739" t="str">
            <v>(Dis.FORLI) (TURBOESPANSORE) TEMPERATURA GAS INGRESSO SNAM</v>
          </cell>
          <cell r="H1739" t="str">
            <v>"C</v>
          </cell>
          <cell r="I1739" t="str">
            <v>0</v>
          </cell>
          <cell r="J1739" t="str">
            <v>10000</v>
          </cell>
          <cell r="K1739" t="str">
            <v>0</v>
          </cell>
          <cell r="L1739" t="str">
            <v>50</v>
          </cell>
          <cell r="M1739" t="str">
            <v>1</v>
          </cell>
          <cell r="N1739" t="str">
            <v>0</v>
          </cell>
          <cell r="O1739" t="str">
            <v>100</v>
          </cell>
          <cell r="P1739" t="str">
            <v>0</v>
          </cell>
          <cell r="Q1739" t="str">
            <v>15</v>
          </cell>
          <cell r="R1739" t="str">
            <v>LINEARE</v>
          </cell>
          <cell r="S1739" t="str">
            <v>999999</v>
          </cell>
          <cell r="T1739" t="str">
            <v>888888</v>
          </cell>
          <cell r="U1739" t="str">
            <v>888888</v>
          </cell>
          <cell r="V1739" t="str">
            <v>-888888</v>
          </cell>
          <cell r="W1739" t="str">
            <v>-888888</v>
          </cell>
          <cell r="X1739" t="str">
            <v>-999999</v>
          </cell>
          <cell r="Y1739" t="str">
            <v>0</v>
          </cell>
          <cell r="Z1739" t="str">
            <v>MEDIA</v>
          </cell>
          <cell r="AA1739" t="str">
            <v>10</v>
          </cell>
          <cell r="AB1739" t="str">
            <v>0</v>
          </cell>
          <cell r="AC1739" t="str">
            <v>NO</v>
          </cell>
          <cell r="AD1739" t="str">
            <v>SI_HighLow</v>
          </cell>
          <cell r="AE1739" t="str">
            <v>not used</v>
          </cell>
          <cell r="AF1739" t="str">
            <v>G000000</v>
          </cell>
        </row>
        <row r="1740">
          <cell r="A1740" t="str">
            <v>SHARED</v>
          </cell>
          <cell r="B1740" t="str">
            <v>32</v>
          </cell>
          <cell r="C1740" t="str">
            <v>G_210107</v>
          </cell>
          <cell r="D1740" t="str">
            <v>0000020000</v>
          </cell>
          <cell r="E1740" t="str">
            <v>1</v>
          </cell>
          <cell r="F1740" t="str">
            <v>G_210107_011</v>
          </cell>
          <cell r="G1740" t="str">
            <v>(Dis.FORLI) (TURBOESPANSORE) PRESSIONE GAS INGRESSO SNAM</v>
          </cell>
          <cell r="H1740" t="str">
            <v>bar</v>
          </cell>
          <cell r="I1740" t="str">
            <v>0</v>
          </cell>
          <cell r="J1740" t="str">
            <v>10000</v>
          </cell>
          <cell r="K1740" t="str">
            <v>0</v>
          </cell>
          <cell r="L1740" t="str">
            <v>60</v>
          </cell>
          <cell r="M1740" t="str">
            <v>1</v>
          </cell>
          <cell r="N1740" t="str">
            <v>0</v>
          </cell>
          <cell r="O1740" t="str">
            <v>100</v>
          </cell>
          <cell r="P1740" t="str">
            <v>0</v>
          </cell>
          <cell r="Q1740" t="str">
            <v>15</v>
          </cell>
          <cell r="R1740" t="str">
            <v>LINEARE</v>
          </cell>
          <cell r="S1740" t="str">
            <v>999999</v>
          </cell>
          <cell r="T1740" t="str">
            <v>888888</v>
          </cell>
          <cell r="U1740" t="str">
            <v>888888</v>
          </cell>
          <cell r="V1740" t="str">
            <v>-888888</v>
          </cell>
          <cell r="W1740" t="str">
            <v>-888888</v>
          </cell>
          <cell r="X1740" t="str">
            <v>-999999</v>
          </cell>
          <cell r="Y1740" t="str">
            <v>0</v>
          </cell>
          <cell r="Z1740" t="str">
            <v>MEDIA</v>
          </cell>
          <cell r="AA1740" t="str">
            <v>10</v>
          </cell>
          <cell r="AB1740" t="str">
            <v>0</v>
          </cell>
          <cell r="AC1740" t="str">
            <v>NO</v>
          </cell>
          <cell r="AD1740" t="str">
            <v>SI_HighLow</v>
          </cell>
          <cell r="AE1740" t="str">
            <v>not used</v>
          </cell>
          <cell r="AF1740" t="str">
            <v>G000000</v>
          </cell>
        </row>
        <row r="1741">
          <cell r="A1741" t="str">
            <v>SHARED</v>
          </cell>
          <cell r="B1741" t="str">
            <v>32</v>
          </cell>
          <cell r="C1741" t="str">
            <v>G_210107</v>
          </cell>
          <cell r="D1741" t="str">
            <v>0000030000</v>
          </cell>
          <cell r="E1741" t="str">
            <v>2</v>
          </cell>
          <cell r="F1741" t="str">
            <v>G_210107_012</v>
          </cell>
          <cell r="G1741" t="str">
            <v>(Dis.FORLI) (TURBOESPANSORE) PORTATA GAS INGRESSO SNAM</v>
          </cell>
          <cell r="H1741" t="str">
            <v>Sm3/h</v>
          </cell>
          <cell r="I1741" t="str">
            <v>0</v>
          </cell>
          <cell r="J1741" t="str">
            <v>10000</v>
          </cell>
          <cell r="K1741" t="str">
            <v>0</v>
          </cell>
          <cell r="L1741" t="str">
            <v>35000</v>
          </cell>
          <cell r="M1741" t="str">
            <v>0</v>
          </cell>
          <cell r="N1741" t="str">
            <v>0</v>
          </cell>
          <cell r="O1741" t="str">
            <v>100</v>
          </cell>
          <cell r="P1741" t="str">
            <v>0</v>
          </cell>
          <cell r="Q1741" t="str">
            <v>15</v>
          </cell>
          <cell r="R1741" t="str">
            <v>LINEARE</v>
          </cell>
          <cell r="S1741" t="str">
            <v>999999</v>
          </cell>
          <cell r="T1741" t="str">
            <v>888888</v>
          </cell>
          <cell r="U1741" t="str">
            <v>888888</v>
          </cell>
          <cell r="V1741" t="str">
            <v>-888888</v>
          </cell>
          <cell r="W1741" t="str">
            <v>-888888</v>
          </cell>
          <cell r="X1741" t="str">
            <v>-999999</v>
          </cell>
          <cell r="Y1741" t="str">
            <v>0</v>
          </cell>
          <cell r="Z1741" t="str">
            <v>MEDIA</v>
          </cell>
          <cell r="AA1741" t="str">
            <v>10</v>
          </cell>
          <cell r="AB1741" t="str">
            <v>0</v>
          </cell>
          <cell r="AC1741" t="str">
            <v>NO</v>
          </cell>
          <cell r="AD1741" t="str">
            <v>NO</v>
          </cell>
          <cell r="AE1741" t="str">
            <v>not used</v>
          </cell>
          <cell r="AF1741" t="str">
            <v>G000000</v>
          </cell>
        </row>
        <row r="1742">
          <cell r="A1742" t="str">
            <v>SHARED</v>
          </cell>
          <cell r="B1742" t="str">
            <v>32</v>
          </cell>
          <cell r="C1742" t="str">
            <v>G_210107</v>
          </cell>
          <cell r="D1742" t="str">
            <v>0000040000</v>
          </cell>
          <cell r="E1742" t="str">
            <v>3</v>
          </cell>
          <cell r="F1742" t="str">
            <v>G_210107_013</v>
          </cell>
          <cell r="G1742" t="str">
            <v>(Dis.FORLI) (TURBOESPANSORE) % APERTURA FCV</v>
          </cell>
          <cell r="H1742" t="str">
            <v>%</v>
          </cell>
          <cell r="I1742" t="str">
            <v>0</v>
          </cell>
          <cell r="J1742" t="str">
            <v>10000</v>
          </cell>
          <cell r="K1742" t="str">
            <v>0</v>
          </cell>
          <cell r="L1742" t="str">
            <v>100</v>
          </cell>
          <cell r="M1742" t="str">
            <v>1</v>
          </cell>
          <cell r="N1742" t="str">
            <v>0</v>
          </cell>
          <cell r="O1742" t="str">
            <v>100</v>
          </cell>
          <cell r="P1742" t="str">
            <v>0</v>
          </cell>
          <cell r="Q1742" t="str">
            <v>15</v>
          </cell>
          <cell r="R1742" t="str">
            <v>LINEARE</v>
          </cell>
          <cell r="S1742" t="str">
            <v>999999</v>
          </cell>
          <cell r="T1742" t="str">
            <v>888888</v>
          </cell>
          <cell r="U1742" t="str">
            <v>888888</v>
          </cell>
          <cell r="V1742" t="str">
            <v>-888888</v>
          </cell>
          <cell r="W1742" t="str">
            <v>-888888</v>
          </cell>
          <cell r="X1742" t="str">
            <v>-999999</v>
          </cell>
          <cell r="Y1742" t="str">
            <v>0</v>
          </cell>
          <cell r="Z1742" t="str">
            <v>MEDIA</v>
          </cell>
          <cell r="AA1742" t="str">
            <v>10</v>
          </cell>
          <cell r="AB1742" t="str">
            <v>0</v>
          </cell>
          <cell r="AC1742" t="str">
            <v>NO</v>
          </cell>
          <cell r="AD1742" t="str">
            <v>SI_HighLow</v>
          </cell>
          <cell r="AE1742" t="str">
            <v>not used</v>
          </cell>
          <cell r="AF1742" t="str">
            <v>G000000</v>
          </cell>
        </row>
        <row r="1743">
          <cell r="A1743" t="str">
            <v>SHARED</v>
          </cell>
          <cell r="B1743" t="str">
            <v>32</v>
          </cell>
          <cell r="C1743" t="str">
            <v>G_210107</v>
          </cell>
          <cell r="D1743" t="str">
            <v>0000050000</v>
          </cell>
          <cell r="E1743" t="str">
            <v>4</v>
          </cell>
          <cell r="F1743" t="str">
            <v>G_210107_014</v>
          </cell>
          <cell r="G1743" t="str">
            <v>(Dis.FORLI) (TURBOESPANSORE) TEMPERATURA GAS INGRESSO PRIMO STADIO</v>
          </cell>
          <cell r="H1743" t="str">
            <v>"C</v>
          </cell>
          <cell r="I1743" t="str">
            <v>0</v>
          </cell>
          <cell r="J1743" t="str">
            <v>10000</v>
          </cell>
          <cell r="K1743" t="str">
            <v>0</v>
          </cell>
          <cell r="L1743" t="str">
            <v>100</v>
          </cell>
          <cell r="M1743" t="str">
            <v>1</v>
          </cell>
          <cell r="N1743" t="str">
            <v>0</v>
          </cell>
          <cell r="O1743" t="str">
            <v>100</v>
          </cell>
          <cell r="P1743" t="str">
            <v>0</v>
          </cell>
          <cell r="Q1743" t="str">
            <v>15</v>
          </cell>
          <cell r="R1743" t="str">
            <v>LINEARE</v>
          </cell>
          <cell r="S1743" t="str">
            <v>999999</v>
          </cell>
          <cell r="T1743" t="str">
            <v>888888</v>
          </cell>
          <cell r="U1743" t="str">
            <v>888888</v>
          </cell>
          <cell r="V1743" t="str">
            <v>-888888</v>
          </cell>
          <cell r="W1743" t="str">
            <v>-888888</v>
          </cell>
          <cell r="X1743" t="str">
            <v>-999999</v>
          </cell>
          <cell r="Y1743" t="str">
            <v>0</v>
          </cell>
          <cell r="Z1743" t="str">
            <v>MEDIA</v>
          </cell>
          <cell r="AA1743" t="str">
            <v>10</v>
          </cell>
          <cell r="AB1743" t="str">
            <v>0</v>
          </cell>
          <cell r="AC1743" t="str">
            <v>NO</v>
          </cell>
          <cell r="AD1743" t="str">
            <v>SI_HighLow</v>
          </cell>
          <cell r="AE1743" t="str">
            <v>not used</v>
          </cell>
          <cell r="AF1743" t="str">
            <v>G000000</v>
          </cell>
        </row>
        <row r="1744">
          <cell r="A1744" t="str">
            <v>SHARED</v>
          </cell>
          <cell r="B1744" t="str">
            <v>32</v>
          </cell>
          <cell r="C1744" t="str">
            <v>G_210107</v>
          </cell>
          <cell r="D1744" t="str">
            <v>0000060000</v>
          </cell>
          <cell r="E1744" t="str">
            <v>5</v>
          </cell>
          <cell r="F1744" t="str">
            <v>G_210107_015</v>
          </cell>
          <cell r="G1744" t="str">
            <v>(Dis.FORLI) (TURBOESPANSORE) PRESSIONE GAS INGRESSO PRIMO STADIO</v>
          </cell>
          <cell r="H1744" t="str">
            <v>bar</v>
          </cell>
          <cell r="I1744" t="str">
            <v>0</v>
          </cell>
          <cell r="J1744" t="str">
            <v>10000</v>
          </cell>
          <cell r="K1744" t="str">
            <v>0</v>
          </cell>
          <cell r="L1744" t="str">
            <v>70</v>
          </cell>
          <cell r="M1744" t="str">
            <v>1</v>
          </cell>
          <cell r="N1744" t="str">
            <v>0</v>
          </cell>
          <cell r="O1744" t="str">
            <v>100</v>
          </cell>
          <cell r="P1744" t="str">
            <v>0</v>
          </cell>
          <cell r="Q1744" t="str">
            <v>15</v>
          </cell>
          <cell r="R1744" t="str">
            <v>LINEARE</v>
          </cell>
          <cell r="S1744" t="str">
            <v>999999</v>
          </cell>
          <cell r="T1744" t="str">
            <v>888888</v>
          </cell>
          <cell r="U1744" t="str">
            <v>888888</v>
          </cell>
          <cell r="V1744" t="str">
            <v>-888888</v>
          </cell>
          <cell r="W1744" t="str">
            <v>-888888</v>
          </cell>
          <cell r="X1744" t="str">
            <v>-999999</v>
          </cell>
          <cell r="Y1744" t="str">
            <v>0</v>
          </cell>
          <cell r="Z1744" t="str">
            <v>MEDIA</v>
          </cell>
          <cell r="AA1744" t="str">
            <v>10</v>
          </cell>
          <cell r="AB1744" t="str">
            <v>0</v>
          </cell>
          <cell r="AC1744" t="str">
            <v>NO</v>
          </cell>
          <cell r="AD1744" t="str">
            <v>SI_HighLow</v>
          </cell>
          <cell r="AE1744" t="str">
            <v>not used</v>
          </cell>
          <cell r="AF1744" t="str">
            <v>G000000</v>
          </cell>
        </row>
        <row r="1745">
          <cell r="A1745" t="str">
            <v>SHARED</v>
          </cell>
          <cell r="B1745" t="str">
            <v>32</v>
          </cell>
          <cell r="C1745" t="str">
            <v>G_210107</v>
          </cell>
          <cell r="D1745" t="str">
            <v>0000070000</v>
          </cell>
          <cell r="E1745" t="str">
            <v>6</v>
          </cell>
          <cell r="F1745" t="str">
            <v>G_210107_016</v>
          </cell>
          <cell r="G1745" t="str">
            <v>(Dis.FORLI) (TURBOESPANSORE) TEMPERATURA GAS INGRESSO SECONDO STADIO</v>
          </cell>
          <cell r="H1745" t="str">
            <v>"C</v>
          </cell>
          <cell r="I1745" t="str">
            <v>0</v>
          </cell>
          <cell r="J1745" t="str">
            <v>10000</v>
          </cell>
          <cell r="K1745" t="str">
            <v>0</v>
          </cell>
          <cell r="L1745" t="str">
            <v>100</v>
          </cell>
          <cell r="M1745" t="str">
            <v>1</v>
          </cell>
          <cell r="N1745" t="str">
            <v>0</v>
          </cell>
          <cell r="O1745" t="str">
            <v>100</v>
          </cell>
          <cell r="P1745" t="str">
            <v>0</v>
          </cell>
          <cell r="Q1745" t="str">
            <v>15</v>
          </cell>
          <cell r="R1745" t="str">
            <v>LINEARE</v>
          </cell>
          <cell r="S1745" t="str">
            <v>999999</v>
          </cell>
          <cell r="T1745" t="str">
            <v>888888</v>
          </cell>
          <cell r="U1745" t="str">
            <v>888888</v>
          </cell>
          <cell r="V1745" t="str">
            <v>-888888</v>
          </cell>
          <cell r="W1745" t="str">
            <v>-888888</v>
          </cell>
          <cell r="X1745" t="str">
            <v>-999999</v>
          </cell>
          <cell r="Y1745" t="str">
            <v>0</v>
          </cell>
          <cell r="Z1745" t="str">
            <v>MEDIA</v>
          </cell>
          <cell r="AA1745" t="str">
            <v>10</v>
          </cell>
          <cell r="AB1745" t="str">
            <v>0</v>
          </cell>
          <cell r="AC1745" t="str">
            <v>NO</v>
          </cell>
          <cell r="AD1745" t="str">
            <v>SI_HighLow</v>
          </cell>
          <cell r="AE1745" t="str">
            <v>not used</v>
          </cell>
          <cell r="AF1745" t="str">
            <v>G000000</v>
          </cell>
        </row>
        <row r="1746">
          <cell r="A1746" t="str">
            <v>SHARED</v>
          </cell>
          <cell r="B1746" t="str">
            <v>32</v>
          </cell>
          <cell r="C1746" t="str">
            <v>G_210107</v>
          </cell>
          <cell r="D1746" t="str">
            <v>0000080000</v>
          </cell>
          <cell r="E1746" t="str">
            <v>7</v>
          </cell>
          <cell r="F1746" t="str">
            <v>G_210107_017</v>
          </cell>
          <cell r="G1746" t="str">
            <v>(Dis.FORLI) (TURBOESPANSORE) PRESSIONE GAS INGRESSO SECONDO STADIO</v>
          </cell>
          <cell r="H1746" t="str">
            <v>bar</v>
          </cell>
          <cell r="I1746" t="str">
            <v>0</v>
          </cell>
          <cell r="J1746" t="str">
            <v>10000</v>
          </cell>
          <cell r="K1746" t="str">
            <v>0</v>
          </cell>
          <cell r="L1746" t="str">
            <v>25</v>
          </cell>
          <cell r="M1746" t="str">
            <v>1</v>
          </cell>
          <cell r="N1746" t="str">
            <v>0</v>
          </cell>
          <cell r="O1746" t="str">
            <v>100</v>
          </cell>
          <cell r="P1746" t="str">
            <v>0</v>
          </cell>
          <cell r="Q1746" t="str">
            <v>15</v>
          </cell>
          <cell r="R1746" t="str">
            <v>LINEARE</v>
          </cell>
          <cell r="S1746" t="str">
            <v>999999</v>
          </cell>
          <cell r="T1746" t="str">
            <v>888888</v>
          </cell>
          <cell r="U1746" t="str">
            <v>888888</v>
          </cell>
          <cell r="V1746" t="str">
            <v>-888888</v>
          </cell>
          <cell r="W1746" t="str">
            <v>-888888</v>
          </cell>
          <cell r="X1746" t="str">
            <v>-999999</v>
          </cell>
          <cell r="Y1746" t="str">
            <v>0</v>
          </cell>
          <cell r="Z1746" t="str">
            <v>MEDIA</v>
          </cell>
          <cell r="AA1746" t="str">
            <v>10</v>
          </cell>
          <cell r="AB1746" t="str">
            <v>0</v>
          </cell>
          <cell r="AC1746" t="str">
            <v>NO</v>
          </cell>
          <cell r="AD1746" t="str">
            <v>SI_HighLow</v>
          </cell>
          <cell r="AE1746" t="str">
            <v>not used</v>
          </cell>
          <cell r="AF1746" t="str">
            <v>G000000</v>
          </cell>
        </row>
        <row r="1747">
          <cell r="A1747" t="str">
            <v>SHARED</v>
          </cell>
          <cell r="B1747" t="str">
            <v>33</v>
          </cell>
          <cell r="C1747" t="str">
            <v>G_210107</v>
          </cell>
          <cell r="D1747" t="str">
            <v>0000010000</v>
          </cell>
          <cell r="E1747" t="str">
            <v>0</v>
          </cell>
          <cell r="F1747" t="str">
            <v>G_210107_018</v>
          </cell>
          <cell r="G1747" t="str">
            <v>(Dis.FORLI) (TURBOESPANSORE) TEMPERATURA GAS USCITA SECONDO STADIO</v>
          </cell>
          <cell r="H1747" t="str">
            <v>"C</v>
          </cell>
          <cell r="I1747" t="str">
            <v>0</v>
          </cell>
          <cell r="J1747" t="str">
            <v>10000</v>
          </cell>
          <cell r="K1747" t="str">
            <v>-50</v>
          </cell>
          <cell r="L1747" t="str">
            <v>50</v>
          </cell>
          <cell r="M1747" t="str">
            <v>1</v>
          </cell>
          <cell r="N1747" t="str">
            <v>0</v>
          </cell>
          <cell r="O1747" t="str">
            <v>100</v>
          </cell>
          <cell r="P1747" t="str">
            <v>0</v>
          </cell>
          <cell r="Q1747" t="str">
            <v>15</v>
          </cell>
          <cell r="R1747" t="str">
            <v>LINEARE</v>
          </cell>
          <cell r="S1747" t="str">
            <v>999999</v>
          </cell>
          <cell r="T1747" t="str">
            <v>888888</v>
          </cell>
          <cell r="U1747" t="str">
            <v>888888</v>
          </cell>
          <cell r="V1747" t="str">
            <v>-888888</v>
          </cell>
          <cell r="W1747" t="str">
            <v>-888888</v>
          </cell>
          <cell r="X1747" t="str">
            <v>-999999</v>
          </cell>
          <cell r="Y1747" t="str">
            <v>0</v>
          </cell>
          <cell r="Z1747" t="str">
            <v>MEDIA</v>
          </cell>
          <cell r="AA1747" t="str">
            <v>10</v>
          </cell>
          <cell r="AB1747" t="str">
            <v>0</v>
          </cell>
          <cell r="AC1747" t="str">
            <v>NO</v>
          </cell>
          <cell r="AD1747" t="str">
            <v>SI_HighLow</v>
          </cell>
          <cell r="AE1747" t="str">
            <v>not used</v>
          </cell>
          <cell r="AF1747" t="str">
            <v>G000000</v>
          </cell>
        </row>
        <row r="1748">
          <cell r="A1748" t="str">
            <v>SHARED</v>
          </cell>
          <cell r="B1748" t="str">
            <v>33</v>
          </cell>
          <cell r="C1748" t="str">
            <v>G_210107</v>
          </cell>
          <cell r="D1748" t="str">
            <v>0000020000</v>
          </cell>
          <cell r="E1748" t="str">
            <v>1</v>
          </cell>
          <cell r="F1748" t="str">
            <v>G_210107_019</v>
          </cell>
          <cell r="G1748" t="str">
            <v>(Dis.FORLI) (TURBOESPANSORE) PRESSIONE GAS USCITA SECONDO LIVELLO</v>
          </cell>
          <cell r="H1748" t="str">
            <v>bar</v>
          </cell>
          <cell r="I1748" t="str">
            <v>0</v>
          </cell>
          <cell r="J1748" t="str">
            <v>10000</v>
          </cell>
          <cell r="K1748" t="str">
            <v>0</v>
          </cell>
          <cell r="L1748" t="str">
            <v>10</v>
          </cell>
          <cell r="M1748" t="str">
            <v>1</v>
          </cell>
          <cell r="N1748" t="str">
            <v>0</v>
          </cell>
          <cell r="O1748" t="str">
            <v>100</v>
          </cell>
          <cell r="P1748" t="str">
            <v>0</v>
          </cell>
          <cell r="Q1748" t="str">
            <v>15</v>
          </cell>
          <cell r="R1748" t="str">
            <v>LINEARE</v>
          </cell>
          <cell r="S1748" t="str">
            <v>999999</v>
          </cell>
          <cell r="T1748" t="str">
            <v>888888</v>
          </cell>
          <cell r="U1748" t="str">
            <v>888888</v>
          </cell>
          <cell r="V1748" t="str">
            <v>-888888</v>
          </cell>
          <cell r="W1748" t="str">
            <v>-888888</v>
          </cell>
          <cell r="X1748" t="str">
            <v>-999999</v>
          </cell>
          <cell r="Y1748" t="str">
            <v>0</v>
          </cell>
          <cell r="Z1748" t="str">
            <v>MEDIA</v>
          </cell>
          <cell r="AA1748" t="str">
            <v>10</v>
          </cell>
          <cell r="AB1748" t="str">
            <v>0</v>
          </cell>
          <cell r="AC1748" t="str">
            <v>NO</v>
          </cell>
          <cell r="AD1748" t="str">
            <v>SI_HighLow</v>
          </cell>
          <cell r="AE1748" t="str">
            <v>not used</v>
          </cell>
          <cell r="AF1748" t="str">
            <v>G000000</v>
          </cell>
        </row>
        <row r="1749">
          <cell r="A1749" t="str">
            <v>SHARED</v>
          </cell>
          <cell r="B1749" t="str">
            <v>33</v>
          </cell>
          <cell r="C1749" t="str">
            <v>G_210107</v>
          </cell>
          <cell r="D1749" t="str">
            <v>0000030000</v>
          </cell>
          <cell r="E1749" t="str">
            <v>2</v>
          </cell>
          <cell r="F1749" t="str">
            <v>G_210107_020</v>
          </cell>
          <cell r="G1749" t="str">
            <v>(Dis.FORLI) (TURBOESPANSORE) GIRI TURBINE</v>
          </cell>
          <cell r="H1749" t="str">
            <v>RPM</v>
          </cell>
          <cell r="I1749" t="str">
            <v>0</v>
          </cell>
          <cell r="J1749" t="str">
            <v>10000</v>
          </cell>
          <cell r="K1749" t="str">
            <v>0</v>
          </cell>
          <cell r="L1749" t="str">
            <v>40000</v>
          </cell>
          <cell r="M1749" t="str">
            <v>1</v>
          </cell>
          <cell r="N1749" t="str">
            <v>0</v>
          </cell>
          <cell r="O1749" t="str">
            <v>100</v>
          </cell>
          <cell r="P1749" t="str">
            <v>0</v>
          </cell>
          <cell r="Q1749" t="str">
            <v>15</v>
          </cell>
          <cell r="R1749" t="str">
            <v>LINEARE</v>
          </cell>
          <cell r="S1749" t="str">
            <v>999999</v>
          </cell>
          <cell r="T1749" t="str">
            <v>888888</v>
          </cell>
          <cell r="U1749" t="str">
            <v>888888</v>
          </cell>
          <cell r="V1749" t="str">
            <v>-888888</v>
          </cell>
          <cell r="W1749" t="str">
            <v>-888888</v>
          </cell>
          <cell r="X1749" t="str">
            <v>-999999</v>
          </cell>
          <cell r="Y1749" t="str">
            <v>0</v>
          </cell>
          <cell r="Z1749" t="str">
            <v>MEDIA</v>
          </cell>
          <cell r="AA1749" t="str">
            <v>10</v>
          </cell>
          <cell r="AB1749" t="str">
            <v>0</v>
          </cell>
          <cell r="AC1749" t="str">
            <v>NO</v>
          </cell>
          <cell r="AD1749" t="str">
            <v>SI_HighLow</v>
          </cell>
          <cell r="AE1749" t="str">
            <v>not used</v>
          </cell>
          <cell r="AF1749" t="str">
            <v>G000000</v>
          </cell>
        </row>
        <row r="1750">
          <cell r="A1750" t="str">
            <v>SHARED</v>
          </cell>
          <cell r="B1750" t="str">
            <v>33</v>
          </cell>
          <cell r="C1750" t="str">
            <v>G_210107</v>
          </cell>
          <cell r="D1750" t="str">
            <v>0000040000</v>
          </cell>
          <cell r="E1750" t="str">
            <v>3</v>
          </cell>
          <cell r="F1750" t="str">
            <v>G_210107_021</v>
          </cell>
          <cell r="G1750" t="str">
            <v>(Dis.FORLI) (TURBOESPANSORE) POTENZA PRODOTTA</v>
          </cell>
          <cell r="H1750" t="str">
            <v>Kw</v>
          </cell>
          <cell r="I1750" t="str">
            <v>0</v>
          </cell>
          <cell r="J1750" t="str">
            <v>10000</v>
          </cell>
          <cell r="K1750" t="str">
            <v>0</v>
          </cell>
          <cell r="L1750" t="str">
            <v>2000</v>
          </cell>
          <cell r="M1750" t="str">
            <v>1</v>
          </cell>
          <cell r="N1750" t="str">
            <v>0</v>
          </cell>
          <cell r="O1750" t="str">
            <v>100</v>
          </cell>
          <cell r="P1750" t="str">
            <v>0</v>
          </cell>
          <cell r="Q1750" t="str">
            <v>15</v>
          </cell>
          <cell r="R1750" t="str">
            <v>LINEARE</v>
          </cell>
          <cell r="S1750" t="str">
            <v>999999</v>
          </cell>
          <cell r="T1750" t="str">
            <v>888888</v>
          </cell>
          <cell r="U1750" t="str">
            <v>888888</v>
          </cell>
          <cell r="V1750" t="str">
            <v>-888888</v>
          </cell>
          <cell r="W1750" t="str">
            <v>-888888</v>
          </cell>
          <cell r="X1750" t="str">
            <v>-999999</v>
          </cell>
          <cell r="Y1750" t="str">
            <v>0</v>
          </cell>
          <cell r="Z1750" t="str">
            <v>MEDIA</v>
          </cell>
          <cell r="AA1750" t="str">
            <v>10</v>
          </cell>
          <cell r="AB1750" t="str">
            <v>0</v>
          </cell>
          <cell r="AC1750" t="str">
            <v>NO</v>
          </cell>
          <cell r="AD1750" t="str">
            <v>SI_HighLow</v>
          </cell>
          <cell r="AE1750" t="str">
            <v>not used</v>
          </cell>
          <cell r="AF1750" t="str">
            <v>G000000</v>
          </cell>
        </row>
        <row r="1751">
          <cell r="A1751" t="str">
            <v>SHARED</v>
          </cell>
          <cell r="B1751" t="str">
            <v>33</v>
          </cell>
          <cell r="C1751" t="str">
            <v>G_210107</v>
          </cell>
          <cell r="D1751" t="str">
            <v>0000050000</v>
          </cell>
          <cell r="E1751" t="str">
            <v>4</v>
          </cell>
          <cell r="F1751" t="str">
            <v>G_210107_022</v>
          </cell>
          <cell r="G1751" t="str">
            <v>(Dis.FORLI) (TURBOESPANSORE) TEMPERATURA ACQUA RAFFREDDAMENTO OLIO</v>
          </cell>
          <cell r="H1751" t="str">
            <v>"C</v>
          </cell>
          <cell r="I1751" t="str">
            <v>0</v>
          </cell>
          <cell r="J1751" t="str">
            <v>10000</v>
          </cell>
          <cell r="K1751" t="str">
            <v>0</v>
          </cell>
          <cell r="L1751" t="str">
            <v>60</v>
          </cell>
          <cell r="M1751" t="str">
            <v>1</v>
          </cell>
          <cell r="N1751" t="str">
            <v>0</v>
          </cell>
          <cell r="O1751" t="str">
            <v>100</v>
          </cell>
          <cell r="P1751" t="str">
            <v>0</v>
          </cell>
          <cell r="Q1751" t="str">
            <v>15</v>
          </cell>
          <cell r="R1751" t="str">
            <v>LINEARE</v>
          </cell>
          <cell r="S1751" t="str">
            <v>999999</v>
          </cell>
          <cell r="T1751" t="str">
            <v>888888</v>
          </cell>
          <cell r="U1751" t="str">
            <v>888888</v>
          </cell>
          <cell r="V1751" t="str">
            <v>-888888</v>
          </cell>
          <cell r="W1751" t="str">
            <v>-888888</v>
          </cell>
          <cell r="X1751" t="str">
            <v>-999999</v>
          </cell>
          <cell r="Y1751" t="str">
            <v>0</v>
          </cell>
          <cell r="Z1751" t="str">
            <v>MEDIA</v>
          </cell>
          <cell r="AA1751" t="str">
            <v>10</v>
          </cell>
          <cell r="AB1751" t="str">
            <v>0</v>
          </cell>
          <cell r="AC1751" t="str">
            <v>NO</v>
          </cell>
          <cell r="AD1751" t="str">
            <v>SI_HighLow</v>
          </cell>
          <cell r="AE1751" t="str">
            <v>not used</v>
          </cell>
          <cell r="AF1751" t="str">
            <v>G000000</v>
          </cell>
        </row>
        <row r="1752">
          <cell r="A1752" t="str">
            <v>SHARED</v>
          </cell>
          <cell r="B1752" t="str">
            <v>33</v>
          </cell>
          <cell r="C1752" t="str">
            <v>G_210107</v>
          </cell>
          <cell r="D1752" t="str">
            <v>0000060000</v>
          </cell>
          <cell r="E1752" t="str">
            <v>5</v>
          </cell>
          <cell r="F1752" t="str">
            <v>G_210107_023</v>
          </cell>
          <cell r="G1752" t="str">
            <v>(Dis.FORLI) (TURBOESPANSORE) TEMPERATURA MANDATA OLIO</v>
          </cell>
          <cell r="H1752" t="str">
            <v>"C</v>
          </cell>
          <cell r="I1752" t="str">
            <v>0</v>
          </cell>
          <cell r="J1752" t="str">
            <v>10000</v>
          </cell>
          <cell r="K1752" t="str">
            <v>0</v>
          </cell>
          <cell r="L1752" t="str">
            <v>100</v>
          </cell>
          <cell r="M1752" t="str">
            <v>1</v>
          </cell>
          <cell r="N1752" t="str">
            <v>0</v>
          </cell>
          <cell r="O1752" t="str">
            <v>100</v>
          </cell>
          <cell r="P1752" t="str">
            <v>0</v>
          </cell>
          <cell r="Q1752" t="str">
            <v>15</v>
          </cell>
          <cell r="R1752" t="str">
            <v>LINEARE</v>
          </cell>
          <cell r="S1752" t="str">
            <v>999999</v>
          </cell>
          <cell r="T1752" t="str">
            <v>888888</v>
          </cell>
          <cell r="U1752" t="str">
            <v>888888</v>
          </cell>
          <cell r="V1752" t="str">
            <v>-888888</v>
          </cell>
          <cell r="W1752" t="str">
            <v>-888888</v>
          </cell>
          <cell r="X1752" t="str">
            <v>-999999</v>
          </cell>
          <cell r="Y1752" t="str">
            <v>0</v>
          </cell>
          <cell r="Z1752" t="str">
            <v>MEDIA</v>
          </cell>
          <cell r="AA1752" t="str">
            <v>10</v>
          </cell>
          <cell r="AB1752" t="str">
            <v>0</v>
          </cell>
          <cell r="AC1752" t="str">
            <v>NO</v>
          </cell>
          <cell r="AD1752" t="str">
            <v>SI_HighLow</v>
          </cell>
          <cell r="AE1752" t="str">
            <v>not used</v>
          </cell>
          <cell r="AF1752" t="str">
            <v>G000000</v>
          </cell>
        </row>
        <row r="1753">
          <cell r="A1753" t="str">
            <v>SHARED</v>
          </cell>
          <cell r="B1753" t="str">
            <v>33</v>
          </cell>
          <cell r="C1753" t="str">
            <v>G_210107</v>
          </cell>
          <cell r="D1753" t="str">
            <v>0000070000</v>
          </cell>
          <cell r="E1753" t="str">
            <v>6</v>
          </cell>
          <cell r="F1753" t="str">
            <v>G_210107_024</v>
          </cell>
          <cell r="G1753" t="str">
            <v>(Dis.FORLI) (TURBOESPANSORE) PRESSIONE MANDATA OLIO</v>
          </cell>
          <cell r="H1753" t="str">
            <v>bar</v>
          </cell>
          <cell r="I1753" t="str">
            <v>0</v>
          </cell>
          <cell r="J1753" t="str">
            <v>10000</v>
          </cell>
          <cell r="K1753" t="str">
            <v>0</v>
          </cell>
          <cell r="L1753" t="str">
            <v>20</v>
          </cell>
          <cell r="M1753" t="str">
            <v>1</v>
          </cell>
          <cell r="N1753" t="str">
            <v>0</v>
          </cell>
          <cell r="O1753" t="str">
            <v>100</v>
          </cell>
          <cell r="P1753" t="str">
            <v>0</v>
          </cell>
          <cell r="Q1753" t="str">
            <v>15</v>
          </cell>
          <cell r="R1753" t="str">
            <v>LINEARE</v>
          </cell>
          <cell r="S1753" t="str">
            <v>999999</v>
          </cell>
          <cell r="T1753" t="str">
            <v>888888</v>
          </cell>
          <cell r="U1753" t="str">
            <v>888888</v>
          </cell>
          <cell r="V1753" t="str">
            <v>-888888</v>
          </cell>
          <cell r="W1753" t="str">
            <v>-888888</v>
          </cell>
          <cell r="X1753" t="str">
            <v>-999999</v>
          </cell>
          <cell r="Y1753" t="str">
            <v>0</v>
          </cell>
          <cell r="Z1753" t="str">
            <v>MEDIA</v>
          </cell>
          <cell r="AA1753" t="str">
            <v>10</v>
          </cell>
          <cell r="AB1753" t="str">
            <v>0</v>
          </cell>
          <cell r="AC1753" t="str">
            <v>NO</v>
          </cell>
          <cell r="AD1753" t="str">
            <v>SI_HighLow</v>
          </cell>
          <cell r="AE1753" t="str">
            <v>not used</v>
          </cell>
          <cell r="AF1753" t="str">
            <v>G000000</v>
          </cell>
        </row>
        <row r="1754">
          <cell r="A1754" t="str">
            <v>SHARED</v>
          </cell>
          <cell r="B1754" t="str">
            <v>33</v>
          </cell>
          <cell r="C1754" t="str">
            <v>G_210107</v>
          </cell>
          <cell r="D1754" t="str">
            <v>0000080000</v>
          </cell>
          <cell r="E1754" t="str">
            <v>7</v>
          </cell>
          <cell r="F1754" t="str">
            <v>G_210107_025</v>
          </cell>
          <cell r="G1754" t="str">
            <v>(Dis.FORLI) (TURBOESPANSORE) TEMPERATURA RITORNO OLIO</v>
          </cell>
          <cell r="H1754" t="str">
            <v>"C</v>
          </cell>
          <cell r="I1754" t="str">
            <v>0</v>
          </cell>
          <cell r="J1754" t="str">
            <v>10000</v>
          </cell>
          <cell r="K1754" t="str">
            <v>0</v>
          </cell>
          <cell r="L1754" t="str">
            <v>100</v>
          </cell>
          <cell r="M1754" t="str">
            <v>1</v>
          </cell>
          <cell r="N1754" t="str">
            <v>0</v>
          </cell>
          <cell r="O1754" t="str">
            <v>100</v>
          </cell>
          <cell r="P1754" t="str">
            <v>0</v>
          </cell>
          <cell r="Q1754" t="str">
            <v>15</v>
          </cell>
          <cell r="R1754" t="str">
            <v>LINEARE</v>
          </cell>
          <cell r="S1754" t="str">
            <v>999999</v>
          </cell>
          <cell r="T1754" t="str">
            <v>888888</v>
          </cell>
          <cell r="U1754" t="str">
            <v>888888</v>
          </cell>
          <cell r="V1754" t="str">
            <v>-888888</v>
          </cell>
          <cell r="W1754" t="str">
            <v>-888888</v>
          </cell>
          <cell r="X1754" t="str">
            <v>-999999</v>
          </cell>
          <cell r="Y1754" t="str">
            <v>0</v>
          </cell>
          <cell r="Z1754" t="str">
            <v>MEDIA</v>
          </cell>
          <cell r="AA1754" t="str">
            <v>10</v>
          </cell>
          <cell r="AB1754" t="str">
            <v>0</v>
          </cell>
          <cell r="AC1754" t="str">
            <v>NO</v>
          </cell>
          <cell r="AD1754" t="str">
            <v>SI_HighLow</v>
          </cell>
          <cell r="AE1754" t="str">
            <v>not used</v>
          </cell>
          <cell r="AF1754" t="str">
            <v>G000000</v>
          </cell>
        </row>
        <row r="1755">
          <cell r="A1755" t="str">
            <v>SHARED</v>
          </cell>
          <cell r="B1755" t="str">
            <v>34</v>
          </cell>
          <cell r="C1755" t="str">
            <v>G_210107</v>
          </cell>
          <cell r="D1755" t="str">
            <v>0000010000</v>
          </cell>
          <cell r="E1755" t="str">
            <v>0</v>
          </cell>
          <cell r="F1755" t="str">
            <v>G_210107_026</v>
          </cell>
          <cell r="G1755" t="str">
            <v>(Dis.FORLI) (TURBOESPANSORE) PRESSIONE SERBATOIO OLIO</v>
          </cell>
          <cell r="H1755" t="str">
            <v>bar</v>
          </cell>
          <cell r="I1755" t="str">
            <v>0</v>
          </cell>
          <cell r="J1755" t="str">
            <v>10000</v>
          </cell>
          <cell r="K1755" t="str">
            <v>0</v>
          </cell>
          <cell r="L1755" t="str">
            <v>1</v>
          </cell>
          <cell r="M1755" t="str">
            <v>1</v>
          </cell>
          <cell r="N1755" t="str">
            <v>0</v>
          </cell>
          <cell r="O1755" t="str">
            <v>100</v>
          </cell>
          <cell r="P1755" t="str">
            <v>0</v>
          </cell>
          <cell r="Q1755" t="str">
            <v>15</v>
          </cell>
          <cell r="R1755" t="str">
            <v>LINEARE</v>
          </cell>
          <cell r="S1755" t="str">
            <v>999999</v>
          </cell>
          <cell r="T1755" t="str">
            <v>888888</v>
          </cell>
          <cell r="U1755" t="str">
            <v>888888</v>
          </cell>
          <cell r="V1755" t="str">
            <v>-888888</v>
          </cell>
          <cell r="W1755" t="str">
            <v>-888888</v>
          </cell>
          <cell r="X1755" t="str">
            <v>-999999</v>
          </cell>
          <cell r="Y1755" t="str">
            <v>0</v>
          </cell>
          <cell r="Z1755" t="str">
            <v>MEDIA</v>
          </cell>
          <cell r="AA1755" t="str">
            <v>10</v>
          </cell>
          <cell r="AB1755" t="str">
            <v>0</v>
          </cell>
          <cell r="AC1755" t="str">
            <v>NO</v>
          </cell>
          <cell r="AD1755" t="str">
            <v>SI_HighLow</v>
          </cell>
          <cell r="AE1755" t="str">
            <v>not used</v>
          </cell>
          <cell r="AF1755" t="str">
            <v>G000000</v>
          </cell>
        </row>
        <row r="1756">
          <cell r="A1756" t="str">
            <v>SHARED</v>
          </cell>
          <cell r="B1756" t="str">
            <v>34</v>
          </cell>
          <cell r="C1756" t="str">
            <v>G_210107</v>
          </cell>
          <cell r="D1756" t="str">
            <v>0000020000</v>
          </cell>
          <cell r="E1756" t="str">
            <v>1</v>
          </cell>
          <cell r="F1756" t="str">
            <v>G_210107_027</v>
          </cell>
          <cell r="G1756" t="str">
            <v>(Dis.FORLI) (TURBOESPANSORE) TEMPERATURA MANDATA ACQUA CALDAIE</v>
          </cell>
          <cell r="H1756" t="str">
            <v>"C</v>
          </cell>
          <cell r="I1756" t="str">
            <v>0</v>
          </cell>
          <cell r="J1756" t="str">
            <v>10000</v>
          </cell>
          <cell r="K1756" t="str">
            <v>0</v>
          </cell>
          <cell r="L1756" t="str">
            <v>150</v>
          </cell>
          <cell r="M1756" t="str">
            <v>1</v>
          </cell>
          <cell r="N1756" t="str">
            <v>0</v>
          </cell>
          <cell r="O1756" t="str">
            <v>100</v>
          </cell>
          <cell r="P1756" t="str">
            <v>0</v>
          </cell>
          <cell r="Q1756" t="str">
            <v>15</v>
          </cell>
          <cell r="R1756" t="str">
            <v>LINEARE</v>
          </cell>
          <cell r="S1756" t="str">
            <v>999999</v>
          </cell>
          <cell r="T1756" t="str">
            <v>888888</v>
          </cell>
          <cell r="U1756" t="str">
            <v>888888</v>
          </cell>
          <cell r="V1756" t="str">
            <v>-888888</v>
          </cell>
          <cell r="W1756" t="str">
            <v>-888888</v>
          </cell>
          <cell r="X1756" t="str">
            <v>-999999</v>
          </cell>
          <cell r="Y1756" t="str">
            <v>0</v>
          </cell>
          <cell r="Z1756" t="str">
            <v>MEDIA</v>
          </cell>
          <cell r="AA1756" t="str">
            <v>10</v>
          </cell>
          <cell r="AB1756" t="str">
            <v>0</v>
          </cell>
          <cell r="AC1756" t="str">
            <v>NO</v>
          </cell>
          <cell r="AD1756" t="str">
            <v>SI_HighLow</v>
          </cell>
          <cell r="AE1756" t="str">
            <v>not used</v>
          </cell>
          <cell r="AF1756" t="str">
            <v>G000000</v>
          </cell>
        </row>
        <row r="1757">
          <cell r="A1757" t="str">
            <v>SHARED</v>
          </cell>
          <cell r="B1757" t="str">
            <v>34</v>
          </cell>
          <cell r="C1757" t="str">
            <v>G_210107</v>
          </cell>
          <cell r="D1757" t="str">
            <v>0000030000</v>
          </cell>
          <cell r="E1757" t="str">
            <v>2</v>
          </cell>
          <cell r="F1757" t="str">
            <v>G_210107_028</v>
          </cell>
          <cell r="G1757" t="str">
            <v>(Dis.FORLI) (TURBOESPANSORE) TEMPERATURA STATORE</v>
          </cell>
          <cell r="H1757" t="str">
            <v>"C</v>
          </cell>
          <cell r="I1757" t="str">
            <v>0</v>
          </cell>
          <cell r="J1757" t="str">
            <v>10000</v>
          </cell>
          <cell r="K1757" t="str">
            <v>0</v>
          </cell>
          <cell r="L1757" t="str">
            <v>200</v>
          </cell>
          <cell r="M1757" t="str">
            <v>1</v>
          </cell>
          <cell r="N1757" t="str">
            <v>0</v>
          </cell>
          <cell r="O1757" t="str">
            <v>100</v>
          </cell>
          <cell r="P1757" t="str">
            <v>0</v>
          </cell>
          <cell r="Q1757" t="str">
            <v>15</v>
          </cell>
          <cell r="R1757" t="str">
            <v>LINEARE</v>
          </cell>
          <cell r="S1757" t="str">
            <v>999999</v>
          </cell>
          <cell r="T1757" t="str">
            <v>888888</v>
          </cell>
          <cell r="U1757" t="str">
            <v>888888</v>
          </cell>
          <cell r="V1757" t="str">
            <v>-888888</v>
          </cell>
          <cell r="W1757" t="str">
            <v>-888888</v>
          </cell>
          <cell r="X1757" t="str">
            <v>-999999</v>
          </cell>
          <cell r="Y1757" t="str">
            <v>0</v>
          </cell>
          <cell r="Z1757" t="str">
            <v>MEDIA</v>
          </cell>
          <cell r="AA1757" t="str">
            <v>10</v>
          </cell>
          <cell r="AB1757" t="str">
            <v>0</v>
          </cell>
          <cell r="AC1757" t="str">
            <v>NO</v>
          </cell>
          <cell r="AD1757" t="str">
            <v>SI_HighLow</v>
          </cell>
          <cell r="AE1757" t="str">
            <v>not used</v>
          </cell>
          <cell r="AF1757" t="str">
            <v>G000000</v>
          </cell>
        </row>
        <row r="1758">
          <cell r="A1758" t="str">
            <v>SHARED</v>
          </cell>
          <cell r="B1758" t="str">
            <v>34</v>
          </cell>
          <cell r="C1758" t="str">
            <v>G_210107</v>
          </cell>
          <cell r="D1758" t="str">
            <v>0000040000</v>
          </cell>
          <cell r="E1758" t="str">
            <v>3</v>
          </cell>
          <cell r="F1758" t="str">
            <v>G_210107_029</v>
          </cell>
          <cell r="G1758" t="str">
            <v>(Dis.FORLI) (TURBOESPANSORE) TEMPERATURA RITORNO ACQUA CALDAIE</v>
          </cell>
          <cell r="H1758" t="str">
            <v>"C</v>
          </cell>
          <cell r="I1758" t="str">
            <v>0</v>
          </cell>
          <cell r="J1758" t="str">
            <v>10000</v>
          </cell>
          <cell r="K1758" t="str">
            <v>0</v>
          </cell>
          <cell r="L1758" t="str">
            <v>100</v>
          </cell>
          <cell r="M1758" t="str">
            <v>1</v>
          </cell>
          <cell r="N1758" t="str">
            <v>0</v>
          </cell>
          <cell r="O1758" t="str">
            <v>100</v>
          </cell>
          <cell r="P1758" t="str">
            <v>0</v>
          </cell>
          <cell r="Q1758" t="str">
            <v>15</v>
          </cell>
          <cell r="R1758" t="str">
            <v>LINEARE</v>
          </cell>
          <cell r="S1758" t="str">
            <v>999999</v>
          </cell>
          <cell r="T1758" t="str">
            <v>888888</v>
          </cell>
          <cell r="U1758" t="str">
            <v>888888</v>
          </cell>
          <cell r="V1758" t="str">
            <v>-888888</v>
          </cell>
          <cell r="W1758" t="str">
            <v>-888888</v>
          </cell>
          <cell r="X1758" t="str">
            <v>-999999</v>
          </cell>
          <cell r="Y1758" t="str">
            <v>0</v>
          </cell>
          <cell r="Z1758" t="str">
            <v>MEDIA</v>
          </cell>
          <cell r="AA1758" t="str">
            <v>10</v>
          </cell>
          <cell r="AB1758" t="str">
            <v>0</v>
          </cell>
          <cell r="AC1758" t="str">
            <v>NO</v>
          </cell>
          <cell r="AD1758" t="str">
            <v>SI_HighLow</v>
          </cell>
          <cell r="AE1758" t="str">
            <v>not used</v>
          </cell>
          <cell r="AF1758" t="str">
            <v>G000000</v>
          </cell>
        </row>
        <row r="1759">
          <cell r="A1759" t="str">
            <v>SHARED</v>
          </cell>
          <cell r="B1759" t="str">
            <v>34</v>
          </cell>
          <cell r="C1759" t="str">
            <v>G_210107</v>
          </cell>
          <cell r="D1759" t="str">
            <v>0000050000</v>
          </cell>
          <cell r="E1759" t="str">
            <v>4</v>
          </cell>
          <cell r="F1759" t="str">
            <v>G_210107_030</v>
          </cell>
          <cell r="G1759" t="str">
            <v>(Dis.FORLI) (TURBOESPANSORE) TEMPERATURA CALDAIA 1</v>
          </cell>
          <cell r="H1759" t="str">
            <v>"C</v>
          </cell>
          <cell r="I1759" t="str">
            <v>0</v>
          </cell>
          <cell r="J1759" t="str">
            <v>10000</v>
          </cell>
          <cell r="K1759" t="str">
            <v>0</v>
          </cell>
          <cell r="L1759" t="str">
            <v>120</v>
          </cell>
          <cell r="M1759" t="str">
            <v>1</v>
          </cell>
          <cell r="N1759" t="str">
            <v>0</v>
          </cell>
          <cell r="O1759" t="str">
            <v>100</v>
          </cell>
          <cell r="P1759" t="str">
            <v>0</v>
          </cell>
          <cell r="Q1759" t="str">
            <v>15</v>
          </cell>
          <cell r="R1759" t="str">
            <v>LINEARE</v>
          </cell>
          <cell r="S1759" t="str">
            <v>999999</v>
          </cell>
          <cell r="T1759" t="str">
            <v>888888</v>
          </cell>
          <cell r="U1759" t="str">
            <v>888888</v>
          </cell>
          <cell r="V1759" t="str">
            <v>-888888</v>
          </cell>
          <cell r="W1759" t="str">
            <v>-888888</v>
          </cell>
          <cell r="X1759" t="str">
            <v>-999999</v>
          </cell>
          <cell r="Y1759" t="str">
            <v>0</v>
          </cell>
          <cell r="Z1759" t="str">
            <v>MEDIA</v>
          </cell>
          <cell r="AA1759" t="str">
            <v>10</v>
          </cell>
          <cell r="AB1759" t="str">
            <v>0</v>
          </cell>
          <cell r="AC1759" t="str">
            <v>NO</v>
          </cell>
          <cell r="AD1759" t="str">
            <v>SI_HighLow</v>
          </cell>
          <cell r="AE1759" t="str">
            <v>not used</v>
          </cell>
          <cell r="AF1759" t="str">
            <v>G000000</v>
          </cell>
        </row>
        <row r="1760">
          <cell r="A1760" t="str">
            <v>SHARED</v>
          </cell>
          <cell r="B1760" t="str">
            <v>34</v>
          </cell>
          <cell r="C1760" t="str">
            <v>G_210107</v>
          </cell>
          <cell r="D1760" t="str">
            <v>0000060000</v>
          </cell>
          <cell r="E1760" t="str">
            <v>5</v>
          </cell>
          <cell r="F1760" t="str">
            <v>G_210107_031</v>
          </cell>
          <cell r="G1760" t="str">
            <v>(Dis.FORLI) (TURBOESPANSORE) TEMPERATURA CALDAIA 2</v>
          </cell>
          <cell r="H1760" t="str">
            <v>"C</v>
          </cell>
          <cell r="I1760" t="str">
            <v>0</v>
          </cell>
          <cell r="J1760" t="str">
            <v>10000</v>
          </cell>
          <cell r="K1760" t="str">
            <v>0</v>
          </cell>
          <cell r="L1760" t="str">
            <v>120</v>
          </cell>
          <cell r="M1760" t="str">
            <v>1</v>
          </cell>
          <cell r="N1760" t="str">
            <v>0</v>
          </cell>
          <cell r="O1760" t="str">
            <v>100</v>
          </cell>
          <cell r="P1760" t="str">
            <v>0</v>
          </cell>
          <cell r="Q1760" t="str">
            <v>15</v>
          </cell>
          <cell r="R1760" t="str">
            <v>LINEARE</v>
          </cell>
          <cell r="S1760" t="str">
            <v>999999</v>
          </cell>
          <cell r="T1760" t="str">
            <v>888888</v>
          </cell>
          <cell r="U1760" t="str">
            <v>888888</v>
          </cell>
          <cell r="V1760" t="str">
            <v>-888888</v>
          </cell>
          <cell r="W1760" t="str">
            <v>-888888</v>
          </cell>
          <cell r="X1760" t="str">
            <v>-999999</v>
          </cell>
          <cell r="Y1760" t="str">
            <v>0</v>
          </cell>
          <cell r="Z1760" t="str">
            <v>MEDIA</v>
          </cell>
          <cell r="AA1760" t="str">
            <v>10</v>
          </cell>
          <cell r="AB1760" t="str">
            <v>0</v>
          </cell>
          <cell r="AC1760" t="str">
            <v>NO</v>
          </cell>
          <cell r="AD1760" t="str">
            <v>SI_HighLow</v>
          </cell>
          <cell r="AE1760" t="str">
            <v>not used</v>
          </cell>
          <cell r="AF1760" t="str">
            <v>G000000</v>
          </cell>
        </row>
        <row r="1761">
          <cell r="A1761" t="str">
            <v>SHARED</v>
          </cell>
          <cell r="B1761" t="str">
            <v>34</v>
          </cell>
          <cell r="C1761" t="str">
            <v>G_210107</v>
          </cell>
          <cell r="D1761" t="str">
            <v>0000070000</v>
          </cell>
          <cell r="E1761" t="str">
            <v>6</v>
          </cell>
          <cell r="F1761" t="str">
            <v>G_210107_032</v>
          </cell>
          <cell r="G1761" t="str">
            <v>(Dis.FORLI) (TURBOESPANSORE) TEPERATURA CALDAIA 3</v>
          </cell>
          <cell r="H1761" t="str">
            <v>"C</v>
          </cell>
          <cell r="I1761" t="str">
            <v>0</v>
          </cell>
          <cell r="J1761" t="str">
            <v>10000</v>
          </cell>
          <cell r="K1761" t="str">
            <v>0</v>
          </cell>
          <cell r="L1761" t="str">
            <v>120</v>
          </cell>
          <cell r="M1761" t="str">
            <v>1</v>
          </cell>
          <cell r="N1761" t="str">
            <v>0</v>
          </cell>
          <cell r="O1761" t="str">
            <v>100</v>
          </cell>
          <cell r="P1761" t="str">
            <v>0</v>
          </cell>
          <cell r="Q1761" t="str">
            <v>15</v>
          </cell>
          <cell r="R1761" t="str">
            <v>LINEARE</v>
          </cell>
          <cell r="S1761" t="str">
            <v>999999</v>
          </cell>
          <cell r="T1761" t="str">
            <v>888888</v>
          </cell>
          <cell r="U1761" t="str">
            <v>888888</v>
          </cell>
          <cell r="V1761" t="str">
            <v>-888888</v>
          </cell>
          <cell r="W1761" t="str">
            <v>-888888</v>
          </cell>
          <cell r="X1761" t="str">
            <v>-999999</v>
          </cell>
          <cell r="Y1761" t="str">
            <v>0</v>
          </cell>
          <cell r="Z1761" t="str">
            <v>MEDIA</v>
          </cell>
          <cell r="AA1761" t="str">
            <v>10</v>
          </cell>
          <cell r="AB1761" t="str">
            <v>0</v>
          </cell>
          <cell r="AC1761" t="str">
            <v>NO</v>
          </cell>
          <cell r="AD1761" t="str">
            <v>SI_HighLow</v>
          </cell>
          <cell r="AE1761" t="str">
            <v>not used</v>
          </cell>
          <cell r="AF1761" t="str">
            <v>G000000</v>
          </cell>
        </row>
        <row r="1762">
          <cell r="A1762" t="str">
            <v>SHARED</v>
          </cell>
          <cell r="B1762" t="str">
            <v>34</v>
          </cell>
          <cell r="C1762" t="str">
            <v>G_210107</v>
          </cell>
          <cell r="D1762" t="str">
            <v>0000080000</v>
          </cell>
          <cell r="E1762" t="str">
            <v>7</v>
          </cell>
          <cell r="F1762" t="str">
            <v>G_210107_033</v>
          </cell>
          <cell r="G1762" t="str">
            <v>(Dis.FORLI) (TURBOESPANSORE) % FIAMMA CALDAIA 1</v>
          </cell>
          <cell r="H1762" t="str">
            <v>%</v>
          </cell>
          <cell r="I1762" t="str">
            <v>0</v>
          </cell>
          <cell r="J1762" t="str">
            <v>10000</v>
          </cell>
          <cell r="K1762" t="str">
            <v>0</v>
          </cell>
          <cell r="L1762" t="str">
            <v>100</v>
          </cell>
          <cell r="M1762" t="str">
            <v>1</v>
          </cell>
          <cell r="N1762" t="str">
            <v>0</v>
          </cell>
          <cell r="O1762" t="str">
            <v>100</v>
          </cell>
          <cell r="P1762" t="str">
            <v>0</v>
          </cell>
          <cell r="Q1762" t="str">
            <v>15</v>
          </cell>
          <cell r="R1762" t="str">
            <v>LINEARE</v>
          </cell>
          <cell r="S1762" t="str">
            <v>999999</v>
          </cell>
          <cell r="T1762" t="str">
            <v>888888</v>
          </cell>
          <cell r="U1762" t="str">
            <v>888888</v>
          </cell>
          <cell r="V1762" t="str">
            <v>-888888</v>
          </cell>
          <cell r="W1762" t="str">
            <v>-888888</v>
          </cell>
          <cell r="X1762" t="str">
            <v>-999999</v>
          </cell>
          <cell r="Y1762" t="str">
            <v>0</v>
          </cell>
          <cell r="Z1762" t="str">
            <v>MEDIA</v>
          </cell>
          <cell r="AA1762" t="str">
            <v>10</v>
          </cell>
          <cell r="AB1762" t="str">
            <v>0</v>
          </cell>
          <cell r="AC1762" t="str">
            <v>NO</v>
          </cell>
          <cell r="AD1762" t="str">
            <v>SI_HighLow</v>
          </cell>
          <cell r="AE1762" t="str">
            <v>not used</v>
          </cell>
          <cell r="AF1762" t="str">
            <v>G000000</v>
          </cell>
        </row>
        <row r="1763">
          <cell r="A1763" t="str">
            <v>SHARED</v>
          </cell>
          <cell r="B1763" t="str">
            <v>35</v>
          </cell>
          <cell r="C1763" t="str">
            <v>G_210107</v>
          </cell>
          <cell r="D1763" t="str">
            <v>0000010000</v>
          </cell>
          <cell r="E1763" t="str">
            <v>0</v>
          </cell>
          <cell r="F1763" t="str">
            <v>G_210107_034</v>
          </cell>
          <cell r="G1763" t="str">
            <v>(Dis.FORLI) (TURBOESPANSORE) % FIAMMA CALDAIA 2</v>
          </cell>
          <cell r="H1763" t="str">
            <v>%</v>
          </cell>
          <cell r="I1763" t="str">
            <v>0</v>
          </cell>
          <cell r="J1763" t="str">
            <v>10000</v>
          </cell>
          <cell r="K1763" t="str">
            <v>0</v>
          </cell>
          <cell r="L1763" t="str">
            <v>100</v>
          </cell>
          <cell r="M1763" t="str">
            <v>1</v>
          </cell>
          <cell r="N1763" t="str">
            <v>0</v>
          </cell>
          <cell r="O1763" t="str">
            <v>100</v>
          </cell>
          <cell r="P1763" t="str">
            <v>0</v>
          </cell>
          <cell r="Q1763" t="str">
            <v>15</v>
          </cell>
          <cell r="R1763" t="str">
            <v>LINEARE</v>
          </cell>
          <cell r="S1763" t="str">
            <v>999999</v>
          </cell>
          <cell r="T1763" t="str">
            <v>888888</v>
          </cell>
          <cell r="U1763" t="str">
            <v>888888</v>
          </cell>
          <cell r="V1763" t="str">
            <v>-888888</v>
          </cell>
          <cell r="W1763" t="str">
            <v>-888888</v>
          </cell>
          <cell r="X1763" t="str">
            <v>-999999</v>
          </cell>
          <cell r="Y1763" t="str">
            <v>0</v>
          </cell>
          <cell r="Z1763" t="str">
            <v>MEDIA</v>
          </cell>
          <cell r="AA1763" t="str">
            <v>10</v>
          </cell>
          <cell r="AB1763" t="str">
            <v>0</v>
          </cell>
          <cell r="AC1763" t="str">
            <v>NO</v>
          </cell>
          <cell r="AD1763" t="str">
            <v>SI_HighLow</v>
          </cell>
          <cell r="AE1763" t="str">
            <v>not used</v>
          </cell>
          <cell r="AF1763" t="str">
            <v>G000000</v>
          </cell>
        </row>
        <row r="1764">
          <cell r="A1764" t="str">
            <v>SHARED</v>
          </cell>
          <cell r="B1764" t="str">
            <v>35</v>
          </cell>
          <cell r="C1764" t="str">
            <v>G_210107</v>
          </cell>
          <cell r="D1764" t="str">
            <v>0000020000</v>
          </cell>
          <cell r="E1764" t="str">
            <v>1</v>
          </cell>
          <cell r="F1764" t="str">
            <v>G_210107_035</v>
          </cell>
          <cell r="G1764" t="str">
            <v>(Dis.FORLI) (TURBOESPANSORE) % FIAMMA CALDAIA 3</v>
          </cell>
          <cell r="H1764" t="str">
            <v>%</v>
          </cell>
          <cell r="I1764" t="str">
            <v>0</v>
          </cell>
          <cell r="J1764" t="str">
            <v>10000</v>
          </cell>
          <cell r="K1764" t="str">
            <v>0</v>
          </cell>
          <cell r="L1764" t="str">
            <v>100</v>
          </cell>
          <cell r="M1764" t="str">
            <v>1</v>
          </cell>
          <cell r="N1764" t="str">
            <v>0</v>
          </cell>
          <cell r="O1764" t="str">
            <v>100</v>
          </cell>
          <cell r="P1764" t="str">
            <v>0</v>
          </cell>
          <cell r="Q1764" t="str">
            <v>15</v>
          </cell>
          <cell r="R1764" t="str">
            <v>LINEARE</v>
          </cell>
          <cell r="S1764" t="str">
            <v>999999</v>
          </cell>
          <cell r="T1764" t="str">
            <v>888888</v>
          </cell>
          <cell r="U1764" t="str">
            <v>888888</v>
          </cell>
          <cell r="V1764" t="str">
            <v>-888888</v>
          </cell>
          <cell r="W1764" t="str">
            <v>-888888</v>
          </cell>
          <cell r="X1764" t="str">
            <v>-999999</v>
          </cell>
          <cell r="Y1764" t="str">
            <v>0</v>
          </cell>
          <cell r="Z1764" t="str">
            <v>MEDIA</v>
          </cell>
          <cell r="AA1764" t="str">
            <v>10</v>
          </cell>
          <cell r="AB1764" t="str">
            <v>0</v>
          </cell>
          <cell r="AC1764" t="str">
            <v>NO</v>
          </cell>
          <cell r="AD1764" t="str">
            <v>SI_HighLow</v>
          </cell>
          <cell r="AE1764" t="str">
            <v>not used</v>
          </cell>
          <cell r="AF1764" t="str">
            <v>G000000</v>
          </cell>
        </row>
        <row r="1765">
          <cell r="A1765" t="str">
            <v>SHARED</v>
          </cell>
          <cell r="B1765" t="str">
            <v>35</v>
          </cell>
          <cell r="C1765" t="str">
            <v>G_210107</v>
          </cell>
          <cell r="D1765" t="str">
            <v>0000030000</v>
          </cell>
          <cell r="E1765" t="str">
            <v>2</v>
          </cell>
          <cell r="F1765" t="str">
            <v>G_210107_036</v>
          </cell>
          <cell r="G1765" t="str">
            <v>(Dis.FORLI) (TURBOESPANSORE) PORTATA GAS AI BRUCIATORI</v>
          </cell>
          <cell r="H1765" t="str">
            <v>m3/h</v>
          </cell>
          <cell r="I1765" t="str">
            <v>0</v>
          </cell>
          <cell r="J1765" t="str">
            <v>10000</v>
          </cell>
          <cell r="K1765" t="str">
            <v>0</v>
          </cell>
          <cell r="L1765" t="str">
            <v>400</v>
          </cell>
          <cell r="M1765" t="str">
            <v>1</v>
          </cell>
          <cell r="N1765" t="str">
            <v>0</v>
          </cell>
          <cell r="O1765" t="str">
            <v>100</v>
          </cell>
          <cell r="P1765" t="str">
            <v>0</v>
          </cell>
          <cell r="Q1765" t="str">
            <v>15</v>
          </cell>
          <cell r="R1765" t="str">
            <v>LINEARE</v>
          </cell>
          <cell r="S1765" t="str">
            <v>999999</v>
          </cell>
          <cell r="T1765" t="str">
            <v>888888</v>
          </cell>
          <cell r="U1765" t="str">
            <v>888888</v>
          </cell>
          <cell r="V1765" t="str">
            <v>-888888</v>
          </cell>
          <cell r="W1765" t="str">
            <v>-888888</v>
          </cell>
          <cell r="X1765" t="str">
            <v>-999999</v>
          </cell>
          <cell r="Y1765" t="str">
            <v>0</v>
          </cell>
          <cell r="Z1765" t="str">
            <v>MEDIA</v>
          </cell>
          <cell r="AA1765" t="str">
            <v>10</v>
          </cell>
          <cell r="AB1765" t="str">
            <v>0</v>
          </cell>
          <cell r="AC1765" t="str">
            <v>NO</v>
          </cell>
          <cell r="AD1765" t="str">
            <v>SI_HighLow</v>
          </cell>
          <cell r="AE1765" t="str">
            <v>not used</v>
          </cell>
          <cell r="AF1765" t="str">
            <v>G000000</v>
          </cell>
        </row>
        <row r="1766">
          <cell r="A1766" t="str">
            <v>SHARED</v>
          </cell>
          <cell r="B1766" t="str">
            <v>35</v>
          </cell>
          <cell r="C1766" t="str">
            <v>G_210107</v>
          </cell>
          <cell r="D1766" t="str">
            <v>0000040000</v>
          </cell>
          <cell r="E1766" t="str">
            <v>3</v>
          </cell>
          <cell r="F1766" t="str">
            <v>G_210107_037</v>
          </cell>
          <cell r="G1766" t="str">
            <v>(Dis.FORLI) (TURBOESPANSORE) PORTATA GAS FISCALE</v>
          </cell>
          <cell r="H1766" t="str">
            <v>Sm3/h</v>
          </cell>
          <cell r="I1766" t="str">
            <v>0</v>
          </cell>
          <cell r="J1766" t="str">
            <v>10000</v>
          </cell>
          <cell r="K1766" t="str">
            <v>0</v>
          </cell>
          <cell r="L1766" t="str">
            <v>31000</v>
          </cell>
          <cell r="M1766" t="str">
            <v>0</v>
          </cell>
          <cell r="N1766" t="str">
            <v>0</v>
          </cell>
          <cell r="O1766" t="str">
            <v>100</v>
          </cell>
          <cell r="P1766" t="str">
            <v>0</v>
          </cell>
          <cell r="Q1766" t="str">
            <v>15</v>
          </cell>
          <cell r="R1766" t="str">
            <v>LINEARE</v>
          </cell>
          <cell r="S1766" t="str">
            <v>999999</v>
          </cell>
          <cell r="T1766" t="str">
            <v>888888</v>
          </cell>
          <cell r="U1766" t="str">
            <v>888888</v>
          </cell>
          <cell r="V1766" t="str">
            <v>-888888</v>
          </cell>
          <cell r="W1766" t="str">
            <v>-888888</v>
          </cell>
          <cell r="X1766" t="str">
            <v>-999999</v>
          </cell>
          <cell r="Y1766" t="str">
            <v>0</v>
          </cell>
          <cell r="Z1766" t="str">
            <v>MEDIA</v>
          </cell>
          <cell r="AA1766" t="str">
            <v>10</v>
          </cell>
          <cell r="AB1766" t="str">
            <v>0</v>
          </cell>
          <cell r="AC1766" t="str">
            <v>NO</v>
          </cell>
          <cell r="AD1766" t="str">
            <v>NO</v>
          </cell>
          <cell r="AE1766" t="str">
            <v>not used</v>
          </cell>
          <cell r="AF1766" t="str">
            <v>G000000</v>
          </cell>
        </row>
        <row r="1767">
          <cell r="A1767" t="str">
            <v>SHARED</v>
          </cell>
          <cell r="B1767" t="str">
            <v>6</v>
          </cell>
          <cell r="C1767" t="str">
            <v>G_210108</v>
          </cell>
          <cell r="D1767" t="str">
            <v>0000010000</v>
          </cell>
          <cell r="E1767" t="str">
            <v>0</v>
          </cell>
          <cell r="F1767" t="str">
            <v>G_210108_001</v>
          </cell>
          <cell r="G1767" t="str">
            <v>(Dis.FORLI) (RIOBECCA) PRESSIONE INGRESSO SNAM</v>
          </cell>
          <cell r="H1767" t="str">
            <v>bar</v>
          </cell>
          <cell r="I1767" t="str">
            <v>38725</v>
          </cell>
          <cell r="J1767" t="str">
            <v>62556</v>
          </cell>
          <cell r="K1767" t="str">
            <v>0</v>
          </cell>
          <cell r="L1767" t="str">
            <v>100</v>
          </cell>
          <cell r="M1767" t="str">
            <v>1</v>
          </cell>
          <cell r="N1767" t="str">
            <v>0</v>
          </cell>
          <cell r="O1767" t="str">
            <v>238</v>
          </cell>
          <cell r="P1767" t="str">
            <v>0</v>
          </cell>
          <cell r="Q1767" t="str">
            <v>15</v>
          </cell>
          <cell r="R1767" t="str">
            <v>LINEARE</v>
          </cell>
          <cell r="S1767" t="str">
            <v>900000</v>
          </cell>
          <cell r="T1767" t="str">
            <v>800000</v>
          </cell>
          <cell r="U1767" t="str">
            <v>800000</v>
          </cell>
          <cell r="V1767" t="str">
            <v>-800000</v>
          </cell>
          <cell r="W1767" t="str">
            <v>-800000</v>
          </cell>
          <cell r="X1767" t="str">
            <v>-900000</v>
          </cell>
          <cell r="Y1767" t="str">
            <v>0</v>
          </cell>
          <cell r="Z1767" t="str">
            <v>MEDIA</v>
          </cell>
          <cell r="AA1767" t="str">
            <v>10</v>
          </cell>
          <cell r="AB1767" t="str">
            <v>0</v>
          </cell>
          <cell r="AC1767" t="str">
            <v>NO</v>
          </cell>
          <cell r="AD1767" t="str">
            <v>SI_HighLow</v>
          </cell>
          <cell r="AE1767" t="str">
            <v>not used</v>
          </cell>
          <cell r="AF1767" t="str">
            <v>G210108</v>
          </cell>
        </row>
        <row r="1768">
          <cell r="A1768" t="str">
            <v>SHARED</v>
          </cell>
          <cell r="B1768" t="str">
            <v>6</v>
          </cell>
          <cell r="C1768" t="str">
            <v>G_210108</v>
          </cell>
          <cell r="D1768" t="str">
            <v>0000020000</v>
          </cell>
          <cell r="E1768" t="str">
            <v>1</v>
          </cell>
          <cell r="F1768" t="str">
            <v>G_210108_002</v>
          </cell>
          <cell r="G1768" t="str">
            <v>(Dis.FORLI) (RIOBECCA) PRESSIONE USCITA</v>
          </cell>
          <cell r="H1768" t="str">
            <v>bar</v>
          </cell>
          <cell r="I1768" t="str">
            <v>38725</v>
          </cell>
          <cell r="J1768" t="str">
            <v>62556</v>
          </cell>
          <cell r="K1768" t="str">
            <v>0</v>
          </cell>
          <cell r="L1768" t="str">
            <v>10</v>
          </cell>
          <cell r="M1768" t="str">
            <v>1</v>
          </cell>
          <cell r="N1768" t="str">
            <v>0</v>
          </cell>
          <cell r="O1768" t="str">
            <v>238</v>
          </cell>
          <cell r="P1768" t="str">
            <v>0</v>
          </cell>
          <cell r="Q1768" t="str">
            <v>15</v>
          </cell>
          <cell r="R1768" t="str">
            <v>LINEARE</v>
          </cell>
          <cell r="S1768" t="str">
            <v>900000</v>
          </cell>
          <cell r="T1768" t="str">
            <v>800000</v>
          </cell>
          <cell r="U1768" t="str">
            <v>800000</v>
          </cell>
          <cell r="V1768" t="str">
            <v>-800000</v>
          </cell>
          <cell r="W1768" t="str">
            <v>-800000</v>
          </cell>
          <cell r="X1768" t="str">
            <v>-900000</v>
          </cell>
          <cell r="Y1768" t="str">
            <v>0</v>
          </cell>
          <cell r="Z1768" t="str">
            <v>MEDIA</v>
          </cell>
          <cell r="AA1768" t="str">
            <v>10</v>
          </cell>
          <cell r="AB1768" t="str">
            <v>0</v>
          </cell>
          <cell r="AC1768" t="str">
            <v>NO</v>
          </cell>
          <cell r="AD1768" t="str">
            <v>SI_HighLow</v>
          </cell>
          <cell r="AE1768" t="str">
            <v>not used</v>
          </cell>
          <cell r="AF1768" t="str">
            <v>G210108</v>
          </cell>
        </row>
        <row r="1769">
          <cell r="A1769" t="str">
            <v>SHARED</v>
          </cell>
          <cell r="B1769" t="str">
            <v>6</v>
          </cell>
          <cell r="C1769" t="str">
            <v>G_210108</v>
          </cell>
          <cell r="D1769" t="str">
            <v>0000030000</v>
          </cell>
          <cell r="E1769" t="str">
            <v>2</v>
          </cell>
          <cell r="F1769" t="str">
            <v>G_210108_003</v>
          </cell>
          <cell r="G1769" t="str">
            <v>(Dis.FORLI) (RIOBECCA) TEMPERATURA GAS USCITA</v>
          </cell>
          <cell r="H1769" t="str">
            <v>"C</v>
          </cell>
          <cell r="I1769" t="str">
            <v>38725</v>
          </cell>
          <cell r="J1769" t="str">
            <v>62556</v>
          </cell>
          <cell r="K1769" t="str">
            <v>-30</v>
          </cell>
          <cell r="L1769" t="str">
            <v>60</v>
          </cell>
          <cell r="M1769" t="str">
            <v>1</v>
          </cell>
          <cell r="N1769" t="str">
            <v>0</v>
          </cell>
          <cell r="O1769" t="str">
            <v>238</v>
          </cell>
          <cell r="P1769" t="str">
            <v>0</v>
          </cell>
          <cell r="Q1769" t="str">
            <v>15</v>
          </cell>
          <cell r="R1769" t="str">
            <v>LINEARE</v>
          </cell>
          <cell r="S1769" t="str">
            <v>900000</v>
          </cell>
          <cell r="T1769" t="str">
            <v>800000</v>
          </cell>
          <cell r="U1769" t="str">
            <v>800000</v>
          </cell>
          <cell r="V1769" t="str">
            <v>-800000</v>
          </cell>
          <cell r="W1769" t="str">
            <v>-800000</v>
          </cell>
          <cell r="X1769" t="str">
            <v>-900000</v>
          </cell>
          <cell r="Y1769" t="str">
            <v>0</v>
          </cell>
          <cell r="Z1769" t="str">
            <v>MEDIA</v>
          </cell>
          <cell r="AA1769" t="str">
            <v>10</v>
          </cell>
          <cell r="AB1769" t="str">
            <v>0</v>
          </cell>
          <cell r="AC1769" t="str">
            <v>NO</v>
          </cell>
          <cell r="AD1769" t="str">
            <v>SI_HighLow</v>
          </cell>
          <cell r="AE1769" t="str">
            <v>not used</v>
          </cell>
          <cell r="AF1769" t="str">
            <v>G210108</v>
          </cell>
        </row>
        <row r="1770">
          <cell r="A1770" t="str">
            <v>SHARED</v>
          </cell>
          <cell r="B1770" t="str">
            <v>6</v>
          </cell>
          <cell r="C1770" t="str">
            <v>G_210108</v>
          </cell>
          <cell r="D1770" t="str">
            <v>0000040000</v>
          </cell>
          <cell r="E1770" t="str">
            <v>3</v>
          </cell>
          <cell r="F1770" t="str">
            <v>G_210108_004</v>
          </cell>
          <cell r="G1770" t="str">
            <v>(Dis.FORLI) (RIOBECCA) TEMPERATURA ACQUA CALDAIA</v>
          </cell>
          <cell r="H1770" t="str">
            <v>"C</v>
          </cell>
          <cell r="I1770" t="str">
            <v>38725</v>
          </cell>
          <cell r="J1770" t="str">
            <v>62556</v>
          </cell>
          <cell r="K1770" t="str">
            <v>0</v>
          </cell>
          <cell r="L1770" t="str">
            <v>120</v>
          </cell>
          <cell r="M1770" t="str">
            <v>1</v>
          </cell>
          <cell r="N1770" t="str">
            <v>0</v>
          </cell>
          <cell r="O1770" t="str">
            <v>238</v>
          </cell>
          <cell r="P1770" t="str">
            <v>0</v>
          </cell>
          <cell r="Q1770" t="str">
            <v>15</v>
          </cell>
          <cell r="R1770" t="str">
            <v>LINEARE</v>
          </cell>
          <cell r="S1770" t="str">
            <v>900000</v>
          </cell>
          <cell r="T1770" t="str">
            <v>800000</v>
          </cell>
          <cell r="U1770" t="str">
            <v>800000</v>
          </cell>
          <cell r="V1770" t="str">
            <v>-800000</v>
          </cell>
          <cell r="W1770" t="str">
            <v>-800000</v>
          </cell>
          <cell r="X1770" t="str">
            <v>-900000</v>
          </cell>
          <cell r="Y1770" t="str">
            <v>0</v>
          </cell>
          <cell r="Z1770" t="str">
            <v>MEDIA</v>
          </cell>
          <cell r="AA1770" t="str">
            <v>10</v>
          </cell>
          <cell r="AB1770" t="str">
            <v>0</v>
          </cell>
          <cell r="AC1770" t="str">
            <v>NO</v>
          </cell>
          <cell r="AD1770" t="str">
            <v>SI_HighLow</v>
          </cell>
          <cell r="AE1770" t="str">
            <v>not used</v>
          </cell>
          <cell r="AF1770" t="str">
            <v>G210108</v>
          </cell>
        </row>
        <row r="1771">
          <cell r="A1771" t="str">
            <v>SHARED</v>
          </cell>
          <cell r="B1771" t="str">
            <v>6</v>
          </cell>
          <cell r="C1771" t="str">
            <v>G_210108</v>
          </cell>
          <cell r="D1771" t="str">
            <v>0000050000</v>
          </cell>
          <cell r="E1771" t="str">
            <v>4</v>
          </cell>
          <cell r="F1771" t="str">
            <v>G_210108_005</v>
          </cell>
          <cell r="G1771" t="str">
            <v>(Dis.FORLI) (RIOBECCA) PRESSIONE USCITA CABINA</v>
          </cell>
          <cell r="H1771" t="str">
            <v>bar</v>
          </cell>
          <cell r="I1771" t="str">
            <v>38725</v>
          </cell>
          <cell r="J1771" t="str">
            <v>62556</v>
          </cell>
          <cell r="K1771" t="str">
            <v>0</v>
          </cell>
          <cell r="L1771" t="str">
            <v>.6</v>
          </cell>
          <cell r="M1771" t="str">
            <v>0</v>
          </cell>
          <cell r="N1771" t="str">
            <v>0</v>
          </cell>
          <cell r="O1771" t="str">
            <v>238</v>
          </cell>
          <cell r="P1771" t="str">
            <v>0</v>
          </cell>
          <cell r="Q1771" t="str">
            <v>15</v>
          </cell>
          <cell r="R1771" t="str">
            <v>LINEARE</v>
          </cell>
          <cell r="S1771" t="str">
            <v>900000</v>
          </cell>
          <cell r="T1771" t="str">
            <v>800000</v>
          </cell>
          <cell r="U1771" t="str">
            <v>800000</v>
          </cell>
          <cell r="V1771" t="str">
            <v>-800000</v>
          </cell>
          <cell r="W1771" t="str">
            <v>-800000</v>
          </cell>
          <cell r="X1771" t="str">
            <v>-900000</v>
          </cell>
          <cell r="Y1771" t="str">
            <v>0</v>
          </cell>
          <cell r="Z1771" t="str">
            <v>MEDIA</v>
          </cell>
          <cell r="AA1771" t="str">
            <v>10</v>
          </cell>
          <cell r="AB1771" t="str">
            <v>0</v>
          </cell>
          <cell r="AC1771" t="str">
            <v>NO</v>
          </cell>
          <cell r="AD1771" t="str">
            <v>NO</v>
          </cell>
          <cell r="AE1771" t="str">
            <v>not used</v>
          </cell>
          <cell r="AF1771" t="str">
            <v>G210108</v>
          </cell>
        </row>
        <row r="1772">
          <cell r="A1772" t="str">
            <v>SHARED</v>
          </cell>
          <cell r="B1772" t="str">
            <v>6</v>
          </cell>
          <cell r="C1772" t="str">
            <v>G_210108</v>
          </cell>
          <cell r="D1772" t="str">
            <v>0000060000</v>
          </cell>
          <cell r="E1772" t="str">
            <v>5</v>
          </cell>
          <cell r="F1772" t="str">
            <v>G_210108_006</v>
          </cell>
          <cell r="G1772" t="str">
            <v>(Dis.FORLI) (RIOBECCA) CORRENTE EROGATA PROTEZIONE CATODICA</v>
          </cell>
          <cell r="H1772" t="str">
            <v>A</v>
          </cell>
          <cell r="I1772" t="str">
            <v>38725</v>
          </cell>
          <cell r="J1772" t="str">
            <v>62556</v>
          </cell>
          <cell r="K1772" t="str">
            <v>0</v>
          </cell>
          <cell r="L1772" t="str">
            <v>20</v>
          </cell>
          <cell r="M1772" t="str">
            <v>1</v>
          </cell>
          <cell r="N1772" t="str">
            <v>0</v>
          </cell>
          <cell r="O1772" t="str">
            <v>238</v>
          </cell>
          <cell r="P1772" t="str">
            <v>0</v>
          </cell>
          <cell r="Q1772" t="str">
            <v>15</v>
          </cell>
          <cell r="R1772" t="str">
            <v>LINEARE</v>
          </cell>
          <cell r="S1772" t="str">
            <v>900000</v>
          </cell>
          <cell r="T1772" t="str">
            <v>800000</v>
          </cell>
          <cell r="U1772" t="str">
            <v>800000</v>
          </cell>
          <cell r="V1772" t="str">
            <v>-800000</v>
          </cell>
          <cell r="W1772" t="str">
            <v>-800000</v>
          </cell>
          <cell r="X1772" t="str">
            <v>-900000</v>
          </cell>
          <cell r="Y1772" t="str">
            <v>0</v>
          </cell>
          <cell r="Z1772" t="str">
            <v>MEDIA</v>
          </cell>
          <cell r="AA1772" t="str">
            <v>10</v>
          </cell>
          <cell r="AB1772" t="str">
            <v>0</v>
          </cell>
          <cell r="AC1772" t="str">
            <v>NO</v>
          </cell>
          <cell r="AD1772" t="str">
            <v>SI_HighLow</v>
          </cell>
          <cell r="AE1772" t="str">
            <v>not used</v>
          </cell>
        </row>
        <row r="1773">
          <cell r="A1773" t="str">
            <v>SHARED</v>
          </cell>
          <cell r="B1773" t="str">
            <v>6</v>
          </cell>
          <cell r="C1773" t="str">
            <v>G_210108</v>
          </cell>
          <cell r="D1773" t="str">
            <v>0000070000</v>
          </cell>
          <cell r="E1773" t="str">
            <v>6</v>
          </cell>
          <cell r="F1773" t="str">
            <v>G_210108_007</v>
          </cell>
          <cell r="G1773" t="str">
            <v>(Dis.FORLI) (RIOBECCA) TENSIONE PROTEZIONE CATODICA</v>
          </cell>
          <cell r="H1773" t="str">
            <v>V</v>
          </cell>
          <cell r="I1773" t="str">
            <v>38725</v>
          </cell>
          <cell r="J1773" t="str">
            <v>62556</v>
          </cell>
          <cell r="K1773" t="str">
            <v>0</v>
          </cell>
          <cell r="L1773" t="str">
            <v>10</v>
          </cell>
          <cell r="M1773" t="str">
            <v>1</v>
          </cell>
          <cell r="N1773" t="str">
            <v>0</v>
          </cell>
          <cell r="O1773" t="str">
            <v>238</v>
          </cell>
          <cell r="P1773" t="str">
            <v>0</v>
          </cell>
          <cell r="Q1773" t="str">
            <v>15</v>
          </cell>
          <cell r="R1773" t="str">
            <v>LINEARE</v>
          </cell>
          <cell r="S1773" t="str">
            <v>900000</v>
          </cell>
          <cell r="T1773" t="str">
            <v>800000</v>
          </cell>
          <cell r="U1773" t="str">
            <v>800000</v>
          </cell>
          <cell r="V1773" t="str">
            <v>-800000</v>
          </cell>
          <cell r="W1773" t="str">
            <v>-800000</v>
          </cell>
          <cell r="X1773" t="str">
            <v>-900000</v>
          </cell>
          <cell r="Y1773" t="str">
            <v>0</v>
          </cell>
          <cell r="Z1773" t="str">
            <v>MEDIA</v>
          </cell>
          <cell r="AA1773" t="str">
            <v>10</v>
          </cell>
          <cell r="AB1773" t="str">
            <v>0</v>
          </cell>
          <cell r="AC1773" t="str">
            <v>NO</v>
          </cell>
          <cell r="AD1773" t="str">
            <v>SI_HighLow</v>
          </cell>
          <cell r="AE1773" t="str">
            <v>not used</v>
          </cell>
        </row>
        <row r="1774">
          <cell r="A1774" t="str">
            <v>SHARED</v>
          </cell>
          <cell r="B1774" t="str">
            <v>6</v>
          </cell>
          <cell r="C1774" t="str">
            <v>G_210108</v>
          </cell>
          <cell r="D1774" t="str">
            <v>0000080000</v>
          </cell>
          <cell r="E1774" t="str">
            <v>7</v>
          </cell>
          <cell r="F1774" t="str">
            <v>G_210108_008</v>
          </cell>
          <cell r="G1774" t="str">
            <v>(Dis.FORLI) (RIOBECCA) PORTATA ENTRATA SNAM</v>
          </cell>
          <cell r="H1774" t="str">
            <v>Sm3/h</v>
          </cell>
          <cell r="I1774" t="str">
            <v>38725</v>
          </cell>
          <cell r="J1774" t="str">
            <v>62556</v>
          </cell>
          <cell r="K1774" t="str">
            <v>0</v>
          </cell>
          <cell r="L1774" t="str">
            <v>7200</v>
          </cell>
          <cell r="M1774" t="str">
            <v>0</v>
          </cell>
          <cell r="N1774" t="str">
            <v>0</v>
          </cell>
          <cell r="O1774" t="str">
            <v>238</v>
          </cell>
          <cell r="P1774" t="str">
            <v>0</v>
          </cell>
          <cell r="Q1774" t="str">
            <v>15</v>
          </cell>
          <cell r="R1774" t="str">
            <v>LINEARE</v>
          </cell>
          <cell r="S1774" t="str">
            <v>90000</v>
          </cell>
          <cell r="T1774" t="str">
            <v>80000</v>
          </cell>
          <cell r="U1774" t="str">
            <v>80000</v>
          </cell>
          <cell r="V1774" t="str">
            <v>-80000</v>
          </cell>
          <cell r="W1774" t="str">
            <v>-80000</v>
          </cell>
          <cell r="X1774" t="str">
            <v>-90000</v>
          </cell>
          <cell r="Y1774" t="str">
            <v>0</v>
          </cell>
          <cell r="Z1774" t="str">
            <v>MEDIA</v>
          </cell>
          <cell r="AA1774" t="str">
            <v>10</v>
          </cell>
          <cell r="AB1774" t="str">
            <v>0</v>
          </cell>
          <cell r="AC1774" t="str">
            <v>NO</v>
          </cell>
          <cell r="AD1774" t="str">
            <v>NO</v>
          </cell>
          <cell r="AE1774" t="str">
            <v>not used</v>
          </cell>
          <cell r="AF1774" t="str">
            <v>G210108</v>
          </cell>
        </row>
        <row r="1775">
          <cell r="A1775" t="str">
            <v>SHARED</v>
          </cell>
          <cell r="B1775" t="str">
            <v>6</v>
          </cell>
          <cell r="C1775" t="str">
            <v>G_210108</v>
          </cell>
          <cell r="D1775" t="str">
            <v>0000090000</v>
          </cell>
          <cell r="E1775" t="str">
            <v>0</v>
          </cell>
          <cell r="F1775" t="str">
            <v>G_210108_009</v>
          </cell>
          <cell r="G1775" t="str">
            <v>(Dis.FORLI) (RIOBECCA) LIVELLO THT</v>
          </cell>
          <cell r="H1775" t="str">
            <v>lt</v>
          </cell>
          <cell r="I1775" t="str">
            <v>38725</v>
          </cell>
          <cell r="J1775" t="str">
            <v>62556</v>
          </cell>
          <cell r="K1775" t="str">
            <v>0</v>
          </cell>
          <cell r="L1775" t="str">
            <v>475</v>
          </cell>
          <cell r="M1775" t="str">
            <v>1</v>
          </cell>
          <cell r="N1775" t="str">
            <v>0</v>
          </cell>
          <cell r="O1775" t="str">
            <v>238</v>
          </cell>
          <cell r="P1775" t="str">
            <v>0</v>
          </cell>
          <cell r="Q1775" t="str">
            <v>15</v>
          </cell>
          <cell r="R1775" t="str">
            <v>LINEARE</v>
          </cell>
          <cell r="S1775" t="str">
            <v>900000</v>
          </cell>
          <cell r="T1775" t="str">
            <v>800000</v>
          </cell>
          <cell r="U1775" t="str">
            <v>800000</v>
          </cell>
          <cell r="V1775" t="str">
            <v>-800000</v>
          </cell>
          <cell r="W1775" t="str">
            <v>-800000</v>
          </cell>
          <cell r="X1775" t="str">
            <v>-900000</v>
          </cell>
          <cell r="Y1775" t="str">
            <v>0</v>
          </cell>
          <cell r="Z1775" t="str">
            <v>MEDIA</v>
          </cell>
          <cell r="AA1775" t="str">
            <v>10</v>
          </cell>
          <cell r="AB1775" t="str">
            <v>0</v>
          </cell>
          <cell r="AC1775" t="str">
            <v>NO</v>
          </cell>
          <cell r="AD1775" t="str">
            <v>NO</v>
          </cell>
          <cell r="AE1775" t="str">
            <v>not used</v>
          </cell>
          <cell r="AF1775" t="str">
            <v>G210108</v>
          </cell>
        </row>
        <row r="1776">
          <cell r="A1776" t="str">
            <v>SHARED</v>
          </cell>
          <cell r="B1776" t="str">
            <v>4</v>
          </cell>
          <cell r="C1776" t="str">
            <v>G_210110</v>
          </cell>
          <cell r="D1776" t="str">
            <v>0000010000</v>
          </cell>
          <cell r="E1776" t="str">
            <v>0</v>
          </cell>
          <cell r="F1776" t="str">
            <v>G_210110_000</v>
          </cell>
          <cell r="G1776" t="str">
            <v>(Dis.FORLI) (MELDOLA) PORTATA SNAM</v>
          </cell>
          <cell r="H1776" t="str">
            <v>Sm3/h</v>
          </cell>
          <cell r="I1776" t="str">
            <v>819</v>
          </cell>
          <cell r="J1776" t="str">
            <v>4095</v>
          </cell>
          <cell r="K1776" t="str">
            <v>0</v>
          </cell>
          <cell r="L1776" t="str">
            <v>8696</v>
          </cell>
          <cell r="M1776" t="str">
            <v>0</v>
          </cell>
          <cell r="N1776" t="str">
            <v>0</v>
          </cell>
          <cell r="O1776" t="str">
            <v>32</v>
          </cell>
          <cell r="P1776" t="str">
            <v>0</v>
          </cell>
          <cell r="Q1776" t="str">
            <v>15</v>
          </cell>
          <cell r="R1776" t="str">
            <v>LINEARE</v>
          </cell>
          <cell r="S1776" t="str">
            <v>999999</v>
          </cell>
          <cell r="T1776" t="str">
            <v>888888</v>
          </cell>
          <cell r="U1776" t="str">
            <v>888888</v>
          </cell>
          <cell r="V1776" t="str">
            <v>-888888</v>
          </cell>
          <cell r="W1776" t="str">
            <v>-888888</v>
          </cell>
          <cell r="X1776" t="str">
            <v>-999999</v>
          </cell>
          <cell r="Y1776" t="str">
            <v>0</v>
          </cell>
          <cell r="Z1776" t="str">
            <v>MEDIA</v>
          </cell>
          <cell r="AA1776" t="str">
            <v>10</v>
          </cell>
          <cell r="AB1776" t="str">
            <v>0</v>
          </cell>
          <cell r="AC1776" t="str">
            <v>NO</v>
          </cell>
          <cell r="AD1776" t="str">
            <v>NO</v>
          </cell>
          <cell r="AE1776" t="str">
            <v>not used</v>
          </cell>
          <cell r="AF1776" t="str">
            <v>G210110</v>
          </cell>
        </row>
        <row r="1777">
          <cell r="A1777" t="str">
            <v>SHARED</v>
          </cell>
          <cell r="B1777" t="str">
            <v>4</v>
          </cell>
          <cell r="C1777" t="str">
            <v>G_210110</v>
          </cell>
          <cell r="D1777" t="str">
            <v>0000020000</v>
          </cell>
          <cell r="E1777" t="str">
            <v>1</v>
          </cell>
          <cell r="F1777" t="str">
            <v>G_210110_001</v>
          </cell>
          <cell r="G1777" t="str">
            <v>(Dis.FORLI) (MELDOLA) PRESSIONE ENTRATA SNAM</v>
          </cell>
          <cell r="H1777" t="str">
            <v>bar</v>
          </cell>
          <cell r="I1777" t="str">
            <v>819</v>
          </cell>
          <cell r="J1777" t="str">
            <v>4095</v>
          </cell>
          <cell r="K1777" t="str">
            <v>0</v>
          </cell>
          <cell r="L1777" t="str">
            <v>80</v>
          </cell>
          <cell r="M1777" t="str">
            <v>0</v>
          </cell>
          <cell r="N1777" t="str">
            <v>0</v>
          </cell>
          <cell r="O1777" t="str">
            <v>32</v>
          </cell>
          <cell r="P1777" t="str">
            <v>0</v>
          </cell>
          <cell r="Q1777" t="str">
            <v>15</v>
          </cell>
          <cell r="R1777" t="str">
            <v>LINEARE</v>
          </cell>
          <cell r="S1777" t="str">
            <v>999999</v>
          </cell>
          <cell r="T1777" t="str">
            <v>60</v>
          </cell>
          <cell r="U1777" t="str">
            <v>60</v>
          </cell>
          <cell r="V1777" t="str">
            <v>10</v>
          </cell>
          <cell r="W1777" t="str">
            <v>10</v>
          </cell>
          <cell r="X1777" t="str">
            <v>5</v>
          </cell>
          <cell r="Y1777" t="str">
            <v>0</v>
          </cell>
          <cell r="Z1777" t="str">
            <v>MEDIA</v>
          </cell>
          <cell r="AA1777" t="str">
            <v>10</v>
          </cell>
          <cell r="AB1777" t="str">
            <v>0</v>
          </cell>
          <cell r="AC1777" t="str">
            <v>NO</v>
          </cell>
          <cell r="AD1777" t="str">
            <v>NO</v>
          </cell>
          <cell r="AE1777" t="str">
            <v>not used</v>
          </cell>
          <cell r="AF1777" t="str">
            <v>G210110</v>
          </cell>
        </row>
        <row r="1778">
          <cell r="A1778" t="str">
            <v>SHARED</v>
          </cell>
          <cell r="B1778" t="str">
            <v>4</v>
          </cell>
          <cell r="C1778" t="str">
            <v>G_210110</v>
          </cell>
          <cell r="D1778" t="str">
            <v>0000030000</v>
          </cell>
          <cell r="E1778" t="str">
            <v>2</v>
          </cell>
          <cell r="F1778" t="str">
            <v>G_210110_002</v>
          </cell>
          <cell r="G1778" t="str">
            <v>(Dis.FORLI) (MELDOLA) PRESSIONE UCITA CENTRALE</v>
          </cell>
          <cell r="H1778" t="str">
            <v>bar</v>
          </cell>
          <cell r="I1778" t="str">
            <v>819</v>
          </cell>
          <cell r="J1778" t="str">
            <v>4095</v>
          </cell>
          <cell r="K1778" t="str">
            <v>0</v>
          </cell>
          <cell r="L1778" t="str">
            <v>6</v>
          </cell>
          <cell r="M1778" t="str">
            <v>1</v>
          </cell>
          <cell r="N1778" t="str">
            <v>0</v>
          </cell>
          <cell r="O1778" t="str">
            <v>32</v>
          </cell>
          <cell r="P1778" t="str">
            <v>0</v>
          </cell>
          <cell r="Q1778" t="str">
            <v>15</v>
          </cell>
          <cell r="R1778" t="str">
            <v>LINEARE</v>
          </cell>
          <cell r="S1778" t="str">
            <v>999999</v>
          </cell>
          <cell r="T1778" t="str">
            <v>888888</v>
          </cell>
          <cell r="U1778" t="str">
            <v>888888</v>
          </cell>
          <cell r="V1778" t="str">
            <v>-888888</v>
          </cell>
          <cell r="W1778" t="str">
            <v>-888888</v>
          </cell>
          <cell r="X1778" t="str">
            <v>-999999</v>
          </cell>
          <cell r="Y1778" t="str">
            <v>0</v>
          </cell>
          <cell r="Z1778" t="str">
            <v>MEDIA</v>
          </cell>
          <cell r="AA1778" t="str">
            <v>10</v>
          </cell>
          <cell r="AB1778" t="str">
            <v>0</v>
          </cell>
          <cell r="AC1778" t="str">
            <v>NO</v>
          </cell>
          <cell r="AD1778" t="str">
            <v>SI_HighLow</v>
          </cell>
          <cell r="AE1778" t="str">
            <v>not used</v>
          </cell>
          <cell r="AF1778" t="str">
            <v>G210110</v>
          </cell>
        </row>
        <row r="1779">
          <cell r="A1779" t="str">
            <v>SHARED</v>
          </cell>
          <cell r="B1779" t="str">
            <v>4</v>
          </cell>
          <cell r="C1779" t="str">
            <v>G_210110</v>
          </cell>
          <cell r="D1779" t="str">
            <v>0000040000</v>
          </cell>
          <cell r="E1779" t="str">
            <v>3</v>
          </cell>
          <cell r="F1779" t="str">
            <v>G_210110_003</v>
          </cell>
          <cell r="G1779" t="str">
            <v>(Dis.FORLI) (MELDOLA) PRESSIONE USCITA CABINA</v>
          </cell>
          <cell r="H1779" t="str">
            <v>bar</v>
          </cell>
          <cell r="I1779" t="str">
            <v>819</v>
          </cell>
          <cell r="J1779" t="str">
            <v>4095</v>
          </cell>
          <cell r="K1779" t="str">
            <v>0</v>
          </cell>
          <cell r="L1779" t="str">
            <v>1</v>
          </cell>
          <cell r="M1779" t="str">
            <v>1</v>
          </cell>
          <cell r="N1779" t="str">
            <v>0</v>
          </cell>
          <cell r="O1779" t="str">
            <v>32</v>
          </cell>
          <cell r="P1779" t="str">
            <v>0</v>
          </cell>
          <cell r="Q1779" t="str">
            <v>15</v>
          </cell>
          <cell r="R1779" t="str">
            <v>LINEARE</v>
          </cell>
          <cell r="S1779" t="str">
            <v>999999</v>
          </cell>
          <cell r="T1779" t="str">
            <v>888888</v>
          </cell>
          <cell r="U1779" t="str">
            <v>888888</v>
          </cell>
          <cell r="V1779" t="str">
            <v>-888888</v>
          </cell>
          <cell r="W1779" t="str">
            <v>-888888</v>
          </cell>
          <cell r="X1779" t="str">
            <v>-999999</v>
          </cell>
          <cell r="Y1779" t="str">
            <v>0</v>
          </cell>
          <cell r="Z1779" t="str">
            <v>MEDIA</v>
          </cell>
          <cell r="AA1779" t="str">
            <v>10</v>
          </cell>
          <cell r="AB1779" t="str">
            <v>0</v>
          </cell>
          <cell r="AC1779" t="str">
            <v>NO</v>
          </cell>
          <cell r="AD1779" t="str">
            <v>SI_HighLow</v>
          </cell>
          <cell r="AE1779" t="str">
            <v>not used</v>
          </cell>
          <cell r="AF1779" t="str">
            <v>G210110</v>
          </cell>
        </row>
        <row r="1780">
          <cell r="A1780" t="str">
            <v>SHARED</v>
          </cell>
          <cell r="B1780" t="str">
            <v>8</v>
          </cell>
          <cell r="C1780" t="str">
            <v>G_210110</v>
          </cell>
          <cell r="D1780" t="str">
            <v>0000010000</v>
          </cell>
          <cell r="E1780" t="str">
            <v>0</v>
          </cell>
          <cell r="F1780" t="str">
            <v>G_210110_004</v>
          </cell>
          <cell r="G1780" t="str">
            <v>(Dis.FORLI) (MELDOLA) TEMPERATURA GAS USCITA</v>
          </cell>
          <cell r="H1780" t="str">
            <v>C</v>
          </cell>
          <cell r="I1780" t="str">
            <v>819</v>
          </cell>
          <cell r="J1780" t="str">
            <v>4095</v>
          </cell>
          <cell r="K1780" t="str">
            <v>-10</v>
          </cell>
          <cell r="L1780" t="str">
            <v>40</v>
          </cell>
          <cell r="M1780" t="str">
            <v>0</v>
          </cell>
          <cell r="N1780" t="str">
            <v>0</v>
          </cell>
          <cell r="O1780" t="str">
            <v>32</v>
          </cell>
          <cell r="P1780" t="str">
            <v>0</v>
          </cell>
          <cell r="Q1780" t="str">
            <v>15</v>
          </cell>
          <cell r="R1780" t="str">
            <v>LINEARE</v>
          </cell>
          <cell r="S1780" t="str">
            <v>999999</v>
          </cell>
          <cell r="T1780" t="str">
            <v>888888</v>
          </cell>
          <cell r="U1780" t="str">
            <v>888888</v>
          </cell>
          <cell r="V1780" t="str">
            <v>-888888</v>
          </cell>
          <cell r="W1780" t="str">
            <v>-888888</v>
          </cell>
          <cell r="X1780" t="str">
            <v>-999999</v>
          </cell>
          <cell r="Y1780" t="str">
            <v>0</v>
          </cell>
          <cell r="Z1780" t="str">
            <v>MEDIA</v>
          </cell>
          <cell r="AA1780" t="str">
            <v>10</v>
          </cell>
          <cell r="AB1780" t="str">
            <v>0</v>
          </cell>
          <cell r="AC1780" t="str">
            <v>NO</v>
          </cell>
          <cell r="AD1780" t="str">
            <v>NO</v>
          </cell>
          <cell r="AE1780" t="str">
            <v>not used</v>
          </cell>
          <cell r="AF1780" t="str">
            <v>G210110</v>
          </cell>
        </row>
        <row r="1781">
          <cell r="A1781" t="str">
            <v>SHARED</v>
          </cell>
          <cell r="B1781" t="str">
            <v>8</v>
          </cell>
          <cell r="C1781" t="str">
            <v>G_210110</v>
          </cell>
          <cell r="D1781" t="str">
            <v>0000020000</v>
          </cell>
          <cell r="E1781" t="str">
            <v>1</v>
          </cell>
          <cell r="F1781" t="str">
            <v>G_210110_005</v>
          </cell>
          <cell r="G1781" t="str">
            <v>(Dis.FORLI) (MELDOLA) DOSAGGIO THT MEDIO GIORNALIERO</v>
          </cell>
          <cell r="H1781" t="str">
            <v>mg/m3</v>
          </cell>
          <cell r="I1781" t="str">
            <v>819</v>
          </cell>
          <cell r="J1781" t="str">
            <v>4095</v>
          </cell>
          <cell r="K1781" t="str">
            <v>0</v>
          </cell>
          <cell r="L1781" t="str">
            <v>100</v>
          </cell>
          <cell r="M1781" t="str">
            <v>1</v>
          </cell>
          <cell r="N1781" t="str">
            <v>0</v>
          </cell>
          <cell r="O1781" t="str">
            <v>32</v>
          </cell>
          <cell r="P1781" t="str">
            <v>0</v>
          </cell>
          <cell r="Q1781" t="str">
            <v>15</v>
          </cell>
          <cell r="R1781" t="str">
            <v>LINEARE</v>
          </cell>
          <cell r="S1781" t="str">
            <v>999999</v>
          </cell>
          <cell r="T1781" t="str">
            <v>888888</v>
          </cell>
          <cell r="U1781" t="str">
            <v>888888</v>
          </cell>
          <cell r="V1781" t="str">
            <v>-888888</v>
          </cell>
          <cell r="W1781" t="str">
            <v>-888888</v>
          </cell>
          <cell r="X1781" t="str">
            <v>-999999</v>
          </cell>
          <cell r="Y1781" t="str">
            <v>0</v>
          </cell>
          <cell r="Z1781" t="str">
            <v>MEDIA</v>
          </cell>
          <cell r="AA1781" t="str">
            <v>10</v>
          </cell>
          <cell r="AB1781" t="str">
            <v>0</v>
          </cell>
          <cell r="AC1781" t="str">
            <v>NO</v>
          </cell>
          <cell r="AD1781" t="str">
            <v>SI_HighLow</v>
          </cell>
          <cell r="AE1781" t="str">
            <v>not used</v>
          </cell>
          <cell r="AF1781" t="str">
            <v>G210110</v>
          </cell>
        </row>
        <row r="1782">
          <cell r="A1782" t="str">
            <v>SHARED</v>
          </cell>
          <cell r="B1782" t="str">
            <v>4</v>
          </cell>
          <cell r="C1782" t="str">
            <v>G_210111</v>
          </cell>
          <cell r="D1782" t="str">
            <v>0000010000</v>
          </cell>
          <cell r="E1782" t="str">
            <v>0</v>
          </cell>
          <cell r="F1782" t="str">
            <v>G_210111_000</v>
          </cell>
          <cell r="G1782" t="str">
            <v>(Dis.FORLI) (FORLIMPOPOLI) PORTATA SNAM</v>
          </cell>
          <cell r="H1782" t="str">
            <v>Sm3/h</v>
          </cell>
          <cell r="I1782" t="str">
            <v>819</v>
          </cell>
          <cell r="J1782" t="str">
            <v>4095</v>
          </cell>
          <cell r="K1782" t="str">
            <v>0</v>
          </cell>
          <cell r="L1782" t="str">
            <v>2043</v>
          </cell>
          <cell r="M1782" t="str">
            <v>0</v>
          </cell>
          <cell r="N1782" t="str">
            <v>0</v>
          </cell>
          <cell r="O1782" t="str">
            <v>32</v>
          </cell>
          <cell r="P1782" t="str">
            <v>0</v>
          </cell>
          <cell r="Q1782" t="str">
            <v>15</v>
          </cell>
          <cell r="R1782" t="str">
            <v>LINEARE</v>
          </cell>
          <cell r="S1782" t="str">
            <v>999999</v>
          </cell>
          <cell r="T1782" t="str">
            <v>888888</v>
          </cell>
          <cell r="U1782" t="str">
            <v>888888</v>
          </cell>
          <cell r="V1782" t="str">
            <v>-888888</v>
          </cell>
          <cell r="W1782" t="str">
            <v>-888888</v>
          </cell>
          <cell r="X1782" t="str">
            <v>-999999</v>
          </cell>
          <cell r="Y1782" t="str">
            <v>0</v>
          </cell>
          <cell r="Z1782" t="str">
            <v>MEDIA</v>
          </cell>
          <cell r="AA1782" t="str">
            <v>10</v>
          </cell>
          <cell r="AB1782" t="str">
            <v>0</v>
          </cell>
          <cell r="AC1782" t="str">
            <v>NO</v>
          </cell>
          <cell r="AE1782" t="str">
            <v>not used</v>
          </cell>
          <cell r="AF1782" t="str">
            <v>G210111</v>
          </cell>
        </row>
        <row r="1783">
          <cell r="A1783" t="str">
            <v>SHARED</v>
          </cell>
          <cell r="B1783" t="str">
            <v>4</v>
          </cell>
          <cell r="C1783" t="str">
            <v>G_210111</v>
          </cell>
          <cell r="D1783" t="str">
            <v>0000020000</v>
          </cell>
          <cell r="E1783" t="str">
            <v>1</v>
          </cell>
          <cell r="F1783" t="str">
            <v>G_210111_001</v>
          </cell>
          <cell r="G1783" t="str">
            <v>(Dis.FORLI) (FORLIMPOPOLI) PRESSIONE ENTRATA SNAM</v>
          </cell>
          <cell r="H1783" t="str">
            <v>bar</v>
          </cell>
          <cell r="I1783" t="str">
            <v>819</v>
          </cell>
          <cell r="J1783" t="str">
            <v>4095</v>
          </cell>
          <cell r="K1783" t="str">
            <v>0</v>
          </cell>
          <cell r="L1783" t="str">
            <v>80</v>
          </cell>
          <cell r="M1783" t="str">
            <v>0</v>
          </cell>
          <cell r="N1783" t="str">
            <v>0</v>
          </cell>
          <cell r="O1783" t="str">
            <v>32</v>
          </cell>
          <cell r="P1783" t="str">
            <v>0</v>
          </cell>
          <cell r="Q1783" t="str">
            <v>15</v>
          </cell>
          <cell r="R1783" t="str">
            <v>LINEARE</v>
          </cell>
          <cell r="S1783" t="str">
            <v>999999</v>
          </cell>
          <cell r="T1783" t="str">
            <v>888888</v>
          </cell>
          <cell r="U1783" t="str">
            <v>888888</v>
          </cell>
          <cell r="V1783" t="str">
            <v>20</v>
          </cell>
          <cell r="W1783" t="str">
            <v>20</v>
          </cell>
          <cell r="X1783" t="str">
            <v>-999999</v>
          </cell>
          <cell r="Y1783" t="str">
            <v>0</v>
          </cell>
          <cell r="Z1783" t="str">
            <v>MEDIA</v>
          </cell>
          <cell r="AA1783" t="str">
            <v>10</v>
          </cell>
          <cell r="AB1783" t="str">
            <v>0</v>
          </cell>
          <cell r="AC1783" t="str">
            <v>NO</v>
          </cell>
          <cell r="AD1783" t="str">
            <v>NO</v>
          </cell>
          <cell r="AE1783" t="str">
            <v>not used</v>
          </cell>
          <cell r="AF1783" t="str">
            <v>G210111</v>
          </cell>
        </row>
        <row r="1784">
          <cell r="A1784" t="str">
            <v>SHARED</v>
          </cell>
          <cell r="B1784" t="str">
            <v>4</v>
          </cell>
          <cell r="C1784" t="str">
            <v>G_210111</v>
          </cell>
          <cell r="D1784" t="str">
            <v>0000030000</v>
          </cell>
          <cell r="E1784" t="str">
            <v>2</v>
          </cell>
          <cell r="F1784" t="str">
            <v>G_210111_002</v>
          </cell>
          <cell r="G1784" t="str">
            <v>(Dis.FORLI) (FORLIMPOPOLI) PRESSIONE UCITA CENTRALE</v>
          </cell>
          <cell r="H1784" t="str">
            <v>bar</v>
          </cell>
          <cell r="I1784" t="str">
            <v>819</v>
          </cell>
          <cell r="J1784" t="str">
            <v>4095</v>
          </cell>
          <cell r="K1784" t="str">
            <v>0</v>
          </cell>
          <cell r="L1784" t="str">
            <v>6</v>
          </cell>
          <cell r="M1784" t="str">
            <v>0</v>
          </cell>
          <cell r="N1784" t="str">
            <v>0</v>
          </cell>
          <cell r="O1784" t="str">
            <v>32</v>
          </cell>
          <cell r="P1784" t="str">
            <v>0</v>
          </cell>
          <cell r="Q1784" t="str">
            <v>15</v>
          </cell>
          <cell r="R1784" t="str">
            <v>LINEARE</v>
          </cell>
          <cell r="S1784" t="str">
            <v>999999</v>
          </cell>
          <cell r="T1784" t="str">
            <v>5.5</v>
          </cell>
          <cell r="U1784" t="str">
            <v>5.5</v>
          </cell>
          <cell r="V1784" t="str">
            <v>3</v>
          </cell>
          <cell r="W1784" t="str">
            <v>3</v>
          </cell>
          <cell r="X1784" t="str">
            <v>-999999</v>
          </cell>
          <cell r="Y1784" t="str">
            <v>0</v>
          </cell>
          <cell r="Z1784" t="str">
            <v>MEDIA</v>
          </cell>
          <cell r="AA1784" t="str">
            <v>10</v>
          </cell>
          <cell r="AB1784" t="str">
            <v>0</v>
          </cell>
          <cell r="AC1784" t="str">
            <v>NO</v>
          </cell>
          <cell r="AD1784" t="str">
            <v>NO</v>
          </cell>
          <cell r="AE1784" t="str">
            <v>not used</v>
          </cell>
          <cell r="AF1784" t="str">
            <v>G210111</v>
          </cell>
        </row>
        <row r="1785">
          <cell r="A1785" t="str">
            <v>SHARED</v>
          </cell>
          <cell r="B1785" t="str">
            <v>4</v>
          </cell>
          <cell r="C1785" t="str">
            <v>G_210111</v>
          </cell>
          <cell r="D1785" t="str">
            <v>0000040000</v>
          </cell>
          <cell r="E1785" t="str">
            <v>3</v>
          </cell>
          <cell r="F1785" t="str">
            <v>G_210111_003</v>
          </cell>
          <cell r="G1785" t="str">
            <v>(Dis.FORLI) (FORLIMPOPOLI) PRESSIONE USCITA CABINA</v>
          </cell>
          <cell r="H1785" t="str">
            <v>bar</v>
          </cell>
          <cell r="I1785" t="str">
            <v>819</v>
          </cell>
          <cell r="J1785" t="str">
            <v>4095</v>
          </cell>
          <cell r="K1785" t="str">
            <v>0</v>
          </cell>
          <cell r="L1785" t="str">
            <v>1</v>
          </cell>
          <cell r="M1785" t="str">
            <v>0</v>
          </cell>
          <cell r="N1785" t="str">
            <v>0</v>
          </cell>
          <cell r="O1785" t="str">
            <v>32</v>
          </cell>
          <cell r="P1785" t="str">
            <v>0</v>
          </cell>
          <cell r="Q1785" t="str">
            <v>15</v>
          </cell>
          <cell r="R1785" t="str">
            <v>LINEARE</v>
          </cell>
          <cell r="S1785" t="str">
            <v>999999</v>
          </cell>
          <cell r="T1785" t="str">
            <v>.6</v>
          </cell>
          <cell r="U1785" t="str">
            <v>.6</v>
          </cell>
          <cell r="V1785" t="str">
            <v>.34</v>
          </cell>
          <cell r="W1785" t="str">
            <v>.34</v>
          </cell>
          <cell r="X1785" t="str">
            <v>-999999</v>
          </cell>
          <cell r="Y1785" t="str">
            <v>0</v>
          </cell>
          <cell r="Z1785" t="str">
            <v>MEDIA</v>
          </cell>
          <cell r="AA1785" t="str">
            <v>10</v>
          </cell>
          <cell r="AB1785" t="str">
            <v>0</v>
          </cell>
          <cell r="AC1785" t="str">
            <v>NO</v>
          </cell>
          <cell r="AD1785" t="str">
            <v>NO</v>
          </cell>
          <cell r="AE1785" t="str">
            <v>not used</v>
          </cell>
          <cell r="AF1785" t="str">
            <v>G210111</v>
          </cell>
        </row>
        <row r="1786">
          <cell r="A1786" t="str">
            <v>SHARED</v>
          </cell>
          <cell r="B1786" t="str">
            <v>8</v>
          </cell>
          <cell r="C1786" t="str">
            <v>G_210111</v>
          </cell>
          <cell r="D1786" t="str">
            <v>0000010000</v>
          </cell>
          <cell r="E1786" t="str">
            <v>0</v>
          </cell>
          <cell r="F1786" t="str">
            <v>G_210111_004</v>
          </cell>
          <cell r="G1786" t="str">
            <v>(Dis.FORLI) (FORLIMPOPOLI) TEMPERATURA GAS USCITA</v>
          </cell>
          <cell r="H1786" t="str">
            <v>¦C</v>
          </cell>
          <cell r="I1786" t="str">
            <v>819</v>
          </cell>
          <cell r="J1786" t="str">
            <v>4095</v>
          </cell>
          <cell r="K1786" t="str">
            <v>-10</v>
          </cell>
          <cell r="L1786" t="str">
            <v>40</v>
          </cell>
          <cell r="M1786" t="str">
            <v>1</v>
          </cell>
          <cell r="N1786" t="str">
            <v>0</v>
          </cell>
          <cell r="O1786" t="str">
            <v>32</v>
          </cell>
          <cell r="P1786" t="str">
            <v>0</v>
          </cell>
          <cell r="Q1786" t="str">
            <v>15</v>
          </cell>
          <cell r="R1786" t="str">
            <v>LINEARE</v>
          </cell>
          <cell r="S1786" t="str">
            <v>999999</v>
          </cell>
          <cell r="T1786" t="str">
            <v>888888</v>
          </cell>
          <cell r="U1786" t="str">
            <v>888888</v>
          </cell>
          <cell r="V1786" t="str">
            <v>-888888</v>
          </cell>
          <cell r="W1786" t="str">
            <v>-888888</v>
          </cell>
          <cell r="X1786" t="str">
            <v>-999999</v>
          </cell>
          <cell r="Y1786" t="str">
            <v>0</v>
          </cell>
          <cell r="Z1786" t="str">
            <v>MEDIA</v>
          </cell>
          <cell r="AA1786" t="str">
            <v>10</v>
          </cell>
          <cell r="AB1786" t="str">
            <v>0</v>
          </cell>
          <cell r="AC1786" t="str">
            <v>NO</v>
          </cell>
          <cell r="AD1786" t="str">
            <v>SI_HighLow</v>
          </cell>
          <cell r="AE1786" t="str">
            <v>not used</v>
          </cell>
          <cell r="AF1786" t="str">
            <v>G210111</v>
          </cell>
        </row>
        <row r="1787">
          <cell r="A1787" t="str">
            <v>SHARED</v>
          </cell>
          <cell r="B1787" t="str">
            <v>8</v>
          </cell>
          <cell r="C1787" t="str">
            <v>G_210111</v>
          </cell>
          <cell r="D1787" t="str">
            <v>0000020000</v>
          </cell>
          <cell r="E1787" t="str">
            <v>1</v>
          </cell>
          <cell r="F1787" t="str">
            <v>G_210111_005</v>
          </cell>
          <cell r="G1787" t="str">
            <v>(Dis.FORLI) (FORLIMPOPOLI) DOSAGGIO THT MEDIO GIORNALIERO</v>
          </cell>
          <cell r="H1787" t="str">
            <v>mg/m3</v>
          </cell>
          <cell r="I1787" t="str">
            <v>819</v>
          </cell>
          <cell r="J1787" t="str">
            <v>4095</v>
          </cell>
          <cell r="K1787" t="str">
            <v>0</v>
          </cell>
          <cell r="L1787" t="str">
            <v>100</v>
          </cell>
          <cell r="M1787" t="str">
            <v>1</v>
          </cell>
          <cell r="N1787" t="str">
            <v>0</v>
          </cell>
          <cell r="O1787" t="str">
            <v>32</v>
          </cell>
          <cell r="P1787" t="str">
            <v>0</v>
          </cell>
          <cell r="Q1787" t="str">
            <v>15</v>
          </cell>
          <cell r="R1787" t="str">
            <v>LINEARE</v>
          </cell>
          <cell r="S1787" t="str">
            <v>999999</v>
          </cell>
          <cell r="T1787" t="str">
            <v>888888</v>
          </cell>
          <cell r="U1787" t="str">
            <v>888888</v>
          </cell>
          <cell r="V1787" t="str">
            <v>-888888</v>
          </cell>
          <cell r="W1787" t="str">
            <v>-888888</v>
          </cell>
          <cell r="X1787" t="str">
            <v>-999999</v>
          </cell>
          <cell r="Y1787" t="str">
            <v>0</v>
          </cell>
          <cell r="Z1787" t="str">
            <v>MEDIA</v>
          </cell>
          <cell r="AA1787" t="str">
            <v>10</v>
          </cell>
          <cell r="AB1787" t="str">
            <v>0</v>
          </cell>
          <cell r="AC1787" t="str">
            <v>NO</v>
          </cell>
          <cell r="AD1787" t="str">
            <v>SI_HighLow</v>
          </cell>
          <cell r="AE1787" t="str">
            <v>not used</v>
          </cell>
          <cell r="AF1787" t="str">
            <v>G210111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ensionamento linee gas UNI"/>
      <sheetName val="Dimensionamento linee gas ANSI"/>
      <sheetName val="Dimens linee gas incompleta"/>
      <sheetName val="Tabelle"/>
    </sheetNames>
    <sheetDataSet>
      <sheetData sheetId="0">
        <row r="8">
          <cell r="B8">
            <v>2.5269421487603307</v>
          </cell>
        </row>
        <row r="9">
          <cell r="B9">
            <v>90</v>
          </cell>
        </row>
        <row r="14">
          <cell r="B14">
            <v>1</v>
          </cell>
        </row>
        <row r="15">
          <cell r="B15">
            <v>1.3006599999999998E-6</v>
          </cell>
        </row>
        <row r="16">
          <cell r="B16">
            <v>1212.121212121212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ice"/>
      <sheetName val="flow-chart"/>
      <sheetName val="WBS_LEVEL1"/>
      <sheetName val="WBS_LEVEL2_ENG&amp;PM"/>
      <sheetName val="WBS_LEVEL3_Expediting&amp;QC"/>
      <sheetName val="WBS_LEVEL3_QSA"/>
      <sheetName val="WBS_LEVEL3_ProcurServices"/>
      <sheetName val="WBS_LEVEL3_ENG"/>
      <sheetName val="WBS_LEVEL4_ENG"/>
      <sheetName val="WBS_LEVEL2_PROCUREMENT"/>
      <sheetName val="WBS_LEVEL3_PROCUREMENT"/>
      <sheetName val="WBS_LEVEL2_TRANSPORT"/>
      <sheetName val="WBS_LEVEL2_CONSTRUCTION"/>
      <sheetName val="WBS_LEVEL3_CONSTRUCTION)"/>
      <sheetName val="CHECK-LIST"/>
      <sheetName val="Foglio3"/>
      <sheetName val="Riepilogo"/>
      <sheetName val="01-SRVZ"/>
      <sheetName val="02-APP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L2"/>
    </sheetNames>
    <sheetDataSet>
      <sheetData sheetId="0" refreshError="1">
        <row r="1">
          <cell r="A1" t="str">
            <v>read me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io Solar"/>
      <sheetName val="Calendario"/>
      <sheetName val="Elettrico"/>
      <sheetName val="Tariffe"/>
      <sheetName val="Pagina Base"/>
      <sheetName val="Riepilogo atm 51+25+15"/>
      <sheetName val="Daily(1-7gen)"/>
      <sheetName val="Daily(8gen-14mar)"/>
      <sheetName val="Daily(15mar-30apr)"/>
      <sheetName val="Daily(1-31mag)"/>
      <sheetName val="Daily(1-30giu)"/>
      <sheetName val="Daily(1-31lug)"/>
      <sheetName val="Daily(1-6ago)"/>
      <sheetName val="Daily(7-22ago)"/>
      <sheetName val="Daily(23ago-19set)"/>
      <sheetName val="Daily(20set-21nov)"/>
      <sheetName val="Daily(22nov-12dic) "/>
      <sheetName val="Daily(12dic-22dic)"/>
      <sheetName val="Daily(23dic-31dic)"/>
      <sheetName val="Studio Solar 1"/>
      <sheetName val="XX0"/>
      <sheetName val="#RI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io Solar"/>
      <sheetName val="Calendario"/>
      <sheetName val="Elettrico"/>
      <sheetName val="Tariffe"/>
      <sheetName val="Pagina Base"/>
      <sheetName val="Riepilogo atm 51+25+15"/>
      <sheetName val="Daily(1-7gen)"/>
      <sheetName val="Daily(8gen-14mar)"/>
      <sheetName val="Daily(15mar-30apr)"/>
      <sheetName val="Daily(1-31mag)"/>
      <sheetName val="Daily(1-30giu)"/>
      <sheetName val="Daily(1-31lug)"/>
      <sheetName val="Daily(1-6ago)"/>
      <sheetName val="Daily(7-22ago)"/>
      <sheetName val="Daily(23ago-19set)"/>
      <sheetName val="Daily(20set-21nov)"/>
      <sheetName val="Daily(22nov-12dic) "/>
      <sheetName val="Daily(12dic-22dic)"/>
      <sheetName val="Daily(23dic-31dic)"/>
      <sheetName val="Studio Solar 1"/>
      <sheetName val="XX0"/>
      <sheetName val="#RI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2B8D-FED1-4D72-BB93-2CAD989D4169}">
  <sheetPr codeName="Sheet1">
    <pageSetUpPr fitToPage="1"/>
  </sheetPr>
  <dimension ref="A1:AZ53"/>
  <sheetViews>
    <sheetView zoomScale="70" zoomScaleNormal="70" workbookViewId="0">
      <selection activeCell="C47" sqref="C47"/>
    </sheetView>
  </sheetViews>
  <sheetFormatPr defaultColWidth="8.85546875" defaultRowHeight="15" x14ac:dyDescent="0.25"/>
  <cols>
    <col min="1" max="1" width="25.85546875" style="87" bestFit="1" customWidth="1"/>
    <col min="2" max="2" width="12.28515625" style="87" bestFit="1" customWidth="1"/>
    <col min="3" max="3" width="14.85546875" style="87" bestFit="1" customWidth="1"/>
    <col min="4" max="4" width="10.5703125" style="87" bestFit="1" customWidth="1"/>
    <col min="5" max="5" width="12.28515625" style="87" bestFit="1" customWidth="1"/>
    <col min="6" max="6" width="14.85546875" style="87" bestFit="1" customWidth="1"/>
    <col min="7" max="7" width="10.5703125" style="87" bestFit="1" customWidth="1"/>
    <col min="8" max="8" width="12.28515625" style="87" bestFit="1" customWidth="1"/>
    <col min="9" max="9" width="16.85546875" style="87" bestFit="1" customWidth="1"/>
    <col min="10" max="10" width="10.5703125" style="87" bestFit="1" customWidth="1"/>
    <col min="11" max="11" width="12.28515625" style="87" bestFit="1" customWidth="1"/>
    <col min="12" max="12" width="14.5703125" style="87" customWidth="1"/>
    <col min="13" max="13" width="10.5703125" style="87" bestFit="1" customWidth="1"/>
    <col min="14" max="14" width="10.7109375" style="87" customWidth="1"/>
    <col min="15" max="15" width="12.28515625" style="87" bestFit="1" customWidth="1"/>
    <col min="16" max="16" width="14.140625" style="87" customWidth="1"/>
    <col min="17" max="17" width="10.5703125" style="87" bestFit="1" customWidth="1"/>
    <col min="18" max="18" width="12.28515625" style="87" bestFit="1" customWidth="1"/>
    <col min="19" max="19" width="17.42578125" style="87" customWidth="1"/>
    <col min="20" max="20" width="10.5703125" style="87" bestFit="1" customWidth="1"/>
    <col min="21" max="21" width="12.28515625" style="87" bestFit="1" customWidth="1"/>
    <col min="22" max="22" width="16.85546875" style="87" customWidth="1"/>
    <col min="23" max="23" width="11.7109375" style="87" bestFit="1" customWidth="1"/>
    <col min="24" max="24" width="12.28515625" style="87" bestFit="1" customWidth="1"/>
    <col min="25" max="25" width="17.42578125" style="87" customWidth="1"/>
    <col min="26" max="26" width="10.5703125" style="87" bestFit="1" customWidth="1"/>
    <col min="27" max="27" width="8.85546875" style="87"/>
    <col min="28" max="28" width="12.7109375" style="87" customWidth="1"/>
    <col min="29" max="29" width="16.85546875" style="87" customWidth="1"/>
    <col min="30" max="30" width="10.5703125" style="87" bestFit="1" customWidth="1"/>
    <col min="31" max="31" width="12.28515625" style="87" bestFit="1" customWidth="1"/>
    <col min="32" max="32" width="17.42578125" style="87" bestFit="1" customWidth="1"/>
    <col min="33" max="33" width="10.5703125" style="87" bestFit="1" customWidth="1"/>
    <col min="34" max="34" width="12.28515625" style="87" bestFit="1" customWidth="1"/>
    <col min="35" max="35" width="16.140625" style="87" bestFit="1" customWidth="1"/>
    <col min="36" max="36" width="10.5703125" style="87" bestFit="1" customWidth="1"/>
    <col min="37" max="37" width="12.28515625" style="87" bestFit="1" customWidth="1"/>
    <col min="38" max="38" width="15" style="87" bestFit="1" customWidth="1"/>
    <col min="39" max="39" width="10.5703125" style="87" bestFit="1" customWidth="1"/>
    <col min="40" max="40" width="8.85546875" style="87"/>
    <col min="41" max="41" width="13.42578125" style="87" bestFit="1" customWidth="1"/>
    <col min="42" max="42" width="19.28515625" style="87" customWidth="1"/>
    <col min="43" max="43" width="11.7109375" style="87" bestFit="1" customWidth="1"/>
    <col min="44" max="44" width="13.42578125" style="87" bestFit="1" customWidth="1"/>
    <col min="45" max="45" width="18.28515625" style="87" customWidth="1"/>
    <col min="46" max="46" width="11.7109375" style="87" bestFit="1" customWidth="1"/>
    <col min="47" max="47" width="13.42578125" style="87" bestFit="1" customWidth="1"/>
    <col min="48" max="48" width="18.5703125" style="87" bestFit="1" customWidth="1"/>
    <col min="49" max="49" width="11.7109375" style="87" bestFit="1" customWidth="1"/>
    <col min="50" max="50" width="13.42578125" style="87" bestFit="1" customWidth="1"/>
    <col min="51" max="51" width="14.140625" style="87" bestFit="1" customWidth="1"/>
    <col min="52" max="52" width="11.7109375" style="87" bestFit="1" customWidth="1"/>
    <col min="53" max="16384" width="8.85546875" style="87"/>
  </cols>
  <sheetData>
    <row r="1" spans="1:52" ht="15.75" thickBot="1" x14ac:dyDescent="0.3"/>
    <row r="2" spans="1:52" x14ac:dyDescent="0.25">
      <c r="B2" s="229" t="s">
        <v>2910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1"/>
      <c r="N2" s="149"/>
      <c r="O2" s="229" t="s">
        <v>2910</v>
      </c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1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</row>
    <row r="3" spans="1:52" x14ac:dyDescent="0.25">
      <c r="B3" s="235" t="s">
        <v>2909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7"/>
      <c r="N3" s="149"/>
      <c r="O3" s="235" t="s">
        <v>2917</v>
      </c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7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</row>
    <row r="4" spans="1:52" x14ac:dyDescent="0.25">
      <c r="B4" s="143" t="s">
        <v>2804</v>
      </c>
      <c r="C4" s="138" t="s">
        <v>2805</v>
      </c>
      <c r="D4" s="138" t="s">
        <v>2806</v>
      </c>
      <c r="E4" s="138" t="s">
        <v>2804</v>
      </c>
      <c r="F4" s="138" t="s">
        <v>2805</v>
      </c>
      <c r="G4" s="138" t="s">
        <v>2806</v>
      </c>
      <c r="H4" s="137" t="s">
        <v>2804</v>
      </c>
      <c r="I4" s="138" t="s">
        <v>2805</v>
      </c>
      <c r="J4" s="138" t="s">
        <v>2806</v>
      </c>
      <c r="K4" s="138" t="s">
        <v>2804</v>
      </c>
      <c r="L4" s="138"/>
      <c r="M4" s="144" t="s">
        <v>2806</v>
      </c>
      <c r="N4" s="149"/>
      <c r="O4" s="143" t="s">
        <v>2804</v>
      </c>
      <c r="P4" s="138"/>
      <c r="Q4" s="138" t="s">
        <v>2806</v>
      </c>
      <c r="R4" s="138" t="s">
        <v>2804</v>
      </c>
      <c r="S4" s="138"/>
      <c r="T4" s="138" t="s">
        <v>2806</v>
      </c>
      <c r="U4" s="137" t="s">
        <v>2804</v>
      </c>
      <c r="V4" s="138"/>
      <c r="W4" s="138" t="s">
        <v>2806</v>
      </c>
      <c r="X4" s="138" t="s">
        <v>2804</v>
      </c>
      <c r="Y4" s="138"/>
      <c r="Z4" s="144" t="s">
        <v>2806</v>
      </c>
      <c r="AO4" s="94"/>
      <c r="AP4" s="95"/>
      <c r="AQ4" s="95"/>
      <c r="AR4" s="95"/>
      <c r="AS4" s="95"/>
      <c r="AT4" s="95"/>
      <c r="AU4" s="94"/>
      <c r="AV4" s="95"/>
      <c r="AW4" s="95"/>
      <c r="AX4" s="95"/>
      <c r="AY4" s="95"/>
      <c r="AZ4" s="95"/>
    </row>
    <row r="5" spans="1:52" x14ac:dyDescent="0.25">
      <c r="B5" s="101" t="s">
        <v>2813</v>
      </c>
      <c r="C5" s="118" t="s">
        <v>42</v>
      </c>
      <c r="D5" s="136">
        <f>COUNTIF('IO LIST'!$Z:$Z,Controllers_Layout!B5)</f>
        <v>17</v>
      </c>
      <c r="E5" s="139" t="s">
        <v>2821</v>
      </c>
      <c r="F5" s="118" t="s">
        <v>42</v>
      </c>
      <c r="G5" s="136">
        <f>COUNTIF('IO LIST'!$Z:$Z,Controllers_Layout!E5)</f>
        <v>20</v>
      </c>
      <c r="H5" s="139" t="s">
        <v>2876</v>
      </c>
      <c r="I5" s="118" t="s">
        <v>42</v>
      </c>
      <c r="J5" s="136">
        <f>COUNTIF('IO LIST'!$Z:$Z,Controllers_Layout!H5)</f>
        <v>30</v>
      </c>
      <c r="K5" s="139" t="s">
        <v>2829</v>
      </c>
      <c r="L5" s="118" t="s">
        <v>42</v>
      </c>
      <c r="M5" s="103">
        <f>COUNTIF('IO LIST'!$Z:$Z,Controllers_Layout!K5)</f>
        <v>27</v>
      </c>
      <c r="N5" s="149"/>
      <c r="O5" s="101" t="s">
        <v>2837</v>
      </c>
      <c r="P5" s="118" t="s">
        <v>42</v>
      </c>
      <c r="Q5" s="140">
        <f>COUNTIF('IO LIST'!$Z:$Z,Controllers_Layout!O5)</f>
        <v>0</v>
      </c>
      <c r="R5" s="139" t="s">
        <v>2845</v>
      </c>
      <c r="S5" s="118" t="s">
        <v>32</v>
      </c>
      <c r="T5" s="136">
        <f>COUNTIF('IO LIST'!$Z:$Z,Controllers_Layout!R5)</f>
        <v>0</v>
      </c>
      <c r="U5" s="139" t="s">
        <v>2853</v>
      </c>
      <c r="V5" s="118"/>
      <c r="W5" s="136">
        <f>COUNTIF('IO LIST'!$Z:$Z,Controllers_Layout!U5)</f>
        <v>0</v>
      </c>
      <c r="X5" s="139" t="s">
        <v>2861</v>
      </c>
      <c r="Y5" s="118"/>
      <c r="Z5" s="103">
        <f>COUNTIF('IO LIST'!$Z:$Z,Controllers_Layout!X5)</f>
        <v>0</v>
      </c>
      <c r="AO5" s="100"/>
      <c r="AP5" s="100"/>
      <c r="AR5" s="100"/>
      <c r="AS5" s="100"/>
      <c r="AU5" s="100"/>
      <c r="AV5" s="100"/>
      <c r="AX5" s="100"/>
      <c r="AY5" s="100"/>
    </row>
    <row r="6" spans="1:52" x14ac:dyDescent="0.25">
      <c r="B6" s="101" t="s">
        <v>2814</v>
      </c>
      <c r="C6" s="118" t="s">
        <v>42</v>
      </c>
      <c r="D6" s="136">
        <f>COUNTIF('IO LIST'!$Z:$Z,Controllers_Layout!B6)</f>
        <v>0</v>
      </c>
      <c r="E6" s="139" t="s">
        <v>2822</v>
      </c>
      <c r="F6" s="118" t="s">
        <v>42</v>
      </c>
      <c r="G6" s="136">
        <f>COUNTIF('IO LIST'!$Z:$Z,Controllers_Layout!E6)</f>
        <v>22</v>
      </c>
      <c r="H6" s="139" t="s">
        <v>2869</v>
      </c>
      <c r="I6" s="118" t="s">
        <v>42</v>
      </c>
      <c r="J6" s="136">
        <f>COUNTIF('IO LIST'!$Z:$Z,Controllers_Layout!H6)</f>
        <v>26</v>
      </c>
      <c r="K6" s="139" t="s">
        <v>2830</v>
      </c>
      <c r="L6" s="118" t="s">
        <v>42</v>
      </c>
      <c r="M6" s="103">
        <f>COUNTIF('IO LIST'!$Z:$Z,Controllers_Layout!K6)</f>
        <v>2</v>
      </c>
      <c r="N6" s="149"/>
      <c r="O6" s="101" t="s">
        <v>2838</v>
      </c>
      <c r="P6" s="118" t="s">
        <v>42</v>
      </c>
      <c r="Q6" s="140">
        <f>COUNTIF('IO LIST'!$Z:$Z,Controllers_Layout!O6)</f>
        <v>0</v>
      </c>
      <c r="R6" s="139" t="s">
        <v>2846</v>
      </c>
      <c r="S6" s="118" t="s">
        <v>2807</v>
      </c>
      <c r="T6" s="136">
        <f>COUNTIF('IO LIST'!$Z:$Z,Controllers_Layout!R6)</f>
        <v>0</v>
      </c>
      <c r="U6" s="139" t="s">
        <v>2854</v>
      </c>
      <c r="V6" s="118"/>
      <c r="W6" s="136">
        <f>COUNTIF('IO LIST'!$Z:$Z,Controllers_Layout!U6)</f>
        <v>0</v>
      </c>
      <c r="X6" s="139" t="s">
        <v>2862</v>
      </c>
      <c r="Y6" s="118"/>
      <c r="Z6" s="103">
        <f>COUNTIF('IO LIST'!$Z:$Z,Controllers_Layout!X6)</f>
        <v>0</v>
      </c>
      <c r="AO6" s="100"/>
      <c r="AP6" s="100"/>
      <c r="AR6" s="100"/>
      <c r="AS6" s="100"/>
      <c r="AU6" s="100"/>
      <c r="AV6" s="100"/>
      <c r="AX6" s="100"/>
      <c r="AY6" s="100"/>
    </row>
    <row r="7" spans="1:52" x14ac:dyDescent="0.25">
      <c r="B7" s="101" t="s">
        <v>2815</v>
      </c>
      <c r="C7" s="118" t="s">
        <v>42</v>
      </c>
      <c r="D7" s="140">
        <f>COUNTIF('IO LIST'!$Z:$Z,Controllers_Layout!B7)</f>
        <v>32</v>
      </c>
      <c r="E7" s="139" t="s">
        <v>2823</v>
      </c>
      <c r="F7" s="118" t="s">
        <v>42</v>
      </c>
      <c r="G7" s="140">
        <f>COUNTIF('IO LIST'!$Z:$Z,Controllers_Layout!E7)</f>
        <v>23</v>
      </c>
      <c r="H7" s="139" t="s">
        <v>2870</v>
      </c>
      <c r="I7" s="118" t="s">
        <v>42</v>
      </c>
      <c r="J7" s="140">
        <f>COUNTIF('IO LIST'!$Z:$Z,Controllers_Layout!H7)</f>
        <v>10</v>
      </c>
      <c r="K7" s="139" t="s">
        <v>2831</v>
      </c>
      <c r="L7" s="118" t="s">
        <v>42</v>
      </c>
      <c r="M7" s="129">
        <f>COUNTIF('IO LIST'!$Z:$Z,Controllers_Layout!K7)</f>
        <v>0</v>
      </c>
      <c r="N7" s="149"/>
      <c r="O7" s="101" t="s">
        <v>2839</v>
      </c>
      <c r="P7" s="118" t="s">
        <v>42</v>
      </c>
      <c r="Q7" s="140">
        <f>COUNTIF('IO LIST'!$Z:$Z,Controllers_Layout!O7)</f>
        <v>0</v>
      </c>
      <c r="R7" s="139" t="s">
        <v>2847</v>
      </c>
      <c r="S7" s="118" t="s">
        <v>2807</v>
      </c>
      <c r="T7" s="136">
        <f>COUNTIF('IO LIST'!$Z:$Z,Controllers_Layout!R7)</f>
        <v>0</v>
      </c>
      <c r="U7" s="139" t="s">
        <v>2855</v>
      </c>
      <c r="V7" s="118"/>
      <c r="W7" s="136">
        <f>COUNTIF('IO LIST'!$Z:$Z,Controllers_Layout!U7)</f>
        <v>0</v>
      </c>
      <c r="X7" s="139" t="s">
        <v>2863</v>
      </c>
      <c r="Y7" s="118"/>
      <c r="Z7" s="103">
        <f>COUNTIF('IO LIST'!$Z:$Z,Controllers_Layout!X7)</f>
        <v>0</v>
      </c>
      <c r="AO7" s="100"/>
      <c r="AP7" s="100"/>
      <c r="AR7" s="100"/>
      <c r="AS7" s="100"/>
      <c r="AU7" s="100"/>
      <c r="AV7" s="100"/>
      <c r="AX7" s="100"/>
      <c r="AY7" s="100"/>
    </row>
    <row r="8" spans="1:52" x14ac:dyDescent="0.25">
      <c r="B8" s="101" t="s">
        <v>2816</v>
      </c>
      <c r="C8" s="118" t="s">
        <v>54</v>
      </c>
      <c r="D8" s="136">
        <f>COUNTIF('IO LIST'!$Z:$Z,Controllers_Layout!B8)</f>
        <v>30</v>
      </c>
      <c r="E8" s="139" t="s">
        <v>2824</v>
      </c>
      <c r="F8" s="118" t="s">
        <v>54</v>
      </c>
      <c r="G8" s="136">
        <f>COUNTIF('IO LIST'!$Z:$Z,Controllers_Layout!E8)</f>
        <v>30</v>
      </c>
      <c r="H8" s="139" t="s">
        <v>2871</v>
      </c>
      <c r="I8" s="118" t="s">
        <v>54</v>
      </c>
      <c r="J8" s="136">
        <f>COUNTIF('IO LIST'!$Z:$Z,Controllers_Layout!H8)</f>
        <v>32</v>
      </c>
      <c r="K8" s="139" t="s">
        <v>2832</v>
      </c>
      <c r="L8" s="118" t="s">
        <v>54</v>
      </c>
      <c r="M8" s="103">
        <f>COUNTIF('IO LIST'!$Z:$Z,Controllers_Layout!K8)</f>
        <v>15</v>
      </c>
      <c r="N8" s="149"/>
      <c r="O8" s="101" t="s">
        <v>2840</v>
      </c>
      <c r="P8" s="118" t="s">
        <v>54</v>
      </c>
      <c r="Q8" s="140">
        <f>COUNTIF('IO LIST'!$Z:$Z,Controllers_Layout!O8)</f>
        <v>0</v>
      </c>
      <c r="R8" s="139" t="s">
        <v>2848</v>
      </c>
      <c r="S8" s="118" t="s">
        <v>2807</v>
      </c>
      <c r="T8" s="136">
        <f>COUNTIF('IO LIST'!$Z:$Z,Controllers_Layout!R8)</f>
        <v>0</v>
      </c>
      <c r="U8" s="139" t="s">
        <v>2856</v>
      </c>
      <c r="V8" s="118"/>
      <c r="W8" s="136">
        <f>COUNTIF('IO LIST'!$Z:$Z,Controllers_Layout!U8)</f>
        <v>0</v>
      </c>
      <c r="X8" s="139" t="s">
        <v>2864</v>
      </c>
      <c r="Y8" s="118"/>
      <c r="Z8" s="103">
        <f>COUNTIF('IO LIST'!$Z:$Z,Controllers_Layout!X8)</f>
        <v>0</v>
      </c>
      <c r="AO8" s="100"/>
      <c r="AP8" s="100"/>
      <c r="AR8" s="100"/>
      <c r="AS8" s="100"/>
      <c r="AU8" s="100"/>
      <c r="AV8" s="100"/>
      <c r="AX8" s="100"/>
      <c r="AY8" s="100"/>
    </row>
    <row r="9" spans="1:52" x14ac:dyDescent="0.25">
      <c r="B9" s="101" t="s">
        <v>2817</v>
      </c>
      <c r="C9" s="102" t="s">
        <v>2807</v>
      </c>
      <c r="D9" s="136">
        <f>COUNTIF('IO LIST'!$Z:$Z,Controllers_Layout!B9)</f>
        <v>0</v>
      </c>
      <c r="E9" s="139" t="s">
        <v>2825</v>
      </c>
      <c r="F9" s="102" t="s">
        <v>2807</v>
      </c>
      <c r="G9" s="136">
        <f>COUNTIF('IO LIST'!$Z:$Z,Controllers_Layout!E9)</f>
        <v>0</v>
      </c>
      <c r="H9" s="139" t="s">
        <v>2872</v>
      </c>
      <c r="I9" s="102" t="s">
        <v>2807</v>
      </c>
      <c r="J9" s="136">
        <f>COUNTIF('IO LIST'!$Z:$Z,Controllers_Layout!H9)</f>
        <v>0</v>
      </c>
      <c r="K9" s="141" t="s">
        <v>2833</v>
      </c>
      <c r="L9" s="102" t="s">
        <v>32</v>
      </c>
      <c r="M9" s="127">
        <f>COUNTIF('IO LIST'!$Z:$Z,Controllers_Layout!K9)</f>
        <v>14</v>
      </c>
      <c r="N9" s="149"/>
      <c r="O9" s="101" t="s">
        <v>2841</v>
      </c>
      <c r="P9" s="118" t="s">
        <v>2807</v>
      </c>
      <c r="Q9" s="140">
        <f>COUNTIF('IO LIST'!$Z:$Z,Controllers_Layout!O9)</f>
        <v>0</v>
      </c>
      <c r="R9" s="139" t="s">
        <v>2849</v>
      </c>
      <c r="S9" s="118" t="s">
        <v>2807</v>
      </c>
      <c r="T9" s="136">
        <f>COUNTIF('IO LIST'!$Z:$Z,Controllers_Layout!R9)</f>
        <v>0</v>
      </c>
      <c r="U9" s="139" t="s">
        <v>2857</v>
      </c>
      <c r="V9" s="118"/>
      <c r="W9" s="136">
        <f>COUNTIF('IO LIST'!$Z:$Z,Controllers_Layout!U9)</f>
        <v>0</v>
      </c>
      <c r="X9" s="139" t="s">
        <v>2865</v>
      </c>
      <c r="Y9" s="118"/>
      <c r="Z9" s="103">
        <f>COUNTIF('IO LIST'!$Z:$Z,Controllers_Layout!X9)</f>
        <v>0</v>
      </c>
      <c r="AO9" s="100"/>
      <c r="AP9" s="100"/>
      <c r="AR9" s="100"/>
      <c r="AS9" s="100"/>
      <c r="AU9" s="100"/>
      <c r="AV9" s="100"/>
      <c r="AX9" s="100"/>
      <c r="AY9" s="100"/>
    </row>
    <row r="10" spans="1:52" x14ac:dyDescent="0.25">
      <c r="B10" s="101" t="s">
        <v>2818</v>
      </c>
      <c r="C10" s="102" t="s">
        <v>2811</v>
      </c>
      <c r="D10" s="136">
        <f>COUNTIF('IO LIST'!$Z:$Z,Controllers_Layout!B10)</f>
        <v>0</v>
      </c>
      <c r="E10" s="139" t="s">
        <v>2826</v>
      </c>
      <c r="F10" s="102" t="s">
        <v>2811</v>
      </c>
      <c r="G10" s="136">
        <f>COUNTIF('IO LIST'!$Z:$Z,Controllers_Layout!E10)</f>
        <v>0</v>
      </c>
      <c r="H10" s="139" t="s">
        <v>2873</v>
      </c>
      <c r="I10" s="102" t="s">
        <v>2811</v>
      </c>
      <c r="J10" s="136">
        <f>COUNTIF('IO LIST'!$Z:$Z,Controllers_Layout!H10)</f>
        <v>0</v>
      </c>
      <c r="K10" s="139" t="s">
        <v>2834</v>
      </c>
      <c r="L10" s="102" t="s">
        <v>2811</v>
      </c>
      <c r="M10" s="103">
        <f>COUNTIF('IO LIST'!$Z:$Z,Controllers_Layout!K10)</f>
        <v>0</v>
      </c>
      <c r="N10" s="149"/>
      <c r="O10" s="101" t="s">
        <v>2842</v>
      </c>
      <c r="P10" s="118" t="s">
        <v>2807</v>
      </c>
      <c r="Q10" s="140">
        <f>COUNTIF('IO LIST'!$Z:$Z,Controllers_Layout!O10)</f>
        <v>0</v>
      </c>
      <c r="R10" s="139" t="s">
        <v>2850</v>
      </c>
      <c r="S10" s="118" t="s">
        <v>2807</v>
      </c>
      <c r="T10" s="136">
        <f>COUNTIF('IO LIST'!$Z:$Z,Controllers_Layout!R10)</f>
        <v>0</v>
      </c>
      <c r="U10" s="139" t="s">
        <v>2858</v>
      </c>
      <c r="V10" s="118"/>
      <c r="W10" s="136">
        <f>COUNTIF('IO LIST'!$Z:$Z,Controllers_Layout!U10)</f>
        <v>0</v>
      </c>
      <c r="X10" s="139" t="s">
        <v>2866</v>
      </c>
      <c r="Y10" s="118"/>
      <c r="Z10" s="103">
        <f>COUNTIF('IO LIST'!$Z:$Z,Controllers_Layout!X10)</f>
        <v>0</v>
      </c>
      <c r="AO10" s="100"/>
      <c r="AP10" s="100"/>
      <c r="AR10" s="100"/>
      <c r="AS10" s="100"/>
      <c r="AU10" s="100"/>
      <c r="AV10" s="100"/>
      <c r="AX10" s="100"/>
      <c r="AY10" s="100"/>
    </row>
    <row r="11" spans="1:52" ht="15.75" thickBot="1" x14ac:dyDescent="0.3">
      <c r="B11" s="101" t="s">
        <v>2819</v>
      </c>
      <c r="C11" s="102" t="s">
        <v>32</v>
      </c>
      <c r="D11" s="136">
        <f>COUNTIF('IO LIST'!$Z:$Z,Controllers_Layout!B11)</f>
        <v>13</v>
      </c>
      <c r="E11" s="139" t="s">
        <v>2827</v>
      </c>
      <c r="F11" s="102" t="s">
        <v>32</v>
      </c>
      <c r="G11" s="140">
        <f>COUNTIF('IO LIST'!$Z:$Z,Controllers_Layout!E11)</f>
        <v>15</v>
      </c>
      <c r="H11" s="139" t="s">
        <v>2874</v>
      </c>
      <c r="I11" s="102" t="s">
        <v>32</v>
      </c>
      <c r="J11" s="136">
        <f>COUNTIF('IO LIST'!$Z:$Z,Controllers_Layout!H11)</f>
        <v>15</v>
      </c>
      <c r="K11" s="139" t="s">
        <v>2835</v>
      </c>
      <c r="L11" s="102" t="s">
        <v>32</v>
      </c>
      <c r="M11" s="103">
        <f>COUNTIF('IO LIST'!$Z:$Z,Controllers_Layout!K11)</f>
        <v>16</v>
      </c>
      <c r="N11" s="149"/>
      <c r="O11" s="101" t="s">
        <v>2843</v>
      </c>
      <c r="P11" s="118" t="s">
        <v>32</v>
      </c>
      <c r="Q11" s="140">
        <f>COUNTIF('IO LIST'!$Z:$Z,Controllers_Layout!O11)</f>
        <v>0</v>
      </c>
      <c r="R11" s="139" t="s">
        <v>2851</v>
      </c>
      <c r="S11" s="118" t="s">
        <v>2807</v>
      </c>
      <c r="T11" s="136">
        <f>COUNTIF('IO LIST'!$Z:$Z,Controllers_Layout!R11)</f>
        <v>0</v>
      </c>
      <c r="U11" s="139" t="s">
        <v>2859</v>
      </c>
      <c r="V11" s="118"/>
      <c r="W11" s="136">
        <f>COUNTIF('IO LIST'!$Z:$Z,Controllers_Layout!U11)</f>
        <v>0</v>
      </c>
      <c r="X11" s="139" t="s">
        <v>2867</v>
      </c>
      <c r="Y11" s="118"/>
      <c r="Z11" s="103">
        <f>COUNTIF('IO LIST'!$Z:$Z,Controllers_Layout!X11)</f>
        <v>0</v>
      </c>
      <c r="AO11" s="100"/>
      <c r="AP11" s="100"/>
      <c r="AR11" s="100"/>
      <c r="AS11" s="100"/>
      <c r="AU11" s="100"/>
      <c r="AV11" s="100"/>
      <c r="AX11" s="100"/>
      <c r="AY11" s="100"/>
    </row>
    <row r="12" spans="1:52" ht="15.75" thickBot="1" x14ac:dyDescent="0.3">
      <c r="B12" s="105" t="s">
        <v>2820</v>
      </c>
      <c r="C12" s="106" t="s">
        <v>168</v>
      </c>
      <c r="D12" s="145">
        <f>COUNTIF('IO LIST'!$Z:$Z,Controllers_Layout!B12)</f>
        <v>8</v>
      </c>
      <c r="E12" s="146" t="s">
        <v>2828</v>
      </c>
      <c r="F12" s="106" t="s">
        <v>168</v>
      </c>
      <c r="G12" s="147">
        <f>COUNTIF('IO LIST'!$Z:$Z,Controllers_Layout!E12)</f>
        <v>6</v>
      </c>
      <c r="H12" s="146" t="s">
        <v>2875</v>
      </c>
      <c r="I12" s="106" t="s">
        <v>168</v>
      </c>
      <c r="J12" s="145">
        <f>COUNTIF('IO LIST'!$Z:$Z,Controllers_Layout!H12)</f>
        <v>6</v>
      </c>
      <c r="K12" s="146" t="s">
        <v>2836</v>
      </c>
      <c r="L12" s="106" t="s">
        <v>168</v>
      </c>
      <c r="M12" s="130">
        <f>COUNTIF('IO LIST'!$Z:$Z,Controllers_Layout!K12)</f>
        <v>0</v>
      </c>
      <c r="N12" s="149"/>
      <c r="O12" s="105" t="s">
        <v>2844</v>
      </c>
      <c r="P12" s="150" t="s">
        <v>168</v>
      </c>
      <c r="Q12" s="147">
        <f>COUNTIF('IO LIST'!$Z:$Z,Controllers_Layout!O12)</f>
        <v>0</v>
      </c>
      <c r="R12" s="146" t="s">
        <v>2852</v>
      </c>
      <c r="S12" s="150" t="s">
        <v>2807</v>
      </c>
      <c r="T12" s="145">
        <f>COUNTIF('IO LIST'!$Z:$Z,Controllers_Layout!R12)</f>
        <v>0</v>
      </c>
      <c r="U12" s="146" t="s">
        <v>2860</v>
      </c>
      <c r="V12" s="150"/>
      <c r="W12" s="145">
        <f>COUNTIF('IO LIST'!$Z:$Z,Controllers_Layout!U12)</f>
        <v>0</v>
      </c>
      <c r="X12" s="146" t="s">
        <v>2868</v>
      </c>
      <c r="Y12" s="150"/>
      <c r="Z12" s="107">
        <f>COUNTIF('IO LIST'!$Z:$Z,Controllers_Layout!X12)</f>
        <v>0</v>
      </c>
      <c r="AO12" s="232" t="s">
        <v>2985</v>
      </c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4"/>
    </row>
    <row r="13" spans="1:52" ht="15.75" thickBot="1" x14ac:dyDescent="0.3">
      <c r="A13" s="221" t="s">
        <v>3026</v>
      </c>
      <c r="B13" s="221"/>
      <c r="C13" s="221">
        <f>(32+32+32+32+16+8)*2</f>
        <v>304</v>
      </c>
      <c r="D13" s="221"/>
      <c r="E13" s="221"/>
      <c r="F13" s="221">
        <f>(32+32+32+32+16+8)*2</f>
        <v>304</v>
      </c>
      <c r="G13" s="221"/>
      <c r="H13" s="221"/>
      <c r="I13" s="221">
        <f>(32+32+32+32+16+8)*2</f>
        <v>304</v>
      </c>
      <c r="J13" s="221"/>
      <c r="K13" s="221"/>
      <c r="L13" s="221">
        <f>(32+32+32+32+16+8)*2</f>
        <v>304</v>
      </c>
      <c r="M13" s="221"/>
      <c r="N13" s="221"/>
      <c r="O13" s="221"/>
      <c r="P13" s="221">
        <f>(32+32+32+32+16+8)*2</f>
        <v>304</v>
      </c>
      <c r="Q13" s="221"/>
      <c r="R13" s="221"/>
      <c r="S13" s="221">
        <f>(16)*2</f>
        <v>32</v>
      </c>
      <c r="AO13" s="238" t="s">
        <v>2984</v>
      </c>
      <c r="AP13" s="239"/>
      <c r="AQ13" s="239"/>
      <c r="AR13" s="233"/>
      <c r="AS13" s="233"/>
      <c r="AT13" s="233"/>
      <c r="AU13" s="233"/>
      <c r="AV13" s="233"/>
      <c r="AW13" s="233"/>
      <c r="AX13" s="233"/>
      <c r="AY13" s="233"/>
      <c r="AZ13" s="234"/>
    </row>
    <row r="14" spans="1:52" ht="15.75" thickBot="1" x14ac:dyDescent="0.3">
      <c r="K14" s="199" t="s">
        <v>3022</v>
      </c>
      <c r="L14" s="200"/>
      <c r="AO14" s="89" t="s">
        <v>2804</v>
      </c>
      <c r="AP14" s="90" t="s">
        <v>2805</v>
      </c>
      <c r="AQ14" s="91" t="s">
        <v>2806</v>
      </c>
      <c r="AR14" s="93" t="s">
        <v>2804</v>
      </c>
      <c r="AS14" s="90" t="s">
        <v>2805</v>
      </c>
      <c r="AT14" s="91" t="s">
        <v>2806</v>
      </c>
      <c r="AU14" s="89" t="s">
        <v>2804</v>
      </c>
      <c r="AV14" s="90" t="s">
        <v>2805</v>
      </c>
      <c r="AW14" s="91" t="s">
        <v>2806</v>
      </c>
      <c r="AX14" s="92" t="s">
        <v>2804</v>
      </c>
      <c r="AY14" s="90" t="s">
        <v>2805</v>
      </c>
      <c r="AZ14" s="91" t="s">
        <v>2806</v>
      </c>
    </row>
    <row r="15" spans="1:52" ht="15.75" thickBot="1" x14ac:dyDescent="0.3">
      <c r="B15" s="151"/>
      <c r="C15" s="151"/>
      <c r="D15" s="151"/>
      <c r="E15" s="151"/>
      <c r="F15" s="151"/>
      <c r="G15" s="151"/>
      <c r="H15" s="151"/>
      <c r="I15" s="151"/>
      <c r="J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O15" s="96" t="s">
        <v>2877</v>
      </c>
      <c r="AP15" s="97"/>
      <c r="AQ15" s="98">
        <f>COUNTIF('IO LIST'!$Z:$Z,Controllers_Layout!AO15)</f>
        <v>0</v>
      </c>
      <c r="AR15" s="99" t="s">
        <v>2878</v>
      </c>
      <c r="AS15" s="97"/>
      <c r="AT15" s="98">
        <f>COUNTIF('IO LIST'!$Z:$Z,Controllers_Layout!AR15)</f>
        <v>0</v>
      </c>
      <c r="AU15" s="96" t="s">
        <v>2879</v>
      </c>
      <c r="AV15" s="97"/>
      <c r="AW15" s="98">
        <f>COUNTIF('IO LIST'!$Z:$Z,Controllers_Layout!AU15)</f>
        <v>0</v>
      </c>
      <c r="AX15" s="96" t="s">
        <v>2880</v>
      </c>
      <c r="AY15" s="97"/>
      <c r="AZ15" s="98">
        <f>COUNTIF('IO LIST'!$Z:$Z,Controllers_Layout!AX15)</f>
        <v>0</v>
      </c>
    </row>
    <row r="16" spans="1:52" x14ac:dyDescent="0.25">
      <c r="B16" s="229" t="s">
        <v>2911</v>
      </c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148"/>
      <c r="O16" s="230" t="s">
        <v>2911</v>
      </c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1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O16" s="101" t="s">
        <v>2881</v>
      </c>
      <c r="AP16" s="102"/>
      <c r="AQ16" s="103">
        <f>COUNTIF('IO LIST'!$Z:$Z,Controllers_Layout!AO16)</f>
        <v>0</v>
      </c>
      <c r="AR16" s="104" t="s">
        <v>2882</v>
      </c>
      <c r="AS16" s="102"/>
      <c r="AT16" s="103">
        <f>COUNTIF('IO LIST'!$Z:$Z,Controllers_Layout!AR16)</f>
        <v>0</v>
      </c>
      <c r="AU16" s="101" t="s">
        <v>2908</v>
      </c>
      <c r="AV16" s="102"/>
      <c r="AW16" s="103">
        <f>COUNTIF('IO LIST'!$Z:$Z,Controllers_Layout!AU16)</f>
        <v>0</v>
      </c>
      <c r="AX16" s="101" t="s">
        <v>2883</v>
      </c>
      <c r="AY16" s="102"/>
      <c r="AZ16" s="103">
        <f>COUNTIF('IO LIST'!$Z:$Z,Controllers_Layout!AX16)</f>
        <v>0</v>
      </c>
    </row>
    <row r="17" spans="1:52" x14ac:dyDescent="0.25">
      <c r="B17" s="235" t="s">
        <v>2912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136"/>
      <c r="O17" s="236" t="s">
        <v>2912</v>
      </c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7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0"/>
      <c r="AO17" s="101" t="s">
        <v>2884</v>
      </c>
      <c r="AP17" s="102"/>
      <c r="AQ17" s="103">
        <f>COUNTIF('IO LIST'!$Z:$Z,Controllers_Layout!AO17)</f>
        <v>0</v>
      </c>
      <c r="AR17" s="104" t="s">
        <v>2885</v>
      </c>
      <c r="AS17" s="102"/>
      <c r="AT17" s="103">
        <f>COUNTIF('IO LIST'!$Z:$Z,Controllers_Layout!AR17)</f>
        <v>0</v>
      </c>
      <c r="AU17" s="101" t="s">
        <v>2886</v>
      </c>
      <c r="AV17" s="102"/>
      <c r="AW17" s="103">
        <f>COUNTIF('IO LIST'!$Z:$Z,Controllers_Layout!AU17)</f>
        <v>0</v>
      </c>
      <c r="AX17" s="101" t="s">
        <v>2887</v>
      </c>
      <c r="AY17" s="102"/>
      <c r="AZ17" s="103">
        <f>COUNTIF('IO LIST'!$Z:$Z,Controllers_Layout!AX17)</f>
        <v>0</v>
      </c>
    </row>
    <row r="18" spans="1:52" x14ac:dyDescent="0.25">
      <c r="B18" s="143" t="s">
        <v>2804</v>
      </c>
      <c r="C18" s="138" t="s">
        <v>2805</v>
      </c>
      <c r="D18" s="138" t="s">
        <v>2806</v>
      </c>
      <c r="E18" s="138" t="s">
        <v>2804</v>
      </c>
      <c r="F18" s="138" t="s">
        <v>2805</v>
      </c>
      <c r="G18" s="138" t="s">
        <v>2806</v>
      </c>
      <c r="H18" s="137" t="s">
        <v>2804</v>
      </c>
      <c r="I18" s="138" t="s">
        <v>2805</v>
      </c>
      <c r="J18" s="138" t="s">
        <v>2806</v>
      </c>
      <c r="K18" s="138" t="s">
        <v>2804</v>
      </c>
      <c r="L18" s="138"/>
      <c r="M18" s="138" t="s">
        <v>2806</v>
      </c>
      <c r="N18" s="136"/>
      <c r="O18" s="137" t="s">
        <v>2804</v>
      </c>
      <c r="P18" s="138"/>
      <c r="Q18" s="138" t="s">
        <v>2806</v>
      </c>
      <c r="R18" s="138" t="s">
        <v>2804</v>
      </c>
      <c r="S18" s="138"/>
      <c r="T18" s="138" t="s">
        <v>2806</v>
      </c>
      <c r="U18" s="137" t="s">
        <v>2804</v>
      </c>
      <c r="V18" s="138"/>
      <c r="W18" s="138" t="s">
        <v>2806</v>
      </c>
      <c r="X18" s="138" t="s">
        <v>2804</v>
      </c>
      <c r="Y18" s="138"/>
      <c r="Z18" s="144" t="s">
        <v>2806</v>
      </c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101" t="s">
        <v>2888</v>
      </c>
      <c r="AP18" s="102"/>
      <c r="AQ18" s="103">
        <f>COUNTIF('IO LIST'!$Z:$Z,Controllers_Layout!AO18)</f>
        <v>0</v>
      </c>
      <c r="AR18" s="104" t="s">
        <v>2889</v>
      </c>
      <c r="AS18" s="102"/>
      <c r="AT18" s="103">
        <f>COUNTIF('IO LIST'!$Z:$Z,Controllers_Layout!AR18)</f>
        <v>0</v>
      </c>
      <c r="AU18" s="101" t="s">
        <v>2890</v>
      </c>
      <c r="AV18" s="102"/>
      <c r="AW18" s="103">
        <f>COUNTIF('IO LIST'!$Z:$Z,Controllers_Layout!AU18)</f>
        <v>0</v>
      </c>
      <c r="AX18" s="101" t="s">
        <v>2891</v>
      </c>
      <c r="AY18" s="102"/>
      <c r="AZ18" s="103">
        <f>COUNTIF('IO LIST'!$Z:$Z,Controllers_Layout!AX18)</f>
        <v>0</v>
      </c>
    </row>
    <row r="19" spans="1:52" x14ac:dyDescent="0.25">
      <c r="B19" s="101" t="s">
        <v>2920</v>
      </c>
      <c r="C19" s="118" t="s">
        <v>42</v>
      </c>
      <c r="D19" s="136">
        <f>COUNTIF('IO LIST'!$Z:$Z,Controllers_Layout!B19)</f>
        <v>30</v>
      </c>
      <c r="E19" s="139" t="s">
        <v>2921</v>
      </c>
      <c r="F19" s="118" t="s">
        <v>42</v>
      </c>
      <c r="G19" s="136">
        <f>COUNTIF('IO LIST'!$Z:$Z,Controllers_Layout!E19)</f>
        <v>27</v>
      </c>
      <c r="H19" s="139" t="s">
        <v>2922</v>
      </c>
      <c r="I19" s="118" t="s">
        <v>42</v>
      </c>
      <c r="J19" s="136">
        <f>COUNTIF('IO LIST'!$Z:$Z,Controllers_Layout!H19)</f>
        <v>29</v>
      </c>
      <c r="K19" s="139" t="s">
        <v>2923</v>
      </c>
      <c r="L19" s="118" t="s">
        <v>42</v>
      </c>
      <c r="M19" s="136">
        <f>COUNTIF('IO LIST'!$Z:$Z,Controllers_Layout!K19)</f>
        <v>26</v>
      </c>
      <c r="N19" s="136"/>
      <c r="O19" s="139" t="s">
        <v>2924</v>
      </c>
      <c r="P19" s="118" t="s">
        <v>42</v>
      </c>
      <c r="Q19" s="136">
        <f>COUNTIF('IO LIST'!$Z:$Z,Controllers_Layout!O19)</f>
        <v>28</v>
      </c>
      <c r="R19" s="139" t="s">
        <v>2925</v>
      </c>
      <c r="S19" s="118" t="s">
        <v>42</v>
      </c>
      <c r="T19" s="136">
        <f>COUNTIF('IO LIST'!$Z:$Z,Controllers_Layout!R19)</f>
        <v>25</v>
      </c>
      <c r="U19" s="139" t="s">
        <v>2926</v>
      </c>
      <c r="V19" s="118" t="s">
        <v>42</v>
      </c>
      <c r="W19" s="136">
        <f>COUNTIF('IO LIST'!$Z:$Z,Controllers_Layout!U19)</f>
        <v>18</v>
      </c>
      <c r="X19" s="139" t="s">
        <v>2927</v>
      </c>
      <c r="Y19" s="118" t="s">
        <v>42</v>
      </c>
      <c r="Z19" s="103">
        <f>COUNTIF('IO LIST'!$Z:$Z,Controllers_Layout!X19)</f>
        <v>27</v>
      </c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101" t="s">
        <v>2892</v>
      </c>
      <c r="AP19" s="102"/>
      <c r="AQ19" s="103">
        <f>COUNTIF('IO LIST'!$Z:$Z,Controllers_Layout!AO19)</f>
        <v>0</v>
      </c>
      <c r="AR19" s="104" t="s">
        <v>2893</v>
      </c>
      <c r="AS19" s="102"/>
      <c r="AT19" s="103">
        <f>COUNTIF('IO LIST'!$Z:$Z,Controllers_Layout!AR19)</f>
        <v>0</v>
      </c>
      <c r="AU19" s="101" t="s">
        <v>2894</v>
      </c>
      <c r="AV19" s="102"/>
      <c r="AW19" s="103">
        <f>COUNTIF('IO LIST'!$Z:$Z,Controllers_Layout!AU19)</f>
        <v>0</v>
      </c>
      <c r="AX19" s="101" t="s">
        <v>2895</v>
      </c>
      <c r="AY19" s="102"/>
      <c r="AZ19" s="103">
        <f>COUNTIF('IO LIST'!$Z:$Z,Controllers_Layout!AX19)</f>
        <v>0</v>
      </c>
    </row>
    <row r="20" spans="1:52" x14ac:dyDescent="0.25">
      <c r="B20" s="101" t="s">
        <v>2928</v>
      </c>
      <c r="C20" s="118" t="s">
        <v>42</v>
      </c>
      <c r="D20" s="136">
        <f>COUNTIF('IO LIST'!$Z:$Z,Controllers_Layout!B20)</f>
        <v>30</v>
      </c>
      <c r="E20" s="139" t="s">
        <v>2929</v>
      </c>
      <c r="F20" s="118" t="s">
        <v>42</v>
      </c>
      <c r="G20" s="136">
        <f>COUNTIF('IO LIST'!$Z:$Z,Controllers_Layout!E20)</f>
        <v>30</v>
      </c>
      <c r="H20" s="139" t="s">
        <v>2930</v>
      </c>
      <c r="I20" s="118" t="s">
        <v>42</v>
      </c>
      <c r="J20" s="136">
        <f>COUNTIF('IO LIST'!$Z:$Z,Controllers_Layout!H20)</f>
        <v>24</v>
      </c>
      <c r="K20" s="139" t="s">
        <v>2931</v>
      </c>
      <c r="L20" s="118" t="s">
        <v>42</v>
      </c>
      <c r="M20" s="136">
        <f>COUNTIF('IO LIST'!$Z:$Z,Controllers_Layout!K20)</f>
        <v>3</v>
      </c>
      <c r="N20" s="136"/>
      <c r="O20" s="139" t="s">
        <v>2932</v>
      </c>
      <c r="P20" s="118" t="s">
        <v>42</v>
      </c>
      <c r="Q20" s="136">
        <f>COUNTIF('IO LIST'!$Z:$Z,Controllers_Layout!O20)</f>
        <v>27</v>
      </c>
      <c r="R20" s="139" t="s">
        <v>2933</v>
      </c>
      <c r="S20" s="118" t="s">
        <v>42</v>
      </c>
      <c r="T20" s="136">
        <f>COUNTIF('IO LIST'!$Z:$Z,Controllers_Layout!R20)</f>
        <v>27</v>
      </c>
      <c r="U20" s="139" t="s">
        <v>2934</v>
      </c>
      <c r="V20" s="118" t="s">
        <v>42</v>
      </c>
      <c r="W20" s="136">
        <f>COUNTIF('IO LIST'!$Z:$Z,Controllers_Layout!U20)</f>
        <v>19</v>
      </c>
      <c r="X20" s="139" t="s">
        <v>2935</v>
      </c>
      <c r="Y20" s="118" t="s">
        <v>42</v>
      </c>
      <c r="Z20" s="103">
        <f>COUNTIF('IO LIST'!$Z:$Z,Controllers_Layout!X20)</f>
        <v>28</v>
      </c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101" t="s">
        <v>2896</v>
      </c>
      <c r="AP20" s="102"/>
      <c r="AQ20" s="103">
        <f>COUNTIF('IO LIST'!$Z:$Z,Controllers_Layout!AO20)</f>
        <v>0</v>
      </c>
      <c r="AR20" s="104" t="s">
        <v>2897</v>
      </c>
      <c r="AS20" s="102"/>
      <c r="AT20" s="103">
        <f>COUNTIF('IO LIST'!$Z:$Z,Controllers_Layout!AR20)</f>
        <v>0</v>
      </c>
      <c r="AU20" s="101" t="s">
        <v>2898</v>
      </c>
      <c r="AV20" s="102"/>
      <c r="AW20" s="103">
        <f>COUNTIF('IO LIST'!$Z:$Z,Controllers_Layout!AU20)</f>
        <v>0</v>
      </c>
      <c r="AX20" s="101" t="s">
        <v>2899</v>
      </c>
      <c r="AY20" s="102"/>
      <c r="AZ20" s="103">
        <f>COUNTIF('IO LIST'!$Z:$Z,Controllers_Layout!AX20)</f>
        <v>0</v>
      </c>
    </row>
    <row r="21" spans="1:52" x14ac:dyDescent="0.25">
      <c r="B21" s="101" t="s">
        <v>2936</v>
      </c>
      <c r="C21" s="118" t="s">
        <v>42</v>
      </c>
      <c r="D21" s="140">
        <f>COUNTIF('IO LIST'!$Z:$Z,Controllers_Layout!B21)</f>
        <v>2</v>
      </c>
      <c r="E21" s="139" t="s">
        <v>2937</v>
      </c>
      <c r="F21" s="118" t="s">
        <v>42</v>
      </c>
      <c r="G21" s="140">
        <f>COUNTIF('IO LIST'!$Z:$Z,Controllers_Layout!E21)</f>
        <v>6</v>
      </c>
      <c r="H21" s="139" t="s">
        <v>2938</v>
      </c>
      <c r="I21" s="118" t="s">
        <v>42</v>
      </c>
      <c r="J21" s="140">
        <f>COUNTIF('IO LIST'!$Z:$Z,Controllers_Layout!H21)</f>
        <v>6</v>
      </c>
      <c r="K21" s="139" t="s">
        <v>2939</v>
      </c>
      <c r="L21" s="118" t="s">
        <v>42</v>
      </c>
      <c r="M21" s="140">
        <f>COUNTIF('IO LIST'!$Z:$Z,Controllers_Layout!K21)</f>
        <v>6</v>
      </c>
      <c r="N21" s="136"/>
      <c r="O21" s="139" t="s">
        <v>2940</v>
      </c>
      <c r="P21" s="118" t="s">
        <v>42</v>
      </c>
      <c r="Q21" s="140">
        <f>COUNTIF('IO LIST'!$Z:$Z,Controllers_Layout!O21)</f>
        <v>0</v>
      </c>
      <c r="R21" s="139" t="s">
        <v>2941</v>
      </c>
      <c r="S21" s="118" t="s">
        <v>42</v>
      </c>
      <c r="T21" s="140">
        <f>COUNTIF('IO LIST'!$Z:$Z,Controllers_Layout!R21)</f>
        <v>24</v>
      </c>
      <c r="U21" s="139" t="s">
        <v>2942</v>
      </c>
      <c r="V21" s="118" t="s">
        <v>42</v>
      </c>
      <c r="W21" s="140">
        <f>COUNTIF('IO LIST'!$Z:$Z,Controllers_Layout!U21)</f>
        <v>0</v>
      </c>
      <c r="X21" s="142" t="s">
        <v>2943</v>
      </c>
      <c r="Y21" s="118" t="s">
        <v>42</v>
      </c>
      <c r="Z21" s="129">
        <f>COUNTIF('IO LIST'!$Z:$Z,Controllers_Layout!X21)</f>
        <v>17</v>
      </c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101" t="s">
        <v>2900</v>
      </c>
      <c r="AP21" s="102"/>
      <c r="AQ21" s="103">
        <f>COUNTIF('IO LIST'!$Z:$Z,Controllers_Layout!AO21)</f>
        <v>0</v>
      </c>
      <c r="AR21" s="104" t="s">
        <v>2901</v>
      </c>
      <c r="AS21" s="102"/>
      <c r="AT21" s="103">
        <f>COUNTIF('IO LIST'!$Z:$Z,Controllers_Layout!AR21)</f>
        <v>0</v>
      </c>
      <c r="AU21" s="101" t="s">
        <v>2902</v>
      </c>
      <c r="AV21" s="102"/>
      <c r="AW21" s="103">
        <f>COUNTIF('IO LIST'!$Z:$Z,Controllers_Layout!AU21)</f>
        <v>0</v>
      </c>
      <c r="AX21" s="101" t="s">
        <v>2903</v>
      </c>
      <c r="AY21" s="102"/>
      <c r="AZ21" s="103">
        <f>COUNTIF('IO LIST'!$Z:$Z,Controllers_Layout!AX21)</f>
        <v>0</v>
      </c>
    </row>
    <row r="22" spans="1:52" ht="15.75" thickBot="1" x14ac:dyDescent="0.3">
      <c r="B22" s="101" t="s">
        <v>2944</v>
      </c>
      <c r="C22" s="118" t="s">
        <v>54</v>
      </c>
      <c r="D22" s="136">
        <f>COUNTIF('IO LIST'!$Z:$Z,Controllers_Layout!B22)</f>
        <v>22</v>
      </c>
      <c r="E22" s="139" t="s">
        <v>2945</v>
      </c>
      <c r="F22" s="118" t="s">
        <v>54</v>
      </c>
      <c r="G22" s="136">
        <f>COUNTIF('IO LIST'!$Z:$Z,Controllers_Layout!E22)</f>
        <v>39</v>
      </c>
      <c r="H22" s="139" t="s">
        <v>2946</v>
      </c>
      <c r="I22" s="118" t="s">
        <v>54</v>
      </c>
      <c r="J22" s="136">
        <f>COUNTIF('IO LIST'!$Z:$Z,Controllers_Layout!H22)</f>
        <v>24</v>
      </c>
      <c r="K22" s="139" t="s">
        <v>2947</v>
      </c>
      <c r="L22" s="118" t="s">
        <v>54</v>
      </c>
      <c r="M22" s="136">
        <f>COUNTIF('IO LIST'!$Z:$Z,Controllers_Layout!K22)</f>
        <v>31</v>
      </c>
      <c r="N22" s="136"/>
      <c r="O22" s="139" t="s">
        <v>2948</v>
      </c>
      <c r="P22" s="118" t="s">
        <v>54</v>
      </c>
      <c r="Q22" s="136">
        <f>COUNTIF('IO LIST'!$Z:$Z,Controllers_Layout!O22)</f>
        <v>31</v>
      </c>
      <c r="R22" s="139" t="s">
        <v>2949</v>
      </c>
      <c r="S22" s="118" t="s">
        <v>54</v>
      </c>
      <c r="T22" s="136">
        <f>COUNTIF('IO LIST'!$Z:$Z,Controllers_Layout!R22)</f>
        <v>30</v>
      </c>
      <c r="U22" s="139" t="s">
        <v>2950</v>
      </c>
      <c r="V22" s="118" t="s">
        <v>54</v>
      </c>
      <c r="W22" s="136">
        <f>COUNTIF('IO LIST'!$Z:$Z,Controllers_Layout!U22)</f>
        <v>32</v>
      </c>
      <c r="X22" s="139" t="s">
        <v>2951</v>
      </c>
      <c r="Y22" s="118" t="s">
        <v>54</v>
      </c>
      <c r="Z22" s="103">
        <f>COUNTIF('IO LIST'!$Z:$Z,Controllers_Layout!X22)</f>
        <v>2</v>
      </c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105" t="s">
        <v>2904</v>
      </c>
      <c r="AP22" s="106"/>
      <c r="AQ22" s="107">
        <f>COUNTIF('IO LIST'!$Z:$Z,Controllers_Layout!AO22)</f>
        <v>0</v>
      </c>
      <c r="AR22" s="108" t="s">
        <v>2905</v>
      </c>
      <c r="AS22" s="106"/>
      <c r="AT22" s="107">
        <f>COUNTIF('IO LIST'!$Z:$Z,Controllers_Layout!AR22)</f>
        <v>0</v>
      </c>
      <c r="AU22" s="105" t="s">
        <v>2906</v>
      </c>
      <c r="AV22" s="106"/>
      <c r="AW22" s="107">
        <f>COUNTIF('IO LIST'!$Z:$Z,Controllers_Layout!AU22)</f>
        <v>0</v>
      </c>
      <c r="AX22" s="105" t="s">
        <v>2907</v>
      </c>
      <c r="AY22" s="106"/>
      <c r="AZ22" s="107">
        <f>COUNTIF('IO LIST'!$Z:$Z,Controllers_Layout!AX22)</f>
        <v>0</v>
      </c>
    </row>
    <row r="23" spans="1:52" x14ac:dyDescent="0.25">
      <c r="B23" s="101" t="s">
        <v>2952</v>
      </c>
      <c r="C23" s="102" t="s">
        <v>2807</v>
      </c>
      <c r="D23" s="136">
        <f>COUNTIF('IO LIST'!$Z:$Z,Controllers_Layout!B23)</f>
        <v>0</v>
      </c>
      <c r="E23" s="139" t="s">
        <v>2953</v>
      </c>
      <c r="F23" s="102" t="s">
        <v>2807</v>
      </c>
      <c r="G23" s="136">
        <f>COUNTIF('IO LIST'!$Z:$Z,Controllers_Layout!E23)</f>
        <v>0</v>
      </c>
      <c r="H23" s="139" t="s">
        <v>2954</v>
      </c>
      <c r="I23" s="102" t="s">
        <v>2807</v>
      </c>
      <c r="J23" s="136">
        <f>COUNTIF('IO LIST'!$Z:$Z,Controllers_Layout!H23)</f>
        <v>0</v>
      </c>
      <c r="K23" s="139" t="s">
        <v>2955</v>
      </c>
      <c r="L23" s="102" t="s">
        <v>2807</v>
      </c>
      <c r="M23" s="136">
        <f>COUNTIF('IO LIST'!$Z:$Z,Controllers_Layout!K23)</f>
        <v>0</v>
      </c>
      <c r="N23" s="136"/>
      <c r="O23" s="139" t="s">
        <v>2956</v>
      </c>
      <c r="P23" s="102" t="s">
        <v>2807</v>
      </c>
      <c r="Q23" s="136">
        <f>COUNTIF('IO LIST'!$Z:$Z,Controllers_Layout!O23)</f>
        <v>0</v>
      </c>
      <c r="R23" s="139" t="s">
        <v>2957</v>
      </c>
      <c r="S23" s="102" t="s">
        <v>2807</v>
      </c>
      <c r="T23" s="136">
        <f>COUNTIF('IO LIST'!$Z:$Z,Controllers_Layout!R23)</f>
        <v>0</v>
      </c>
      <c r="U23" s="139" t="s">
        <v>2958</v>
      </c>
      <c r="V23" s="102" t="s">
        <v>2807</v>
      </c>
      <c r="W23" s="136">
        <f>COUNTIF('IO LIST'!$Z:$Z,Controllers_Layout!U23)</f>
        <v>0</v>
      </c>
      <c r="X23" s="139" t="s">
        <v>2959</v>
      </c>
      <c r="Y23" s="102" t="s">
        <v>2807</v>
      </c>
      <c r="Z23" s="103">
        <f>COUNTIF('IO LIST'!$Z:$Z,Controllers_Layout!X23)</f>
        <v>0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</row>
    <row r="24" spans="1:52" x14ac:dyDescent="0.25">
      <c r="B24" s="101" t="s">
        <v>2960</v>
      </c>
      <c r="C24" s="102" t="s">
        <v>2811</v>
      </c>
      <c r="D24" s="136">
        <f>COUNTIF('IO LIST'!$Z:$Z,Controllers_Layout!B24)</f>
        <v>0</v>
      </c>
      <c r="E24" s="139" t="s">
        <v>2961</v>
      </c>
      <c r="F24" s="102" t="s">
        <v>2811</v>
      </c>
      <c r="G24" s="136">
        <f>COUNTIF('IO LIST'!$Z:$Z,Controllers_Layout!E24)</f>
        <v>0</v>
      </c>
      <c r="H24" s="139" t="s">
        <v>2962</v>
      </c>
      <c r="I24" s="102" t="s">
        <v>2807</v>
      </c>
      <c r="J24" s="136">
        <f>COUNTIF('IO LIST'!$Z:$Z,Controllers_Layout!H24)</f>
        <v>0</v>
      </c>
      <c r="K24" s="139" t="s">
        <v>2963</v>
      </c>
      <c r="L24" s="102" t="s">
        <v>2807</v>
      </c>
      <c r="M24" s="136">
        <f>COUNTIF('IO LIST'!$Z:$Z,Controllers_Layout!K24)</f>
        <v>0</v>
      </c>
      <c r="N24" s="136"/>
      <c r="O24" s="139" t="s">
        <v>2964</v>
      </c>
      <c r="P24" s="102" t="s">
        <v>32</v>
      </c>
      <c r="Q24" s="136">
        <f>COUNTIF('IO LIST'!$Z:$Z,Controllers_Layout!O24)</f>
        <v>11</v>
      </c>
      <c r="R24" s="139" t="s">
        <v>2965</v>
      </c>
      <c r="S24" s="102" t="s">
        <v>32</v>
      </c>
      <c r="T24" s="136">
        <f>COUNTIF('IO LIST'!$Z:$Z,Controllers_Layout!R24)</f>
        <v>15</v>
      </c>
      <c r="U24" s="139" t="s">
        <v>2966</v>
      </c>
      <c r="V24" s="102" t="s">
        <v>32</v>
      </c>
      <c r="W24" s="136">
        <f>COUNTIF('IO LIST'!$Z:$Z,Controllers_Layout!U24)</f>
        <v>14</v>
      </c>
      <c r="X24" s="139" t="s">
        <v>2967</v>
      </c>
      <c r="Y24" s="102" t="s">
        <v>32</v>
      </c>
      <c r="Z24" s="103">
        <f>COUNTIF('IO LIST'!$Z:$Z,Controllers_Layout!X24)</f>
        <v>16</v>
      </c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</row>
    <row r="25" spans="1:52" x14ac:dyDescent="0.25">
      <c r="B25" s="101" t="s">
        <v>2968</v>
      </c>
      <c r="C25" s="102" t="s">
        <v>32</v>
      </c>
      <c r="D25" s="136">
        <f>COUNTIF('IO LIST'!$Z:$Z,Controllers_Layout!B25)</f>
        <v>14</v>
      </c>
      <c r="E25" s="139" t="s">
        <v>2969</v>
      </c>
      <c r="F25" s="102" t="s">
        <v>32</v>
      </c>
      <c r="G25" s="136">
        <f>COUNTIF('IO LIST'!$Z:$Z,Controllers_Layout!E25)</f>
        <v>2</v>
      </c>
      <c r="H25" s="139" t="s">
        <v>2970</v>
      </c>
      <c r="I25" s="102" t="s">
        <v>32</v>
      </c>
      <c r="J25" s="136">
        <f>COUNTIF('IO LIST'!$Z:$Z,Controllers_Layout!H25)</f>
        <v>0</v>
      </c>
      <c r="K25" s="139" t="s">
        <v>2971</v>
      </c>
      <c r="L25" s="102" t="s">
        <v>32</v>
      </c>
      <c r="M25" s="136">
        <f>COUNTIF('IO LIST'!$Z:$Z,Controllers_Layout!K25)</f>
        <v>0</v>
      </c>
      <c r="N25" s="136"/>
      <c r="O25" s="139" t="s">
        <v>2972</v>
      </c>
      <c r="P25" s="102" t="s">
        <v>32</v>
      </c>
      <c r="Q25" s="140">
        <f>COUNTIF('IO LIST'!$Z:$Z,Controllers_Layout!O25)</f>
        <v>9</v>
      </c>
      <c r="R25" s="139" t="s">
        <v>2973</v>
      </c>
      <c r="S25" s="102" t="s">
        <v>32</v>
      </c>
      <c r="T25" s="136">
        <f>COUNTIF('IO LIST'!$Z:$Z,Controllers_Layout!R25)</f>
        <v>8</v>
      </c>
      <c r="U25" s="139" t="s">
        <v>2974</v>
      </c>
      <c r="V25" s="102" t="s">
        <v>32</v>
      </c>
      <c r="W25" s="140">
        <f>COUNTIF('IO LIST'!$Z:$Z,Controllers_Layout!U25)</f>
        <v>0</v>
      </c>
      <c r="X25" s="139" t="s">
        <v>2975</v>
      </c>
      <c r="Y25" s="102" t="s">
        <v>32</v>
      </c>
      <c r="Z25" s="129">
        <f>COUNTIF('IO LIST'!$Z:$Z,Controllers_Layout!X25)</f>
        <v>0</v>
      </c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</row>
    <row r="26" spans="1:52" ht="15.75" thickBot="1" x14ac:dyDescent="0.3">
      <c r="B26" s="105" t="s">
        <v>2976</v>
      </c>
      <c r="C26" s="106" t="s">
        <v>168</v>
      </c>
      <c r="D26" s="145">
        <f>COUNTIF('IO LIST'!$Z:$Z,Controllers_Layout!B26)</f>
        <v>8</v>
      </c>
      <c r="E26" s="146" t="s">
        <v>2977</v>
      </c>
      <c r="F26" s="106" t="s">
        <v>2807</v>
      </c>
      <c r="G26" s="145">
        <f>COUNTIF('IO LIST'!$Z:$Z,Controllers_Layout!E26)</f>
        <v>0</v>
      </c>
      <c r="H26" s="146" t="s">
        <v>2978</v>
      </c>
      <c r="I26" s="106" t="s">
        <v>2807</v>
      </c>
      <c r="J26" s="145">
        <f>COUNTIF('IO LIST'!$Z:$Z,Controllers_Layout!H26)</f>
        <v>0</v>
      </c>
      <c r="K26" s="146" t="s">
        <v>2979</v>
      </c>
      <c r="L26" s="106" t="s">
        <v>2807</v>
      </c>
      <c r="M26" s="145">
        <f>COUNTIF('IO LIST'!$Z:$Z,Controllers_Layout!K26)</f>
        <v>0</v>
      </c>
      <c r="N26" s="145"/>
      <c r="O26" s="146" t="s">
        <v>2980</v>
      </c>
      <c r="P26" s="106" t="s">
        <v>168</v>
      </c>
      <c r="Q26" s="145">
        <f>COUNTIF('IO LIST'!$Z:$Z,Controllers_Layout!O26)</f>
        <v>6</v>
      </c>
      <c r="R26" s="146" t="s">
        <v>2981</v>
      </c>
      <c r="S26" s="106" t="s">
        <v>168</v>
      </c>
      <c r="T26" s="145">
        <f>COUNTIF('IO LIST'!$Z:$Z,Controllers_Layout!R26)</f>
        <v>7</v>
      </c>
      <c r="U26" s="146" t="s">
        <v>2982</v>
      </c>
      <c r="V26" s="106" t="s">
        <v>168</v>
      </c>
      <c r="W26" s="145">
        <f>COUNTIF('IO LIST'!$Z:$Z,Controllers_Layout!U26)</f>
        <v>4</v>
      </c>
      <c r="X26" s="146" t="s">
        <v>2983</v>
      </c>
      <c r="Y26" s="106" t="s">
        <v>2807</v>
      </c>
      <c r="Z26" s="107">
        <f>COUNTIF('IO LIST'!$Z:$Z,Controllers_Layout!X26)</f>
        <v>0</v>
      </c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</row>
    <row r="27" spans="1:52" x14ac:dyDescent="0.25">
      <c r="A27" s="221" t="s">
        <v>3026</v>
      </c>
      <c r="B27" s="221"/>
      <c r="C27" s="221">
        <f>(32+32+32+32+16+8)*2</f>
        <v>304</v>
      </c>
      <c r="D27" s="221"/>
      <c r="E27" s="221"/>
      <c r="F27" s="221">
        <f>(32+32+32+32+16)*2</f>
        <v>288</v>
      </c>
      <c r="G27" s="221"/>
      <c r="H27" s="221"/>
      <c r="I27" s="221">
        <f>(32+32+32+32+16)*2</f>
        <v>288</v>
      </c>
      <c r="J27" s="221"/>
      <c r="K27" s="221"/>
      <c r="L27" s="221">
        <f>(32+32+32+32+16)*2</f>
        <v>288</v>
      </c>
      <c r="M27" s="221"/>
      <c r="N27" s="221"/>
      <c r="O27" s="221"/>
      <c r="P27" s="221">
        <f>(32+32+32+32+16+16+8)*2</f>
        <v>336</v>
      </c>
      <c r="Q27" s="221"/>
      <c r="R27" s="221"/>
      <c r="S27" s="221">
        <f>(32+32+32+32+16+16+8)*2</f>
        <v>336</v>
      </c>
      <c r="T27" s="221"/>
      <c r="U27" s="221"/>
      <c r="V27" s="221">
        <f>(32+32+32+32+16+16+8)*2</f>
        <v>336</v>
      </c>
      <c r="W27" s="221"/>
      <c r="X27" s="221"/>
      <c r="Y27" s="221">
        <f>(32+32+32+32+16+16)*2</f>
        <v>320</v>
      </c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</row>
    <row r="28" spans="1:52" x14ac:dyDescent="0.25">
      <c r="E28" s="198" t="s">
        <v>3023</v>
      </c>
      <c r="F28" s="201"/>
      <c r="G28" s="201"/>
      <c r="H28" s="199" t="s">
        <v>3024</v>
      </c>
      <c r="I28" s="201"/>
      <c r="K28" s="199" t="s">
        <v>3025</v>
      </c>
      <c r="L28" s="201"/>
      <c r="AN28" s="94"/>
    </row>
    <row r="29" spans="1:52" x14ac:dyDescent="0.25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AN29" s="94"/>
    </row>
    <row r="30" spans="1:52" x14ac:dyDescent="0.25"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1:52" x14ac:dyDescent="0.25">
      <c r="B31" s="94"/>
      <c r="C31" s="88"/>
      <c r="D31" s="88"/>
      <c r="E31" s="88"/>
      <c r="F31" s="88"/>
      <c r="G31" s="95"/>
      <c r="H31" s="94"/>
      <c r="I31" s="95"/>
      <c r="J31" s="95"/>
      <c r="K31" s="95"/>
      <c r="L31" s="120"/>
      <c r="M31" s="95"/>
    </row>
    <row r="32" spans="1:52" x14ac:dyDescent="0.25">
      <c r="B32" s="100"/>
      <c r="C32" s="88"/>
      <c r="D32" s="88"/>
      <c r="E32" s="88"/>
      <c r="F32" s="88"/>
      <c r="H32" s="100"/>
      <c r="I32" s="100"/>
      <c r="K32" s="100"/>
      <c r="L32" s="100"/>
    </row>
    <row r="33" spans="1:24" x14ac:dyDescent="0.25">
      <c r="B33" s="100"/>
      <c r="C33" s="88"/>
      <c r="D33" s="88"/>
      <c r="E33" s="88"/>
      <c r="F33" s="88"/>
      <c r="H33" s="100"/>
      <c r="I33" s="100"/>
      <c r="K33" s="100"/>
      <c r="L33" s="100"/>
    </row>
    <row r="34" spans="1:24" x14ac:dyDescent="0.25">
      <c r="B34" s="100"/>
      <c r="C34" s="88"/>
      <c r="D34" s="88"/>
      <c r="E34" s="88"/>
      <c r="F34" s="88"/>
      <c r="H34" s="100"/>
      <c r="I34" s="100"/>
      <c r="K34" s="100"/>
      <c r="L34" s="100"/>
    </row>
    <row r="35" spans="1:24" x14ac:dyDescent="0.25">
      <c r="B35" s="100"/>
      <c r="C35" s="88"/>
      <c r="D35" s="88"/>
      <c r="E35" s="88"/>
      <c r="F35" s="88"/>
      <c r="H35" s="100"/>
      <c r="I35" s="100"/>
      <c r="K35" s="100"/>
      <c r="L35" s="100"/>
    </row>
    <row r="36" spans="1:24" x14ac:dyDescent="0.25">
      <c r="B36" s="100"/>
      <c r="C36" s="88"/>
      <c r="D36" s="88"/>
      <c r="E36" s="88"/>
      <c r="F36" s="88"/>
      <c r="H36" s="100"/>
      <c r="I36" s="100"/>
      <c r="K36" s="100"/>
      <c r="L36" s="100"/>
    </row>
    <row r="37" spans="1:24" x14ac:dyDescent="0.25">
      <c r="B37" s="100"/>
      <c r="C37" s="88"/>
      <c r="D37" s="88"/>
      <c r="E37" s="88"/>
      <c r="F37" s="88"/>
      <c r="H37" s="100"/>
      <c r="I37" s="100"/>
      <c r="K37" s="100"/>
      <c r="L37" s="100"/>
    </row>
    <row r="38" spans="1:24" x14ac:dyDescent="0.25">
      <c r="B38" s="100"/>
      <c r="C38" s="88"/>
      <c r="D38" s="88"/>
      <c r="E38" s="88"/>
      <c r="F38" s="88"/>
      <c r="H38" s="100"/>
      <c r="I38" s="100"/>
      <c r="K38" s="100"/>
      <c r="L38" s="100"/>
    </row>
    <row r="39" spans="1:24" x14ac:dyDescent="0.25">
      <c r="B39" s="100"/>
      <c r="C39" s="88"/>
      <c r="D39" s="88"/>
      <c r="E39" s="88"/>
      <c r="F39" s="88"/>
      <c r="H39" s="100"/>
      <c r="I39" s="100"/>
      <c r="K39" s="100"/>
      <c r="L39" s="100"/>
    </row>
    <row r="40" spans="1:24" x14ac:dyDescent="0.25">
      <c r="C40" s="88"/>
      <c r="D40" s="88"/>
      <c r="E40" s="88"/>
      <c r="F40" s="88"/>
    </row>
    <row r="43" spans="1:24" ht="15.75" thickBot="1" x14ac:dyDescent="0.3">
      <c r="J43" s="117"/>
      <c r="Q43" s="169" t="s">
        <v>2997</v>
      </c>
      <c r="R43" s="170"/>
      <c r="S43" s="170"/>
      <c r="T43" s="170"/>
      <c r="U43" s="170"/>
      <c r="V43" s="171"/>
    </row>
    <row r="44" spans="1:24" ht="75.75" thickBot="1" x14ac:dyDescent="0.35">
      <c r="B44" s="119" t="s">
        <v>2990</v>
      </c>
      <c r="C44" s="109" t="s">
        <v>2808</v>
      </c>
      <c r="D44" s="252" t="s">
        <v>2809</v>
      </c>
      <c r="E44" s="253"/>
      <c r="F44" s="253"/>
      <c r="G44" s="252" t="s">
        <v>2992</v>
      </c>
      <c r="H44" s="253"/>
      <c r="I44" s="253"/>
      <c r="J44" s="172" t="s">
        <v>2810</v>
      </c>
      <c r="K44" s="173" t="s">
        <v>2998</v>
      </c>
      <c r="L44" s="174" t="s">
        <v>3002</v>
      </c>
      <c r="M44" s="175" t="s">
        <v>3003</v>
      </c>
      <c r="N44" s="173" t="s">
        <v>2999</v>
      </c>
      <c r="O44" s="174" t="s">
        <v>3000</v>
      </c>
      <c r="P44" s="175" t="s">
        <v>3004</v>
      </c>
      <c r="Q44" s="176" t="s">
        <v>2913</v>
      </c>
      <c r="R44" s="184" t="s">
        <v>3001</v>
      </c>
      <c r="S44" s="121" t="s">
        <v>2914</v>
      </c>
      <c r="T44" s="184" t="s">
        <v>3001</v>
      </c>
      <c r="U44" s="161"/>
      <c r="V44" s="162" t="s">
        <v>2915</v>
      </c>
      <c r="X44" s="243"/>
    </row>
    <row r="45" spans="1:24" ht="15.75" thickBot="1" x14ac:dyDescent="0.3">
      <c r="A45" s="87">
        <v>5</v>
      </c>
      <c r="B45" s="87">
        <v>32</v>
      </c>
      <c r="C45" s="110" t="s">
        <v>42</v>
      </c>
      <c r="D45" s="244" t="s">
        <v>2991</v>
      </c>
      <c r="E45" s="245"/>
      <c r="F45" s="245"/>
      <c r="G45" s="246" t="s">
        <v>2989</v>
      </c>
      <c r="H45" s="247"/>
      <c r="I45" s="248"/>
      <c r="J45" s="133">
        <f xml:space="preserve"> COUNTIF($B$1:$AZ$39,C45)</f>
        <v>39</v>
      </c>
      <c r="K45" s="134">
        <f xml:space="preserve"> COUNTIF($B$1:$Z$12,$C45)</f>
        <v>15</v>
      </c>
      <c r="L45" s="164">
        <f>K45*B45-Q45</f>
        <v>271</v>
      </c>
      <c r="M45" s="179">
        <f t="shared" ref="M45:M47" si="0">L45/(K45*B45)</f>
        <v>0.56458333333333333</v>
      </c>
      <c r="N45" s="134">
        <f xml:space="preserve"> COUNTIF($B$16:$Z$27,$C45)</f>
        <v>24</v>
      </c>
      <c r="O45" s="164">
        <f>N45*B45-S45</f>
        <v>309</v>
      </c>
      <c r="P45" s="180">
        <f>O45/(N45*B45)</f>
        <v>0.40234375</v>
      </c>
      <c r="Q45" s="164">
        <f>COUNTIFS('IO LIST'!$X:$X,Controllers_Layout!Q$44,'IO LIST'!$Q:$Q,"DI")</f>
        <v>209</v>
      </c>
      <c r="R45" s="163">
        <f>Q45/B45</f>
        <v>6.53125</v>
      </c>
      <c r="S45" s="164">
        <f>COUNTIFS('IO LIST'!$X:$X,Controllers_Layout!S$44,'IO LIST'!$Q:$Q,"DI")</f>
        <v>459</v>
      </c>
      <c r="T45" s="163">
        <f>S45/B45</f>
        <v>14.34375</v>
      </c>
      <c r="U45" s="163"/>
      <c r="V45" s="165"/>
      <c r="X45" s="243"/>
    </row>
    <row r="46" spans="1:24" ht="15.75" thickBot="1" x14ac:dyDescent="0.3">
      <c r="A46" s="87">
        <v>5</v>
      </c>
      <c r="B46" s="87">
        <v>32</v>
      </c>
      <c r="C46" s="111" t="s">
        <v>54</v>
      </c>
      <c r="D46" s="241" t="s">
        <v>2988</v>
      </c>
      <c r="E46" s="242"/>
      <c r="F46" s="242"/>
      <c r="G46" s="246" t="s">
        <v>2993</v>
      </c>
      <c r="H46" s="247"/>
      <c r="I46" s="248"/>
      <c r="J46" s="134">
        <f xml:space="preserve"> COUNTIF($B$1:$AZ$39,C46)</f>
        <v>13</v>
      </c>
      <c r="K46" s="133">
        <f t="shared" ref="K46:K50" si="1" xml:space="preserve"> COUNTIF($B$1:$Z$12,$C46)</f>
        <v>5</v>
      </c>
      <c r="L46" s="164">
        <f>K46*B46-Q46</f>
        <v>53</v>
      </c>
      <c r="M46" s="179">
        <f t="shared" si="0"/>
        <v>0.33124999999999999</v>
      </c>
      <c r="N46" s="133">
        <f t="shared" ref="N46:N50" si="2" xml:space="preserve"> COUNTIF($B$16:$Z$27,$C46)</f>
        <v>8</v>
      </c>
      <c r="O46" s="164">
        <f>N46*B46-S46</f>
        <v>45</v>
      </c>
      <c r="P46" s="180">
        <f t="shared" ref="P46:P48" si="3">O46/(N46*B46)</f>
        <v>0.17578125</v>
      </c>
      <c r="Q46" s="164">
        <f>COUNTIFS('IO LIST'!$X:$X,Controllers_Layout!Q$44,'IO LIST'!$Q:$Q,"DO")</f>
        <v>107</v>
      </c>
      <c r="R46" s="163">
        <f>Q46/B46</f>
        <v>3.34375</v>
      </c>
      <c r="S46" s="164">
        <f>COUNTIFS('IO LIST'!$X:$X,Controllers_Layout!S$44,'IO LIST'!$Q:$Q,"DO")</f>
        <v>211</v>
      </c>
      <c r="T46" s="163">
        <f>S46/B46</f>
        <v>6.59375</v>
      </c>
      <c r="U46" s="163"/>
      <c r="V46" s="165"/>
      <c r="X46" s="243"/>
    </row>
    <row r="47" spans="1:24" ht="15.75" thickBot="1" x14ac:dyDescent="0.3">
      <c r="A47" s="87">
        <v>3</v>
      </c>
      <c r="B47" s="87">
        <v>16</v>
      </c>
      <c r="C47" s="112" t="s">
        <v>32</v>
      </c>
      <c r="D47" s="244" t="s">
        <v>2986</v>
      </c>
      <c r="E47" s="245"/>
      <c r="F47" s="245"/>
      <c r="G47" s="249" t="s">
        <v>2995</v>
      </c>
      <c r="H47" s="250"/>
      <c r="I47" s="251"/>
      <c r="J47" s="134">
        <f xml:space="preserve"> COUNTIF($B$1:$AZ$39,C47)</f>
        <v>19</v>
      </c>
      <c r="K47" s="133">
        <f t="shared" si="1"/>
        <v>7</v>
      </c>
      <c r="L47" s="164">
        <f>K47*B47-Q47</f>
        <v>39</v>
      </c>
      <c r="M47" s="179">
        <f t="shared" si="0"/>
        <v>0.3482142857142857</v>
      </c>
      <c r="N47" s="133">
        <f t="shared" si="2"/>
        <v>12</v>
      </c>
      <c r="O47" s="164">
        <f>N47*B47-S47</f>
        <v>103</v>
      </c>
      <c r="P47" s="180">
        <f t="shared" si="3"/>
        <v>0.53645833333333337</v>
      </c>
      <c r="Q47" s="164">
        <f>COUNTIFS('IO LIST'!$X:$X,Controllers_Layout!Q$44,'IO LIST'!$Q:$Q,"AI")</f>
        <v>73</v>
      </c>
      <c r="R47" s="163">
        <f>Q47/B47</f>
        <v>4.5625</v>
      </c>
      <c r="S47" s="164">
        <f>COUNTIFS('IO LIST'!$X:$X,Controllers_Layout!S$44,'IO LIST'!$Q:$Q,"AI")</f>
        <v>89</v>
      </c>
      <c r="T47" s="163">
        <f>S47/B47</f>
        <v>5.5625</v>
      </c>
      <c r="U47" s="163"/>
      <c r="V47" s="165"/>
      <c r="X47" s="243"/>
    </row>
    <row r="48" spans="1:24" ht="15.75" thickBot="1" x14ac:dyDescent="0.3">
      <c r="A48" s="87">
        <v>1</v>
      </c>
      <c r="B48" s="87">
        <v>8</v>
      </c>
      <c r="C48" s="114" t="s">
        <v>168</v>
      </c>
      <c r="D48" s="241" t="s">
        <v>2987</v>
      </c>
      <c r="E48" s="242"/>
      <c r="F48" s="242"/>
      <c r="G48" s="249" t="s">
        <v>2994</v>
      </c>
      <c r="H48" s="250"/>
      <c r="I48" s="251"/>
      <c r="J48" s="134">
        <f xml:space="preserve"> COUNTIF($B$1:$AZ$39,C48)</f>
        <v>9</v>
      </c>
      <c r="K48" s="133">
        <f t="shared" si="1"/>
        <v>5</v>
      </c>
      <c r="L48" s="164">
        <f>K48*B48-Q48</f>
        <v>20</v>
      </c>
      <c r="M48" s="179">
        <f>L48/(K48*B48)</f>
        <v>0.5</v>
      </c>
      <c r="N48" s="133">
        <f t="shared" si="2"/>
        <v>4</v>
      </c>
      <c r="O48" s="164">
        <f>N48*B48-S48</f>
        <v>7</v>
      </c>
      <c r="P48" s="180">
        <f t="shared" si="3"/>
        <v>0.21875</v>
      </c>
      <c r="Q48" s="164">
        <f>COUNTIFS('IO LIST'!$X:$X,Controllers_Layout!Q$44,'IO LIST'!$Q:$Q,"AO")</f>
        <v>20</v>
      </c>
      <c r="R48" s="163">
        <f>Q48/B48</f>
        <v>2.5</v>
      </c>
      <c r="S48" s="164">
        <f>COUNTIFS('IO LIST'!$X:$X,Controllers_Layout!S$44,'IO LIST'!$Q:$Q,"AO")</f>
        <v>25</v>
      </c>
      <c r="T48" s="163">
        <f>S48/B48</f>
        <v>3.125</v>
      </c>
      <c r="U48" s="163"/>
      <c r="V48" s="165"/>
    </row>
    <row r="49" spans="3:24" ht="15.75" thickBot="1" x14ac:dyDescent="0.3">
      <c r="C49" s="115" t="s">
        <v>2811</v>
      </c>
      <c r="D49" s="244" t="s">
        <v>2812</v>
      </c>
      <c r="E49" s="245"/>
      <c r="F49" s="245"/>
      <c r="G49" s="246"/>
      <c r="H49" s="247"/>
      <c r="I49" s="248"/>
      <c r="J49" s="134">
        <f xml:space="preserve"> COUNTIF($B$1:$AZ$39,C49)</f>
        <v>6</v>
      </c>
      <c r="K49" s="133">
        <f t="shared" si="1"/>
        <v>4</v>
      </c>
      <c r="L49" s="164"/>
      <c r="M49" s="164"/>
      <c r="N49" s="133">
        <f t="shared" si="2"/>
        <v>2</v>
      </c>
      <c r="O49" s="164"/>
      <c r="P49" s="181"/>
      <c r="Q49" s="164"/>
      <c r="R49" s="166"/>
      <c r="S49" s="166"/>
      <c r="T49" s="166"/>
      <c r="U49" s="166"/>
      <c r="V49" s="165"/>
      <c r="X49" s="243"/>
    </row>
    <row r="50" spans="3:24" ht="15.75" thickBot="1" x14ac:dyDescent="0.3">
      <c r="C50" s="116" t="s">
        <v>2807</v>
      </c>
      <c r="D50" s="257"/>
      <c r="E50" s="258"/>
      <c r="F50" s="259"/>
      <c r="G50" s="254"/>
      <c r="H50" s="255"/>
      <c r="I50" s="256"/>
      <c r="J50" s="135">
        <f xml:space="preserve"> COUNTIF($B$1:$M$12,C50)+ COUNTIF($B$16:$Z$26,C50)</f>
        <v>17</v>
      </c>
      <c r="K50" s="182">
        <f t="shared" si="1"/>
        <v>12</v>
      </c>
      <c r="L50" s="151"/>
      <c r="M50" s="151"/>
      <c r="N50" s="182">
        <f t="shared" si="2"/>
        <v>14</v>
      </c>
      <c r="O50" s="151"/>
      <c r="P50" s="183"/>
      <c r="Q50" s="177"/>
      <c r="R50" s="167"/>
      <c r="S50" s="167"/>
      <c r="T50" s="167"/>
      <c r="U50" s="167"/>
      <c r="V50" s="168"/>
      <c r="X50" s="243"/>
    </row>
    <row r="51" spans="3:24" x14ac:dyDescent="0.25">
      <c r="C51" s="132" t="s">
        <v>2996</v>
      </c>
      <c r="J51" s="178">
        <f>((J50)/SUM(J45:J50))</f>
        <v>0.1650485436893204</v>
      </c>
      <c r="L51" s="113"/>
      <c r="M51" s="113"/>
      <c r="O51" s="113"/>
    </row>
    <row r="52" spans="3:24" x14ac:dyDescent="0.25">
      <c r="I52" s="113"/>
      <c r="J52" s="113"/>
      <c r="L52" s="113"/>
    </row>
    <row r="53" spans="3:24" x14ac:dyDescent="0.25">
      <c r="I53" s="113"/>
      <c r="J53" s="113"/>
      <c r="L53" s="113"/>
    </row>
  </sheetData>
  <mergeCells count="29">
    <mergeCell ref="X49:X50"/>
    <mergeCell ref="D48:F48"/>
    <mergeCell ref="D49:F49"/>
    <mergeCell ref="G48:I48"/>
    <mergeCell ref="G49:I49"/>
    <mergeCell ref="G50:I50"/>
    <mergeCell ref="D50:F50"/>
    <mergeCell ref="D44:F44"/>
    <mergeCell ref="X44:X45"/>
    <mergeCell ref="D45:F45"/>
    <mergeCell ref="G44:I44"/>
    <mergeCell ref="G45:I45"/>
    <mergeCell ref="D46:F46"/>
    <mergeCell ref="X46:X47"/>
    <mergeCell ref="D47:F47"/>
    <mergeCell ref="G46:I46"/>
    <mergeCell ref="G47:I47"/>
    <mergeCell ref="AO13:AZ13"/>
    <mergeCell ref="B16:M16"/>
    <mergeCell ref="O16:Z16"/>
    <mergeCell ref="AB16:AM16"/>
    <mergeCell ref="B17:M17"/>
    <mergeCell ref="O17:Z17"/>
    <mergeCell ref="AB17:AM17"/>
    <mergeCell ref="B2:M2"/>
    <mergeCell ref="O2:Z2"/>
    <mergeCell ref="AO12:AZ12"/>
    <mergeCell ref="B3:M3"/>
    <mergeCell ref="O3:Z3"/>
  </mergeCells>
  <phoneticPr fontId="9" type="noConversion"/>
  <conditionalFormatting sqref="C5:C12 P5:P12 S5:S12 Y5:Y12 V5:V12 AV15:AV22 AY15:AY22 AP15:AP22 AS15:AS22 F5:F12 C19:C26 L5:L12 F19:F26 P19:P26 L19:L26 S19:S26 V19:V26 Y19:Y26 I5:I12 I19:I26">
    <cfRule type="cellIs" dxfId="492" priority="1184" operator="equal">
      <formula>$C$50</formula>
    </cfRule>
    <cfRule type="cellIs" dxfId="491" priority="1185" operator="equal">
      <formula>$C$49</formula>
    </cfRule>
    <cfRule type="cellIs" dxfId="490" priority="1186" operator="equal">
      <formula>#REF!</formula>
    </cfRule>
    <cfRule type="cellIs" dxfId="489" priority="1187" operator="equal">
      <formula>$C$48</formula>
    </cfRule>
    <cfRule type="cellIs" dxfId="488" priority="1188" operator="equal">
      <formula>$C$47</formula>
    </cfRule>
    <cfRule type="cellIs" dxfId="487" priority="1189" operator="equal">
      <formula>$C$46</formula>
    </cfRule>
    <cfRule type="cellIs" dxfId="486" priority="1190" operator="equal">
      <formula>$C$45</formula>
    </cfRule>
  </conditionalFormatting>
  <dataValidations count="1">
    <dataValidation type="list" allowBlank="1" showInputMessage="1" showErrorMessage="1" sqref="F19:F26 V5:V12 L19:L26 Y5:Y12 V19:V26 S5:S12 Y19:Y26 S19:S26 P5:P12 I5:I12 C5:C12 C19:C26 AS5:AS11 AY5:AY11 AS15:AS22 AY15:AY22 P19:P26 AP5:AP11 AV15:AV22 AP15:AP22 AV5:AV11 F5:F12 I19:I26 L5:L12" xr:uid="{6C82ED07-277A-411F-8595-560EF2CD0908}">
      <formula1>$C$45:$C$50</formula1>
    </dataValidation>
  </dataValidations>
  <pageMargins left="0.7" right="0.7" top="0.75" bottom="0.75" header="0.3" footer="0.3"/>
  <pageSetup paperSize="9" scale="1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D651-837D-4705-9791-CCE47C2548BD}">
  <sheetPr codeName="Sheet2" filterMode="1">
    <pageSetUpPr fitToPage="1"/>
  </sheetPr>
  <dimension ref="A1:AY1293"/>
  <sheetViews>
    <sheetView showZeros="0" tabSelected="1" zoomScale="85" zoomScaleNormal="85" workbookViewId="0">
      <pane xSplit="7" ySplit="2" topLeftCell="Q1135" activePane="bottomRight" state="frozen"/>
      <selection pane="topRight" activeCell="F1" sqref="F1"/>
      <selection pane="bottomLeft" activeCell="A3" sqref="A3"/>
      <selection pane="bottomRight" activeCell="E1136" sqref="E1136"/>
    </sheetView>
  </sheetViews>
  <sheetFormatPr defaultColWidth="8.7109375" defaultRowHeight="15" customHeight="1" x14ac:dyDescent="0.2"/>
  <cols>
    <col min="1" max="1" width="32.5703125" style="16" customWidth="1"/>
    <col min="2" max="2" width="4.7109375" style="54" customWidth="1"/>
    <col min="3" max="3" width="20.7109375" style="54" customWidth="1"/>
    <col min="4" max="4" width="27.140625" style="55" customWidth="1"/>
    <col min="5" max="5" width="78" style="55" customWidth="1"/>
    <col min="6" max="6" width="5.28515625" style="56" customWidth="1"/>
    <col min="7" max="7" width="5.28515625" style="57" customWidth="1"/>
    <col min="8" max="8" width="20.7109375" style="16" customWidth="1"/>
    <col min="9" max="9" width="25.7109375" style="16" customWidth="1"/>
    <col min="10" max="10" width="29.28515625" style="16" customWidth="1"/>
    <col min="11" max="11" width="38.42578125" style="16" customWidth="1"/>
    <col min="12" max="12" width="15.7109375" style="16" customWidth="1"/>
    <col min="13" max="13" width="8.7109375" style="16" customWidth="1"/>
    <col min="14" max="14" width="6.7109375" style="16" customWidth="1"/>
    <col min="15" max="16" width="6.7109375" style="16" hidden="1" customWidth="1"/>
    <col min="17" max="17" width="10.140625" style="58" customWidth="1"/>
    <col min="18" max="18" width="18.7109375" style="58" customWidth="1"/>
    <col min="19" max="19" width="6.7109375" style="58" customWidth="1"/>
    <col min="20" max="20" width="10.140625" style="58" customWidth="1"/>
    <col min="21" max="21" width="11.7109375" style="58" customWidth="1"/>
    <col min="22" max="22" width="7.7109375" style="58" customWidth="1"/>
    <col min="23" max="23" width="17.140625" style="59" customWidth="1"/>
    <col min="24" max="24" width="4.5703125" style="16" bestFit="1" customWidth="1"/>
    <col min="25" max="25" width="3.28515625" style="16" customWidth="1"/>
    <col min="26" max="26" width="18.140625" style="16" customWidth="1"/>
    <col min="27" max="27" width="8.5703125" style="16" customWidth="1"/>
    <col min="28" max="28" width="3.28515625" style="16" customWidth="1"/>
    <col min="29" max="29" width="5.7109375" style="16" customWidth="1"/>
    <col min="30" max="30" width="37.28515625" style="16" customWidth="1"/>
    <col min="31" max="32" width="4.7109375" style="16" customWidth="1"/>
    <col min="33" max="33" width="8.7109375" style="16"/>
    <col min="34" max="35" width="39.7109375" style="16" customWidth="1"/>
    <col min="36" max="36" width="49.28515625" style="16" customWidth="1"/>
    <col min="37" max="38" width="8.7109375" style="16"/>
    <col min="39" max="42" width="19.28515625" style="16" customWidth="1"/>
    <col min="43" max="43" width="8.5703125" style="16" bestFit="1" customWidth="1"/>
    <col min="44" max="44" width="24" style="16" customWidth="1"/>
    <col min="45" max="45" width="8.7109375" style="16"/>
    <col min="46" max="46" width="10.5703125" style="16" customWidth="1"/>
    <col min="47" max="47" width="10.42578125" style="16" bestFit="1" customWidth="1"/>
    <col min="48" max="48" width="11.85546875" style="16" bestFit="1" customWidth="1"/>
    <col min="49" max="16384" width="8.7109375" style="16"/>
  </cols>
  <sheetData>
    <row r="1" spans="1:51" s="1" customFormat="1" ht="51" x14ac:dyDescent="0.2">
      <c r="A1" s="1" t="s">
        <v>3032</v>
      </c>
      <c r="B1" s="2" t="s">
        <v>0</v>
      </c>
      <c r="C1" s="2" t="s">
        <v>2784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2802</v>
      </c>
      <c r="P1" s="2" t="s">
        <v>2803</v>
      </c>
      <c r="Q1" s="4" t="s">
        <v>12</v>
      </c>
      <c r="R1" s="4" t="s">
        <v>13</v>
      </c>
      <c r="S1" s="260" t="s">
        <v>14</v>
      </c>
      <c r="T1" s="261"/>
      <c r="U1" s="262"/>
      <c r="V1" s="2" t="s">
        <v>15</v>
      </c>
      <c r="W1" s="2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2916</v>
      </c>
      <c r="AC1" s="6" t="s">
        <v>21</v>
      </c>
      <c r="AD1" s="2" t="s">
        <v>22</v>
      </c>
      <c r="AE1" s="7" t="s">
        <v>23</v>
      </c>
      <c r="AF1" s="7" t="s">
        <v>24</v>
      </c>
      <c r="AK1" s="1">
        <v>1</v>
      </c>
      <c r="AL1" s="1">
        <v>2</v>
      </c>
      <c r="AM1" s="1">
        <v>3</v>
      </c>
      <c r="AN1" s="1">
        <v>4</v>
      </c>
      <c r="AO1" s="1">
        <v>5</v>
      </c>
      <c r="AQ1" s="1">
        <v>6</v>
      </c>
      <c r="AU1" s="1" t="s">
        <v>3033</v>
      </c>
      <c r="AV1" s="1" t="s">
        <v>3034</v>
      </c>
      <c r="AW1" s="1" t="s">
        <v>3035</v>
      </c>
      <c r="AX1" s="1" t="s">
        <v>3036</v>
      </c>
      <c r="AY1" s="1" t="s">
        <v>3037</v>
      </c>
    </row>
    <row r="2" spans="1:51" s="8" customFormat="1" ht="13.5" x14ac:dyDescent="0.25">
      <c r="B2" s="9"/>
      <c r="C2" s="9"/>
      <c r="D2" s="10"/>
      <c r="E2" s="10"/>
      <c r="F2" s="11"/>
      <c r="G2" s="11">
        <f>COUNT(G3:G1997)</f>
        <v>8</v>
      </c>
      <c r="H2" s="12"/>
      <c r="I2" s="11"/>
      <c r="J2" s="11"/>
      <c r="K2" s="11"/>
      <c r="L2" s="11"/>
      <c r="M2" s="11"/>
      <c r="N2" s="13"/>
      <c r="O2" s="84"/>
      <c r="P2" s="84"/>
      <c r="Q2" s="12"/>
      <c r="R2" s="11"/>
      <c r="S2" s="11"/>
      <c r="T2" s="11"/>
      <c r="U2" s="11"/>
      <c r="V2" s="13"/>
      <c r="W2" s="14"/>
      <c r="X2" s="11"/>
      <c r="Y2" s="11"/>
      <c r="Z2" s="156"/>
      <c r="AA2" s="11"/>
      <c r="AB2" s="11"/>
      <c r="AC2" s="11"/>
      <c r="AD2" s="11"/>
      <c r="AE2" s="15"/>
      <c r="AF2" s="13"/>
    </row>
    <row r="3" spans="1:51" ht="15" customHeight="1" x14ac:dyDescent="0.2">
      <c r="A3" s="16" t="str">
        <f>"ID-"&amp;L3&amp;"-"&amp;TEXT(B3,"00000")</f>
        <v>ID-S01AP1030-00001</v>
      </c>
      <c r="B3" s="17">
        <v>1</v>
      </c>
      <c r="C3" s="17"/>
      <c r="D3" s="18" t="s">
        <v>25</v>
      </c>
      <c r="E3" s="19" t="s">
        <v>26</v>
      </c>
      <c r="F3" s="20" t="s">
        <v>27</v>
      </c>
      <c r="G3" s="21" t="s">
        <v>27</v>
      </c>
      <c r="H3" s="22" t="s">
        <v>28</v>
      </c>
      <c r="I3" s="23" t="s">
        <v>29</v>
      </c>
      <c r="J3" s="22" t="s">
        <v>30</v>
      </c>
      <c r="L3" s="22" t="s">
        <v>31</v>
      </c>
      <c r="M3" s="23"/>
      <c r="N3" s="24"/>
      <c r="O3" s="63"/>
      <c r="P3" s="63"/>
      <c r="Q3" s="25" t="s">
        <v>32</v>
      </c>
      <c r="R3" s="26" t="s">
        <v>33</v>
      </c>
      <c r="S3" s="27" t="s">
        <v>34</v>
      </c>
      <c r="T3" s="28" t="s">
        <v>35</v>
      </c>
      <c r="U3" s="29">
        <v>10</v>
      </c>
      <c r="V3" s="30" t="s">
        <v>36</v>
      </c>
      <c r="W3" s="31"/>
      <c r="X3" s="22">
        <v>12</v>
      </c>
      <c r="Y3" s="152"/>
      <c r="Z3" s="157" t="s">
        <v>2973</v>
      </c>
      <c r="AA3" s="155">
        <f>COUNTIF($Z$1:Z3,Z3)</f>
        <v>1</v>
      </c>
      <c r="AB3" s="83">
        <f>COUNTIF(Z:Z,Z3)</f>
        <v>8</v>
      </c>
      <c r="AC3" s="22" t="str">
        <f>VLOOKUP(Z3,'module list'!A:B,2,0)</f>
        <v>AI</v>
      </c>
      <c r="AD3" s="122"/>
      <c r="AE3" s="32"/>
      <c r="AF3" s="33" t="s">
        <v>37</v>
      </c>
      <c r="AG3" s="16" t="str">
        <f>LEFT(Z3,6)</f>
        <v>12.1.6</v>
      </c>
      <c r="AH3" s="22" t="str">
        <f t="shared" ref="AH3:AH66" si="0">RIGHT(E3,LEN(E3)-FIND(" ",E3))</f>
        <v>PT0100 compr.air</v>
      </c>
      <c r="AI3" s="223"/>
      <c r="AJ3" s="16" t="str">
        <f t="shared" ref="AJ3:AJ50" si="1">LEFT(AH3,FIND(" ",AH3)-1)</f>
        <v>PT0100</v>
      </c>
      <c r="AK3" s="16" t="str">
        <f>LEFT(D3,3)</f>
        <v>A12</v>
      </c>
      <c r="AL3" s="16" t="str">
        <f>MID(D3,4,2)</f>
        <v>PI</v>
      </c>
      <c r="AM3" s="16" t="str">
        <f>MID(D3,LEN(AK3)+LEN(AL3)+1,4)</f>
        <v>0100</v>
      </c>
      <c r="AO3" s="16" t="str">
        <f>IF(ISNUMBER(AP3),"_","")</f>
        <v/>
      </c>
      <c r="AP3" s="16" t="str">
        <f>IFERROR(FIND("_",D3),"")</f>
        <v/>
      </c>
      <c r="AQ3" s="226"/>
      <c r="AR3" s="16" t="str">
        <f>_xlfn.CONCAT(AK3:AO3,AQ3)</f>
        <v>A12PI0100</v>
      </c>
      <c r="AS3" s="16" t="str">
        <f>IF(AR3=D3,"ok")</f>
        <v>ok</v>
      </c>
      <c r="AW3" s="16" t="str">
        <f>IFERROR(IF(FIND("A",Q3,1),S3,""),"")</f>
        <v>0</v>
      </c>
      <c r="AX3" s="16">
        <f>IFERROR(IF(FIND("AI",Q3,1),U3,""),"")</f>
        <v>10</v>
      </c>
      <c r="AY3" s="16" t="str">
        <f>V3</f>
        <v>barG</v>
      </c>
    </row>
    <row r="4" spans="1:51" ht="15" customHeight="1" x14ac:dyDescent="0.2">
      <c r="A4" s="16" t="str">
        <f t="shared" ref="A4:A67" si="2">"ID-"&amp;L4&amp;"-"&amp;TEXT(B4,"00000")</f>
        <v>ID-S01AP1030-00002</v>
      </c>
      <c r="B4" s="17">
        <v>2</v>
      </c>
      <c r="C4" s="17"/>
      <c r="D4" s="18" t="s">
        <v>38</v>
      </c>
      <c r="E4" s="19" t="s">
        <v>39</v>
      </c>
      <c r="F4" s="20" t="s">
        <v>27</v>
      </c>
      <c r="G4" s="21" t="s">
        <v>27</v>
      </c>
      <c r="H4" s="22" t="s">
        <v>28</v>
      </c>
      <c r="I4" s="23" t="s">
        <v>40</v>
      </c>
      <c r="J4" s="22" t="s">
        <v>41</v>
      </c>
      <c r="L4" s="22" t="s">
        <v>31</v>
      </c>
      <c r="M4" s="23"/>
      <c r="N4" s="24"/>
      <c r="O4" s="63"/>
      <c r="P4" s="63"/>
      <c r="Q4" s="25" t="s">
        <v>42</v>
      </c>
      <c r="R4" s="26" t="s">
        <v>43</v>
      </c>
      <c r="S4" s="26" t="s">
        <v>44</v>
      </c>
      <c r="T4" s="26" t="s">
        <v>45</v>
      </c>
      <c r="U4" s="26" t="s">
        <v>46</v>
      </c>
      <c r="V4" s="34">
        <v>0</v>
      </c>
      <c r="W4" s="31"/>
      <c r="X4" s="22">
        <v>12</v>
      </c>
      <c r="Y4" s="152" t="str">
        <f>AN4</f>
        <v>A</v>
      </c>
      <c r="Z4" s="142" t="s">
        <v>2920</v>
      </c>
      <c r="AA4" s="155">
        <f>COUNTIF($Z$1:Z4,Z4)</f>
        <v>1</v>
      </c>
      <c r="AB4" s="22">
        <f>COUNTIF(Z:Z,Z4)</f>
        <v>30</v>
      </c>
      <c r="AC4" s="122" t="str">
        <f>VLOOKUP(Z4,'module list'!A:B,2,0)</f>
        <v>DI</v>
      </c>
      <c r="AD4" s="122"/>
      <c r="AE4" s="32"/>
      <c r="AF4" s="33" t="s">
        <v>37</v>
      </c>
      <c r="AG4" s="16" t="str">
        <f t="shared" ref="AG4:AG67" si="3">LEFT(Z4,6)</f>
        <v>12.1.1</v>
      </c>
      <c r="AH4" s="222" t="str">
        <f t="shared" si="0"/>
        <v>CK1106A lime pneu.convey. - in remote</v>
      </c>
      <c r="AI4" s="224"/>
      <c r="AJ4" s="16" t="str">
        <f t="shared" si="1"/>
        <v>CK1106A</v>
      </c>
      <c r="AK4" s="16" t="str">
        <f t="shared" ref="AK4:AK67" si="4">LEFT(D4,3)</f>
        <v>A17</v>
      </c>
      <c r="AL4" s="16" t="str">
        <f t="shared" ref="AL4:AL50" si="5">MID(D4,4,2)</f>
        <v>CK</v>
      </c>
      <c r="AM4" s="16" t="str">
        <f t="shared" ref="AM4:AM67" si="6">MID(D4,LEN(AK4)+LEN(AL4)+1,4)</f>
        <v>1106</v>
      </c>
      <c r="AN4" s="16" t="str">
        <f>MID(D4,10,1)</f>
        <v>A</v>
      </c>
      <c r="AO4" s="16" t="str">
        <f t="shared" ref="AO4:AO67" si="7">IF(ISNUMBER(AP4),"_","")</f>
        <v>_</v>
      </c>
      <c r="AP4" s="16">
        <f t="shared" ref="AP4:AP67" si="8">IFERROR(FIND("_",D4),"")</f>
        <v>11</v>
      </c>
      <c r="AQ4" s="16" t="str">
        <f t="shared" ref="AQ4:AQ50" si="9">RIGHT(D4,LEN(D4)-FIND("_",D4))</f>
        <v>YLRE</v>
      </c>
      <c r="AR4" s="16" t="str">
        <f t="shared" ref="AR4:AR67" si="10">_xlfn.CONCAT(AK4:AO4,AQ4)</f>
        <v>A17CK1106A_YLRE</v>
      </c>
      <c r="AS4" s="16" t="str">
        <f t="shared" ref="AS4:AS67" si="11">IF(AR4=D4,"ok")</f>
        <v>ok</v>
      </c>
      <c r="AW4" s="16" t="str">
        <f t="shared" ref="AW4:AW59" si="12">IFERROR(IF(FIND("A",Q4,1),S4,""),"")</f>
        <v/>
      </c>
      <c r="AX4" s="16" t="str">
        <f t="shared" ref="AX4:AX59" si="13">IFERROR(IF(FIND("AI",Q4,1),U4,""),"")</f>
        <v/>
      </c>
      <c r="AY4" s="16">
        <f t="shared" ref="AY4:AY67" si="14">V4</f>
        <v>0</v>
      </c>
    </row>
    <row r="5" spans="1:51" ht="15" customHeight="1" x14ac:dyDescent="0.2">
      <c r="A5" s="16" t="str">
        <f t="shared" si="2"/>
        <v>ID-S01AP1030-00003</v>
      </c>
      <c r="B5" s="17">
        <v>3</v>
      </c>
      <c r="C5" s="17"/>
      <c r="D5" s="18" t="s">
        <v>47</v>
      </c>
      <c r="E5" s="19" t="s">
        <v>48</v>
      </c>
      <c r="F5" s="20" t="s">
        <v>27</v>
      </c>
      <c r="G5" s="21" t="s">
        <v>27</v>
      </c>
      <c r="H5" s="22" t="s">
        <v>28</v>
      </c>
      <c r="I5" s="23" t="s">
        <v>40</v>
      </c>
      <c r="J5" s="22" t="s">
        <v>41</v>
      </c>
      <c r="L5" s="22" t="s">
        <v>31</v>
      </c>
      <c r="M5" s="23"/>
      <c r="N5" s="24"/>
      <c r="O5" s="63"/>
      <c r="P5" s="63"/>
      <c r="Q5" s="25" t="s">
        <v>42</v>
      </c>
      <c r="R5" s="26" t="s">
        <v>43</v>
      </c>
      <c r="S5" s="26" t="s">
        <v>44</v>
      </c>
      <c r="T5" s="26" t="s">
        <v>45</v>
      </c>
      <c r="U5" s="26" t="s">
        <v>46</v>
      </c>
      <c r="V5" s="34">
        <v>0</v>
      </c>
      <c r="W5" s="31"/>
      <c r="X5" s="22">
        <v>12</v>
      </c>
      <c r="Y5" s="152" t="str">
        <f t="shared" ref="Y5:Y6" si="15">AN5</f>
        <v>A</v>
      </c>
      <c r="Z5" s="142" t="s">
        <v>2920</v>
      </c>
      <c r="AA5" s="155">
        <f>COUNTIF($Z$1:Z5,Z5)</f>
        <v>2</v>
      </c>
      <c r="AB5" s="83">
        <f t="shared" ref="AB5:AB68" si="16">COUNTIF(Z:Z,Z5)</f>
        <v>30</v>
      </c>
      <c r="AC5" s="122" t="str">
        <f>VLOOKUP(Z5,'module list'!A:B,2,0)</f>
        <v>DI</v>
      </c>
      <c r="AD5" s="122"/>
      <c r="AE5" s="32"/>
      <c r="AF5" s="33" t="s">
        <v>37</v>
      </c>
      <c r="AG5" s="16" t="str">
        <f t="shared" si="3"/>
        <v>12.1.1</v>
      </c>
      <c r="AH5" s="222" t="str">
        <f t="shared" si="0"/>
        <v>CK1106A lime pneu.convey. - in running</v>
      </c>
      <c r="AI5" s="224"/>
      <c r="AJ5" s="16" t="str">
        <f t="shared" si="1"/>
        <v>CK1106A</v>
      </c>
      <c r="AK5" s="16" t="str">
        <f t="shared" si="4"/>
        <v>A17</v>
      </c>
      <c r="AL5" s="16" t="str">
        <f t="shared" si="5"/>
        <v>CK</v>
      </c>
      <c r="AM5" s="16" t="str">
        <f t="shared" si="6"/>
        <v>1106</v>
      </c>
      <c r="AN5" s="16" t="str">
        <f t="shared" ref="AN5:AN54" si="17">MID(D5,10,1)</f>
        <v>A</v>
      </c>
      <c r="AO5" s="16" t="str">
        <f t="shared" si="7"/>
        <v>_</v>
      </c>
      <c r="AP5" s="16">
        <f t="shared" si="8"/>
        <v>11</v>
      </c>
      <c r="AQ5" s="16" t="str">
        <f t="shared" si="9"/>
        <v>YLH</v>
      </c>
      <c r="AR5" s="16" t="str">
        <f t="shared" si="10"/>
        <v>A17CK1106A_YLH</v>
      </c>
      <c r="AS5" s="16" t="str">
        <f t="shared" si="11"/>
        <v>ok</v>
      </c>
      <c r="AW5" s="16" t="str">
        <f t="shared" si="12"/>
        <v/>
      </c>
      <c r="AX5" s="16" t="str">
        <f t="shared" si="13"/>
        <v/>
      </c>
      <c r="AY5" s="16">
        <f t="shared" si="14"/>
        <v>0</v>
      </c>
    </row>
    <row r="6" spans="1:51" ht="15" customHeight="1" x14ac:dyDescent="0.2">
      <c r="A6" s="16" t="str">
        <f t="shared" si="2"/>
        <v>ID-S01AP1030-00004</v>
      </c>
      <c r="B6" s="17">
        <v>4</v>
      </c>
      <c r="C6" s="17"/>
      <c r="D6" s="18" t="s">
        <v>49</v>
      </c>
      <c r="E6" s="19" t="s">
        <v>50</v>
      </c>
      <c r="F6" s="20" t="s">
        <v>27</v>
      </c>
      <c r="G6" s="21" t="s">
        <v>27</v>
      </c>
      <c r="H6" s="22" t="s">
        <v>28</v>
      </c>
      <c r="I6" s="23" t="s">
        <v>40</v>
      </c>
      <c r="J6" s="22" t="s">
        <v>41</v>
      </c>
      <c r="L6" s="22" t="s">
        <v>31</v>
      </c>
      <c r="M6" s="23"/>
      <c r="N6" s="24"/>
      <c r="O6" s="63"/>
      <c r="P6" s="63"/>
      <c r="Q6" s="25" t="s">
        <v>42</v>
      </c>
      <c r="R6" s="26" t="s">
        <v>43</v>
      </c>
      <c r="S6" s="26" t="s">
        <v>51</v>
      </c>
      <c r="T6" s="26" t="s">
        <v>45</v>
      </c>
      <c r="U6" s="26" t="s">
        <v>46</v>
      </c>
      <c r="V6" s="34">
        <v>0</v>
      </c>
      <c r="W6" s="31"/>
      <c r="X6" s="22">
        <v>12</v>
      </c>
      <c r="Y6" s="152" t="str">
        <f t="shared" si="15"/>
        <v>A</v>
      </c>
      <c r="Z6" s="142" t="s">
        <v>2920</v>
      </c>
      <c r="AA6" s="155">
        <f>COUNTIF($Z$1:Z6,Z6)</f>
        <v>3</v>
      </c>
      <c r="AB6" s="83">
        <f t="shared" si="16"/>
        <v>30</v>
      </c>
      <c r="AC6" s="122" t="str">
        <f>VLOOKUP(Z6,'module list'!A:B,2,0)</f>
        <v>DI</v>
      </c>
      <c r="AD6" s="122"/>
      <c r="AE6" s="32"/>
      <c r="AF6" s="33" t="s">
        <v>37</v>
      </c>
      <c r="AG6" s="16" t="str">
        <f t="shared" si="3"/>
        <v>12.1.1</v>
      </c>
      <c r="AH6" s="222" t="str">
        <f t="shared" si="0"/>
        <v>CK1106A lime pneu.convey. - supply fault</v>
      </c>
      <c r="AI6" s="224"/>
      <c r="AJ6" s="16" t="str">
        <f t="shared" si="1"/>
        <v>CK1106A</v>
      </c>
      <c r="AK6" s="16" t="str">
        <f t="shared" si="4"/>
        <v>A17</v>
      </c>
      <c r="AL6" s="16" t="str">
        <f t="shared" si="5"/>
        <v>CK</v>
      </c>
      <c r="AM6" s="16" t="str">
        <f t="shared" si="6"/>
        <v>1106</v>
      </c>
      <c r="AN6" s="16" t="str">
        <f t="shared" si="17"/>
        <v>A</v>
      </c>
      <c r="AO6" s="16" t="str">
        <f t="shared" si="7"/>
        <v>_</v>
      </c>
      <c r="AP6" s="16">
        <f t="shared" si="8"/>
        <v>11</v>
      </c>
      <c r="AQ6" s="16" t="str">
        <f t="shared" si="9"/>
        <v>YSG</v>
      </c>
      <c r="AR6" s="16" t="str">
        <f t="shared" si="10"/>
        <v>A17CK1106A_YSG</v>
      </c>
      <c r="AS6" s="16" t="str">
        <f t="shared" si="11"/>
        <v>ok</v>
      </c>
      <c r="AW6" s="16" t="str">
        <f t="shared" si="12"/>
        <v/>
      </c>
      <c r="AX6" s="16" t="str">
        <f t="shared" si="13"/>
        <v/>
      </c>
      <c r="AY6" s="16">
        <f t="shared" si="14"/>
        <v>0</v>
      </c>
    </row>
    <row r="7" spans="1:51" ht="15" customHeight="1" x14ac:dyDescent="0.2">
      <c r="A7" s="16" t="str">
        <f t="shared" si="2"/>
        <v>ID-S01AP1030-00005</v>
      </c>
      <c r="B7" s="17">
        <v>5</v>
      </c>
      <c r="C7" s="17"/>
      <c r="D7" s="18" t="s">
        <v>52</v>
      </c>
      <c r="E7" s="19" t="s">
        <v>53</v>
      </c>
      <c r="F7" s="20"/>
      <c r="G7" s="21" t="s">
        <v>27</v>
      </c>
      <c r="H7" s="22" t="s">
        <v>28</v>
      </c>
      <c r="I7" s="23" t="s">
        <v>40</v>
      </c>
      <c r="J7" s="22" t="s">
        <v>41</v>
      </c>
      <c r="L7" s="22" t="s">
        <v>31</v>
      </c>
      <c r="M7" s="23"/>
      <c r="N7" s="24"/>
      <c r="O7" s="63"/>
      <c r="P7" s="63"/>
      <c r="Q7" s="25" t="s">
        <v>54</v>
      </c>
      <c r="R7" s="26" t="s">
        <v>55</v>
      </c>
      <c r="S7" s="26" t="s">
        <v>44</v>
      </c>
      <c r="T7" s="26" t="s">
        <v>56</v>
      </c>
      <c r="U7" s="26" t="s">
        <v>57</v>
      </c>
      <c r="V7" s="34">
        <v>0</v>
      </c>
      <c r="W7" s="31"/>
      <c r="X7" s="22">
        <v>12</v>
      </c>
      <c r="Y7" s="152"/>
      <c r="Z7" s="139" t="s">
        <v>2944</v>
      </c>
      <c r="AA7" s="155">
        <f>COUNTIF($Z$1:Z7,Z7)</f>
        <v>1</v>
      </c>
      <c r="AB7" s="83">
        <f t="shared" si="16"/>
        <v>22</v>
      </c>
      <c r="AC7" s="122" t="str">
        <f>VLOOKUP(Z7,'module list'!A:B,2,0)</f>
        <v>DO</v>
      </c>
      <c r="AD7" s="122"/>
      <c r="AE7" s="32"/>
      <c r="AF7" s="33" t="s">
        <v>37</v>
      </c>
      <c r="AG7" s="16" t="str">
        <f t="shared" si="3"/>
        <v>12.1.1</v>
      </c>
      <c r="AH7" s="222" t="str">
        <f t="shared" si="0"/>
        <v>CK1106A lime pneu.convey. - start/stop</v>
      </c>
      <c r="AI7" s="224"/>
      <c r="AJ7" s="16" t="str">
        <f t="shared" si="1"/>
        <v>CK1106A</v>
      </c>
      <c r="AK7" s="16" t="str">
        <f t="shared" si="4"/>
        <v>A17</v>
      </c>
      <c r="AL7" s="16" t="str">
        <f t="shared" si="5"/>
        <v>CK</v>
      </c>
      <c r="AM7" s="16" t="str">
        <f t="shared" si="6"/>
        <v>1106</v>
      </c>
      <c r="AN7" s="16" t="str">
        <f t="shared" si="17"/>
        <v>A</v>
      </c>
      <c r="AO7" s="16" t="str">
        <f t="shared" si="7"/>
        <v>_</v>
      </c>
      <c r="AP7" s="16">
        <f t="shared" si="8"/>
        <v>11</v>
      </c>
      <c r="AQ7" s="16" t="str">
        <f t="shared" si="9"/>
        <v>HSH</v>
      </c>
      <c r="AR7" s="16" t="str">
        <f t="shared" si="10"/>
        <v>A17CK1106A_HSH</v>
      </c>
      <c r="AS7" s="16" t="str">
        <f t="shared" si="11"/>
        <v>ok</v>
      </c>
      <c r="AW7" s="16" t="str">
        <f t="shared" si="12"/>
        <v/>
      </c>
      <c r="AX7" s="16" t="str">
        <f t="shared" si="13"/>
        <v/>
      </c>
      <c r="AY7" s="16">
        <f t="shared" si="14"/>
        <v>0</v>
      </c>
    </row>
    <row r="8" spans="1:51" ht="15" customHeight="1" x14ac:dyDescent="0.2">
      <c r="A8" s="16" t="str">
        <f t="shared" si="2"/>
        <v>ID-S01AP1030-00006</v>
      </c>
      <c r="B8" s="17">
        <v>6</v>
      </c>
      <c r="C8" s="17"/>
      <c r="D8" s="18" t="s">
        <v>58</v>
      </c>
      <c r="E8" s="19" t="s">
        <v>59</v>
      </c>
      <c r="F8" s="20"/>
      <c r="G8" s="21" t="s">
        <v>27</v>
      </c>
      <c r="H8" s="22" t="s">
        <v>28</v>
      </c>
      <c r="I8" s="23" t="s">
        <v>40</v>
      </c>
      <c r="J8" s="22" t="s">
        <v>41</v>
      </c>
      <c r="L8" s="22" t="s">
        <v>31</v>
      </c>
      <c r="M8" s="23"/>
      <c r="N8" s="24"/>
      <c r="O8" s="63"/>
      <c r="P8" s="63"/>
      <c r="Q8" s="25" t="s">
        <v>42</v>
      </c>
      <c r="R8" s="26" t="s">
        <v>43</v>
      </c>
      <c r="S8" s="26" t="s">
        <v>44</v>
      </c>
      <c r="T8" s="26" t="s">
        <v>45</v>
      </c>
      <c r="U8" s="26" t="s">
        <v>46</v>
      </c>
      <c r="V8" s="34">
        <v>0</v>
      </c>
      <c r="W8" s="31"/>
      <c r="X8" s="22">
        <v>12</v>
      </c>
      <c r="Y8" s="152" t="str">
        <f t="shared" ref="Y8:Y10" si="18">AN8</f>
        <v>B</v>
      </c>
      <c r="Z8" s="142" t="s">
        <v>2921</v>
      </c>
      <c r="AA8" s="155">
        <f>COUNTIF($Z$1:Z8,Z8)</f>
        <v>1</v>
      </c>
      <c r="AB8" s="83">
        <f t="shared" si="16"/>
        <v>27</v>
      </c>
      <c r="AC8" s="122" t="str">
        <f>VLOOKUP(Z8,'module list'!A:B,2,0)</f>
        <v>DI</v>
      </c>
      <c r="AD8" s="122"/>
      <c r="AE8" s="32"/>
      <c r="AF8" s="33" t="s">
        <v>37</v>
      </c>
      <c r="AG8" s="16" t="str">
        <f t="shared" si="3"/>
        <v>12.1.2</v>
      </c>
      <c r="AH8" s="222" t="str">
        <f t="shared" si="0"/>
        <v>CK1106B lime pneu.convey. - in remote</v>
      </c>
      <c r="AI8" s="224"/>
      <c r="AJ8" s="16" t="str">
        <f t="shared" si="1"/>
        <v>CK1106B</v>
      </c>
      <c r="AK8" s="16" t="str">
        <f t="shared" si="4"/>
        <v>A17</v>
      </c>
      <c r="AL8" s="16" t="str">
        <f t="shared" si="5"/>
        <v>CK</v>
      </c>
      <c r="AM8" s="16" t="str">
        <f t="shared" si="6"/>
        <v>1106</v>
      </c>
      <c r="AN8" s="16" t="str">
        <f t="shared" si="17"/>
        <v>B</v>
      </c>
      <c r="AO8" s="16" t="str">
        <f t="shared" si="7"/>
        <v>_</v>
      </c>
      <c r="AP8" s="16">
        <f t="shared" si="8"/>
        <v>11</v>
      </c>
      <c r="AQ8" s="16" t="str">
        <f t="shared" si="9"/>
        <v>YLRE</v>
      </c>
      <c r="AR8" s="16" t="str">
        <f t="shared" si="10"/>
        <v>A17CK1106B_YLRE</v>
      </c>
      <c r="AS8" s="16" t="str">
        <f t="shared" si="11"/>
        <v>ok</v>
      </c>
      <c r="AW8" s="16" t="str">
        <f t="shared" si="12"/>
        <v/>
      </c>
      <c r="AX8" s="16" t="str">
        <f t="shared" si="13"/>
        <v/>
      </c>
      <c r="AY8" s="16">
        <f t="shared" si="14"/>
        <v>0</v>
      </c>
    </row>
    <row r="9" spans="1:51" ht="15" customHeight="1" x14ac:dyDescent="0.2">
      <c r="A9" s="16" t="str">
        <f t="shared" si="2"/>
        <v>ID-S01AP1030-00007</v>
      </c>
      <c r="B9" s="17">
        <v>7</v>
      </c>
      <c r="C9" s="17"/>
      <c r="D9" s="18" t="s">
        <v>60</v>
      </c>
      <c r="E9" s="19" t="s">
        <v>61</v>
      </c>
      <c r="F9" s="20"/>
      <c r="G9" s="21" t="s">
        <v>27</v>
      </c>
      <c r="H9" s="22" t="s">
        <v>28</v>
      </c>
      <c r="I9" s="23" t="s">
        <v>40</v>
      </c>
      <c r="J9" s="22" t="s">
        <v>41</v>
      </c>
      <c r="L9" s="22" t="s">
        <v>31</v>
      </c>
      <c r="M9" s="23"/>
      <c r="N9" s="24"/>
      <c r="O9" s="63"/>
      <c r="P9" s="63"/>
      <c r="Q9" s="25" t="s">
        <v>42</v>
      </c>
      <c r="R9" s="26" t="s">
        <v>43</v>
      </c>
      <c r="S9" s="26" t="s">
        <v>44</v>
      </c>
      <c r="T9" s="26" t="s">
        <v>45</v>
      </c>
      <c r="U9" s="26" t="s">
        <v>46</v>
      </c>
      <c r="V9" s="34">
        <v>0</v>
      </c>
      <c r="W9" s="31"/>
      <c r="X9" s="22">
        <v>12</v>
      </c>
      <c r="Y9" s="152" t="str">
        <f t="shared" si="18"/>
        <v>B</v>
      </c>
      <c r="Z9" s="142" t="s">
        <v>2921</v>
      </c>
      <c r="AA9" s="155">
        <f>COUNTIF($Z$1:Z9,Z9)</f>
        <v>2</v>
      </c>
      <c r="AB9" s="83">
        <f t="shared" si="16"/>
        <v>27</v>
      </c>
      <c r="AC9" s="122" t="str">
        <f>VLOOKUP(Z9,'module list'!A:B,2,0)</f>
        <v>DI</v>
      </c>
      <c r="AD9" s="122"/>
      <c r="AE9" s="32"/>
      <c r="AF9" s="33" t="s">
        <v>37</v>
      </c>
      <c r="AG9" s="16" t="str">
        <f t="shared" si="3"/>
        <v>12.1.2</v>
      </c>
      <c r="AH9" s="222" t="str">
        <f t="shared" si="0"/>
        <v>CK1106B lime pneu.convey. - in running</v>
      </c>
      <c r="AI9" s="224"/>
      <c r="AJ9" s="16" t="str">
        <f t="shared" si="1"/>
        <v>CK1106B</v>
      </c>
      <c r="AK9" s="16" t="str">
        <f t="shared" si="4"/>
        <v>A17</v>
      </c>
      <c r="AL9" s="16" t="str">
        <f t="shared" si="5"/>
        <v>CK</v>
      </c>
      <c r="AM9" s="16" t="str">
        <f t="shared" si="6"/>
        <v>1106</v>
      </c>
      <c r="AN9" s="16" t="str">
        <f t="shared" si="17"/>
        <v>B</v>
      </c>
      <c r="AO9" s="16" t="str">
        <f t="shared" si="7"/>
        <v>_</v>
      </c>
      <c r="AP9" s="16">
        <f t="shared" si="8"/>
        <v>11</v>
      </c>
      <c r="AQ9" s="16" t="str">
        <f t="shared" si="9"/>
        <v>YLH</v>
      </c>
      <c r="AR9" s="16" t="str">
        <f t="shared" si="10"/>
        <v>A17CK1106B_YLH</v>
      </c>
      <c r="AS9" s="16" t="str">
        <f t="shared" si="11"/>
        <v>ok</v>
      </c>
      <c r="AW9" s="16" t="str">
        <f t="shared" si="12"/>
        <v/>
      </c>
      <c r="AX9" s="16" t="str">
        <f t="shared" si="13"/>
        <v/>
      </c>
      <c r="AY9" s="16">
        <f t="shared" si="14"/>
        <v>0</v>
      </c>
    </row>
    <row r="10" spans="1:51" ht="15" customHeight="1" x14ac:dyDescent="0.2">
      <c r="A10" s="16" t="str">
        <f t="shared" si="2"/>
        <v>ID-S01AP1030-00008</v>
      </c>
      <c r="B10" s="17">
        <v>8</v>
      </c>
      <c r="C10" s="17"/>
      <c r="D10" s="18" t="s">
        <v>62</v>
      </c>
      <c r="E10" s="19" t="s">
        <v>63</v>
      </c>
      <c r="F10" s="20"/>
      <c r="G10" s="21" t="s">
        <v>27</v>
      </c>
      <c r="H10" s="22" t="s">
        <v>28</v>
      </c>
      <c r="I10" s="23" t="s">
        <v>40</v>
      </c>
      <c r="J10" s="22" t="s">
        <v>41</v>
      </c>
      <c r="L10" s="22" t="s">
        <v>31</v>
      </c>
      <c r="M10" s="23"/>
      <c r="N10" s="24"/>
      <c r="O10" s="63"/>
      <c r="P10" s="63"/>
      <c r="Q10" s="25" t="s">
        <v>42</v>
      </c>
      <c r="R10" s="26" t="s">
        <v>43</v>
      </c>
      <c r="S10" s="26" t="s">
        <v>51</v>
      </c>
      <c r="T10" s="26" t="s">
        <v>45</v>
      </c>
      <c r="U10" s="26" t="s">
        <v>46</v>
      </c>
      <c r="V10" s="34">
        <v>0</v>
      </c>
      <c r="W10" s="31"/>
      <c r="X10" s="22">
        <v>12</v>
      </c>
      <c r="Y10" s="152" t="str">
        <f t="shared" si="18"/>
        <v>B</v>
      </c>
      <c r="Z10" s="142" t="s">
        <v>2921</v>
      </c>
      <c r="AA10" s="155">
        <f>COUNTIF($Z$1:Z10,Z10)</f>
        <v>3</v>
      </c>
      <c r="AB10" s="83">
        <f t="shared" si="16"/>
        <v>27</v>
      </c>
      <c r="AC10" s="122" t="str">
        <f>VLOOKUP(Z10,'module list'!A:B,2,0)</f>
        <v>DI</v>
      </c>
      <c r="AD10" s="122"/>
      <c r="AE10" s="32"/>
      <c r="AF10" s="33" t="s">
        <v>37</v>
      </c>
      <c r="AG10" s="16" t="str">
        <f t="shared" si="3"/>
        <v>12.1.2</v>
      </c>
      <c r="AH10" s="222" t="str">
        <f t="shared" si="0"/>
        <v>CK1106B lime pneu.convey. - supply fault</v>
      </c>
      <c r="AI10" s="224"/>
      <c r="AJ10" s="16" t="str">
        <f t="shared" si="1"/>
        <v>CK1106B</v>
      </c>
      <c r="AK10" s="16" t="str">
        <f t="shared" si="4"/>
        <v>A17</v>
      </c>
      <c r="AL10" s="16" t="str">
        <f t="shared" si="5"/>
        <v>CK</v>
      </c>
      <c r="AM10" s="16" t="str">
        <f t="shared" si="6"/>
        <v>1106</v>
      </c>
      <c r="AN10" s="16" t="str">
        <f t="shared" si="17"/>
        <v>B</v>
      </c>
      <c r="AO10" s="16" t="str">
        <f t="shared" si="7"/>
        <v>_</v>
      </c>
      <c r="AP10" s="16">
        <f t="shared" si="8"/>
        <v>11</v>
      </c>
      <c r="AQ10" s="16" t="str">
        <f t="shared" si="9"/>
        <v>YSG</v>
      </c>
      <c r="AR10" s="16" t="str">
        <f t="shared" si="10"/>
        <v>A17CK1106B_YSG</v>
      </c>
      <c r="AS10" s="16" t="str">
        <f t="shared" si="11"/>
        <v>ok</v>
      </c>
      <c r="AW10" s="16" t="str">
        <f t="shared" si="12"/>
        <v/>
      </c>
      <c r="AX10" s="16" t="str">
        <f t="shared" si="13"/>
        <v/>
      </c>
      <c r="AY10" s="16">
        <f t="shared" si="14"/>
        <v>0</v>
      </c>
    </row>
    <row r="11" spans="1:51" ht="15" customHeight="1" x14ac:dyDescent="0.2">
      <c r="A11" s="16" t="str">
        <f t="shared" si="2"/>
        <v>ID-S01AP1030-00009</v>
      </c>
      <c r="B11" s="17">
        <v>9</v>
      </c>
      <c r="C11" s="17"/>
      <c r="D11" s="18" t="s">
        <v>64</v>
      </c>
      <c r="E11" s="19" t="s">
        <v>65</v>
      </c>
      <c r="F11" s="20"/>
      <c r="G11" s="21" t="s">
        <v>27</v>
      </c>
      <c r="H11" s="22" t="s">
        <v>28</v>
      </c>
      <c r="I11" s="23" t="s">
        <v>40</v>
      </c>
      <c r="J11" s="22" t="s">
        <v>41</v>
      </c>
      <c r="L11" s="22" t="s">
        <v>31</v>
      </c>
      <c r="M11" s="23"/>
      <c r="N11" s="24"/>
      <c r="O11" s="63"/>
      <c r="P11" s="63"/>
      <c r="Q11" s="25" t="s">
        <v>54</v>
      </c>
      <c r="R11" s="26" t="s">
        <v>55</v>
      </c>
      <c r="S11" s="26" t="s">
        <v>44</v>
      </c>
      <c r="T11" s="26" t="s">
        <v>56</v>
      </c>
      <c r="U11" s="26" t="s">
        <v>57</v>
      </c>
      <c r="V11" s="34">
        <v>0</v>
      </c>
      <c r="W11" s="31"/>
      <c r="X11" s="22">
        <v>12</v>
      </c>
      <c r="Y11" s="152"/>
      <c r="Z11" s="139" t="s">
        <v>2945</v>
      </c>
      <c r="AA11" s="155">
        <f>COUNTIF($Z$1:Z11,Z11)</f>
        <v>1</v>
      </c>
      <c r="AB11" s="83">
        <f t="shared" si="16"/>
        <v>39</v>
      </c>
      <c r="AC11" s="122" t="str">
        <f>VLOOKUP(Z11,'module list'!A:B,2,0)</f>
        <v>DO</v>
      </c>
      <c r="AD11" s="122"/>
      <c r="AE11" s="32"/>
      <c r="AF11" s="33" t="s">
        <v>37</v>
      </c>
      <c r="AG11" s="16" t="str">
        <f t="shared" si="3"/>
        <v>12.1.2</v>
      </c>
      <c r="AH11" s="222" t="str">
        <f t="shared" si="0"/>
        <v>CK1106B lime pneu.convey. - start/stop</v>
      </c>
      <c r="AI11" s="224"/>
      <c r="AJ11" s="16" t="str">
        <f t="shared" si="1"/>
        <v>CK1106B</v>
      </c>
      <c r="AK11" s="16" t="str">
        <f t="shared" si="4"/>
        <v>A17</v>
      </c>
      <c r="AL11" s="16" t="str">
        <f t="shared" si="5"/>
        <v>CK</v>
      </c>
      <c r="AM11" s="16" t="str">
        <f t="shared" si="6"/>
        <v>1106</v>
      </c>
      <c r="AN11" s="16" t="str">
        <f t="shared" si="17"/>
        <v>B</v>
      </c>
      <c r="AO11" s="16" t="str">
        <f t="shared" si="7"/>
        <v>_</v>
      </c>
      <c r="AP11" s="16">
        <f t="shared" si="8"/>
        <v>11</v>
      </c>
      <c r="AQ11" s="16" t="str">
        <f t="shared" si="9"/>
        <v>HSH</v>
      </c>
      <c r="AR11" s="16" t="str">
        <f t="shared" si="10"/>
        <v>A17CK1106B_HSH</v>
      </c>
      <c r="AS11" s="16" t="str">
        <f t="shared" si="11"/>
        <v>ok</v>
      </c>
      <c r="AW11" s="16" t="str">
        <f t="shared" si="12"/>
        <v/>
      </c>
      <c r="AX11" s="16" t="str">
        <f t="shared" si="13"/>
        <v/>
      </c>
      <c r="AY11" s="16">
        <f t="shared" si="14"/>
        <v>0</v>
      </c>
    </row>
    <row r="12" spans="1:51" ht="15" customHeight="1" x14ac:dyDescent="0.2">
      <c r="A12" s="16" t="str">
        <f t="shared" si="2"/>
        <v>ID-S01AP1030-00010</v>
      </c>
      <c r="B12" s="17">
        <v>10</v>
      </c>
      <c r="C12" s="17"/>
      <c r="D12" s="18" t="s">
        <v>66</v>
      </c>
      <c r="E12" s="19" t="s">
        <v>67</v>
      </c>
      <c r="F12" s="20"/>
      <c r="G12" s="21" t="s">
        <v>27</v>
      </c>
      <c r="H12" s="22" t="s">
        <v>28</v>
      </c>
      <c r="I12" s="23" t="s">
        <v>40</v>
      </c>
      <c r="J12" s="22" t="s">
        <v>41</v>
      </c>
      <c r="L12" s="22" t="s">
        <v>31</v>
      </c>
      <c r="M12" s="23"/>
      <c r="N12" s="24"/>
      <c r="O12" s="63"/>
      <c r="P12" s="63"/>
      <c r="Q12" s="25" t="s">
        <v>42</v>
      </c>
      <c r="R12" s="26" t="s">
        <v>43</v>
      </c>
      <c r="S12" s="26" t="s">
        <v>44</v>
      </c>
      <c r="T12" s="26" t="s">
        <v>45</v>
      </c>
      <c r="U12" s="26" t="s">
        <v>46</v>
      </c>
      <c r="V12" s="34">
        <v>0</v>
      </c>
      <c r="W12" s="31"/>
      <c r="X12" s="22">
        <v>12</v>
      </c>
      <c r="Y12" s="152"/>
      <c r="Z12" s="139" t="s">
        <v>2936</v>
      </c>
      <c r="AA12" s="155">
        <f>COUNTIF($Z$1:Z12,Z12)</f>
        <v>1</v>
      </c>
      <c r="AB12" s="83">
        <f t="shared" si="16"/>
        <v>2</v>
      </c>
      <c r="AC12" s="122" t="str">
        <f>VLOOKUP(Z12,'module list'!A:B,2,0)</f>
        <v>DI</v>
      </c>
      <c r="AD12" s="122"/>
      <c r="AE12" s="32"/>
      <c r="AF12" s="33" t="s">
        <v>37</v>
      </c>
      <c r="AG12" s="16" t="str">
        <f t="shared" si="3"/>
        <v>12.1.1</v>
      </c>
      <c r="AH12" s="222" t="str">
        <f t="shared" si="0"/>
        <v>EH1120 lime silos SL1100 - in running</v>
      </c>
      <c r="AI12" s="224"/>
      <c r="AJ12" s="16" t="str">
        <f t="shared" si="1"/>
        <v>EH1120</v>
      </c>
      <c r="AK12" s="16" t="str">
        <f t="shared" si="4"/>
        <v>A17</v>
      </c>
      <c r="AL12" s="16" t="str">
        <f t="shared" si="5"/>
        <v>EH</v>
      </c>
      <c r="AM12" s="16" t="str">
        <f t="shared" si="6"/>
        <v>1120</v>
      </c>
      <c r="AO12" s="16" t="str">
        <f t="shared" si="7"/>
        <v>_</v>
      </c>
      <c r="AP12" s="16">
        <f t="shared" si="8"/>
        <v>10</v>
      </c>
      <c r="AQ12" s="16" t="str">
        <f t="shared" si="9"/>
        <v>YLH</v>
      </c>
      <c r="AR12" s="16" t="str">
        <f t="shared" si="10"/>
        <v>A17EH1120_YLH</v>
      </c>
      <c r="AS12" s="16" t="str">
        <f t="shared" si="11"/>
        <v>ok</v>
      </c>
      <c r="AW12" s="16" t="str">
        <f t="shared" si="12"/>
        <v/>
      </c>
      <c r="AX12" s="16" t="str">
        <f t="shared" si="13"/>
        <v/>
      </c>
      <c r="AY12" s="16">
        <f t="shared" si="14"/>
        <v>0</v>
      </c>
    </row>
    <row r="13" spans="1:51" ht="15" customHeight="1" x14ac:dyDescent="0.2">
      <c r="A13" s="16" t="str">
        <f t="shared" si="2"/>
        <v>ID-S01AP1030-00011</v>
      </c>
      <c r="B13" s="17">
        <v>11</v>
      </c>
      <c r="C13" s="17"/>
      <c r="D13" s="18" t="s">
        <v>68</v>
      </c>
      <c r="E13" s="19" t="s">
        <v>69</v>
      </c>
      <c r="F13" s="20"/>
      <c r="G13" s="21" t="s">
        <v>27</v>
      </c>
      <c r="H13" s="22" t="s">
        <v>28</v>
      </c>
      <c r="I13" s="23" t="s">
        <v>40</v>
      </c>
      <c r="J13" s="22" t="s">
        <v>41</v>
      </c>
      <c r="L13" s="22" t="s">
        <v>31</v>
      </c>
      <c r="M13" s="23"/>
      <c r="N13" s="24"/>
      <c r="O13" s="63"/>
      <c r="P13" s="63"/>
      <c r="Q13" s="25" t="s">
        <v>42</v>
      </c>
      <c r="R13" s="26" t="s">
        <v>43</v>
      </c>
      <c r="S13" s="26" t="s">
        <v>51</v>
      </c>
      <c r="T13" s="26" t="s">
        <v>45</v>
      </c>
      <c r="U13" s="26" t="s">
        <v>46</v>
      </c>
      <c r="V13" s="34">
        <v>0</v>
      </c>
      <c r="W13" s="31"/>
      <c r="X13" s="22">
        <v>12</v>
      </c>
      <c r="Y13" s="152"/>
      <c r="Z13" s="139" t="s">
        <v>2936</v>
      </c>
      <c r="AA13" s="155">
        <f>COUNTIF($Z$1:Z13,Z13)</f>
        <v>2</v>
      </c>
      <c r="AB13" s="83">
        <f t="shared" si="16"/>
        <v>2</v>
      </c>
      <c r="AC13" s="122" t="str">
        <f>VLOOKUP(Z13,'module list'!A:B,2,0)</f>
        <v>DI</v>
      </c>
      <c r="AD13" s="122"/>
      <c r="AE13" s="32"/>
      <c r="AF13" s="33" t="s">
        <v>37</v>
      </c>
      <c r="AG13" s="16" t="str">
        <f t="shared" si="3"/>
        <v>12.1.1</v>
      </c>
      <c r="AH13" s="222" t="str">
        <f t="shared" si="0"/>
        <v>EH1120 lime silos SL1100 - supply fault</v>
      </c>
      <c r="AI13" s="224"/>
      <c r="AJ13" s="16" t="str">
        <f t="shared" si="1"/>
        <v>EH1120</v>
      </c>
      <c r="AK13" s="16" t="str">
        <f t="shared" si="4"/>
        <v>A17</v>
      </c>
      <c r="AL13" s="16" t="str">
        <f t="shared" si="5"/>
        <v>EH</v>
      </c>
      <c r="AM13" s="16" t="str">
        <f t="shared" si="6"/>
        <v>1120</v>
      </c>
      <c r="AO13" s="16" t="str">
        <f t="shared" si="7"/>
        <v>_</v>
      </c>
      <c r="AP13" s="16">
        <f t="shared" si="8"/>
        <v>10</v>
      </c>
      <c r="AQ13" s="16" t="str">
        <f t="shared" si="9"/>
        <v>YSG</v>
      </c>
      <c r="AR13" s="16" t="str">
        <f t="shared" si="10"/>
        <v>A17EH1120_YSG</v>
      </c>
      <c r="AS13" s="16" t="str">
        <f t="shared" si="11"/>
        <v>ok</v>
      </c>
      <c r="AW13" s="16" t="str">
        <f t="shared" si="12"/>
        <v/>
      </c>
      <c r="AX13" s="16" t="str">
        <f t="shared" si="13"/>
        <v/>
      </c>
      <c r="AY13" s="16">
        <f t="shared" si="14"/>
        <v>0</v>
      </c>
    </row>
    <row r="14" spans="1:51" ht="15" customHeight="1" x14ac:dyDescent="0.2">
      <c r="A14" s="16" t="str">
        <f t="shared" si="2"/>
        <v>ID-S01AP1030-00012</v>
      </c>
      <c r="B14" s="17">
        <v>12</v>
      </c>
      <c r="C14" s="17"/>
      <c r="D14" s="18" t="s">
        <v>70</v>
      </c>
      <c r="E14" s="19" t="s">
        <v>71</v>
      </c>
      <c r="F14" s="20"/>
      <c r="G14" s="21" t="s">
        <v>27</v>
      </c>
      <c r="H14" s="22" t="s">
        <v>28</v>
      </c>
      <c r="I14" s="23" t="s">
        <v>40</v>
      </c>
      <c r="J14" s="22" t="s">
        <v>41</v>
      </c>
      <c r="L14" s="22" t="s">
        <v>31</v>
      </c>
      <c r="M14" s="23"/>
      <c r="N14" s="24"/>
      <c r="O14" s="63"/>
      <c r="P14" s="63"/>
      <c r="Q14" s="25" t="s">
        <v>54</v>
      </c>
      <c r="R14" s="26" t="s">
        <v>55</v>
      </c>
      <c r="S14" s="26" t="s">
        <v>44</v>
      </c>
      <c r="T14" s="26" t="s">
        <v>56</v>
      </c>
      <c r="U14" s="26" t="s">
        <v>57</v>
      </c>
      <c r="V14" s="34">
        <v>0</v>
      </c>
      <c r="W14" s="31"/>
      <c r="X14" s="22">
        <v>12</v>
      </c>
      <c r="Y14" s="152"/>
      <c r="Z14" s="139" t="s">
        <v>2944</v>
      </c>
      <c r="AA14" s="155">
        <f>COUNTIF($Z$1:Z14,Z14)</f>
        <v>2</v>
      </c>
      <c r="AB14" s="83">
        <f t="shared" si="16"/>
        <v>22</v>
      </c>
      <c r="AC14" s="122" t="str">
        <f>VLOOKUP(Z14,'module list'!A:B,2,0)</f>
        <v>DO</v>
      </c>
      <c r="AD14" s="122"/>
      <c r="AE14" s="32"/>
      <c r="AF14" s="33" t="s">
        <v>37</v>
      </c>
      <c r="AG14" s="16" t="str">
        <f t="shared" si="3"/>
        <v>12.1.1</v>
      </c>
      <c r="AH14" s="222" t="str">
        <f t="shared" si="0"/>
        <v>EH1120 lime silos SL1100 - start/stop</v>
      </c>
      <c r="AI14" s="224"/>
      <c r="AJ14" s="16" t="str">
        <f t="shared" si="1"/>
        <v>EH1120</v>
      </c>
      <c r="AK14" s="16" t="str">
        <f t="shared" si="4"/>
        <v>A17</v>
      </c>
      <c r="AL14" s="16" t="str">
        <f t="shared" si="5"/>
        <v>EH</v>
      </c>
      <c r="AM14" s="16" t="str">
        <f t="shared" si="6"/>
        <v>1120</v>
      </c>
      <c r="AO14" s="16" t="str">
        <f t="shared" si="7"/>
        <v>_</v>
      </c>
      <c r="AP14" s="16">
        <f t="shared" si="8"/>
        <v>10</v>
      </c>
      <c r="AQ14" s="16" t="str">
        <f t="shared" si="9"/>
        <v>HSH</v>
      </c>
      <c r="AR14" s="16" t="str">
        <f t="shared" si="10"/>
        <v>A17EH1120_HSH</v>
      </c>
      <c r="AS14" s="16" t="str">
        <f t="shared" si="11"/>
        <v>ok</v>
      </c>
      <c r="AW14" s="16" t="str">
        <f t="shared" si="12"/>
        <v/>
      </c>
      <c r="AX14" s="16" t="str">
        <f t="shared" si="13"/>
        <v/>
      </c>
      <c r="AY14" s="16">
        <f t="shared" si="14"/>
        <v>0</v>
      </c>
    </row>
    <row r="15" spans="1:51" ht="15" customHeight="1" x14ac:dyDescent="0.2">
      <c r="A15" s="16" t="str">
        <f t="shared" si="2"/>
        <v>ID-S01AP1030-00013</v>
      </c>
      <c r="B15" s="17">
        <v>13</v>
      </c>
      <c r="C15" s="17"/>
      <c r="D15" s="18" t="s">
        <v>72</v>
      </c>
      <c r="E15" s="19" t="s">
        <v>73</v>
      </c>
      <c r="F15" s="20"/>
      <c r="G15" s="21" t="s">
        <v>27</v>
      </c>
      <c r="H15" s="22" t="s">
        <v>28</v>
      </c>
      <c r="I15" s="23" t="s">
        <v>40</v>
      </c>
      <c r="J15" s="22" t="s">
        <v>41</v>
      </c>
      <c r="L15" s="22" t="s">
        <v>31</v>
      </c>
      <c r="M15" s="23"/>
      <c r="N15" s="24"/>
      <c r="O15" s="63"/>
      <c r="P15" s="63"/>
      <c r="Q15" s="25" t="s">
        <v>42</v>
      </c>
      <c r="R15" s="26" t="s">
        <v>43</v>
      </c>
      <c r="S15" s="26" t="s">
        <v>44</v>
      </c>
      <c r="T15" s="26" t="s">
        <v>45</v>
      </c>
      <c r="U15" s="26" t="s">
        <v>46</v>
      </c>
      <c r="V15" s="34">
        <v>0</v>
      </c>
      <c r="W15" s="31"/>
      <c r="X15" s="22">
        <v>12</v>
      </c>
      <c r="Y15" s="152" t="str">
        <f t="shared" ref="Y15:Y16" si="19">AN15</f>
        <v>A</v>
      </c>
      <c r="Z15" s="142" t="s">
        <v>2920</v>
      </c>
      <c r="AA15" s="155">
        <f>COUNTIF($Z$1:Z15,Z15)</f>
        <v>4</v>
      </c>
      <c r="AB15" s="83">
        <f t="shared" si="16"/>
        <v>30</v>
      </c>
      <c r="AC15" s="122" t="str">
        <f>VLOOKUP(Z15,'module list'!A:B,2,0)</f>
        <v>DI</v>
      </c>
      <c r="AD15" s="122"/>
      <c r="AE15" s="32"/>
      <c r="AF15" s="33" t="s">
        <v>37</v>
      </c>
      <c r="AG15" s="16" t="str">
        <f t="shared" si="3"/>
        <v>12.1.1</v>
      </c>
      <c r="AH15" s="222" t="str">
        <f t="shared" si="0"/>
        <v>EH1121A lime conveyor SW1103A - in running</v>
      </c>
      <c r="AI15" s="224"/>
      <c r="AJ15" s="16" t="str">
        <f t="shared" si="1"/>
        <v>EH1121A</v>
      </c>
      <c r="AK15" s="16" t="str">
        <f t="shared" si="4"/>
        <v>A17</v>
      </c>
      <c r="AL15" s="16" t="str">
        <f t="shared" si="5"/>
        <v>EH</v>
      </c>
      <c r="AM15" s="16" t="str">
        <f t="shared" si="6"/>
        <v>1121</v>
      </c>
      <c r="AN15" s="16" t="str">
        <f t="shared" si="17"/>
        <v>A</v>
      </c>
      <c r="AO15" s="16" t="str">
        <f t="shared" si="7"/>
        <v>_</v>
      </c>
      <c r="AP15" s="16">
        <f t="shared" si="8"/>
        <v>11</v>
      </c>
      <c r="AQ15" s="16" t="str">
        <f t="shared" si="9"/>
        <v>YLH</v>
      </c>
      <c r="AR15" s="16" t="str">
        <f t="shared" si="10"/>
        <v>A17EH1121A_YLH</v>
      </c>
      <c r="AS15" s="16" t="str">
        <f t="shared" si="11"/>
        <v>ok</v>
      </c>
      <c r="AW15" s="16" t="str">
        <f t="shared" si="12"/>
        <v/>
      </c>
      <c r="AX15" s="16" t="str">
        <f t="shared" si="13"/>
        <v/>
      </c>
      <c r="AY15" s="16">
        <f t="shared" si="14"/>
        <v>0</v>
      </c>
    </row>
    <row r="16" spans="1:51" ht="15" customHeight="1" x14ac:dyDescent="0.2">
      <c r="A16" s="16" t="str">
        <f t="shared" si="2"/>
        <v>ID-S01AP1030-00014</v>
      </c>
      <c r="B16" s="17">
        <v>14</v>
      </c>
      <c r="C16" s="17"/>
      <c r="D16" s="18" t="s">
        <v>74</v>
      </c>
      <c r="E16" s="19" t="s">
        <v>75</v>
      </c>
      <c r="F16" s="20"/>
      <c r="G16" s="21" t="s">
        <v>27</v>
      </c>
      <c r="H16" s="22" t="s">
        <v>28</v>
      </c>
      <c r="I16" s="23" t="s">
        <v>40</v>
      </c>
      <c r="J16" s="22" t="s">
        <v>41</v>
      </c>
      <c r="L16" s="22" t="s">
        <v>31</v>
      </c>
      <c r="M16" s="23"/>
      <c r="N16" s="24"/>
      <c r="O16" s="63"/>
      <c r="P16" s="63"/>
      <c r="Q16" s="25" t="s">
        <v>42</v>
      </c>
      <c r="R16" s="26" t="s">
        <v>43</v>
      </c>
      <c r="S16" s="26" t="s">
        <v>51</v>
      </c>
      <c r="T16" s="26" t="s">
        <v>45</v>
      </c>
      <c r="U16" s="26" t="s">
        <v>46</v>
      </c>
      <c r="V16" s="34">
        <v>0</v>
      </c>
      <c r="W16" s="31"/>
      <c r="X16" s="22">
        <v>12</v>
      </c>
      <c r="Y16" s="152" t="str">
        <f t="shared" si="19"/>
        <v>A</v>
      </c>
      <c r="Z16" s="142" t="s">
        <v>2920</v>
      </c>
      <c r="AA16" s="155">
        <f>COUNTIF($Z$1:Z16,Z16)</f>
        <v>5</v>
      </c>
      <c r="AB16" s="83">
        <f t="shared" si="16"/>
        <v>30</v>
      </c>
      <c r="AC16" s="122" t="str">
        <f>VLOOKUP(Z16,'module list'!A:B,2,0)</f>
        <v>DI</v>
      </c>
      <c r="AD16" s="122"/>
      <c r="AE16" s="32"/>
      <c r="AF16" s="33" t="s">
        <v>37</v>
      </c>
      <c r="AG16" s="16" t="str">
        <f t="shared" si="3"/>
        <v>12.1.1</v>
      </c>
      <c r="AH16" s="222" t="str">
        <f t="shared" si="0"/>
        <v>EH1121A lime conveyor SW1103A - supply fault</v>
      </c>
      <c r="AI16" s="224"/>
      <c r="AJ16" s="16" t="str">
        <f t="shared" si="1"/>
        <v>EH1121A</v>
      </c>
      <c r="AK16" s="16" t="str">
        <f t="shared" si="4"/>
        <v>A17</v>
      </c>
      <c r="AL16" s="16" t="str">
        <f t="shared" si="5"/>
        <v>EH</v>
      </c>
      <c r="AM16" s="16" t="str">
        <f t="shared" si="6"/>
        <v>1121</v>
      </c>
      <c r="AN16" s="16" t="str">
        <f t="shared" si="17"/>
        <v>A</v>
      </c>
      <c r="AO16" s="16" t="str">
        <f t="shared" si="7"/>
        <v>_</v>
      </c>
      <c r="AP16" s="16">
        <f t="shared" si="8"/>
        <v>11</v>
      </c>
      <c r="AQ16" s="16" t="str">
        <f t="shared" si="9"/>
        <v>YSG</v>
      </c>
      <c r="AR16" s="16" t="str">
        <f t="shared" si="10"/>
        <v>A17EH1121A_YSG</v>
      </c>
      <c r="AS16" s="16" t="str">
        <f t="shared" si="11"/>
        <v>ok</v>
      </c>
      <c r="AW16" s="16" t="str">
        <f t="shared" si="12"/>
        <v/>
      </c>
      <c r="AX16" s="16" t="str">
        <f t="shared" si="13"/>
        <v/>
      </c>
      <c r="AY16" s="16">
        <f t="shared" si="14"/>
        <v>0</v>
      </c>
    </row>
    <row r="17" spans="1:51" ht="15" customHeight="1" x14ac:dyDescent="0.2">
      <c r="A17" s="16" t="str">
        <f t="shared" si="2"/>
        <v>ID-S01AP1030-00015</v>
      </c>
      <c r="B17" s="17">
        <v>15</v>
      </c>
      <c r="C17" s="17"/>
      <c r="D17" s="18" t="s">
        <v>76</v>
      </c>
      <c r="E17" s="19" t="s">
        <v>77</v>
      </c>
      <c r="F17" s="20"/>
      <c r="G17" s="21" t="s">
        <v>27</v>
      </c>
      <c r="H17" s="22" t="s">
        <v>28</v>
      </c>
      <c r="I17" s="23" t="s">
        <v>40</v>
      </c>
      <c r="J17" s="22" t="s">
        <v>41</v>
      </c>
      <c r="L17" s="22" t="s">
        <v>31</v>
      </c>
      <c r="M17" s="23"/>
      <c r="N17" s="24"/>
      <c r="O17" s="63"/>
      <c r="P17" s="63"/>
      <c r="Q17" s="25" t="s">
        <v>54</v>
      </c>
      <c r="R17" s="26" t="s">
        <v>55</v>
      </c>
      <c r="S17" s="26" t="s">
        <v>44</v>
      </c>
      <c r="T17" s="26" t="s">
        <v>56</v>
      </c>
      <c r="U17" s="26" t="s">
        <v>57</v>
      </c>
      <c r="V17" s="34">
        <v>0</v>
      </c>
      <c r="W17" s="31"/>
      <c r="X17" s="22">
        <v>12</v>
      </c>
      <c r="Y17" s="152"/>
      <c r="Z17" s="139" t="s">
        <v>2944</v>
      </c>
      <c r="AA17" s="155">
        <f>COUNTIF($Z$1:Z17,Z17)</f>
        <v>3</v>
      </c>
      <c r="AB17" s="83">
        <f t="shared" si="16"/>
        <v>22</v>
      </c>
      <c r="AC17" s="122" t="str">
        <f>VLOOKUP(Z17,'module list'!A:B,2,0)</f>
        <v>DO</v>
      </c>
      <c r="AD17" s="122"/>
      <c r="AE17" s="32"/>
      <c r="AF17" s="33" t="s">
        <v>37</v>
      </c>
      <c r="AG17" s="16" t="str">
        <f t="shared" si="3"/>
        <v>12.1.1</v>
      </c>
      <c r="AH17" s="222" t="str">
        <f t="shared" si="0"/>
        <v>EH1121A lime conveyor SW1103A - start/stop</v>
      </c>
      <c r="AI17" s="224"/>
      <c r="AJ17" s="16" t="str">
        <f t="shared" si="1"/>
        <v>EH1121A</v>
      </c>
      <c r="AK17" s="16" t="str">
        <f t="shared" si="4"/>
        <v>A17</v>
      </c>
      <c r="AL17" s="16" t="str">
        <f t="shared" si="5"/>
        <v>EH</v>
      </c>
      <c r="AM17" s="16" t="str">
        <f t="shared" si="6"/>
        <v>1121</v>
      </c>
      <c r="AN17" s="16" t="str">
        <f t="shared" si="17"/>
        <v>A</v>
      </c>
      <c r="AO17" s="16" t="str">
        <f t="shared" si="7"/>
        <v>_</v>
      </c>
      <c r="AP17" s="16">
        <f t="shared" si="8"/>
        <v>11</v>
      </c>
      <c r="AQ17" s="16" t="str">
        <f t="shared" si="9"/>
        <v>HSH</v>
      </c>
      <c r="AR17" s="16" t="str">
        <f t="shared" si="10"/>
        <v>A17EH1121A_HSH</v>
      </c>
      <c r="AS17" s="16" t="str">
        <f t="shared" si="11"/>
        <v>ok</v>
      </c>
      <c r="AW17" s="16" t="str">
        <f t="shared" si="12"/>
        <v/>
      </c>
      <c r="AX17" s="16" t="str">
        <f t="shared" si="13"/>
        <v/>
      </c>
      <c r="AY17" s="16">
        <f t="shared" si="14"/>
        <v>0</v>
      </c>
    </row>
    <row r="18" spans="1:51" ht="15" customHeight="1" x14ac:dyDescent="0.2">
      <c r="A18" s="16" t="str">
        <f t="shared" si="2"/>
        <v>ID-S01AP1030-00016</v>
      </c>
      <c r="B18" s="17">
        <v>16</v>
      </c>
      <c r="C18" s="17"/>
      <c r="D18" s="18" t="s">
        <v>78</v>
      </c>
      <c r="E18" s="19" t="s">
        <v>79</v>
      </c>
      <c r="F18" s="20"/>
      <c r="G18" s="21" t="s">
        <v>27</v>
      </c>
      <c r="H18" s="22" t="s">
        <v>28</v>
      </c>
      <c r="I18" s="23" t="s">
        <v>40</v>
      </c>
      <c r="J18" s="22" t="s">
        <v>41</v>
      </c>
      <c r="L18" s="22" t="s">
        <v>31</v>
      </c>
      <c r="M18" s="23"/>
      <c r="N18" s="24"/>
      <c r="O18" s="63"/>
      <c r="P18" s="63"/>
      <c r="Q18" s="25" t="s">
        <v>42</v>
      </c>
      <c r="R18" s="26" t="s">
        <v>43</v>
      </c>
      <c r="S18" s="26" t="s">
        <v>44</v>
      </c>
      <c r="T18" s="26" t="s">
        <v>45</v>
      </c>
      <c r="U18" s="26" t="s">
        <v>46</v>
      </c>
      <c r="V18" s="34">
        <v>0</v>
      </c>
      <c r="W18" s="31"/>
      <c r="X18" s="22">
        <v>12</v>
      </c>
      <c r="Y18" s="152" t="str">
        <f t="shared" ref="Y18:Y19" si="20">AN18</f>
        <v>B</v>
      </c>
      <c r="Z18" s="142" t="s">
        <v>2921</v>
      </c>
      <c r="AA18" s="155">
        <f>COUNTIF($Z$1:Z18,Z18)</f>
        <v>4</v>
      </c>
      <c r="AB18" s="83">
        <f t="shared" si="16"/>
        <v>27</v>
      </c>
      <c r="AC18" s="122" t="str">
        <f>VLOOKUP(Z18,'module list'!A:B,2,0)</f>
        <v>DI</v>
      </c>
      <c r="AD18" s="122"/>
      <c r="AE18" s="32"/>
      <c r="AF18" s="33" t="s">
        <v>37</v>
      </c>
      <c r="AG18" s="16" t="str">
        <f t="shared" si="3"/>
        <v>12.1.2</v>
      </c>
      <c r="AH18" s="222" t="str">
        <f t="shared" si="0"/>
        <v>EH1121B lime conveyor SW1103B - in running</v>
      </c>
      <c r="AI18" s="224"/>
      <c r="AJ18" s="16" t="str">
        <f t="shared" si="1"/>
        <v>EH1121B</v>
      </c>
      <c r="AK18" s="16" t="str">
        <f t="shared" si="4"/>
        <v>A17</v>
      </c>
      <c r="AL18" s="16" t="str">
        <f t="shared" si="5"/>
        <v>EH</v>
      </c>
      <c r="AM18" s="16" t="str">
        <f t="shared" si="6"/>
        <v>1121</v>
      </c>
      <c r="AN18" s="16" t="str">
        <f t="shared" si="17"/>
        <v>B</v>
      </c>
      <c r="AO18" s="16" t="str">
        <f t="shared" si="7"/>
        <v>_</v>
      </c>
      <c r="AP18" s="16">
        <f t="shared" si="8"/>
        <v>11</v>
      </c>
      <c r="AQ18" s="16" t="str">
        <f t="shared" si="9"/>
        <v>YLH</v>
      </c>
      <c r="AR18" s="16" t="str">
        <f t="shared" si="10"/>
        <v>A17EH1121B_YLH</v>
      </c>
      <c r="AS18" s="16" t="str">
        <f t="shared" si="11"/>
        <v>ok</v>
      </c>
      <c r="AW18" s="16" t="str">
        <f t="shared" si="12"/>
        <v/>
      </c>
      <c r="AX18" s="16" t="str">
        <f t="shared" si="13"/>
        <v/>
      </c>
      <c r="AY18" s="16">
        <f t="shared" si="14"/>
        <v>0</v>
      </c>
    </row>
    <row r="19" spans="1:51" ht="15" customHeight="1" x14ac:dyDescent="0.2">
      <c r="A19" s="16" t="str">
        <f t="shared" si="2"/>
        <v>ID-S01AP1030-00017</v>
      </c>
      <c r="B19" s="17">
        <v>17</v>
      </c>
      <c r="C19" s="17"/>
      <c r="D19" s="18" t="s">
        <v>80</v>
      </c>
      <c r="E19" s="19" t="s">
        <v>81</v>
      </c>
      <c r="F19" s="20"/>
      <c r="G19" s="21" t="s">
        <v>27</v>
      </c>
      <c r="H19" s="22" t="s">
        <v>28</v>
      </c>
      <c r="I19" s="23" t="s">
        <v>40</v>
      </c>
      <c r="J19" s="22" t="s">
        <v>41</v>
      </c>
      <c r="L19" s="22" t="s">
        <v>31</v>
      </c>
      <c r="M19" s="23"/>
      <c r="N19" s="24"/>
      <c r="O19" s="63"/>
      <c r="P19" s="63"/>
      <c r="Q19" s="25" t="s">
        <v>42</v>
      </c>
      <c r="R19" s="26" t="s">
        <v>43</v>
      </c>
      <c r="S19" s="26" t="s">
        <v>51</v>
      </c>
      <c r="T19" s="26" t="s">
        <v>45</v>
      </c>
      <c r="U19" s="26" t="s">
        <v>46</v>
      </c>
      <c r="V19" s="34">
        <v>0</v>
      </c>
      <c r="W19" s="31"/>
      <c r="X19" s="22">
        <v>12</v>
      </c>
      <c r="Y19" s="152" t="str">
        <f t="shared" si="20"/>
        <v>B</v>
      </c>
      <c r="Z19" s="142" t="s">
        <v>2921</v>
      </c>
      <c r="AA19" s="155">
        <f>COUNTIF($Z$1:Z19,Z19)</f>
        <v>5</v>
      </c>
      <c r="AB19" s="83">
        <f t="shared" si="16"/>
        <v>27</v>
      </c>
      <c r="AC19" s="122" t="str">
        <f>VLOOKUP(Z19,'module list'!A:B,2,0)</f>
        <v>DI</v>
      </c>
      <c r="AD19" s="122"/>
      <c r="AE19" s="32"/>
      <c r="AF19" s="33" t="s">
        <v>37</v>
      </c>
      <c r="AG19" s="16" t="str">
        <f t="shared" si="3"/>
        <v>12.1.2</v>
      </c>
      <c r="AH19" s="222" t="str">
        <f t="shared" si="0"/>
        <v>EH1121B lime conveyor SW1103B - supply fault</v>
      </c>
      <c r="AI19" s="224"/>
      <c r="AJ19" s="16" t="str">
        <f t="shared" si="1"/>
        <v>EH1121B</v>
      </c>
      <c r="AK19" s="16" t="str">
        <f t="shared" si="4"/>
        <v>A17</v>
      </c>
      <c r="AL19" s="16" t="str">
        <f t="shared" si="5"/>
        <v>EH</v>
      </c>
      <c r="AM19" s="16" t="str">
        <f t="shared" si="6"/>
        <v>1121</v>
      </c>
      <c r="AN19" s="16" t="str">
        <f t="shared" si="17"/>
        <v>B</v>
      </c>
      <c r="AO19" s="16" t="str">
        <f t="shared" si="7"/>
        <v>_</v>
      </c>
      <c r="AP19" s="16">
        <f t="shared" si="8"/>
        <v>11</v>
      </c>
      <c r="AQ19" s="16" t="str">
        <f t="shared" si="9"/>
        <v>YSG</v>
      </c>
      <c r="AR19" s="16" t="str">
        <f t="shared" si="10"/>
        <v>A17EH1121B_YSG</v>
      </c>
      <c r="AS19" s="16" t="str">
        <f t="shared" si="11"/>
        <v>ok</v>
      </c>
      <c r="AW19" s="16" t="str">
        <f t="shared" si="12"/>
        <v/>
      </c>
      <c r="AX19" s="16" t="str">
        <f t="shared" si="13"/>
        <v/>
      </c>
      <c r="AY19" s="16">
        <f t="shared" si="14"/>
        <v>0</v>
      </c>
    </row>
    <row r="20" spans="1:51" ht="15" customHeight="1" x14ac:dyDescent="0.2">
      <c r="A20" s="16" t="str">
        <f t="shared" si="2"/>
        <v>ID-S01AP1030-00018</v>
      </c>
      <c r="B20" s="17">
        <v>18</v>
      </c>
      <c r="C20" s="17"/>
      <c r="D20" s="18" t="s">
        <v>82</v>
      </c>
      <c r="E20" s="19" t="s">
        <v>83</v>
      </c>
      <c r="F20" s="20"/>
      <c r="G20" s="21" t="s">
        <v>27</v>
      </c>
      <c r="H20" s="22" t="s">
        <v>28</v>
      </c>
      <c r="I20" s="23" t="s">
        <v>40</v>
      </c>
      <c r="J20" s="22" t="s">
        <v>41</v>
      </c>
      <c r="L20" s="22" t="s">
        <v>31</v>
      </c>
      <c r="M20" s="23"/>
      <c r="N20" s="24"/>
      <c r="O20" s="63"/>
      <c r="P20" s="63"/>
      <c r="Q20" s="25" t="s">
        <v>54</v>
      </c>
      <c r="R20" s="26" t="s">
        <v>55</v>
      </c>
      <c r="S20" s="26" t="s">
        <v>44</v>
      </c>
      <c r="T20" s="26" t="s">
        <v>56</v>
      </c>
      <c r="U20" s="26" t="s">
        <v>57</v>
      </c>
      <c r="V20" s="34">
        <v>0</v>
      </c>
      <c r="W20" s="31"/>
      <c r="X20" s="22">
        <v>12</v>
      </c>
      <c r="Y20" s="152"/>
      <c r="Z20" s="139" t="s">
        <v>2945</v>
      </c>
      <c r="AA20" s="155">
        <f>COUNTIF($Z$1:Z20,Z20)</f>
        <v>2</v>
      </c>
      <c r="AB20" s="83">
        <f t="shared" si="16"/>
        <v>39</v>
      </c>
      <c r="AC20" s="122" t="str">
        <f>VLOOKUP(Z20,'module list'!A:B,2,0)</f>
        <v>DO</v>
      </c>
      <c r="AD20" s="122"/>
      <c r="AE20" s="32"/>
      <c r="AF20" s="33" t="s">
        <v>37</v>
      </c>
      <c r="AG20" s="16" t="str">
        <f t="shared" si="3"/>
        <v>12.1.2</v>
      </c>
      <c r="AH20" s="222" t="str">
        <f t="shared" si="0"/>
        <v>EH1121B lime conveyor SW1103B - start/stop</v>
      </c>
      <c r="AI20" s="224"/>
      <c r="AJ20" s="16" t="str">
        <f t="shared" si="1"/>
        <v>EH1121B</v>
      </c>
      <c r="AK20" s="16" t="str">
        <f t="shared" si="4"/>
        <v>A17</v>
      </c>
      <c r="AL20" s="16" t="str">
        <f t="shared" si="5"/>
        <v>EH</v>
      </c>
      <c r="AM20" s="16" t="str">
        <f t="shared" si="6"/>
        <v>1121</v>
      </c>
      <c r="AN20" s="16" t="str">
        <f t="shared" si="17"/>
        <v>B</v>
      </c>
      <c r="AO20" s="16" t="str">
        <f t="shared" si="7"/>
        <v>_</v>
      </c>
      <c r="AP20" s="16">
        <f t="shared" si="8"/>
        <v>11</v>
      </c>
      <c r="AQ20" s="16" t="str">
        <f t="shared" si="9"/>
        <v>HSH</v>
      </c>
      <c r="AR20" s="16" t="str">
        <f t="shared" si="10"/>
        <v>A17EH1121B_HSH</v>
      </c>
      <c r="AS20" s="16" t="str">
        <f t="shared" si="11"/>
        <v>ok</v>
      </c>
      <c r="AW20" s="16" t="str">
        <f t="shared" si="12"/>
        <v/>
      </c>
      <c r="AX20" s="16" t="str">
        <f t="shared" si="13"/>
        <v/>
      </c>
      <c r="AY20" s="16">
        <f t="shared" si="14"/>
        <v>0</v>
      </c>
    </row>
    <row r="21" spans="1:51" ht="15" customHeight="1" x14ac:dyDescent="0.2">
      <c r="A21" s="16" t="str">
        <f t="shared" si="2"/>
        <v>ID-S01AP1030-00019</v>
      </c>
      <c r="B21" s="17">
        <v>19</v>
      </c>
      <c r="C21" s="17"/>
      <c r="D21" s="18" t="s">
        <v>84</v>
      </c>
      <c r="E21" s="19" t="s">
        <v>85</v>
      </c>
      <c r="F21" s="20"/>
      <c r="G21" s="21" t="s">
        <v>27</v>
      </c>
      <c r="H21" s="22" t="s">
        <v>28</v>
      </c>
      <c r="I21" s="23" t="s">
        <v>40</v>
      </c>
      <c r="J21" s="22" t="s">
        <v>41</v>
      </c>
      <c r="L21" s="22" t="s">
        <v>31</v>
      </c>
      <c r="M21" s="23"/>
      <c r="N21" s="24"/>
      <c r="O21" s="63"/>
      <c r="P21" s="63"/>
      <c r="Q21" s="25" t="s">
        <v>42</v>
      </c>
      <c r="R21" s="26" t="s">
        <v>43</v>
      </c>
      <c r="S21" s="26" t="s">
        <v>44</v>
      </c>
      <c r="T21" s="26" t="s">
        <v>45</v>
      </c>
      <c r="U21" s="26" t="s">
        <v>46</v>
      </c>
      <c r="V21" s="34">
        <v>0</v>
      </c>
      <c r="W21" s="31"/>
      <c r="X21" s="22">
        <v>12</v>
      </c>
      <c r="Y21" s="152" t="str">
        <f t="shared" ref="Y21:Y22" si="21">AN21</f>
        <v>A</v>
      </c>
      <c r="Z21" s="142" t="s">
        <v>2920</v>
      </c>
      <c r="AA21" s="155">
        <f>COUNTIF($Z$1:Z21,Z21)</f>
        <v>6</v>
      </c>
      <c r="AB21" s="83">
        <f t="shared" si="16"/>
        <v>30</v>
      </c>
      <c r="AC21" s="122" t="str">
        <f>VLOOKUP(Z21,'module list'!A:B,2,0)</f>
        <v>DI</v>
      </c>
      <c r="AD21" s="122"/>
      <c r="AE21" s="32"/>
      <c r="AF21" s="33" t="s">
        <v>37</v>
      </c>
      <c r="AG21" s="16" t="str">
        <f t="shared" si="3"/>
        <v>12.1.1</v>
      </c>
      <c r="AH21" s="222" t="str">
        <f t="shared" si="0"/>
        <v>EH1122A lime conveyor SW1104A - in running</v>
      </c>
      <c r="AI21" s="224"/>
      <c r="AJ21" s="16" t="str">
        <f t="shared" si="1"/>
        <v>EH1122A</v>
      </c>
      <c r="AK21" s="16" t="str">
        <f t="shared" si="4"/>
        <v>A17</v>
      </c>
      <c r="AL21" s="16" t="str">
        <f t="shared" si="5"/>
        <v>EH</v>
      </c>
      <c r="AM21" s="16" t="str">
        <f t="shared" si="6"/>
        <v>1122</v>
      </c>
      <c r="AN21" s="16" t="str">
        <f t="shared" si="17"/>
        <v>A</v>
      </c>
      <c r="AO21" s="16" t="str">
        <f t="shared" si="7"/>
        <v>_</v>
      </c>
      <c r="AP21" s="16">
        <f t="shared" si="8"/>
        <v>11</v>
      </c>
      <c r="AQ21" s="16" t="str">
        <f t="shared" si="9"/>
        <v>YLH</v>
      </c>
      <c r="AR21" s="16" t="str">
        <f t="shared" si="10"/>
        <v>A17EH1122A_YLH</v>
      </c>
      <c r="AS21" s="16" t="str">
        <f t="shared" si="11"/>
        <v>ok</v>
      </c>
      <c r="AW21" s="16" t="str">
        <f t="shared" si="12"/>
        <v/>
      </c>
      <c r="AX21" s="16" t="str">
        <f t="shared" si="13"/>
        <v/>
      </c>
      <c r="AY21" s="16">
        <f t="shared" si="14"/>
        <v>0</v>
      </c>
    </row>
    <row r="22" spans="1:51" ht="15" customHeight="1" x14ac:dyDescent="0.2">
      <c r="A22" s="16" t="str">
        <f t="shared" si="2"/>
        <v>ID-S01AP1030-00020</v>
      </c>
      <c r="B22" s="17">
        <v>20</v>
      </c>
      <c r="C22" s="17"/>
      <c r="D22" s="18" t="s">
        <v>86</v>
      </c>
      <c r="E22" s="19" t="s">
        <v>87</v>
      </c>
      <c r="F22" s="20"/>
      <c r="G22" s="21" t="s">
        <v>27</v>
      </c>
      <c r="H22" s="22" t="s">
        <v>28</v>
      </c>
      <c r="I22" s="23" t="s">
        <v>40</v>
      </c>
      <c r="J22" s="22" t="s">
        <v>41</v>
      </c>
      <c r="L22" s="22" t="s">
        <v>31</v>
      </c>
      <c r="M22" s="23"/>
      <c r="N22" s="24"/>
      <c r="O22" s="63"/>
      <c r="P22" s="63"/>
      <c r="Q22" s="25" t="s">
        <v>42</v>
      </c>
      <c r="R22" s="26" t="s">
        <v>43</v>
      </c>
      <c r="S22" s="26" t="s">
        <v>51</v>
      </c>
      <c r="T22" s="26" t="s">
        <v>45</v>
      </c>
      <c r="U22" s="26" t="s">
        <v>46</v>
      </c>
      <c r="V22" s="34">
        <v>0</v>
      </c>
      <c r="W22" s="31"/>
      <c r="X22" s="22">
        <v>12</v>
      </c>
      <c r="Y22" s="152" t="str">
        <f t="shared" si="21"/>
        <v>A</v>
      </c>
      <c r="Z22" s="142" t="s">
        <v>2920</v>
      </c>
      <c r="AA22" s="155">
        <f>COUNTIF($Z$1:Z22,Z22)</f>
        <v>7</v>
      </c>
      <c r="AB22" s="83">
        <f t="shared" si="16"/>
        <v>30</v>
      </c>
      <c r="AC22" s="122" t="str">
        <f>VLOOKUP(Z22,'module list'!A:B,2,0)</f>
        <v>DI</v>
      </c>
      <c r="AD22" s="122"/>
      <c r="AE22" s="32"/>
      <c r="AF22" s="33" t="s">
        <v>37</v>
      </c>
      <c r="AG22" s="16" t="str">
        <f t="shared" si="3"/>
        <v>12.1.1</v>
      </c>
      <c r="AH22" s="222" t="str">
        <f t="shared" si="0"/>
        <v>EH1122A lime conveyor SW1104A - supply fault</v>
      </c>
      <c r="AI22" s="224"/>
      <c r="AJ22" s="16" t="str">
        <f t="shared" si="1"/>
        <v>EH1122A</v>
      </c>
      <c r="AK22" s="16" t="str">
        <f t="shared" si="4"/>
        <v>A17</v>
      </c>
      <c r="AL22" s="16" t="str">
        <f t="shared" si="5"/>
        <v>EH</v>
      </c>
      <c r="AM22" s="16" t="str">
        <f t="shared" si="6"/>
        <v>1122</v>
      </c>
      <c r="AN22" s="16" t="str">
        <f t="shared" si="17"/>
        <v>A</v>
      </c>
      <c r="AO22" s="16" t="str">
        <f t="shared" si="7"/>
        <v>_</v>
      </c>
      <c r="AP22" s="16">
        <f t="shared" si="8"/>
        <v>11</v>
      </c>
      <c r="AQ22" s="16" t="str">
        <f t="shared" si="9"/>
        <v>YSG</v>
      </c>
      <c r="AR22" s="16" t="str">
        <f t="shared" si="10"/>
        <v>A17EH1122A_YSG</v>
      </c>
      <c r="AS22" s="16" t="str">
        <f t="shared" si="11"/>
        <v>ok</v>
      </c>
      <c r="AW22" s="16" t="str">
        <f t="shared" si="12"/>
        <v/>
      </c>
      <c r="AX22" s="16" t="str">
        <f t="shared" si="13"/>
        <v/>
      </c>
      <c r="AY22" s="16">
        <f t="shared" si="14"/>
        <v>0</v>
      </c>
    </row>
    <row r="23" spans="1:51" ht="15" customHeight="1" x14ac:dyDescent="0.2">
      <c r="A23" s="16" t="str">
        <f t="shared" si="2"/>
        <v>ID-S01AP1030-00021</v>
      </c>
      <c r="B23" s="17">
        <v>21</v>
      </c>
      <c r="C23" s="17"/>
      <c r="D23" s="18" t="s">
        <v>88</v>
      </c>
      <c r="E23" s="19" t="s">
        <v>89</v>
      </c>
      <c r="F23" s="20"/>
      <c r="G23" s="21" t="s">
        <v>27</v>
      </c>
      <c r="H23" s="22" t="s">
        <v>28</v>
      </c>
      <c r="I23" s="23" t="s">
        <v>40</v>
      </c>
      <c r="J23" s="22" t="s">
        <v>41</v>
      </c>
      <c r="L23" s="22" t="s">
        <v>31</v>
      </c>
      <c r="M23" s="23"/>
      <c r="N23" s="24"/>
      <c r="O23" s="63"/>
      <c r="P23" s="63"/>
      <c r="Q23" s="25" t="s">
        <v>54</v>
      </c>
      <c r="R23" s="26" t="s">
        <v>55</v>
      </c>
      <c r="S23" s="26" t="s">
        <v>44</v>
      </c>
      <c r="T23" s="26" t="s">
        <v>56</v>
      </c>
      <c r="U23" s="26" t="s">
        <v>57</v>
      </c>
      <c r="V23" s="34">
        <v>0</v>
      </c>
      <c r="W23" s="31"/>
      <c r="X23" s="22">
        <v>12</v>
      </c>
      <c r="Y23" s="152"/>
      <c r="Z23" s="139" t="s">
        <v>2944</v>
      </c>
      <c r="AA23" s="155">
        <f>COUNTIF($Z$1:Z23,Z23)</f>
        <v>4</v>
      </c>
      <c r="AB23" s="83">
        <f t="shared" si="16"/>
        <v>22</v>
      </c>
      <c r="AC23" s="122" t="str">
        <f>VLOOKUP(Z23,'module list'!A:B,2,0)</f>
        <v>DO</v>
      </c>
      <c r="AD23" s="122"/>
      <c r="AE23" s="32"/>
      <c r="AF23" s="33" t="s">
        <v>37</v>
      </c>
      <c r="AG23" s="16" t="str">
        <f t="shared" si="3"/>
        <v>12.1.1</v>
      </c>
      <c r="AH23" s="222" t="str">
        <f t="shared" si="0"/>
        <v>EH1122A lime conveyor SW1104A - start/stop</v>
      </c>
      <c r="AI23" s="224"/>
      <c r="AJ23" s="16" t="str">
        <f t="shared" si="1"/>
        <v>EH1122A</v>
      </c>
      <c r="AK23" s="16" t="str">
        <f t="shared" si="4"/>
        <v>A17</v>
      </c>
      <c r="AL23" s="16" t="str">
        <f t="shared" si="5"/>
        <v>EH</v>
      </c>
      <c r="AM23" s="16" t="str">
        <f t="shared" si="6"/>
        <v>1122</v>
      </c>
      <c r="AN23" s="16" t="str">
        <f t="shared" si="17"/>
        <v>A</v>
      </c>
      <c r="AO23" s="16" t="str">
        <f t="shared" si="7"/>
        <v>_</v>
      </c>
      <c r="AP23" s="16">
        <f t="shared" si="8"/>
        <v>11</v>
      </c>
      <c r="AQ23" s="16" t="str">
        <f t="shared" si="9"/>
        <v>HSH</v>
      </c>
      <c r="AR23" s="16" t="str">
        <f t="shared" si="10"/>
        <v>A17EH1122A_HSH</v>
      </c>
      <c r="AS23" s="16" t="str">
        <f t="shared" si="11"/>
        <v>ok</v>
      </c>
      <c r="AW23" s="16" t="str">
        <f t="shared" si="12"/>
        <v/>
      </c>
      <c r="AX23" s="16" t="str">
        <f t="shared" si="13"/>
        <v/>
      </c>
      <c r="AY23" s="16">
        <f t="shared" si="14"/>
        <v>0</v>
      </c>
    </row>
    <row r="24" spans="1:51" ht="15" customHeight="1" x14ac:dyDescent="0.2">
      <c r="A24" s="16" t="str">
        <f t="shared" si="2"/>
        <v>ID-S01AP1030-00022</v>
      </c>
      <c r="B24" s="17">
        <v>22</v>
      </c>
      <c r="C24" s="17"/>
      <c r="D24" s="18" t="s">
        <v>90</v>
      </c>
      <c r="E24" s="19" t="s">
        <v>91</v>
      </c>
      <c r="F24" s="20"/>
      <c r="G24" s="21" t="s">
        <v>27</v>
      </c>
      <c r="H24" s="22" t="s">
        <v>28</v>
      </c>
      <c r="I24" s="23" t="s">
        <v>40</v>
      </c>
      <c r="J24" s="22" t="s">
        <v>41</v>
      </c>
      <c r="L24" s="22" t="s">
        <v>31</v>
      </c>
      <c r="M24" s="23"/>
      <c r="N24" s="24"/>
      <c r="O24" s="63"/>
      <c r="P24" s="63"/>
      <c r="Q24" s="25" t="s">
        <v>42</v>
      </c>
      <c r="R24" s="26" t="s">
        <v>43</v>
      </c>
      <c r="S24" s="26" t="s">
        <v>44</v>
      </c>
      <c r="T24" s="26" t="s">
        <v>45</v>
      </c>
      <c r="U24" s="26" t="s">
        <v>46</v>
      </c>
      <c r="V24" s="34">
        <v>0</v>
      </c>
      <c r="W24" s="31"/>
      <c r="X24" s="22">
        <v>12</v>
      </c>
      <c r="Y24" s="152" t="str">
        <f t="shared" ref="Y24:Y25" si="22">AN24</f>
        <v>B</v>
      </c>
      <c r="Z24" s="142" t="s">
        <v>2921</v>
      </c>
      <c r="AA24" s="155">
        <f>COUNTIF($Z$1:Z24,Z24)</f>
        <v>6</v>
      </c>
      <c r="AB24" s="83">
        <f t="shared" si="16"/>
        <v>27</v>
      </c>
      <c r="AC24" s="122" t="str">
        <f>VLOOKUP(Z24,'module list'!A:B,2,0)</f>
        <v>DI</v>
      </c>
      <c r="AD24" s="122"/>
      <c r="AE24" s="32"/>
      <c r="AF24" s="33" t="s">
        <v>37</v>
      </c>
      <c r="AG24" s="16" t="str">
        <f t="shared" si="3"/>
        <v>12.1.2</v>
      </c>
      <c r="AH24" s="222" t="str">
        <f t="shared" si="0"/>
        <v>EH1122B lime conveyor SW1104B - in running</v>
      </c>
      <c r="AI24" s="224"/>
      <c r="AJ24" s="16" t="str">
        <f t="shared" si="1"/>
        <v>EH1122B</v>
      </c>
      <c r="AK24" s="16" t="str">
        <f t="shared" si="4"/>
        <v>A17</v>
      </c>
      <c r="AL24" s="16" t="str">
        <f t="shared" si="5"/>
        <v>EH</v>
      </c>
      <c r="AM24" s="16" t="str">
        <f t="shared" si="6"/>
        <v>1122</v>
      </c>
      <c r="AN24" s="16" t="str">
        <f t="shared" si="17"/>
        <v>B</v>
      </c>
      <c r="AO24" s="16" t="str">
        <f t="shared" si="7"/>
        <v>_</v>
      </c>
      <c r="AP24" s="16">
        <f t="shared" si="8"/>
        <v>11</v>
      </c>
      <c r="AQ24" s="16" t="str">
        <f t="shared" si="9"/>
        <v>YLH</v>
      </c>
      <c r="AR24" s="16" t="str">
        <f t="shared" si="10"/>
        <v>A17EH1122B_YLH</v>
      </c>
      <c r="AS24" s="16" t="str">
        <f t="shared" si="11"/>
        <v>ok</v>
      </c>
      <c r="AW24" s="16" t="str">
        <f t="shared" si="12"/>
        <v/>
      </c>
      <c r="AX24" s="16" t="str">
        <f t="shared" si="13"/>
        <v/>
      </c>
      <c r="AY24" s="16">
        <f t="shared" si="14"/>
        <v>0</v>
      </c>
    </row>
    <row r="25" spans="1:51" ht="15" customHeight="1" x14ac:dyDescent="0.2">
      <c r="A25" s="16" t="str">
        <f t="shared" si="2"/>
        <v>ID-S01AP1030-00023</v>
      </c>
      <c r="B25" s="17">
        <v>23</v>
      </c>
      <c r="C25" s="17"/>
      <c r="D25" s="18" t="s">
        <v>92</v>
      </c>
      <c r="E25" s="19" t="s">
        <v>93</v>
      </c>
      <c r="F25" s="20"/>
      <c r="G25" s="21" t="s">
        <v>27</v>
      </c>
      <c r="H25" s="22" t="s">
        <v>28</v>
      </c>
      <c r="I25" s="23" t="s">
        <v>40</v>
      </c>
      <c r="J25" s="22" t="s">
        <v>41</v>
      </c>
      <c r="L25" s="22" t="s">
        <v>31</v>
      </c>
      <c r="M25" s="23"/>
      <c r="N25" s="24"/>
      <c r="O25" s="63"/>
      <c r="P25" s="63"/>
      <c r="Q25" s="25" t="s">
        <v>42</v>
      </c>
      <c r="R25" s="26" t="s">
        <v>43</v>
      </c>
      <c r="S25" s="26" t="s">
        <v>51</v>
      </c>
      <c r="T25" s="26" t="s">
        <v>45</v>
      </c>
      <c r="U25" s="26" t="s">
        <v>46</v>
      </c>
      <c r="V25" s="34">
        <v>0</v>
      </c>
      <c r="W25" s="31"/>
      <c r="X25" s="22">
        <v>12</v>
      </c>
      <c r="Y25" s="152" t="str">
        <f t="shared" si="22"/>
        <v>B</v>
      </c>
      <c r="Z25" s="142" t="s">
        <v>2921</v>
      </c>
      <c r="AA25" s="155">
        <f>COUNTIF($Z$1:Z25,Z25)</f>
        <v>7</v>
      </c>
      <c r="AB25" s="83">
        <f t="shared" si="16"/>
        <v>27</v>
      </c>
      <c r="AC25" s="122" t="str">
        <f>VLOOKUP(Z25,'module list'!A:B,2,0)</f>
        <v>DI</v>
      </c>
      <c r="AD25" s="122"/>
      <c r="AE25" s="32"/>
      <c r="AF25" s="33" t="s">
        <v>37</v>
      </c>
      <c r="AG25" s="16" t="str">
        <f t="shared" si="3"/>
        <v>12.1.2</v>
      </c>
      <c r="AH25" s="222" t="str">
        <f t="shared" si="0"/>
        <v>EH1122B lime conveyor SW1104B - supply fault</v>
      </c>
      <c r="AI25" s="224"/>
      <c r="AJ25" s="16" t="str">
        <f t="shared" si="1"/>
        <v>EH1122B</v>
      </c>
      <c r="AK25" s="16" t="str">
        <f t="shared" si="4"/>
        <v>A17</v>
      </c>
      <c r="AL25" s="16" t="str">
        <f t="shared" si="5"/>
        <v>EH</v>
      </c>
      <c r="AM25" s="16" t="str">
        <f t="shared" si="6"/>
        <v>1122</v>
      </c>
      <c r="AN25" s="16" t="str">
        <f t="shared" si="17"/>
        <v>B</v>
      </c>
      <c r="AO25" s="16" t="str">
        <f t="shared" si="7"/>
        <v>_</v>
      </c>
      <c r="AP25" s="16">
        <f t="shared" si="8"/>
        <v>11</v>
      </c>
      <c r="AQ25" s="16" t="str">
        <f t="shared" si="9"/>
        <v>YSG</v>
      </c>
      <c r="AR25" s="16" t="str">
        <f t="shared" si="10"/>
        <v>A17EH1122B_YSG</v>
      </c>
      <c r="AS25" s="16" t="str">
        <f t="shared" si="11"/>
        <v>ok</v>
      </c>
      <c r="AW25" s="16" t="str">
        <f t="shared" si="12"/>
        <v/>
      </c>
      <c r="AX25" s="16" t="str">
        <f t="shared" si="13"/>
        <v/>
      </c>
      <c r="AY25" s="16">
        <f t="shared" si="14"/>
        <v>0</v>
      </c>
    </row>
    <row r="26" spans="1:51" ht="15" customHeight="1" x14ac:dyDescent="0.2">
      <c r="A26" s="16" t="str">
        <f t="shared" si="2"/>
        <v>ID-S01AP1030-00024</v>
      </c>
      <c r="B26" s="17">
        <v>24</v>
      </c>
      <c r="C26" s="17"/>
      <c r="D26" s="18" t="s">
        <v>94</v>
      </c>
      <c r="E26" s="19" t="s">
        <v>95</v>
      </c>
      <c r="F26" s="20"/>
      <c r="G26" s="21" t="s">
        <v>27</v>
      </c>
      <c r="H26" s="22" t="s">
        <v>28</v>
      </c>
      <c r="I26" s="23" t="s">
        <v>40</v>
      </c>
      <c r="J26" s="22" t="s">
        <v>41</v>
      </c>
      <c r="L26" s="22" t="s">
        <v>31</v>
      </c>
      <c r="M26" s="23"/>
      <c r="N26" s="24"/>
      <c r="O26" s="63"/>
      <c r="P26" s="63"/>
      <c r="Q26" s="25" t="s">
        <v>54</v>
      </c>
      <c r="R26" s="26" t="s">
        <v>55</v>
      </c>
      <c r="S26" s="26" t="s">
        <v>44</v>
      </c>
      <c r="T26" s="26" t="s">
        <v>56</v>
      </c>
      <c r="U26" s="26" t="s">
        <v>57</v>
      </c>
      <c r="V26" s="34">
        <v>0</v>
      </c>
      <c r="W26" s="31"/>
      <c r="X26" s="22">
        <v>12</v>
      </c>
      <c r="Y26" s="152"/>
      <c r="Z26" s="139" t="s">
        <v>2945</v>
      </c>
      <c r="AA26" s="155">
        <f>COUNTIF($Z$1:Z26,Z26)</f>
        <v>3</v>
      </c>
      <c r="AB26" s="83">
        <f t="shared" si="16"/>
        <v>39</v>
      </c>
      <c r="AC26" s="122" t="str">
        <f>VLOOKUP(Z26,'module list'!A:B,2,0)</f>
        <v>DO</v>
      </c>
      <c r="AD26" s="122"/>
      <c r="AE26" s="32"/>
      <c r="AF26" s="33" t="s">
        <v>37</v>
      </c>
      <c r="AG26" s="16" t="str">
        <f t="shared" si="3"/>
        <v>12.1.2</v>
      </c>
      <c r="AH26" s="222" t="str">
        <f t="shared" si="0"/>
        <v>EH1122B lime conveyor SW1104B - start/stop</v>
      </c>
      <c r="AI26" s="224"/>
      <c r="AJ26" s="16" t="str">
        <f t="shared" si="1"/>
        <v>EH1122B</v>
      </c>
      <c r="AK26" s="16" t="str">
        <f t="shared" si="4"/>
        <v>A17</v>
      </c>
      <c r="AL26" s="16" t="str">
        <f t="shared" si="5"/>
        <v>EH</v>
      </c>
      <c r="AM26" s="16" t="str">
        <f t="shared" si="6"/>
        <v>1122</v>
      </c>
      <c r="AN26" s="16" t="str">
        <f t="shared" si="17"/>
        <v>B</v>
      </c>
      <c r="AO26" s="16" t="str">
        <f t="shared" si="7"/>
        <v>_</v>
      </c>
      <c r="AP26" s="16">
        <f t="shared" si="8"/>
        <v>11</v>
      </c>
      <c r="AQ26" s="16" t="str">
        <f t="shared" si="9"/>
        <v>HSH</v>
      </c>
      <c r="AR26" s="16" t="str">
        <f t="shared" si="10"/>
        <v>A17EH1122B_HSH</v>
      </c>
      <c r="AS26" s="16" t="str">
        <f t="shared" si="11"/>
        <v>ok</v>
      </c>
      <c r="AW26" s="16" t="str">
        <f t="shared" si="12"/>
        <v/>
      </c>
      <c r="AX26" s="16" t="str">
        <f t="shared" si="13"/>
        <v/>
      </c>
      <c r="AY26" s="16">
        <f t="shared" si="14"/>
        <v>0</v>
      </c>
    </row>
    <row r="27" spans="1:51" ht="15" customHeight="1" x14ac:dyDescent="0.2">
      <c r="A27" s="16" t="str">
        <f t="shared" si="2"/>
        <v>ID-S01AP1030-00025</v>
      </c>
      <c r="B27" s="17">
        <v>25</v>
      </c>
      <c r="C27" s="17"/>
      <c r="D27" s="18" t="s">
        <v>96</v>
      </c>
      <c r="E27" s="19" t="s">
        <v>97</v>
      </c>
      <c r="F27" s="20"/>
      <c r="G27" s="21" t="s">
        <v>27</v>
      </c>
      <c r="H27" s="22" t="s">
        <v>28</v>
      </c>
      <c r="I27" s="23" t="s">
        <v>40</v>
      </c>
      <c r="J27" s="22" t="s">
        <v>41</v>
      </c>
      <c r="L27" s="22" t="s">
        <v>31</v>
      </c>
      <c r="M27" s="23"/>
      <c r="N27" s="24"/>
      <c r="O27" s="63"/>
      <c r="P27" s="63"/>
      <c r="Q27" s="25" t="s">
        <v>42</v>
      </c>
      <c r="R27" s="26" t="s">
        <v>43</v>
      </c>
      <c r="S27" s="26" t="s">
        <v>44</v>
      </c>
      <c r="T27" s="26" t="s">
        <v>45</v>
      </c>
      <c r="U27" s="26" t="s">
        <v>46</v>
      </c>
      <c r="V27" s="34">
        <v>0</v>
      </c>
      <c r="W27" s="31"/>
      <c r="X27" s="22">
        <v>12</v>
      </c>
      <c r="Y27" s="152" t="str">
        <f t="shared" ref="Y27:Y28" si="23">AN27</f>
        <v>A</v>
      </c>
      <c r="Z27" s="142" t="s">
        <v>2920</v>
      </c>
      <c r="AA27" s="155">
        <f>COUNTIF($Z$1:Z27,Z27)</f>
        <v>8</v>
      </c>
      <c r="AB27" s="83">
        <f t="shared" si="16"/>
        <v>30</v>
      </c>
      <c r="AC27" s="122" t="str">
        <f>VLOOKUP(Z27,'module list'!A:B,2,0)</f>
        <v>DI</v>
      </c>
      <c r="AD27" s="122"/>
      <c r="AE27" s="32"/>
      <c r="AF27" s="33" t="s">
        <v>37</v>
      </c>
      <c r="AG27" s="16" t="str">
        <f t="shared" si="3"/>
        <v>12.1.1</v>
      </c>
      <c r="AH27" s="222" t="str">
        <f t="shared" si="0"/>
        <v>EH1107A lime 1th stage - in running</v>
      </c>
      <c r="AI27" s="224"/>
      <c r="AJ27" s="16" t="str">
        <f t="shared" si="1"/>
        <v>EH1107A</v>
      </c>
      <c r="AK27" s="16" t="str">
        <f t="shared" si="4"/>
        <v>A17</v>
      </c>
      <c r="AL27" s="16" t="str">
        <f t="shared" si="5"/>
        <v>EH</v>
      </c>
      <c r="AM27" s="16" t="str">
        <f t="shared" si="6"/>
        <v>1107</v>
      </c>
      <c r="AN27" s="16" t="str">
        <f t="shared" si="17"/>
        <v>A</v>
      </c>
      <c r="AO27" s="16" t="str">
        <f t="shared" si="7"/>
        <v>_</v>
      </c>
      <c r="AP27" s="16">
        <f t="shared" si="8"/>
        <v>11</v>
      </c>
      <c r="AQ27" s="16" t="str">
        <f t="shared" si="9"/>
        <v>YLH</v>
      </c>
      <c r="AR27" s="16" t="str">
        <f t="shared" si="10"/>
        <v>A17EH1107A_YLH</v>
      </c>
      <c r="AS27" s="16" t="str">
        <f t="shared" si="11"/>
        <v>ok</v>
      </c>
      <c r="AW27" s="16" t="str">
        <f t="shared" si="12"/>
        <v/>
      </c>
      <c r="AX27" s="16" t="str">
        <f t="shared" si="13"/>
        <v/>
      </c>
      <c r="AY27" s="16">
        <f t="shared" si="14"/>
        <v>0</v>
      </c>
    </row>
    <row r="28" spans="1:51" ht="15" customHeight="1" x14ac:dyDescent="0.2">
      <c r="A28" s="16" t="str">
        <f t="shared" si="2"/>
        <v>ID-S01AP1030-00026</v>
      </c>
      <c r="B28" s="17">
        <v>26</v>
      </c>
      <c r="C28" s="17"/>
      <c r="D28" s="18" t="s">
        <v>98</v>
      </c>
      <c r="E28" s="19" t="s">
        <v>99</v>
      </c>
      <c r="F28" s="20"/>
      <c r="G28" s="21" t="s">
        <v>27</v>
      </c>
      <c r="H28" s="22" t="s">
        <v>28</v>
      </c>
      <c r="I28" s="23" t="s">
        <v>40</v>
      </c>
      <c r="J28" s="22" t="s">
        <v>41</v>
      </c>
      <c r="K28" s="22"/>
      <c r="L28" s="22" t="s">
        <v>31</v>
      </c>
      <c r="M28" s="23"/>
      <c r="N28" s="24"/>
      <c r="O28" s="63"/>
      <c r="P28" s="63"/>
      <c r="Q28" s="25" t="s">
        <v>42</v>
      </c>
      <c r="R28" s="26" t="s">
        <v>43</v>
      </c>
      <c r="S28" s="26" t="s">
        <v>51</v>
      </c>
      <c r="T28" s="26" t="s">
        <v>45</v>
      </c>
      <c r="U28" s="26" t="s">
        <v>46</v>
      </c>
      <c r="V28" s="34">
        <v>0</v>
      </c>
      <c r="W28" s="31"/>
      <c r="X28" s="22">
        <v>12</v>
      </c>
      <c r="Y28" s="152" t="str">
        <f t="shared" si="23"/>
        <v>A</v>
      </c>
      <c r="Z28" s="142" t="s">
        <v>2920</v>
      </c>
      <c r="AA28" s="155">
        <f>COUNTIF($Z$1:Z28,Z28)</f>
        <v>9</v>
      </c>
      <c r="AB28" s="83">
        <f t="shared" si="16"/>
        <v>30</v>
      </c>
      <c r="AC28" s="122" t="str">
        <f>VLOOKUP(Z28,'module list'!A:B,2,0)</f>
        <v>DI</v>
      </c>
      <c r="AD28" s="122"/>
      <c r="AE28" s="32"/>
      <c r="AF28" s="33" t="s">
        <v>37</v>
      </c>
      <c r="AG28" s="16" t="str">
        <f t="shared" si="3"/>
        <v>12.1.1</v>
      </c>
      <c r="AH28" s="222" t="str">
        <f t="shared" si="0"/>
        <v>EH1107A lime 1th stage - supply fault</v>
      </c>
      <c r="AI28" s="224"/>
      <c r="AJ28" s="16" t="str">
        <f t="shared" si="1"/>
        <v>EH1107A</v>
      </c>
      <c r="AK28" s="16" t="str">
        <f t="shared" si="4"/>
        <v>A17</v>
      </c>
      <c r="AL28" s="16" t="str">
        <f t="shared" si="5"/>
        <v>EH</v>
      </c>
      <c r="AM28" s="16" t="str">
        <f t="shared" si="6"/>
        <v>1107</v>
      </c>
      <c r="AN28" s="16" t="str">
        <f t="shared" si="17"/>
        <v>A</v>
      </c>
      <c r="AO28" s="16" t="str">
        <f t="shared" si="7"/>
        <v>_</v>
      </c>
      <c r="AP28" s="16">
        <f t="shared" si="8"/>
        <v>11</v>
      </c>
      <c r="AQ28" s="16" t="str">
        <f t="shared" si="9"/>
        <v>YSG</v>
      </c>
      <c r="AR28" s="16" t="str">
        <f t="shared" si="10"/>
        <v>A17EH1107A_YSG</v>
      </c>
      <c r="AS28" s="16" t="str">
        <f t="shared" si="11"/>
        <v>ok</v>
      </c>
      <c r="AW28" s="16" t="str">
        <f t="shared" si="12"/>
        <v/>
      </c>
      <c r="AX28" s="16" t="str">
        <f t="shared" si="13"/>
        <v/>
      </c>
      <c r="AY28" s="16">
        <f t="shared" si="14"/>
        <v>0</v>
      </c>
    </row>
    <row r="29" spans="1:51" ht="15" customHeight="1" x14ac:dyDescent="0.2">
      <c r="A29" s="16" t="str">
        <f t="shared" si="2"/>
        <v>ID-S01AP1030-00027</v>
      </c>
      <c r="B29" s="17">
        <v>27</v>
      </c>
      <c r="C29" s="17"/>
      <c r="D29" s="18" t="s">
        <v>100</v>
      </c>
      <c r="E29" s="19" t="s">
        <v>101</v>
      </c>
      <c r="F29" s="20"/>
      <c r="G29" s="21" t="s">
        <v>27</v>
      </c>
      <c r="H29" s="22" t="s">
        <v>28</v>
      </c>
      <c r="I29" s="23" t="s">
        <v>40</v>
      </c>
      <c r="J29" s="22" t="s">
        <v>41</v>
      </c>
      <c r="K29" s="22"/>
      <c r="L29" s="22" t="s">
        <v>31</v>
      </c>
      <c r="M29" s="23"/>
      <c r="N29" s="24"/>
      <c r="O29" s="63"/>
      <c r="P29" s="63"/>
      <c r="Q29" s="25" t="s">
        <v>54</v>
      </c>
      <c r="R29" s="26" t="s">
        <v>55</v>
      </c>
      <c r="S29" s="26" t="s">
        <v>44</v>
      </c>
      <c r="T29" s="26" t="s">
        <v>56</v>
      </c>
      <c r="U29" s="26" t="s">
        <v>57</v>
      </c>
      <c r="V29" s="34">
        <v>0</v>
      </c>
      <c r="W29" s="31"/>
      <c r="X29" s="22">
        <v>12</v>
      </c>
      <c r="Y29" s="152"/>
      <c r="Z29" s="139" t="s">
        <v>2944</v>
      </c>
      <c r="AA29" s="155">
        <f>COUNTIF($Z$1:Z29,Z29)</f>
        <v>5</v>
      </c>
      <c r="AB29" s="83">
        <f t="shared" si="16"/>
        <v>22</v>
      </c>
      <c r="AC29" s="122" t="str">
        <f>VLOOKUP(Z29,'module list'!A:B,2,0)</f>
        <v>DO</v>
      </c>
      <c r="AD29" s="122"/>
      <c r="AE29" s="32"/>
      <c r="AF29" s="33" t="s">
        <v>37</v>
      </c>
      <c r="AG29" s="16" t="str">
        <f t="shared" si="3"/>
        <v>12.1.1</v>
      </c>
      <c r="AH29" s="222" t="str">
        <f t="shared" si="0"/>
        <v>EH1107A lime 1th stage - start/stop</v>
      </c>
      <c r="AI29" s="224"/>
      <c r="AJ29" s="16" t="str">
        <f t="shared" si="1"/>
        <v>EH1107A</v>
      </c>
      <c r="AK29" s="16" t="str">
        <f t="shared" si="4"/>
        <v>A17</v>
      </c>
      <c r="AL29" s="16" t="str">
        <f t="shared" si="5"/>
        <v>EH</v>
      </c>
      <c r="AM29" s="16" t="str">
        <f t="shared" si="6"/>
        <v>1107</v>
      </c>
      <c r="AN29" s="16" t="str">
        <f t="shared" si="17"/>
        <v>A</v>
      </c>
      <c r="AO29" s="16" t="str">
        <f t="shared" si="7"/>
        <v>_</v>
      </c>
      <c r="AP29" s="16">
        <f t="shared" si="8"/>
        <v>11</v>
      </c>
      <c r="AQ29" s="16" t="str">
        <f t="shared" si="9"/>
        <v>HSH</v>
      </c>
      <c r="AR29" s="16" t="str">
        <f t="shared" si="10"/>
        <v>A17EH1107A_HSH</v>
      </c>
      <c r="AS29" s="16" t="str">
        <f t="shared" si="11"/>
        <v>ok</v>
      </c>
      <c r="AW29" s="16" t="str">
        <f t="shared" si="12"/>
        <v/>
      </c>
      <c r="AX29" s="16" t="str">
        <f t="shared" si="13"/>
        <v/>
      </c>
      <c r="AY29" s="16">
        <f t="shared" si="14"/>
        <v>0</v>
      </c>
    </row>
    <row r="30" spans="1:51" ht="15" customHeight="1" x14ac:dyDescent="0.2">
      <c r="A30" s="16" t="str">
        <f t="shared" si="2"/>
        <v>ID-S01AP1030-00028</v>
      </c>
      <c r="B30" s="17">
        <v>28</v>
      </c>
      <c r="C30" s="17"/>
      <c r="D30" s="18" t="s">
        <v>102</v>
      </c>
      <c r="E30" s="19" t="s">
        <v>103</v>
      </c>
      <c r="F30" s="20"/>
      <c r="G30" s="21" t="s">
        <v>27</v>
      </c>
      <c r="H30" s="22" t="s">
        <v>28</v>
      </c>
      <c r="I30" s="23" t="s">
        <v>40</v>
      </c>
      <c r="J30" s="22" t="s">
        <v>41</v>
      </c>
      <c r="K30" s="22"/>
      <c r="L30" s="22" t="s">
        <v>31</v>
      </c>
      <c r="M30" s="23"/>
      <c r="N30" s="24"/>
      <c r="O30" s="63"/>
      <c r="P30" s="63"/>
      <c r="Q30" s="25" t="s">
        <v>42</v>
      </c>
      <c r="R30" s="26" t="s">
        <v>43</v>
      </c>
      <c r="S30" s="26" t="s">
        <v>44</v>
      </c>
      <c r="T30" s="26" t="s">
        <v>45</v>
      </c>
      <c r="U30" s="26" t="s">
        <v>46</v>
      </c>
      <c r="V30" s="34">
        <v>0</v>
      </c>
      <c r="W30" s="31"/>
      <c r="X30" s="22">
        <v>12</v>
      </c>
      <c r="Y30" s="152" t="str">
        <f t="shared" ref="Y30:Y31" si="24">AN30</f>
        <v>B</v>
      </c>
      <c r="Z30" s="142" t="s">
        <v>2921</v>
      </c>
      <c r="AA30" s="155">
        <f>COUNTIF($Z$1:Z30,Z30)</f>
        <v>8</v>
      </c>
      <c r="AB30" s="83">
        <f t="shared" si="16"/>
        <v>27</v>
      </c>
      <c r="AC30" s="122" t="str">
        <f>VLOOKUP(Z30,'module list'!A:B,2,0)</f>
        <v>DI</v>
      </c>
      <c r="AD30" s="122"/>
      <c r="AE30" s="32"/>
      <c r="AF30" s="33" t="s">
        <v>37</v>
      </c>
      <c r="AG30" s="16" t="str">
        <f t="shared" si="3"/>
        <v>12.1.2</v>
      </c>
      <c r="AH30" s="222" t="str">
        <f t="shared" si="0"/>
        <v>EH1107B lime 1th stage - in running</v>
      </c>
      <c r="AI30" s="224"/>
      <c r="AJ30" s="16" t="str">
        <f t="shared" si="1"/>
        <v>EH1107B</v>
      </c>
      <c r="AK30" s="16" t="str">
        <f t="shared" si="4"/>
        <v>A17</v>
      </c>
      <c r="AL30" s="16" t="str">
        <f t="shared" si="5"/>
        <v>EH</v>
      </c>
      <c r="AM30" s="16" t="str">
        <f t="shared" si="6"/>
        <v>1107</v>
      </c>
      <c r="AN30" s="16" t="str">
        <f t="shared" si="17"/>
        <v>B</v>
      </c>
      <c r="AO30" s="16" t="str">
        <f t="shared" si="7"/>
        <v>_</v>
      </c>
      <c r="AP30" s="16">
        <f t="shared" si="8"/>
        <v>11</v>
      </c>
      <c r="AQ30" s="16" t="str">
        <f t="shared" si="9"/>
        <v>YLH</v>
      </c>
      <c r="AR30" s="16" t="str">
        <f t="shared" si="10"/>
        <v>A17EH1107B_YLH</v>
      </c>
      <c r="AS30" s="16" t="str">
        <f t="shared" si="11"/>
        <v>ok</v>
      </c>
      <c r="AW30" s="16" t="str">
        <f t="shared" si="12"/>
        <v/>
      </c>
      <c r="AX30" s="16" t="str">
        <f t="shared" si="13"/>
        <v/>
      </c>
      <c r="AY30" s="16">
        <f t="shared" si="14"/>
        <v>0</v>
      </c>
    </row>
    <row r="31" spans="1:51" ht="15" customHeight="1" x14ac:dyDescent="0.2">
      <c r="A31" s="16" t="str">
        <f t="shared" si="2"/>
        <v>ID-S01AP1030-00029</v>
      </c>
      <c r="B31" s="17">
        <v>29</v>
      </c>
      <c r="C31" s="17"/>
      <c r="D31" s="18" t="s">
        <v>104</v>
      </c>
      <c r="E31" s="19" t="s">
        <v>105</v>
      </c>
      <c r="F31" s="20"/>
      <c r="G31" s="21" t="s">
        <v>27</v>
      </c>
      <c r="H31" s="22" t="s">
        <v>28</v>
      </c>
      <c r="I31" s="23" t="s">
        <v>40</v>
      </c>
      <c r="J31" s="22" t="s">
        <v>41</v>
      </c>
      <c r="K31" s="22"/>
      <c r="L31" s="22" t="s">
        <v>31</v>
      </c>
      <c r="M31" s="23"/>
      <c r="N31" s="24"/>
      <c r="O31" s="63"/>
      <c r="P31" s="63"/>
      <c r="Q31" s="25" t="s">
        <v>42</v>
      </c>
      <c r="R31" s="26" t="s">
        <v>43</v>
      </c>
      <c r="S31" s="26" t="s">
        <v>51</v>
      </c>
      <c r="T31" s="26" t="s">
        <v>45</v>
      </c>
      <c r="U31" s="26" t="s">
        <v>46</v>
      </c>
      <c r="V31" s="34">
        <v>0</v>
      </c>
      <c r="W31" s="31"/>
      <c r="X31" s="22">
        <v>12</v>
      </c>
      <c r="Y31" s="152" t="str">
        <f t="shared" si="24"/>
        <v>B</v>
      </c>
      <c r="Z31" s="142" t="s">
        <v>2921</v>
      </c>
      <c r="AA31" s="155">
        <f>COUNTIF($Z$1:Z31,Z31)</f>
        <v>9</v>
      </c>
      <c r="AB31" s="83">
        <f t="shared" si="16"/>
        <v>27</v>
      </c>
      <c r="AC31" s="122" t="str">
        <f>VLOOKUP(Z31,'module list'!A:B,2,0)</f>
        <v>DI</v>
      </c>
      <c r="AD31" s="122"/>
      <c r="AE31" s="32"/>
      <c r="AF31" s="33" t="s">
        <v>37</v>
      </c>
      <c r="AG31" s="16" t="str">
        <f t="shared" si="3"/>
        <v>12.1.2</v>
      </c>
      <c r="AH31" s="222" t="str">
        <f t="shared" si="0"/>
        <v>EH1107B lime 1th stage - supply fault</v>
      </c>
      <c r="AI31" s="224"/>
      <c r="AJ31" s="16" t="str">
        <f t="shared" si="1"/>
        <v>EH1107B</v>
      </c>
      <c r="AK31" s="16" t="str">
        <f t="shared" si="4"/>
        <v>A17</v>
      </c>
      <c r="AL31" s="16" t="str">
        <f t="shared" si="5"/>
        <v>EH</v>
      </c>
      <c r="AM31" s="16" t="str">
        <f t="shared" si="6"/>
        <v>1107</v>
      </c>
      <c r="AN31" s="16" t="str">
        <f t="shared" si="17"/>
        <v>B</v>
      </c>
      <c r="AO31" s="16" t="str">
        <f t="shared" si="7"/>
        <v>_</v>
      </c>
      <c r="AP31" s="16">
        <f t="shared" si="8"/>
        <v>11</v>
      </c>
      <c r="AQ31" s="16" t="str">
        <f t="shared" si="9"/>
        <v>YSG</v>
      </c>
      <c r="AR31" s="16" t="str">
        <f t="shared" si="10"/>
        <v>A17EH1107B_YSG</v>
      </c>
      <c r="AS31" s="16" t="str">
        <f t="shared" si="11"/>
        <v>ok</v>
      </c>
      <c r="AW31" s="16" t="str">
        <f t="shared" si="12"/>
        <v/>
      </c>
      <c r="AX31" s="16" t="str">
        <f t="shared" si="13"/>
        <v/>
      </c>
      <c r="AY31" s="16">
        <f t="shared" si="14"/>
        <v>0</v>
      </c>
    </row>
    <row r="32" spans="1:51" ht="15" customHeight="1" x14ac:dyDescent="0.2">
      <c r="A32" s="16" t="str">
        <f t="shared" si="2"/>
        <v>ID-S01AP1030-00030</v>
      </c>
      <c r="B32" s="17">
        <v>30</v>
      </c>
      <c r="C32" s="17"/>
      <c r="D32" s="18" t="s">
        <v>106</v>
      </c>
      <c r="E32" s="19" t="s">
        <v>107</v>
      </c>
      <c r="F32" s="20"/>
      <c r="G32" s="21" t="s">
        <v>27</v>
      </c>
      <c r="H32" s="22" t="s">
        <v>28</v>
      </c>
      <c r="I32" s="23" t="s">
        <v>40</v>
      </c>
      <c r="J32" s="22" t="s">
        <v>41</v>
      </c>
      <c r="K32" s="22"/>
      <c r="L32" s="22" t="s">
        <v>31</v>
      </c>
      <c r="M32" s="23"/>
      <c r="N32" s="24"/>
      <c r="O32" s="63"/>
      <c r="P32" s="63"/>
      <c r="Q32" s="25" t="s">
        <v>54</v>
      </c>
      <c r="R32" s="26" t="s">
        <v>55</v>
      </c>
      <c r="S32" s="26" t="s">
        <v>44</v>
      </c>
      <c r="T32" s="26" t="s">
        <v>56</v>
      </c>
      <c r="U32" s="26" t="s">
        <v>57</v>
      </c>
      <c r="V32" s="34">
        <v>0</v>
      </c>
      <c r="W32" s="31"/>
      <c r="X32" s="22">
        <v>12</v>
      </c>
      <c r="Y32" s="152"/>
      <c r="Z32" s="139" t="s">
        <v>2945</v>
      </c>
      <c r="AA32" s="155">
        <f>COUNTIF($Z$1:Z32,Z32)</f>
        <v>4</v>
      </c>
      <c r="AB32" s="83">
        <f t="shared" si="16"/>
        <v>39</v>
      </c>
      <c r="AC32" s="122" t="str">
        <f>VLOOKUP(Z32,'module list'!A:B,2,0)</f>
        <v>DO</v>
      </c>
      <c r="AD32" s="122"/>
      <c r="AE32" s="32"/>
      <c r="AF32" s="33" t="s">
        <v>37</v>
      </c>
      <c r="AG32" s="16" t="str">
        <f t="shared" si="3"/>
        <v>12.1.2</v>
      </c>
      <c r="AH32" s="222" t="str">
        <f t="shared" si="0"/>
        <v>EH1107B lime 1th stage - start/stop</v>
      </c>
      <c r="AI32" s="224"/>
      <c r="AJ32" s="16" t="str">
        <f t="shared" si="1"/>
        <v>EH1107B</v>
      </c>
      <c r="AK32" s="16" t="str">
        <f t="shared" si="4"/>
        <v>A17</v>
      </c>
      <c r="AL32" s="16" t="str">
        <f t="shared" si="5"/>
        <v>EH</v>
      </c>
      <c r="AM32" s="16" t="str">
        <f t="shared" si="6"/>
        <v>1107</v>
      </c>
      <c r="AN32" s="16" t="str">
        <f t="shared" si="17"/>
        <v>B</v>
      </c>
      <c r="AO32" s="16" t="str">
        <f t="shared" si="7"/>
        <v>_</v>
      </c>
      <c r="AP32" s="16">
        <f t="shared" si="8"/>
        <v>11</v>
      </c>
      <c r="AQ32" s="16" t="str">
        <f t="shared" si="9"/>
        <v>HSH</v>
      </c>
      <c r="AR32" s="16" t="str">
        <f t="shared" si="10"/>
        <v>A17EH1107B_HSH</v>
      </c>
      <c r="AS32" s="16" t="str">
        <f t="shared" si="11"/>
        <v>ok</v>
      </c>
      <c r="AW32" s="16" t="str">
        <f t="shared" si="12"/>
        <v/>
      </c>
      <c r="AX32" s="16" t="str">
        <f t="shared" si="13"/>
        <v/>
      </c>
      <c r="AY32" s="16">
        <f t="shared" si="14"/>
        <v>0</v>
      </c>
    </row>
    <row r="33" spans="1:51" ht="15" customHeight="1" x14ac:dyDescent="0.2">
      <c r="A33" s="16" t="str">
        <f t="shared" si="2"/>
        <v>ID-S01AP1030-00031</v>
      </c>
      <c r="B33" s="17">
        <v>31</v>
      </c>
      <c r="C33" s="17"/>
      <c r="D33" s="18" t="s">
        <v>108</v>
      </c>
      <c r="E33" s="19" t="s">
        <v>109</v>
      </c>
      <c r="F33" s="20"/>
      <c r="G33" s="21" t="s">
        <v>27</v>
      </c>
      <c r="H33" s="22" t="s">
        <v>28</v>
      </c>
      <c r="I33" s="23" t="s">
        <v>40</v>
      </c>
      <c r="J33" s="22" t="s">
        <v>41</v>
      </c>
      <c r="K33" s="22"/>
      <c r="L33" s="22" t="s">
        <v>31</v>
      </c>
      <c r="M33" s="23"/>
      <c r="N33" s="24"/>
      <c r="O33" s="63"/>
      <c r="P33" s="63"/>
      <c r="Q33" s="25" t="s">
        <v>42</v>
      </c>
      <c r="R33" s="26" t="s">
        <v>43</v>
      </c>
      <c r="S33" s="26" t="s">
        <v>44</v>
      </c>
      <c r="T33" s="26" t="s">
        <v>45</v>
      </c>
      <c r="U33" s="26" t="s">
        <v>46</v>
      </c>
      <c r="V33" s="34">
        <v>0</v>
      </c>
      <c r="W33" s="31"/>
      <c r="X33" s="22">
        <v>12</v>
      </c>
      <c r="Y33" s="152" t="str">
        <f t="shared" ref="Y33:Y34" si="25">AN33</f>
        <v>A</v>
      </c>
      <c r="Z33" s="142" t="s">
        <v>2920</v>
      </c>
      <c r="AA33" s="155">
        <f>COUNTIF($Z$1:Z33,Z33)</f>
        <v>10</v>
      </c>
      <c r="AB33" s="83">
        <f t="shared" si="16"/>
        <v>30</v>
      </c>
      <c r="AC33" s="122" t="str">
        <f>VLOOKUP(Z33,'module list'!A:B,2,0)</f>
        <v>DI</v>
      </c>
      <c r="AD33" s="122"/>
      <c r="AE33" s="32"/>
      <c r="AF33" s="33" t="s">
        <v>37</v>
      </c>
      <c r="AG33" s="16" t="str">
        <f t="shared" si="3"/>
        <v>12.1.1</v>
      </c>
      <c r="AH33" s="222" t="str">
        <f t="shared" si="0"/>
        <v>EH1108A lime 2th stage - in running</v>
      </c>
      <c r="AI33" s="224"/>
      <c r="AJ33" s="16" t="str">
        <f t="shared" si="1"/>
        <v>EH1108A</v>
      </c>
      <c r="AK33" s="16" t="str">
        <f t="shared" si="4"/>
        <v>A17</v>
      </c>
      <c r="AL33" s="16" t="str">
        <f t="shared" si="5"/>
        <v>EH</v>
      </c>
      <c r="AM33" s="16" t="str">
        <f t="shared" si="6"/>
        <v>1108</v>
      </c>
      <c r="AN33" s="16" t="str">
        <f t="shared" si="17"/>
        <v>A</v>
      </c>
      <c r="AO33" s="16" t="str">
        <f t="shared" si="7"/>
        <v>_</v>
      </c>
      <c r="AP33" s="16">
        <f t="shared" si="8"/>
        <v>11</v>
      </c>
      <c r="AQ33" s="16" t="str">
        <f t="shared" si="9"/>
        <v>YLH</v>
      </c>
      <c r="AR33" s="16" t="str">
        <f t="shared" si="10"/>
        <v>A17EH1108A_YLH</v>
      </c>
      <c r="AS33" s="16" t="str">
        <f t="shared" si="11"/>
        <v>ok</v>
      </c>
      <c r="AW33" s="16" t="str">
        <f t="shared" si="12"/>
        <v/>
      </c>
      <c r="AX33" s="16" t="str">
        <f t="shared" si="13"/>
        <v/>
      </c>
      <c r="AY33" s="16">
        <f t="shared" si="14"/>
        <v>0</v>
      </c>
    </row>
    <row r="34" spans="1:51" ht="15" customHeight="1" x14ac:dyDescent="0.2">
      <c r="A34" s="16" t="str">
        <f t="shared" si="2"/>
        <v>ID-S01AP1030-00032</v>
      </c>
      <c r="B34" s="17">
        <v>32</v>
      </c>
      <c r="C34" s="17"/>
      <c r="D34" s="18" t="s">
        <v>110</v>
      </c>
      <c r="E34" s="19" t="s">
        <v>111</v>
      </c>
      <c r="F34" s="20"/>
      <c r="G34" s="21" t="s">
        <v>27</v>
      </c>
      <c r="H34" s="22" t="s">
        <v>28</v>
      </c>
      <c r="I34" s="23" t="s">
        <v>40</v>
      </c>
      <c r="J34" s="22" t="s">
        <v>41</v>
      </c>
      <c r="K34" s="22"/>
      <c r="L34" s="22" t="s">
        <v>31</v>
      </c>
      <c r="M34" s="23"/>
      <c r="N34" s="24"/>
      <c r="O34" s="63"/>
      <c r="P34" s="63"/>
      <c r="Q34" s="25" t="s">
        <v>42</v>
      </c>
      <c r="R34" s="26" t="s">
        <v>43</v>
      </c>
      <c r="S34" s="26" t="s">
        <v>51</v>
      </c>
      <c r="T34" s="26" t="s">
        <v>45</v>
      </c>
      <c r="U34" s="26" t="s">
        <v>46</v>
      </c>
      <c r="V34" s="34">
        <v>0</v>
      </c>
      <c r="W34" s="31"/>
      <c r="X34" s="22">
        <v>12</v>
      </c>
      <c r="Y34" s="152" t="str">
        <f t="shared" si="25"/>
        <v>A</v>
      </c>
      <c r="Z34" s="142" t="s">
        <v>2920</v>
      </c>
      <c r="AA34" s="155">
        <f>COUNTIF($Z$1:Z34,Z34)</f>
        <v>11</v>
      </c>
      <c r="AB34" s="83">
        <f t="shared" si="16"/>
        <v>30</v>
      </c>
      <c r="AC34" s="122" t="str">
        <f>VLOOKUP(Z34,'module list'!A:B,2,0)</f>
        <v>DI</v>
      </c>
      <c r="AD34" s="122"/>
      <c r="AE34" s="32"/>
      <c r="AF34" s="33" t="s">
        <v>37</v>
      </c>
      <c r="AG34" s="16" t="str">
        <f t="shared" si="3"/>
        <v>12.1.1</v>
      </c>
      <c r="AH34" s="222" t="str">
        <f t="shared" si="0"/>
        <v>EH1108A lime 2th stage - supply fault</v>
      </c>
      <c r="AI34" s="224"/>
      <c r="AJ34" s="16" t="str">
        <f t="shared" si="1"/>
        <v>EH1108A</v>
      </c>
      <c r="AK34" s="16" t="str">
        <f t="shared" si="4"/>
        <v>A17</v>
      </c>
      <c r="AL34" s="16" t="str">
        <f t="shared" si="5"/>
        <v>EH</v>
      </c>
      <c r="AM34" s="16" t="str">
        <f t="shared" si="6"/>
        <v>1108</v>
      </c>
      <c r="AN34" s="16" t="str">
        <f t="shared" si="17"/>
        <v>A</v>
      </c>
      <c r="AO34" s="16" t="str">
        <f t="shared" si="7"/>
        <v>_</v>
      </c>
      <c r="AP34" s="16">
        <f t="shared" si="8"/>
        <v>11</v>
      </c>
      <c r="AQ34" s="16" t="str">
        <f t="shared" si="9"/>
        <v>YSG</v>
      </c>
      <c r="AR34" s="16" t="str">
        <f t="shared" si="10"/>
        <v>A17EH1108A_YSG</v>
      </c>
      <c r="AS34" s="16" t="str">
        <f t="shared" si="11"/>
        <v>ok</v>
      </c>
      <c r="AW34" s="16" t="str">
        <f t="shared" si="12"/>
        <v/>
      </c>
      <c r="AX34" s="16" t="str">
        <f t="shared" si="13"/>
        <v/>
      </c>
      <c r="AY34" s="16">
        <f t="shared" si="14"/>
        <v>0</v>
      </c>
    </row>
    <row r="35" spans="1:51" ht="15" customHeight="1" x14ac:dyDescent="0.2">
      <c r="A35" s="16" t="str">
        <f t="shared" si="2"/>
        <v>ID-S01AP1030-00033</v>
      </c>
      <c r="B35" s="17">
        <v>33</v>
      </c>
      <c r="C35" s="17"/>
      <c r="D35" s="18" t="s">
        <v>112</v>
      </c>
      <c r="E35" s="19" t="s">
        <v>113</v>
      </c>
      <c r="F35" s="20"/>
      <c r="G35" s="21" t="s">
        <v>27</v>
      </c>
      <c r="H35" s="22" t="s">
        <v>28</v>
      </c>
      <c r="I35" s="23" t="s">
        <v>40</v>
      </c>
      <c r="J35" s="22" t="s">
        <v>41</v>
      </c>
      <c r="K35" s="22"/>
      <c r="L35" s="22" t="s">
        <v>31</v>
      </c>
      <c r="M35" s="23"/>
      <c r="N35" s="24"/>
      <c r="O35" s="63"/>
      <c r="P35" s="63"/>
      <c r="Q35" s="25" t="s">
        <v>54</v>
      </c>
      <c r="R35" s="26" t="s">
        <v>55</v>
      </c>
      <c r="S35" s="26" t="s">
        <v>44</v>
      </c>
      <c r="T35" s="26" t="s">
        <v>56</v>
      </c>
      <c r="U35" s="26" t="s">
        <v>57</v>
      </c>
      <c r="V35" s="34">
        <v>0</v>
      </c>
      <c r="W35" s="31"/>
      <c r="X35" s="22">
        <v>12</v>
      </c>
      <c r="Y35" s="152"/>
      <c r="Z35" s="139" t="s">
        <v>2944</v>
      </c>
      <c r="AA35" s="155">
        <f>COUNTIF($Z$1:Z35,Z35)</f>
        <v>6</v>
      </c>
      <c r="AB35" s="83">
        <f t="shared" si="16"/>
        <v>22</v>
      </c>
      <c r="AC35" s="122" t="str">
        <f>VLOOKUP(Z35,'module list'!A:B,2,0)</f>
        <v>DO</v>
      </c>
      <c r="AD35" s="122"/>
      <c r="AE35" s="32"/>
      <c r="AF35" s="33" t="s">
        <v>37</v>
      </c>
      <c r="AG35" s="16" t="str">
        <f t="shared" si="3"/>
        <v>12.1.1</v>
      </c>
      <c r="AH35" s="222" t="str">
        <f t="shared" si="0"/>
        <v>EH1108A lime 2th stage - start/stop</v>
      </c>
      <c r="AI35" s="224"/>
      <c r="AJ35" s="16" t="str">
        <f t="shared" si="1"/>
        <v>EH1108A</v>
      </c>
      <c r="AK35" s="16" t="str">
        <f t="shared" si="4"/>
        <v>A17</v>
      </c>
      <c r="AL35" s="16" t="str">
        <f t="shared" si="5"/>
        <v>EH</v>
      </c>
      <c r="AM35" s="16" t="str">
        <f t="shared" si="6"/>
        <v>1108</v>
      </c>
      <c r="AN35" s="16" t="str">
        <f t="shared" si="17"/>
        <v>A</v>
      </c>
      <c r="AO35" s="16" t="str">
        <f t="shared" si="7"/>
        <v>_</v>
      </c>
      <c r="AP35" s="16">
        <f t="shared" si="8"/>
        <v>11</v>
      </c>
      <c r="AQ35" s="16" t="str">
        <f t="shared" si="9"/>
        <v>HSH</v>
      </c>
      <c r="AR35" s="16" t="str">
        <f t="shared" si="10"/>
        <v>A17EH1108A_HSH</v>
      </c>
      <c r="AS35" s="16" t="str">
        <f t="shared" si="11"/>
        <v>ok</v>
      </c>
      <c r="AW35" s="16" t="str">
        <f t="shared" si="12"/>
        <v/>
      </c>
      <c r="AX35" s="16" t="str">
        <f t="shared" si="13"/>
        <v/>
      </c>
      <c r="AY35" s="16">
        <f t="shared" si="14"/>
        <v>0</v>
      </c>
    </row>
    <row r="36" spans="1:51" ht="15" customHeight="1" x14ac:dyDescent="0.2">
      <c r="A36" s="16" t="str">
        <f t="shared" si="2"/>
        <v>ID-S01AP1030-00034</v>
      </c>
      <c r="B36" s="17">
        <v>34</v>
      </c>
      <c r="C36" s="17"/>
      <c r="D36" s="18" t="s">
        <v>114</v>
      </c>
      <c r="E36" s="19" t="s">
        <v>115</v>
      </c>
      <c r="F36" s="20"/>
      <c r="G36" s="21" t="s">
        <v>27</v>
      </c>
      <c r="H36" s="22" t="s">
        <v>28</v>
      </c>
      <c r="I36" s="23" t="s">
        <v>40</v>
      </c>
      <c r="J36" s="22" t="s">
        <v>41</v>
      </c>
      <c r="K36" s="22"/>
      <c r="L36" s="22" t="s">
        <v>31</v>
      </c>
      <c r="M36" s="23"/>
      <c r="N36" s="24"/>
      <c r="O36" s="63"/>
      <c r="P36" s="63"/>
      <c r="Q36" s="25" t="s">
        <v>42</v>
      </c>
      <c r="R36" s="26" t="s">
        <v>43</v>
      </c>
      <c r="S36" s="26" t="s">
        <v>44</v>
      </c>
      <c r="T36" s="26" t="s">
        <v>45</v>
      </c>
      <c r="U36" s="26" t="s">
        <v>46</v>
      </c>
      <c r="V36" s="34">
        <v>0</v>
      </c>
      <c r="W36" s="31"/>
      <c r="X36" s="22">
        <v>12</v>
      </c>
      <c r="Y36" s="152" t="str">
        <f t="shared" ref="Y36:Y37" si="26">AN36</f>
        <v>B</v>
      </c>
      <c r="Z36" s="142" t="s">
        <v>2921</v>
      </c>
      <c r="AA36" s="155">
        <f>COUNTIF($Z$1:Z36,Z36)</f>
        <v>10</v>
      </c>
      <c r="AB36" s="83">
        <f t="shared" si="16"/>
        <v>27</v>
      </c>
      <c r="AC36" s="122" t="str">
        <f>VLOOKUP(Z36,'module list'!A:B,2,0)</f>
        <v>DI</v>
      </c>
      <c r="AD36" s="122"/>
      <c r="AE36" s="32"/>
      <c r="AF36" s="33" t="s">
        <v>37</v>
      </c>
      <c r="AG36" s="16" t="str">
        <f t="shared" si="3"/>
        <v>12.1.2</v>
      </c>
      <c r="AH36" s="222" t="str">
        <f t="shared" si="0"/>
        <v>EH1108B lime 2th stage - in running</v>
      </c>
      <c r="AI36" s="224"/>
      <c r="AJ36" s="16" t="str">
        <f t="shared" si="1"/>
        <v>EH1108B</v>
      </c>
      <c r="AK36" s="16" t="str">
        <f t="shared" si="4"/>
        <v>A17</v>
      </c>
      <c r="AL36" s="16" t="str">
        <f t="shared" si="5"/>
        <v>EH</v>
      </c>
      <c r="AM36" s="16" t="str">
        <f t="shared" si="6"/>
        <v>1108</v>
      </c>
      <c r="AN36" s="16" t="str">
        <f t="shared" si="17"/>
        <v>B</v>
      </c>
      <c r="AO36" s="16" t="str">
        <f t="shared" si="7"/>
        <v>_</v>
      </c>
      <c r="AP36" s="16">
        <f t="shared" si="8"/>
        <v>11</v>
      </c>
      <c r="AQ36" s="16" t="str">
        <f t="shared" si="9"/>
        <v>YLH</v>
      </c>
      <c r="AR36" s="16" t="str">
        <f t="shared" si="10"/>
        <v>A17EH1108B_YLH</v>
      </c>
      <c r="AS36" s="16" t="str">
        <f t="shared" si="11"/>
        <v>ok</v>
      </c>
      <c r="AW36" s="16" t="str">
        <f t="shared" si="12"/>
        <v/>
      </c>
      <c r="AX36" s="16" t="str">
        <f t="shared" si="13"/>
        <v/>
      </c>
      <c r="AY36" s="16">
        <f t="shared" si="14"/>
        <v>0</v>
      </c>
    </row>
    <row r="37" spans="1:51" ht="15" customHeight="1" x14ac:dyDescent="0.2">
      <c r="A37" s="16" t="str">
        <f t="shared" si="2"/>
        <v>ID-S01AP1030-00035</v>
      </c>
      <c r="B37" s="17">
        <v>35</v>
      </c>
      <c r="C37" s="17"/>
      <c r="D37" s="18" t="s">
        <v>116</v>
      </c>
      <c r="E37" s="19" t="s">
        <v>117</v>
      </c>
      <c r="F37" s="20"/>
      <c r="G37" s="21" t="s">
        <v>27</v>
      </c>
      <c r="H37" s="22" t="s">
        <v>28</v>
      </c>
      <c r="I37" s="23" t="s">
        <v>40</v>
      </c>
      <c r="J37" s="22" t="s">
        <v>41</v>
      </c>
      <c r="K37" s="22"/>
      <c r="L37" s="22" t="s">
        <v>31</v>
      </c>
      <c r="M37" s="23"/>
      <c r="N37" s="24"/>
      <c r="O37" s="63"/>
      <c r="P37" s="63"/>
      <c r="Q37" s="25" t="s">
        <v>42</v>
      </c>
      <c r="R37" s="26" t="s">
        <v>43</v>
      </c>
      <c r="S37" s="26" t="s">
        <v>51</v>
      </c>
      <c r="T37" s="26" t="s">
        <v>45</v>
      </c>
      <c r="U37" s="26" t="s">
        <v>46</v>
      </c>
      <c r="V37" s="34">
        <v>0</v>
      </c>
      <c r="W37" s="31"/>
      <c r="X37" s="22">
        <v>12</v>
      </c>
      <c r="Y37" s="152" t="str">
        <f t="shared" si="26"/>
        <v>B</v>
      </c>
      <c r="Z37" s="142" t="s">
        <v>2921</v>
      </c>
      <c r="AA37" s="155">
        <f>COUNTIF($Z$1:Z37,Z37)</f>
        <v>11</v>
      </c>
      <c r="AB37" s="83">
        <f t="shared" si="16"/>
        <v>27</v>
      </c>
      <c r="AC37" s="122" t="str">
        <f>VLOOKUP(Z37,'module list'!A:B,2,0)</f>
        <v>DI</v>
      </c>
      <c r="AD37" s="122"/>
      <c r="AE37" s="32"/>
      <c r="AF37" s="33" t="s">
        <v>37</v>
      </c>
      <c r="AG37" s="16" t="str">
        <f t="shared" si="3"/>
        <v>12.1.2</v>
      </c>
      <c r="AH37" s="222" t="str">
        <f t="shared" si="0"/>
        <v>EH1108B lime 2th stage - supply fault</v>
      </c>
      <c r="AI37" s="224"/>
      <c r="AJ37" s="16" t="str">
        <f t="shared" si="1"/>
        <v>EH1108B</v>
      </c>
      <c r="AK37" s="16" t="str">
        <f t="shared" si="4"/>
        <v>A17</v>
      </c>
      <c r="AL37" s="16" t="str">
        <f t="shared" si="5"/>
        <v>EH</v>
      </c>
      <c r="AM37" s="16" t="str">
        <f t="shared" si="6"/>
        <v>1108</v>
      </c>
      <c r="AN37" s="16" t="str">
        <f t="shared" si="17"/>
        <v>B</v>
      </c>
      <c r="AO37" s="16" t="str">
        <f t="shared" si="7"/>
        <v>_</v>
      </c>
      <c r="AP37" s="16">
        <f t="shared" si="8"/>
        <v>11</v>
      </c>
      <c r="AQ37" s="16" t="str">
        <f t="shared" si="9"/>
        <v>YSG</v>
      </c>
      <c r="AR37" s="16" t="str">
        <f t="shared" si="10"/>
        <v>A17EH1108B_YSG</v>
      </c>
      <c r="AS37" s="16" t="str">
        <f t="shared" si="11"/>
        <v>ok</v>
      </c>
      <c r="AW37" s="16" t="str">
        <f t="shared" si="12"/>
        <v/>
      </c>
      <c r="AX37" s="16" t="str">
        <f t="shared" si="13"/>
        <v/>
      </c>
      <c r="AY37" s="16">
        <f t="shared" si="14"/>
        <v>0</v>
      </c>
    </row>
    <row r="38" spans="1:51" ht="15" customHeight="1" x14ac:dyDescent="0.2">
      <c r="A38" s="16" t="str">
        <f t="shared" si="2"/>
        <v>ID-S01AP1030-00036</v>
      </c>
      <c r="B38" s="17">
        <v>36</v>
      </c>
      <c r="C38" s="17"/>
      <c r="D38" s="18" t="s">
        <v>118</v>
      </c>
      <c r="E38" s="19" t="s">
        <v>119</v>
      </c>
      <c r="F38" s="20"/>
      <c r="G38" s="21" t="s">
        <v>27</v>
      </c>
      <c r="H38" s="22" t="s">
        <v>28</v>
      </c>
      <c r="I38" s="23" t="s">
        <v>40</v>
      </c>
      <c r="J38" s="22" t="s">
        <v>41</v>
      </c>
      <c r="K38" s="22"/>
      <c r="L38" s="22" t="s">
        <v>31</v>
      </c>
      <c r="M38" s="23"/>
      <c r="N38" s="24"/>
      <c r="O38" s="63"/>
      <c r="P38" s="63"/>
      <c r="Q38" s="25" t="s">
        <v>54</v>
      </c>
      <c r="R38" s="26" t="s">
        <v>55</v>
      </c>
      <c r="S38" s="26" t="s">
        <v>44</v>
      </c>
      <c r="T38" s="26" t="s">
        <v>56</v>
      </c>
      <c r="U38" s="26" t="s">
        <v>57</v>
      </c>
      <c r="V38" s="34">
        <v>0</v>
      </c>
      <c r="W38" s="31"/>
      <c r="X38" s="22">
        <v>12</v>
      </c>
      <c r="Y38" s="152"/>
      <c r="Z38" s="139" t="s">
        <v>2945</v>
      </c>
      <c r="AA38" s="155">
        <f>COUNTIF($Z$1:Z38,Z38)</f>
        <v>5</v>
      </c>
      <c r="AB38" s="83">
        <f t="shared" si="16"/>
        <v>39</v>
      </c>
      <c r="AC38" s="122" t="str">
        <f>VLOOKUP(Z38,'module list'!A:B,2,0)</f>
        <v>DO</v>
      </c>
      <c r="AD38" s="122"/>
      <c r="AE38" s="32"/>
      <c r="AF38" s="33" t="s">
        <v>37</v>
      </c>
      <c r="AG38" s="16" t="str">
        <f t="shared" si="3"/>
        <v>12.1.2</v>
      </c>
      <c r="AH38" s="222" t="str">
        <f t="shared" si="0"/>
        <v>EH1108B lime 2th stage - start/stop</v>
      </c>
      <c r="AI38" s="224"/>
      <c r="AJ38" s="16" t="str">
        <f t="shared" si="1"/>
        <v>EH1108B</v>
      </c>
      <c r="AK38" s="16" t="str">
        <f t="shared" si="4"/>
        <v>A17</v>
      </c>
      <c r="AL38" s="16" t="str">
        <f t="shared" si="5"/>
        <v>EH</v>
      </c>
      <c r="AM38" s="16" t="str">
        <f t="shared" si="6"/>
        <v>1108</v>
      </c>
      <c r="AN38" s="16" t="str">
        <f t="shared" si="17"/>
        <v>B</v>
      </c>
      <c r="AO38" s="16" t="str">
        <f t="shared" si="7"/>
        <v>_</v>
      </c>
      <c r="AP38" s="16">
        <f t="shared" si="8"/>
        <v>11</v>
      </c>
      <c r="AQ38" s="16" t="str">
        <f t="shared" si="9"/>
        <v>HSH</v>
      </c>
      <c r="AR38" s="16" t="str">
        <f t="shared" si="10"/>
        <v>A17EH1108B_HSH</v>
      </c>
      <c r="AS38" s="16" t="str">
        <f t="shared" si="11"/>
        <v>ok</v>
      </c>
      <c r="AW38" s="16" t="str">
        <f t="shared" si="12"/>
        <v/>
      </c>
      <c r="AX38" s="16" t="str">
        <f t="shared" si="13"/>
        <v/>
      </c>
      <c r="AY38" s="16">
        <f t="shared" si="14"/>
        <v>0</v>
      </c>
    </row>
    <row r="39" spans="1:51" ht="15" customHeight="1" x14ac:dyDescent="0.2">
      <c r="A39" s="16" t="str">
        <f t="shared" si="2"/>
        <v>ID-S01AP1030-00037</v>
      </c>
      <c r="B39" s="17">
        <v>37</v>
      </c>
      <c r="C39" s="17"/>
      <c r="D39" s="18" t="s">
        <v>120</v>
      </c>
      <c r="E39" s="19" t="s">
        <v>121</v>
      </c>
      <c r="F39" s="20"/>
      <c r="G39" s="21" t="s">
        <v>27</v>
      </c>
      <c r="H39" s="22" t="s">
        <v>28</v>
      </c>
      <c r="I39" s="23" t="s">
        <v>40</v>
      </c>
      <c r="J39" s="22" t="s">
        <v>41</v>
      </c>
      <c r="K39" s="22"/>
      <c r="L39" s="22" t="s">
        <v>31</v>
      </c>
      <c r="M39" s="23"/>
      <c r="N39" s="24"/>
      <c r="O39" s="63"/>
      <c r="P39" s="63"/>
      <c r="Q39" s="25" t="s">
        <v>42</v>
      </c>
      <c r="R39" s="26" t="s">
        <v>43</v>
      </c>
      <c r="S39" s="26" t="s">
        <v>44</v>
      </c>
      <c r="T39" s="26" t="s">
        <v>45</v>
      </c>
      <c r="U39" s="26" t="s">
        <v>46</v>
      </c>
      <c r="V39" s="34">
        <v>0</v>
      </c>
      <c r="W39" s="31"/>
      <c r="X39" s="22">
        <v>12</v>
      </c>
      <c r="Y39" s="152" t="str">
        <f t="shared" ref="Y39:Y40" si="27">AN39</f>
        <v>A</v>
      </c>
      <c r="Z39" s="142" t="s">
        <v>2920</v>
      </c>
      <c r="AA39" s="155">
        <f>COUNTIF($Z$1:Z39,Z39)</f>
        <v>12</v>
      </c>
      <c r="AB39" s="83">
        <f t="shared" si="16"/>
        <v>30</v>
      </c>
      <c r="AC39" s="122" t="str">
        <f>VLOOKUP(Z39,'module list'!A:B,2,0)</f>
        <v>DI</v>
      </c>
      <c r="AD39" s="122"/>
      <c r="AE39" s="32"/>
      <c r="AF39" s="33" t="s">
        <v>37</v>
      </c>
      <c r="AG39" s="16" t="str">
        <f t="shared" si="3"/>
        <v>12.1.1</v>
      </c>
      <c r="AH39" s="222" t="str">
        <f t="shared" si="0"/>
        <v>EH1109A lime 3th stage - in running</v>
      </c>
      <c r="AI39" s="224"/>
      <c r="AJ39" s="16" t="str">
        <f t="shared" si="1"/>
        <v>EH1109A</v>
      </c>
      <c r="AK39" s="16" t="str">
        <f t="shared" si="4"/>
        <v>A17</v>
      </c>
      <c r="AL39" s="16" t="str">
        <f t="shared" si="5"/>
        <v>EH</v>
      </c>
      <c r="AM39" s="16" t="str">
        <f t="shared" si="6"/>
        <v>1109</v>
      </c>
      <c r="AN39" s="16" t="str">
        <f t="shared" si="17"/>
        <v>A</v>
      </c>
      <c r="AO39" s="16" t="str">
        <f t="shared" si="7"/>
        <v>_</v>
      </c>
      <c r="AP39" s="16">
        <f t="shared" si="8"/>
        <v>11</v>
      </c>
      <c r="AQ39" s="16" t="str">
        <f t="shared" si="9"/>
        <v>YLH</v>
      </c>
      <c r="AR39" s="16" t="str">
        <f t="shared" si="10"/>
        <v>A17EH1109A_YLH</v>
      </c>
      <c r="AS39" s="16" t="str">
        <f t="shared" si="11"/>
        <v>ok</v>
      </c>
      <c r="AW39" s="16" t="str">
        <f t="shared" si="12"/>
        <v/>
      </c>
      <c r="AX39" s="16" t="str">
        <f t="shared" si="13"/>
        <v/>
      </c>
      <c r="AY39" s="16">
        <f t="shared" si="14"/>
        <v>0</v>
      </c>
    </row>
    <row r="40" spans="1:51" ht="15" customHeight="1" x14ac:dyDescent="0.2">
      <c r="A40" s="16" t="str">
        <f t="shared" si="2"/>
        <v>ID-S01AP1030-00038</v>
      </c>
      <c r="B40" s="17">
        <v>38</v>
      </c>
      <c r="C40" s="17"/>
      <c r="D40" s="18" t="s">
        <v>122</v>
      </c>
      <c r="E40" s="19" t="s">
        <v>123</v>
      </c>
      <c r="F40" s="20"/>
      <c r="G40" s="21" t="s">
        <v>27</v>
      </c>
      <c r="H40" s="22" t="s">
        <v>28</v>
      </c>
      <c r="I40" s="23" t="s">
        <v>40</v>
      </c>
      <c r="J40" s="22" t="s">
        <v>41</v>
      </c>
      <c r="K40" s="22"/>
      <c r="L40" s="22" t="s">
        <v>31</v>
      </c>
      <c r="M40" s="23"/>
      <c r="N40" s="24"/>
      <c r="O40" s="63"/>
      <c r="P40" s="63"/>
      <c r="Q40" s="25" t="s">
        <v>42</v>
      </c>
      <c r="R40" s="26" t="s">
        <v>43</v>
      </c>
      <c r="S40" s="26" t="s">
        <v>51</v>
      </c>
      <c r="T40" s="26" t="s">
        <v>45</v>
      </c>
      <c r="U40" s="26" t="s">
        <v>46</v>
      </c>
      <c r="V40" s="34">
        <v>0</v>
      </c>
      <c r="W40" s="31"/>
      <c r="X40" s="22">
        <v>12</v>
      </c>
      <c r="Y40" s="152" t="str">
        <f t="shared" si="27"/>
        <v>A</v>
      </c>
      <c r="Z40" s="142" t="s">
        <v>2920</v>
      </c>
      <c r="AA40" s="155">
        <f>COUNTIF($Z$1:Z40,Z40)</f>
        <v>13</v>
      </c>
      <c r="AB40" s="83">
        <f t="shared" si="16"/>
        <v>30</v>
      </c>
      <c r="AC40" s="122" t="str">
        <f>VLOOKUP(Z40,'module list'!A:B,2,0)</f>
        <v>DI</v>
      </c>
      <c r="AD40" s="122"/>
      <c r="AE40" s="32"/>
      <c r="AF40" s="33" t="s">
        <v>37</v>
      </c>
      <c r="AG40" s="16" t="str">
        <f t="shared" si="3"/>
        <v>12.1.1</v>
      </c>
      <c r="AH40" s="222" t="str">
        <f t="shared" si="0"/>
        <v>EH1109A lime 3th stage - supply fault</v>
      </c>
      <c r="AI40" s="224"/>
      <c r="AJ40" s="16" t="str">
        <f t="shared" si="1"/>
        <v>EH1109A</v>
      </c>
      <c r="AK40" s="16" t="str">
        <f t="shared" si="4"/>
        <v>A17</v>
      </c>
      <c r="AL40" s="16" t="str">
        <f t="shared" si="5"/>
        <v>EH</v>
      </c>
      <c r="AM40" s="16" t="str">
        <f t="shared" si="6"/>
        <v>1109</v>
      </c>
      <c r="AN40" s="16" t="str">
        <f t="shared" si="17"/>
        <v>A</v>
      </c>
      <c r="AO40" s="16" t="str">
        <f t="shared" si="7"/>
        <v>_</v>
      </c>
      <c r="AP40" s="16">
        <f t="shared" si="8"/>
        <v>11</v>
      </c>
      <c r="AQ40" s="16" t="str">
        <f t="shared" si="9"/>
        <v>YSG</v>
      </c>
      <c r="AR40" s="16" t="str">
        <f t="shared" si="10"/>
        <v>A17EH1109A_YSG</v>
      </c>
      <c r="AS40" s="16" t="str">
        <f t="shared" si="11"/>
        <v>ok</v>
      </c>
      <c r="AW40" s="16" t="str">
        <f t="shared" si="12"/>
        <v/>
      </c>
      <c r="AX40" s="16" t="str">
        <f t="shared" si="13"/>
        <v/>
      </c>
      <c r="AY40" s="16">
        <f t="shared" si="14"/>
        <v>0</v>
      </c>
    </row>
    <row r="41" spans="1:51" ht="15" customHeight="1" x14ac:dyDescent="0.2">
      <c r="A41" s="16" t="str">
        <f t="shared" si="2"/>
        <v>ID-S01AP1030-00039</v>
      </c>
      <c r="B41" s="17">
        <v>39</v>
      </c>
      <c r="C41" s="17"/>
      <c r="D41" s="18" t="s">
        <v>124</v>
      </c>
      <c r="E41" s="19" t="s">
        <v>125</v>
      </c>
      <c r="F41" s="20"/>
      <c r="G41" s="21" t="s">
        <v>27</v>
      </c>
      <c r="H41" s="22" t="s">
        <v>28</v>
      </c>
      <c r="I41" s="23" t="s">
        <v>40</v>
      </c>
      <c r="J41" s="22" t="s">
        <v>41</v>
      </c>
      <c r="K41" s="22"/>
      <c r="L41" s="22" t="s">
        <v>31</v>
      </c>
      <c r="M41" s="23"/>
      <c r="N41" s="24"/>
      <c r="O41" s="63"/>
      <c r="P41" s="63"/>
      <c r="Q41" s="25" t="s">
        <v>54</v>
      </c>
      <c r="R41" s="26" t="s">
        <v>55</v>
      </c>
      <c r="S41" s="26" t="s">
        <v>44</v>
      </c>
      <c r="T41" s="26" t="s">
        <v>56</v>
      </c>
      <c r="U41" s="26" t="s">
        <v>57</v>
      </c>
      <c r="V41" s="34">
        <v>0</v>
      </c>
      <c r="W41" s="31"/>
      <c r="X41" s="22">
        <v>12</v>
      </c>
      <c r="Y41" s="152"/>
      <c r="Z41" s="139" t="s">
        <v>2944</v>
      </c>
      <c r="AA41" s="155">
        <f>COUNTIF($Z$1:Z41,Z41)</f>
        <v>7</v>
      </c>
      <c r="AB41" s="83">
        <f t="shared" si="16"/>
        <v>22</v>
      </c>
      <c r="AC41" s="122" t="str">
        <f>VLOOKUP(Z41,'module list'!A:B,2,0)</f>
        <v>DO</v>
      </c>
      <c r="AD41" s="122"/>
      <c r="AE41" s="32"/>
      <c r="AF41" s="33" t="s">
        <v>37</v>
      </c>
      <c r="AG41" s="16" t="str">
        <f t="shared" si="3"/>
        <v>12.1.1</v>
      </c>
      <c r="AH41" s="222" t="str">
        <f t="shared" si="0"/>
        <v>EH1109A lime 3th stage - start/stop</v>
      </c>
      <c r="AI41" s="224"/>
      <c r="AJ41" s="16" t="str">
        <f t="shared" si="1"/>
        <v>EH1109A</v>
      </c>
      <c r="AK41" s="16" t="str">
        <f t="shared" si="4"/>
        <v>A17</v>
      </c>
      <c r="AL41" s="16" t="str">
        <f t="shared" si="5"/>
        <v>EH</v>
      </c>
      <c r="AM41" s="16" t="str">
        <f t="shared" si="6"/>
        <v>1109</v>
      </c>
      <c r="AN41" s="16" t="str">
        <f t="shared" si="17"/>
        <v>A</v>
      </c>
      <c r="AO41" s="16" t="str">
        <f t="shared" si="7"/>
        <v>_</v>
      </c>
      <c r="AP41" s="16">
        <f t="shared" si="8"/>
        <v>11</v>
      </c>
      <c r="AQ41" s="16" t="str">
        <f t="shared" si="9"/>
        <v>HSH</v>
      </c>
      <c r="AR41" s="16" t="str">
        <f t="shared" si="10"/>
        <v>A17EH1109A_HSH</v>
      </c>
      <c r="AS41" s="16" t="str">
        <f t="shared" si="11"/>
        <v>ok</v>
      </c>
      <c r="AW41" s="16" t="str">
        <f t="shared" si="12"/>
        <v/>
      </c>
      <c r="AX41" s="16" t="str">
        <f t="shared" si="13"/>
        <v/>
      </c>
      <c r="AY41" s="16">
        <f t="shared" si="14"/>
        <v>0</v>
      </c>
    </row>
    <row r="42" spans="1:51" ht="15" customHeight="1" x14ac:dyDescent="0.2">
      <c r="A42" s="16" t="str">
        <f t="shared" si="2"/>
        <v>ID-S01AP1030-00040</v>
      </c>
      <c r="B42" s="17">
        <v>40</v>
      </c>
      <c r="C42" s="17"/>
      <c r="D42" s="18" t="s">
        <v>126</v>
      </c>
      <c r="E42" s="19" t="s">
        <v>127</v>
      </c>
      <c r="F42" s="20"/>
      <c r="G42" s="21" t="s">
        <v>27</v>
      </c>
      <c r="H42" s="22" t="s">
        <v>28</v>
      </c>
      <c r="I42" s="23" t="s">
        <v>40</v>
      </c>
      <c r="J42" s="22" t="s">
        <v>41</v>
      </c>
      <c r="K42" s="22"/>
      <c r="L42" s="22" t="s">
        <v>31</v>
      </c>
      <c r="M42" s="23"/>
      <c r="N42" s="24"/>
      <c r="O42" s="63"/>
      <c r="P42" s="63"/>
      <c r="Q42" s="25" t="s">
        <v>42</v>
      </c>
      <c r="R42" s="26" t="s">
        <v>43</v>
      </c>
      <c r="S42" s="26" t="s">
        <v>44</v>
      </c>
      <c r="T42" s="26" t="s">
        <v>45</v>
      </c>
      <c r="U42" s="26" t="s">
        <v>46</v>
      </c>
      <c r="V42" s="34">
        <v>0</v>
      </c>
      <c r="W42" s="31"/>
      <c r="X42" s="22">
        <v>12</v>
      </c>
      <c r="Y42" s="152" t="str">
        <f t="shared" ref="Y42:Y43" si="28">AN42</f>
        <v>B</v>
      </c>
      <c r="Z42" s="142" t="s">
        <v>2921</v>
      </c>
      <c r="AA42" s="155">
        <f>COUNTIF($Z$1:Z42,Z42)</f>
        <v>12</v>
      </c>
      <c r="AB42" s="83">
        <f t="shared" si="16"/>
        <v>27</v>
      </c>
      <c r="AC42" s="122" t="str">
        <f>VLOOKUP(Z42,'module list'!A:B,2,0)</f>
        <v>DI</v>
      </c>
      <c r="AD42" s="122"/>
      <c r="AE42" s="32"/>
      <c r="AF42" s="33" t="s">
        <v>37</v>
      </c>
      <c r="AG42" s="16" t="str">
        <f t="shared" si="3"/>
        <v>12.1.2</v>
      </c>
      <c r="AH42" s="222" t="str">
        <f t="shared" si="0"/>
        <v>EH1109B lime 3th stage - in running</v>
      </c>
      <c r="AI42" s="224"/>
      <c r="AJ42" s="16" t="str">
        <f t="shared" si="1"/>
        <v>EH1109B</v>
      </c>
      <c r="AK42" s="16" t="str">
        <f t="shared" si="4"/>
        <v>A17</v>
      </c>
      <c r="AL42" s="16" t="str">
        <f t="shared" si="5"/>
        <v>EH</v>
      </c>
      <c r="AM42" s="16" t="str">
        <f t="shared" si="6"/>
        <v>1109</v>
      </c>
      <c r="AN42" s="16" t="str">
        <f t="shared" si="17"/>
        <v>B</v>
      </c>
      <c r="AO42" s="16" t="str">
        <f t="shared" si="7"/>
        <v>_</v>
      </c>
      <c r="AP42" s="16">
        <f t="shared" si="8"/>
        <v>11</v>
      </c>
      <c r="AQ42" s="16" t="str">
        <f t="shared" si="9"/>
        <v>YLH</v>
      </c>
      <c r="AR42" s="16" t="str">
        <f t="shared" si="10"/>
        <v>A17EH1109B_YLH</v>
      </c>
      <c r="AS42" s="16" t="str">
        <f t="shared" si="11"/>
        <v>ok</v>
      </c>
      <c r="AW42" s="16" t="str">
        <f t="shared" si="12"/>
        <v/>
      </c>
      <c r="AX42" s="16" t="str">
        <f t="shared" si="13"/>
        <v/>
      </c>
      <c r="AY42" s="16">
        <f t="shared" si="14"/>
        <v>0</v>
      </c>
    </row>
    <row r="43" spans="1:51" ht="15" customHeight="1" x14ac:dyDescent="0.2">
      <c r="A43" s="16" t="str">
        <f t="shared" si="2"/>
        <v>ID-S01AP1030-00041</v>
      </c>
      <c r="B43" s="17">
        <v>41</v>
      </c>
      <c r="C43" s="17"/>
      <c r="D43" s="18" t="s">
        <v>128</v>
      </c>
      <c r="E43" s="19" t="s">
        <v>129</v>
      </c>
      <c r="F43" s="20"/>
      <c r="G43" s="21" t="s">
        <v>27</v>
      </c>
      <c r="H43" s="22" t="s">
        <v>28</v>
      </c>
      <c r="I43" s="23" t="s">
        <v>40</v>
      </c>
      <c r="J43" s="22" t="s">
        <v>41</v>
      </c>
      <c r="K43" s="22"/>
      <c r="L43" s="22" t="s">
        <v>31</v>
      </c>
      <c r="M43" s="23"/>
      <c r="N43" s="24"/>
      <c r="O43" s="63"/>
      <c r="P43" s="63"/>
      <c r="Q43" s="25" t="s">
        <v>42</v>
      </c>
      <c r="R43" s="26" t="s">
        <v>43</v>
      </c>
      <c r="S43" s="26" t="s">
        <v>51</v>
      </c>
      <c r="T43" s="26" t="s">
        <v>45</v>
      </c>
      <c r="U43" s="26" t="s">
        <v>46</v>
      </c>
      <c r="V43" s="34">
        <v>0</v>
      </c>
      <c r="W43" s="31"/>
      <c r="X43" s="22">
        <v>12</v>
      </c>
      <c r="Y43" s="152" t="str">
        <f t="shared" si="28"/>
        <v>B</v>
      </c>
      <c r="Z43" s="142" t="s">
        <v>2921</v>
      </c>
      <c r="AA43" s="155">
        <f>COUNTIF($Z$1:Z43,Z43)</f>
        <v>13</v>
      </c>
      <c r="AB43" s="83">
        <f t="shared" si="16"/>
        <v>27</v>
      </c>
      <c r="AC43" s="122" t="str">
        <f>VLOOKUP(Z43,'module list'!A:B,2,0)</f>
        <v>DI</v>
      </c>
      <c r="AD43" s="122"/>
      <c r="AE43" s="32"/>
      <c r="AF43" s="33" t="s">
        <v>37</v>
      </c>
      <c r="AG43" s="16" t="str">
        <f t="shared" si="3"/>
        <v>12.1.2</v>
      </c>
      <c r="AH43" s="222" t="str">
        <f t="shared" si="0"/>
        <v>EH1109B lime 3th stage - supply fault</v>
      </c>
      <c r="AI43" s="224"/>
      <c r="AJ43" s="16" t="str">
        <f t="shared" si="1"/>
        <v>EH1109B</v>
      </c>
      <c r="AK43" s="16" t="str">
        <f t="shared" si="4"/>
        <v>A17</v>
      </c>
      <c r="AL43" s="16" t="str">
        <f t="shared" si="5"/>
        <v>EH</v>
      </c>
      <c r="AM43" s="16" t="str">
        <f t="shared" si="6"/>
        <v>1109</v>
      </c>
      <c r="AN43" s="16" t="str">
        <f t="shared" si="17"/>
        <v>B</v>
      </c>
      <c r="AO43" s="16" t="str">
        <f t="shared" si="7"/>
        <v>_</v>
      </c>
      <c r="AP43" s="16">
        <f t="shared" si="8"/>
        <v>11</v>
      </c>
      <c r="AQ43" s="16" t="str">
        <f t="shared" si="9"/>
        <v>YSG</v>
      </c>
      <c r="AR43" s="16" t="str">
        <f t="shared" si="10"/>
        <v>A17EH1109B_YSG</v>
      </c>
      <c r="AS43" s="16" t="str">
        <f t="shared" si="11"/>
        <v>ok</v>
      </c>
      <c r="AW43" s="16" t="str">
        <f t="shared" si="12"/>
        <v/>
      </c>
      <c r="AX43" s="16" t="str">
        <f t="shared" si="13"/>
        <v/>
      </c>
      <c r="AY43" s="16">
        <f t="shared" si="14"/>
        <v>0</v>
      </c>
    </row>
    <row r="44" spans="1:51" ht="15" customHeight="1" x14ac:dyDescent="0.2">
      <c r="A44" s="16" t="str">
        <f t="shared" si="2"/>
        <v>ID-S01AP1030-00042</v>
      </c>
      <c r="B44" s="17">
        <v>42</v>
      </c>
      <c r="C44" s="17"/>
      <c r="D44" s="18" t="s">
        <v>130</v>
      </c>
      <c r="E44" s="19" t="s">
        <v>131</v>
      </c>
      <c r="F44" s="20"/>
      <c r="G44" s="21" t="s">
        <v>27</v>
      </c>
      <c r="H44" s="22" t="s">
        <v>28</v>
      </c>
      <c r="I44" s="23" t="s">
        <v>40</v>
      </c>
      <c r="J44" s="22" t="s">
        <v>41</v>
      </c>
      <c r="K44" s="22"/>
      <c r="L44" s="22" t="s">
        <v>31</v>
      </c>
      <c r="M44" s="23"/>
      <c r="N44" s="24"/>
      <c r="O44" s="63"/>
      <c r="P44" s="63"/>
      <c r="Q44" s="25" t="s">
        <v>54</v>
      </c>
      <c r="R44" s="26" t="s">
        <v>55</v>
      </c>
      <c r="S44" s="26" t="s">
        <v>44</v>
      </c>
      <c r="T44" s="26" t="s">
        <v>56</v>
      </c>
      <c r="U44" s="26" t="s">
        <v>57</v>
      </c>
      <c r="V44" s="34">
        <v>0</v>
      </c>
      <c r="W44" s="31"/>
      <c r="X44" s="22">
        <v>12</v>
      </c>
      <c r="Y44" s="152"/>
      <c r="Z44" s="139" t="s">
        <v>2945</v>
      </c>
      <c r="AA44" s="155">
        <f>COUNTIF($Z$1:Z44,Z44)</f>
        <v>6</v>
      </c>
      <c r="AB44" s="83">
        <f t="shared" si="16"/>
        <v>39</v>
      </c>
      <c r="AC44" s="122" t="str">
        <f>VLOOKUP(Z44,'module list'!A:B,2,0)</f>
        <v>DO</v>
      </c>
      <c r="AD44" s="122"/>
      <c r="AE44" s="32"/>
      <c r="AF44" s="33" t="s">
        <v>37</v>
      </c>
      <c r="AG44" s="16" t="str">
        <f t="shared" si="3"/>
        <v>12.1.2</v>
      </c>
      <c r="AH44" s="222" t="str">
        <f t="shared" si="0"/>
        <v>EH1109B lime 3th stage - start/stop</v>
      </c>
      <c r="AI44" s="224"/>
      <c r="AJ44" s="16" t="str">
        <f t="shared" si="1"/>
        <v>EH1109B</v>
      </c>
      <c r="AK44" s="16" t="str">
        <f t="shared" si="4"/>
        <v>A17</v>
      </c>
      <c r="AL44" s="16" t="str">
        <f t="shared" si="5"/>
        <v>EH</v>
      </c>
      <c r="AM44" s="16" t="str">
        <f t="shared" si="6"/>
        <v>1109</v>
      </c>
      <c r="AN44" s="16" t="str">
        <f t="shared" si="17"/>
        <v>B</v>
      </c>
      <c r="AO44" s="16" t="str">
        <f t="shared" si="7"/>
        <v>_</v>
      </c>
      <c r="AP44" s="16">
        <f t="shared" si="8"/>
        <v>11</v>
      </c>
      <c r="AQ44" s="16" t="str">
        <f t="shared" si="9"/>
        <v>HSH</v>
      </c>
      <c r="AR44" s="16" t="str">
        <f t="shared" si="10"/>
        <v>A17EH1109B_HSH</v>
      </c>
      <c r="AS44" s="16" t="str">
        <f t="shared" si="11"/>
        <v>ok</v>
      </c>
      <c r="AW44" s="16" t="str">
        <f t="shared" si="12"/>
        <v/>
      </c>
      <c r="AX44" s="16" t="str">
        <f t="shared" si="13"/>
        <v/>
      </c>
      <c r="AY44" s="16">
        <f t="shared" si="14"/>
        <v>0</v>
      </c>
    </row>
    <row r="45" spans="1:51" ht="15" customHeight="1" x14ac:dyDescent="0.2">
      <c r="A45" s="16" t="str">
        <f t="shared" si="2"/>
        <v>ID-S01AP1030-00043</v>
      </c>
      <c r="B45" s="17">
        <v>43</v>
      </c>
      <c r="C45" s="17"/>
      <c r="D45" s="18" t="s">
        <v>132</v>
      </c>
      <c r="E45" s="19" t="s">
        <v>133</v>
      </c>
      <c r="F45" s="20"/>
      <c r="G45" s="21" t="s">
        <v>27</v>
      </c>
      <c r="H45" s="22" t="s">
        <v>28</v>
      </c>
      <c r="I45" s="23" t="s">
        <v>40</v>
      </c>
      <c r="J45" s="22" t="s">
        <v>41</v>
      </c>
      <c r="K45" s="22"/>
      <c r="L45" s="22" t="s">
        <v>31</v>
      </c>
      <c r="M45" s="23"/>
      <c r="N45" s="24"/>
      <c r="O45" s="63"/>
      <c r="P45" s="63"/>
      <c r="Q45" s="25" t="s">
        <v>42</v>
      </c>
      <c r="R45" s="26" t="s">
        <v>43</v>
      </c>
      <c r="S45" s="26" t="s">
        <v>44</v>
      </c>
      <c r="T45" s="26" t="s">
        <v>45</v>
      </c>
      <c r="U45" s="26" t="s">
        <v>46</v>
      </c>
      <c r="V45" s="34">
        <v>0</v>
      </c>
      <c r="W45" s="31"/>
      <c r="X45" s="22">
        <v>12</v>
      </c>
      <c r="Y45" s="152" t="str">
        <f t="shared" ref="Y45:Y46" si="29">AN45</f>
        <v>A</v>
      </c>
      <c r="Z45" s="142" t="s">
        <v>2920</v>
      </c>
      <c r="AA45" s="155">
        <f>COUNTIF($Z$1:Z45,Z45)</f>
        <v>14</v>
      </c>
      <c r="AB45" s="83">
        <f t="shared" si="16"/>
        <v>30</v>
      </c>
      <c r="AC45" s="122" t="str">
        <f>VLOOKUP(Z45,'module list'!A:B,2,0)</f>
        <v>DI</v>
      </c>
      <c r="AD45" s="122"/>
      <c r="AE45" s="32"/>
      <c r="AF45" s="33" t="s">
        <v>37</v>
      </c>
      <c r="AG45" s="16" t="str">
        <f t="shared" si="3"/>
        <v>12.1.1</v>
      </c>
      <c r="AH45" s="222" t="str">
        <f t="shared" si="0"/>
        <v>FN1105A cooling lime M1104A - in running</v>
      </c>
      <c r="AI45" s="224"/>
      <c r="AJ45" s="16" t="str">
        <f t="shared" si="1"/>
        <v>FN1105A</v>
      </c>
      <c r="AK45" s="16" t="str">
        <f t="shared" si="4"/>
        <v>A17</v>
      </c>
      <c r="AL45" s="16" t="str">
        <f t="shared" si="5"/>
        <v>FN</v>
      </c>
      <c r="AM45" s="16" t="str">
        <f t="shared" si="6"/>
        <v>1105</v>
      </c>
      <c r="AN45" s="16" t="str">
        <f t="shared" si="17"/>
        <v>A</v>
      </c>
      <c r="AO45" s="16" t="str">
        <f t="shared" si="7"/>
        <v>_</v>
      </c>
      <c r="AP45" s="16">
        <f t="shared" si="8"/>
        <v>11</v>
      </c>
      <c r="AQ45" s="16" t="str">
        <f t="shared" si="9"/>
        <v>YLH</v>
      </c>
      <c r="AR45" s="16" t="str">
        <f t="shared" si="10"/>
        <v>A17FN1105A_YLH</v>
      </c>
      <c r="AS45" s="16" t="str">
        <f t="shared" si="11"/>
        <v>ok</v>
      </c>
      <c r="AW45" s="16" t="str">
        <f t="shared" si="12"/>
        <v/>
      </c>
      <c r="AX45" s="16" t="str">
        <f t="shared" si="13"/>
        <v/>
      </c>
      <c r="AY45" s="16">
        <f t="shared" si="14"/>
        <v>0</v>
      </c>
    </row>
    <row r="46" spans="1:51" ht="15" customHeight="1" x14ac:dyDescent="0.2">
      <c r="A46" s="16" t="str">
        <f t="shared" si="2"/>
        <v>ID-S01AP1030-00044</v>
      </c>
      <c r="B46" s="17">
        <v>44</v>
      </c>
      <c r="C46" s="17"/>
      <c r="D46" s="18" t="s">
        <v>134</v>
      </c>
      <c r="E46" s="19" t="s">
        <v>135</v>
      </c>
      <c r="F46" s="20"/>
      <c r="G46" s="21" t="s">
        <v>27</v>
      </c>
      <c r="H46" s="22" t="s">
        <v>28</v>
      </c>
      <c r="I46" s="23" t="s">
        <v>40</v>
      </c>
      <c r="J46" s="22" t="s">
        <v>41</v>
      </c>
      <c r="K46" s="22"/>
      <c r="L46" s="22" t="s">
        <v>31</v>
      </c>
      <c r="M46" s="23"/>
      <c r="N46" s="24"/>
      <c r="O46" s="63"/>
      <c r="P46" s="63"/>
      <c r="Q46" s="25" t="s">
        <v>42</v>
      </c>
      <c r="R46" s="26" t="s">
        <v>43</v>
      </c>
      <c r="S46" s="26" t="s">
        <v>51</v>
      </c>
      <c r="T46" s="26" t="s">
        <v>45</v>
      </c>
      <c r="U46" s="26" t="s">
        <v>46</v>
      </c>
      <c r="V46" s="34">
        <v>0</v>
      </c>
      <c r="W46" s="31"/>
      <c r="X46" s="22">
        <v>12</v>
      </c>
      <c r="Y46" s="152" t="str">
        <f t="shared" si="29"/>
        <v>A</v>
      </c>
      <c r="Z46" s="142" t="s">
        <v>2920</v>
      </c>
      <c r="AA46" s="155">
        <f>COUNTIF($Z$1:Z46,Z46)</f>
        <v>15</v>
      </c>
      <c r="AB46" s="83">
        <f t="shared" si="16"/>
        <v>30</v>
      </c>
      <c r="AC46" s="122" t="str">
        <f>VLOOKUP(Z46,'module list'!A:B,2,0)</f>
        <v>DI</v>
      </c>
      <c r="AD46" s="122"/>
      <c r="AE46" s="32"/>
      <c r="AF46" s="33" t="s">
        <v>37</v>
      </c>
      <c r="AG46" s="16" t="str">
        <f t="shared" si="3"/>
        <v>12.1.1</v>
      </c>
      <c r="AH46" s="222" t="str">
        <f t="shared" si="0"/>
        <v>FN1105A cooling lime M1104A - supply fault</v>
      </c>
      <c r="AI46" s="224"/>
      <c r="AJ46" s="16" t="str">
        <f t="shared" si="1"/>
        <v>FN1105A</v>
      </c>
      <c r="AK46" s="16" t="str">
        <f t="shared" si="4"/>
        <v>A17</v>
      </c>
      <c r="AL46" s="16" t="str">
        <f t="shared" si="5"/>
        <v>FN</v>
      </c>
      <c r="AM46" s="16" t="str">
        <f t="shared" si="6"/>
        <v>1105</v>
      </c>
      <c r="AN46" s="16" t="str">
        <f t="shared" si="17"/>
        <v>A</v>
      </c>
      <c r="AO46" s="16" t="str">
        <f t="shared" si="7"/>
        <v>_</v>
      </c>
      <c r="AP46" s="16">
        <f t="shared" si="8"/>
        <v>11</v>
      </c>
      <c r="AQ46" s="16" t="str">
        <f t="shared" si="9"/>
        <v>YSG</v>
      </c>
      <c r="AR46" s="16" t="str">
        <f t="shared" si="10"/>
        <v>A17FN1105A_YSG</v>
      </c>
      <c r="AS46" s="16" t="str">
        <f t="shared" si="11"/>
        <v>ok</v>
      </c>
      <c r="AW46" s="16" t="str">
        <f t="shared" si="12"/>
        <v/>
      </c>
      <c r="AX46" s="16" t="str">
        <f t="shared" si="13"/>
        <v/>
      </c>
      <c r="AY46" s="16">
        <f t="shared" si="14"/>
        <v>0</v>
      </c>
    </row>
    <row r="47" spans="1:51" ht="15" customHeight="1" x14ac:dyDescent="0.2">
      <c r="A47" s="16" t="str">
        <f t="shared" si="2"/>
        <v>ID-S01AP1030-00045</v>
      </c>
      <c r="B47" s="17">
        <v>45</v>
      </c>
      <c r="C47" s="17"/>
      <c r="D47" s="18" t="s">
        <v>136</v>
      </c>
      <c r="E47" s="19" t="s">
        <v>137</v>
      </c>
      <c r="F47" s="20"/>
      <c r="G47" s="21" t="s">
        <v>27</v>
      </c>
      <c r="H47" s="22" t="s">
        <v>28</v>
      </c>
      <c r="I47" s="23" t="s">
        <v>40</v>
      </c>
      <c r="J47" s="22" t="s">
        <v>41</v>
      </c>
      <c r="K47" s="22"/>
      <c r="L47" s="22" t="s">
        <v>31</v>
      </c>
      <c r="M47" s="23"/>
      <c r="N47" s="24"/>
      <c r="O47" s="63"/>
      <c r="P47" s="63"/>
      <c r="Q47" s="25" t="s">
        <v>54</v>
      </c>
      <c r="R47" s="26" t="s">
        <v>55</v>
      </c>
      <c r="S47" s="26" t="s">
        <v>44</v>
      </c>
      <c r="T47" s="26" t="s">
        <v>56</v>
      </c>
      <c r="U47" s="26" t="s">
        <v>57</v>
      </c>
      <c r="V47" s="34">
        <v>0</v>
      </c>
      <c r="W47" s="31"/>
      <c r="X47" s="22">
        <v>12</v>
      </c>
      <c r="Y47" s="152"/>
      <c r="Z47" s="139" t="s">
        <v>2944</v>
      </c>
      <c r="AA47" s="155">
        <f>COUNTIF($Z$1:Z47,Z47)</f>
        <v>8</v>
      </c>
      <c r="AB47" s="83">
        <f t="shared" si="16"/>
        <v>22</v>
      </c>
      <c r="AC47" s="122" t="str">
        <f>VLOOKUP(Z47,'module list'!A:B,2,0)</f>
        <v>DO</v>
      </c>
      <c r="AD47" s="122"/>
      <c r="AE47" s="32"/>
      <c r="AF47" s="33" t="s">
        <v>37</v>
      </c>
      <c r="AG47" s="16" t="str">
        <f t="shared" si="3"/>
        <v>12.1.1</v>
      </c>
      <c r="AH47" s="222" t="str">
        <f t="shared" si="0"/>
        <v>FN1105A cooling lime M1104A - start/stop</v>
      </c>
      <c r="AI47" s="224"/>
      <c r="AJ47" s="16" t="str">
        <f t="shared" si="1"/>
        <v>FN1105A</v>
      </c>
      <c r="AK47" s="16" t="str">
        <f t="shared" si="4"/>
        <v>A17</v>
      </c>
      <c r="AL47" s="16" t="str">
        <f t="shared" si="5"/>
        <v>FN</v>
      </c>
      <c r="AM47" s="16" t="str">
        <f t="shared" si="6"/>
        <v>1105</v>
      </c>
      <c r="AN47" s="16" t="str">
        <f t="shared" si="17"/>
        <v>A</v>
      </c>
      <c r="AO47" s="16" t="str">
        <f t="shared" si="7"/>
        <v>_</v>
      </c>
      <c r="AP47" s="16">
        <f t="shared" si="8"/>
        <v>11</v>
      </c>
      <c r="AQ47" s="16" t="str">
        <f t="shared" si="9"/>
        <v>HSH</v>
      </c>
      <c r="AR47" s="16" t="str">
        <f t="shared" si="10"/>
        <v>A17FN1105A_HSH</v>
      </c>
      <c r="AS47" s="16" t="str">
        <f t="shared" si="11"/>
        <v>ok</v>
      </c>
      <c r="AW47" s="16" t="str">
        <f t="shared" si="12"/>
        <v/>
      </c>
      <c r="AX47" s="16" t="str">
        <f t="shared" si="13"/>
        <v/>
      </c>
      <c r="AY47" s="16">
        <f t="shared" si="14"/>
        <v>0</v>
      </c>
    </row>
    <row r="48" spans="1:51" ht="15" customHeight="1" x14ac:dyDescent="0.2">
      <c r="A48" s="16" t="str">
        <f t="shared" si="2"/>
        <v>ID-S01AP1030-00046</v>
      </c>
      <c r="B48" s="17">
        <v>46</v>
      </c>
      <c r="C48" s="17"/>
      <c r="D48" s="18" t="s">
        <v>138</v>
      </c>
      <c r="E48" s="19" t="s">
        <v>139</v>
      </c>
      <c r="F48" s="20"/>
      <c r="G48" s="21" t="s">
        <v>27</v>
      </c>
      <c r="H48" s="22" t="s">
        <v>28</v>
      </c>
      <c r="I48" s="23" t="s">
        <v>40</v>
      </c>
      <c r="J48" s="22" t="s">
        <v>41</v>
      </c>
      <c r="K48" s="22"/>
      <c r="L48" s="22" t="s">
        <v>31</v>
      </c>
      <c r="M48" s="23"/>
      <c r="N48" s="24"/>
      <c r="O48" s="63"/>
      <c r="P48" s="63"/>
      <c r="Q48" s="25" t="s">
        <v>42</v>
      </c>
      <c r="R48" s="26" t="s">
        <v>43</v>
      </c>
      <c r="S48" s="26" t="s">
        <v>44</v>
      </c>
      <c r="T48" s="26" t="s">
        <v>45</v>
      </c>
      <c r="U48" s="26" t="s">
        <v>46</v>
      </c>
      <c r="V48" s="34">
        <v>0</v>
      </c>
      <c r="W48" s="31"/>
      <c r="X48" s="22">
        <v>12</v>
      </c>
      <c r="Y48" s="152" t="str">
        <f t="shared" ref="Y48:Y49" si="30">AN48</f>
        <v>B</v>
      </c>
      <c r="Z48" s="142" t="s">
        <v>2921</v>
      </c>
      <c r="AA48" s="155">
        <f>COUNTIF($Z$1:Z48,Z48)</f>
        <v>14</v>
      </c>
      <c r="AB48" s="83">
        <f t="shared" si="16"/>
        <v>27</v>
      </c>
      <c r="AC48" s="122" t="str">
        <f>VLOOKUP(Z48,'module list'!A:B,2,0)</f>
        <v>DI</v>
      </c>
      <c r="AD48" s="122"/>
      <c r="AE48" s="32"/>
      <c r="AF48" s="33" t="s">
        <v>37</v>
      </c>
      <c r="AG48" s="16" t="str">
        <f t="shared" si="3"/>
        <v>12.1.2</v>
      </c>
      <c r="AH48" s="222" t="str">
        <f t="shared" si="0"/>
        <v>FN1105B cooling lime M1104B - in running</v>
      </c>
      <c r="AI48" s="224"/>
      <c r="AJ48" s="16" t="str">
        <f t="shared" si="1"/>
        <v>FN1105B</v>
      </c>
      <c r="AK48" s="16" t="str">
        <f t="shared" si="4"/>
        <v>A17</v>
      </c>
      <c r="AL48" s="16" t="str">
        <f t="shared" si="5"/>
        <v>FN</v>
      </c>
      <c r="AM48" s="16" t="str">
        <f t="shared" si="6"/>
        <v>1105</v>
      </c>
      <c r="AN48" s="16" t="str">
        <f t="shared" si="17"/>
        <v>B</v>
      </c>
      <c r="AO48" s="16" t="str">
        <f t="shared" si="7"/>
        <v>_</v>
      </c>
      <c r="AP48" s="16">
        <f t="shared" si="8"/>
        <v>11</v>
      </c>
      <c r="AQ48" s="16" t="str">
        <f t="shared" si="9"/>
        <v>YLH</v>
      </c>
      <c r="AR48" s="16" t="str">
        <f t="shared" si="10"/>
        <v>A17FN1105B_YLH</v>
      </c>
      <c r="AS48" s="16" t="str">
        <f t="shared" si="11"/>
        <v>ok</v>
      </c>
      <c r="AW48" s="16" t="str">
        <f t="shared" si="12"/>
        <v/>
      </c>
      <c r="AX48" s="16" t="str">
        <f t="shared" si="13"/>
        <v/>
      </c>
      <c r="AY48" s="16">
        <f t="shared" si="14"/>
        <v>0</v>
      </c>
    </row>
    <row r="49" spans="1:51" ht="15" customHeight="1" x14ac:dyDescent="0.2">
      <c r="A49" s="16" t="str">
        <f t="shared" si="2"/>
        <v>ID-S01AP1030-00047</v>
      </c>
      <c r="B49" s="17">
        <v>47</v>
      </c>
      <c r="C49" s="17"/>
      <c r="D49" s="18" t="s">
        <v>140</v>
      </c>
      <c r="E49" s="19" t="s">
        <v>141</v>
      </c>
      <c r="F49" s="20"/>
      <c r="G49" s="21" t="s">
        <v>27</v>
      </c>
      <c r="H49" s="22" t="s">
        <v>28</v>
      </c>
      <c r="I49" s="23" t="s">
        <v>40</v>
      </c>
      <c r="J49" s="22" t="s">
        <v>41</v>
      </c>
      <c r="K49" s="22"/>
      <c r="L49" s="22" t="s">
        <v>31</v>
      </c>
      <c r="M49" s="23"/>
      <c r="N49" s="24"/>
      <c r="O49" s="63"/>
      <c r="P49" s="63"/>
      <c r="Q49" s="25" t="s">
        <v>42</v>
      </c>
      <c r="R49" s="26" t="s">
        <v>43</v>
      </c>
      <c r="S49" s="26" t="s">
        <v>51</v>
      </c>
      <c r="T49" s="26" t="s">
        <v>45</v>
      </c>
      <c r="U49" s="26" t="s">
        <v>46</v>
      </c>
      <c r="V49" s="34">
        <v>0</v>
      </c>
      <c r="W49" s="31"/>
      <c r="X49" s="22">
        <v>12</v>
      </c>
      <c r="Y49" s="152" t="str">
        <f t="shared" si="30"/>
        <v>B</v>
      </c>
      <c r="Z49" s="142" t="s">
        <v>2921</v>
      </c>
      <c r="AA49" s="155">
        <f>COUNTIF($Z$1:Z49,Z49)</f>
        <v>15</v>
      </c>
      <c r="AB49" s="83">
        <f t="shared" si="16"/>
        <v>27</v>
      </c>
      <c r="AC49" s="122" t="str">
        <f>VLOOKUP(Z49,'module list'!A:B,2,0)</f>
        <v>DI</v>
      </c>
      <c r="AD49" s="122"/>
      <c r="AE49" s="32"/>
      <c r="AF49" s="33" t="s">
        <v>37</v>
      </c>
      <c r="AG49" s="16" t="str">
        <f t="shared" si="3"/>
        <v>12.1.2</v>
      </c>
      <c r="AH49" s="222" t="str">
        <f t="shared" si="0"/>
        <v>FN1105B cooling lime M1104B - supply fault</v>
      </c>
      <c r="AI49" s="224"/>
      <c r="AJ49" s="16" t="str">
        <f t="shared" si="1"/>
        <v>FN1105B</v>
      </c>
      <c r="AK49" s="16" t="str">
        <f t="shared" si="4"/>
        <v>A17</v>
      </c>
      <c r="AL49" s="16" t="str">
        <f t="shared" si="5"/>
        <v>FN</v>
      </c>
      <c r="AM49" s="16" t="str">
        <f t="shared" si="6"/>
        <v>1105</v>
      </c>
      <c r="AN49" s="16" t="str">
        <f t="shared" si="17"/>
        <v>B</v>
      </c>
      <c r="AO49" s="16" t="str">
        <f t="shared" si="7"/>
        <v>_</v>
      </c>
      <c r="AP49" s="16">
        <f t="shared" si="8"/>
        <v>11</v>
      </c>
      <c r="AQ49" s="16" t="str">
        <f t="shared" si="9"/>
        <v>YSG</v>
      </c>
      <c r="AR49" s="16" t="str">
        <f t="shared" si="10"/>
        <v>A17FN1105B_YSG</v>
      </c>
      <c r="AS49" s="16" t="str">
        <f t="shared" si="11"/>
        <v>ok</v>
      </c>
      <c r="AW49" s="16" t="str">
        <f t="shared" si="12"/>
        <v/>
      </c>
      <c r="AX49" s="16" t="str">
        <f t="shared" si="13"/>
        <v/>
      </c>
      <c r="AY49" s="16">
        <f t="shared" si="14"/>
        <v>0</v>
      </c>
    </row>
    <row r="50" spans="1:51" ht="15" customHeight="1" x14ac:dyDescent="0.2">
      <c r="A50" s="16" t="str">
        <f t="shared" si="2"/>
        <v>ID-S01AP1030-00048</v>
      </c>
      <c r="B50" s="17">
        <v>48</v>
      </c>
      <c r="C50" s="17"/>
      <c r="D50" s="18" t="s">
        <v>142</v>
      </c>
      <c r="E50" s="19" t="s">
        <v>143</v>
      </c>
      <c r="F50" s="20"/>
      <c r="G50" s="21" t="s">
        <v>27</v>
      </c>
      <c r="H50" s="22" t="s">
        <v>28</v>
      </c>
      <c r="I50" s="23" t="s">
        <v>40</v>
      </c>
      <c r="J50" s="22" t="s">
        <v>41</v>
      </c>
      <c r="K50" s="22"/>
      <c r="L50" s="22" t="s">
        <v>31</v>
      </c>
      <c r="M50" s="23"/>
      <c r="N50" s="24"/>
      <c r="O50" s="63"/>
      <c r="P50" s="63"/>
      <c r="Q50" s="25" t="s">
        <v>54</v>
      </c>
      <c r="R50" s="26" t="s">
        <v>55</v>
      </c>
      <c r="S50" s="26" t="s">
        <v>44</v>
      </c>
      <c r="T50" s="26" t="s">
        <v>56</v>
      </c>
      <c r="U50" s="26" t="s">
        <v>57</v>
      </c>
      <c r="V50" s="34">
        <v>0</v>
      </c>
      <c r="W50" s="31"/>
      <c r="X50" s="22">
        <v>12</v>
      </c>
      <c r="Y50" s="152"/>
      <c r="Z50" s="139" t="s">
        <v>2945</v>
      </c>
      <c r="AA50" s="155">
        <f>COUNTIF($Z$1:Z50,Z50)</f>
        <v>7</v>
      </c>
      <c r="AB50" s="83">
        <f t="shared" si="16"/>
        <v>39</v>
      </c>
      <c r="AC50" s="122" t="str">
        <f>VLOOKUP(Z50,'module list'!A:B,2,0)</f>
        <v>DO</v>
      </c>
      <c r="AD50" s="122"/>
      <c r="AE50" s="32"/>
      <c r="AF50" s="33" t="s">
        <v>37</v>
      </c>
      <c r="AG50" s="16" t="str">
        <f t="shared" si="3"/>
        <v>12.1.2</v>
      </c>
      <c r="AH50" s="222" t="str">
        <f t="shared" si="0"/>
        <v>FN1105B cooling lime M1104B - start/stop</v>
      </c>
      <c r="AI50" s="224"/>
      <c r="AJ50" s="16" t="str">
        <f t="shared" si="1"/>
        <v>FN1105B</v>
      </c>
      <c r="AK50" s="16" t="str">
        <f t="shared" si="4"/>
        <v>A17</v>
      </c>
      <c r="AL50" s="16" t="str">
        <f t="shared" si="5"/>
        <v>FN</v>
      </c>
      <c r="AM50" s="16" t="str">
        <f t="shared" si="6"/>
        <v>1105</v>
      </c>
      <c r="AN50" s="16" t="str">
        <f t="shared" si="17"/>
        <v>B</v>
      </c>
      <c r="AO50" s="16" t="str">
        <f t="shared" si="7"/>
        <v>_</v>
      </c>
      <c r="AP50" s="16">
        <f t="shared" si="8"/>
        <v>11</v>
      </c>
      <c r="AQ50" s="16" t="str">
        <f t="shared" si="9"/>
        <v>HSH</v>
      </c>
      <c r="AR50" s="16" t="str">
        <f t="shared" si="10"/>
        <v>A17FN1105B_HSH</v>
      </c>
      <c r="AS50" s="16" t="str">
        <f t="shared" si="11"/>
        <v>ok</v>
      </c>
      <c r="AW50" s="16" t="str">
        <f t="shared" si="12"/>
        <v/>
      </c>
      <c r="AX50" s="16" t="str">
        <f t="shared" si="13"/>
        <v/>
      </c>
      <c r="AY50" s="16">
        <f t="shared" si="14"/>
        <v>0</v>
      </c>
    </row>
    <row r="51" spans="1:51" ht="15" customHeight="1" x14ac:dyDescent="0.2">
      <c r="A51" s="16" t="str">
        <f t="shared" si="2"/>
        <v>ID-S01AP1030-00049</v>
      </c>
      <c r="B51" s="17">
        <v>49</v>
      </c>
      <c r="C51" s="17"/>
      <c r="D51" s="18" t="s">
        <v>144</v>
      </c>
      <c r="E51" s="19" t="s">
        <v>145</v>
      </c>
      <c r="F51" s="20"/>
      <c r="G51" s="21" t="s">
        <v>27</v>
      </c>
      <c r="H51" s="22" t="s">
        <v>28</v>
      </c>
      <c r="I51" s="23" t="s">
        <v>40</v>
      </c>
      <c r="J51" s="22" t="s">
        <v>146</v>
      </c>
      <c r="K51" s="22"/>
      <c r="L51" s="22" t="s">
        <v>31</v>
      </c>
      <c r="M51" s="23"/>
      <c r="N51" s="24"/>
      <c r="O51" s="63"/>
      <c r="P51" s="63"/>
      <c r="Q51" s="25" t="s">
        <v>42</v>
      </c>
      <c r="R51" s="26" t="s">
        <v>43</v>
      </c>
      <c r="S51" s="26" t="s">
        <v>51</v>
      </c>
      <c r="T51" s="26" t="s">
        <v>45</v>
      </c>
      <c r="U51" s="26" t="s">
        <v>46</v>
      </c>
      <c r="V51" s="34">
        <v>0</v>
      </c>
      <c r="W51" s="31"/>
      <c r="X51" s="22">
        <v>12</v>
      </c>
      <c r="Y51" s="152" t="str">
        <f t="shared" ref="Y51:Y54" si="31">AN51</f>
        <v>A</v>
      </c>
      <c r="Z51" s="142" t="s">
        <v>2932</v>
      </c>
      <c r="AA51" s="155">
        <f>COUNTIF($Z$1:Z51,Z51)</f>
        <v>1</v>
      </c>
      <c r="AB51" s="83">
        <f t="shared" si="16"/>
        <v>27</v>
      </c>
      <c r="AC51" s="122" t="str">
        <f>VLOOKUP(Z51,'module list'!A:B,2,0)</f>
        <v>DI</v>
      </c>
      <c r="AD51" s="122"/>
      <c r="AE51" s="32"/>
      <c r="AF51" s="33" t="s">
        <v>37</v>
      </c>
      <c r="AG51" s="16" t="str">
        <f t="shared" si="3"/>
        <v>12.1.5</v>
      </c>
      <c r="AH51" s="222" t="str">
        <f t="shared" si="0"/>
        <v>L FSL1106A lime pneu.convey.</v>
      </c>
      <c r="AI51" s="16" t="str">
        <f>LEFT(AH51,FIND(" ",AH51)-1)</f>
        <v>L</v>
      </c>
      <c r="AK51" s="16" t="str">
        <f t="shared" si="4"/>
        <v>A17</v>
      </c>
      <c r="AL51" s="16" t="str">
        <f>MID(D51,4,3)</f>
        <v>FSL</v>
      </c>
      <c r="AM51" s="16" t="str">
        <f t="shared" si="6"/>
        <v>1106</v>
      </c>
      <c r="AN51" s="16" t="str">
        <f>MID(D51,11,1)</f>
        <v>A</v>
      </c>
      <c r="AO51" s="16" t="str">
        <f t="shared" si="7"/>
        <v/>
      </c>
      <c r="AP51" s="16" t="str">
        <f t="shared" si="8"/>
        <v/>
      </c>
      <c r="AQ51" s="226"/>
      <c r="AR51" s="16" t="str">
        <f t="shared" si="10"/>
        <v>A17FSL1106A</v>
      </c>
      <c r="AS51" s="16" t="str">
        <f t="shared" si="11"/>
        <v>ok</v>
      </c>
      <c r="AW51" s="16" t="str">
        <f t="shared" si="12"/>
        <v/>
      </c>
      <c r="AX51" s="16" t="str">
        <f t="shared" si="13"/>
        <v/>
      </c>
      <c r="AY51" s="16">
        <f t="shared" si="14"/>
        <v>0</v>
      </c>
    </row>
    <row r="52" spans="1:51" ht="15" customHeight="1" x14ac:dyDescent="0.2">
      <c r="A52" s="16" t="str">
        <f t="shared" si="2"/>
        <v>ID-S01AP1030-00050</v>
      </c>
      <c r="B52" s="17">
        <v>50</v>
      </c>
      <c r="C52" s="17"/>
      <c r="D52" s="18" t="s">
        <v>147</v>
      </c>
      <c r="E52" s="19" t="s">
        <v>148</v>
      </c>
      <c r="F52" s="20"/>
      <c r="G52" s="21" t="s">
        <v>27</v>
      </c>
      <c r="H52" s="22" t="s">
        <v>28</v>
      </c>
      <c r="I52" s="23" t="s">
        <v>40</v>
      </c>
      <c r="J52" s="22" t="s">
        <v>146</v>
      </c>
      <c r="K52" s="22"/>
      <c r="L52" s="22" t="s">
        <v>31</v>
      </c>
      <c r="M52" s="23"/>
      <c r="N52" s="24"/>
      <c r="O52" s="63"/>
      <c r="P52" s="63"/>
      <c r="Q52" s="25" t="s">
        <v>42</v>
      </c>
      <c r="R52" s="26" t="s">
        <v>43</v>
      </c>
      <c r="S52" s="26" t="s">
        <v>51</v>
      </c>
      <c r="T52" s="26" t="s">
        <v>45</v>
      </c>
      <c r="U52" s="26" t="s">
        <v>46</v>
      </c>
      <c r="V52" s="34">
        <v>0</v>
      </c>
      <c r="W52" s="31"/>
      <c r="X52" s="22">
        <v>12</v>
      </c>
      <c r="Y52" s="152" t="str">
        <f t="shared" si="31"/>
        <v>B</v>
      </c>
      <c r="Z52" s="142" t="s">
        <v>2941</v>
      </c>
      <c r="AA52" s="155">
        <f>COUNTIF($Z$1:Z52,Z52)</f>
        <v>1</v>
      </c>
      <c r="AB52" s="83">
        <f t="shared" si="16"/>
        <v>24</v>
      </c>
      <c r="AC52" s="122" t="str">
        <f>VLOOKUP(Z52,'module list'!A:B,2,0)</f>
        <v>DI</v>
      </c>
      <c r="AD52" s="122"/>
      <c r="AE52" s="32"/>
      <c r="AF52" s="33" t="s">
        <v>37</v>
      </c>
      <c r="AG52" s="16" t="str">
        <f t="shared" si="3"/>
        <v>12.1.6</v>
      </c>
      <c r="AH52" s="222" t="str">
        <f t="shared" si="0"/>
        <v>L FSL1106B lime pneu.convey.</v>
      </c>
      <c r="AI52" s="225" t="str">
        <f>LEFT(AH52,FIND(" ",AH52)-1)</f>
        <v>L</v>
      </c>
      <c r="AJ52" s="16" t="str">
        <f t="shared" ref="AJ52:AJ115" si="32">LEFT(AH52,FIND(" ",AH52)-1)</f>
        <v>L</v>
      </c>
      <c r="AK52" s="16" t="str">
        <f t="shared" si="4"/>
        <v>A17</v>
      </c>
      <c r="AL52" s="16" t="str">
        <f>MID(D52,4,3)</f>
        <v>FSL</v>
      </c>
      <c r="AM52" s="16" t="str">
        <f t="shared" si="6"/>
        <v>1106</v>
      </c>
      <c r="AN52" s="16" t="str">
        <f>MID(D52,11,1)</f>
        <v>B</v>
      </c>
      <c r="AO52" s="16" t="str">
        <f t="shared" si="7"/>
        <v/>
      </c>
      <c r="AP52" s="16" t="str">
        <f t="shared" si="8"/>
        <v/>
      </c>
      <c r="AQ52" s="226"/>
      <c r="AR52" s="16" t="str">
        <f t="shared" si="10"/>
        <v>A17FSL1106B</v>
      </c>
      <c r="AS52" s="16" t="str">
        <f t="shared" si="11"/>
        <v>ok</v>
      </c>
      <c r="AW52" s="16" t="str">
        <f t="shared" si="12"/>
        <v/>
      </c>
      <c r="AX52" s="16" t="str">
        <f t="shared" si="13"/>
        <v/>
      </c>
      <c r="AY52" s="16">
        <f t="shared" si="14"/>
        <v>0</v>
      </c>
    </row>
    <row r="53" spans="1:51" ht="15" customHeight="1" x14ac:dyDescent="0.2">
      <c r="A53" s="16" t="str">
        <f t="shared" si="2"/>
        <v>ID-S01AP1030-00051</v>
      </c>
      <c r="B53" s="17">
        <v>51</v>
      </c>
      <c r="C53" s="17"/>
      <c r="D53" s="18" t="s">
        <v>149</v>
      </c>
      <c r="E53" s="19" t="s">
        <v>150</v>
      </c>
      <c r="F53" s="20"/>
      <c r="G53" s="21" t="s">
        <v>27</v>
      </c>
      <c r="H53" s="22" t="s">
        <v>28</v>
      </c>
      <c r="I53" s="23" t="s">
        <v>40</v>
      </c>
      <c r="J53" s="22" t="s">
        <v>151</v>
      </c>
      <c r="K53" s="22"/>
      <c r="L53" s="22" t="s">
        <v>31</v>
      </c>
      <c r="M53" s="23"/>
      <c r="N53" s="24"/>
      <c r="O53" s="63"/>
      <c r="P53" s="63"/>
      <c r="Q53" s="25" t="s">
        <v>42</v>
      </c>
      <c r="R53" s="26" t="s">
        <v>43</v>
      </c>
      <c r="S53" s="26" t="s">
        <v>44</v>
      </c>
      <c r="T53" s="26" t="s">
        <v>45</v>
      </c>
      <c r="U53" s="26" t="s">
        <v>46</v>
      </c>
      <c r="V53" s="34">
        <v>0</v>
      </c>
      <c r="W53" s="31"/>
      <c r="X53" s="22">
        <v>12</v>
      </c>
      <c r="Y53" s="152" t="str">
        <f t="shared" si="31"/>
        <v>A</v>
      </c>
      <c r="Z53" s="142" t="s">
        <v>2932</v>
      </c>
      <c r="AA53" s="155">
        <f>COUNTIF($Z$1:Z53,Z53)</f>
        <v>2</v>
      </c>
      <c r="AB53" s="83">
        <f t="shared" si="16"/>
        <v>27</v>
      </c>
      <c r="AC53" s="122" t="str">
        <f>VLOOKUP(Z53,'module list'!A:B,2,0)</f>
        <v>DI</v>
      </c>
      <c r="AD53" s="122"/>
      <c r="AE53" s="32"/>
      <c r="AF53" s="33" t="s">
        <v>37</v>
      </c>
      <c r="AG53" s="16" t="str">
        <f t="shared" si="3"/>
        <v>12.1.5</v>
      </c>
      <c r="AH53" s="222" t="str">
        <f t="shared" si="0"/>
        <v>HV1101A extract. lime silos SL1100 - opened</v>
      </c>
      <c r="AI53" s="224"/>
      <c r="AJ53" s="16" t="str">
        <f t="shared" si="32"/>
        <v>HV1101A</v>
      </c>
      <c r="AK53" s="16" t="str">
        <f t="shared" si="4"/>
        <v>A17</v>
      </c>
      <c r="AL53" s="16" t="str">
        <f t="shared" ref="AL53:AL55" si="33">MID(D53,4,2)</f>
        <v>HV</v>
      </c>
      <c r="AM53" s="16" t="str">
        <f t="shared" si="6"/>
        <v>1101</v>
      </c>
      <c r="AN53" s="16" t="str">
        <f t="shared" si="17"/>
        <v>A</v>
      </c>
      <c r="AO53" s="16" t="str">
        <f t="shared" si="7"/>
        <v>_</v>
      </c>
      <c r="AP53" s="16">
        <f t="shared" si="8"/>
        <v>11</v>
      </c>
      <c r="AQ53" s="16" t="str">
        <f t="shared" ref="AQ53:AQ63" si="34">RIGHT(D53,LEN(D53)-FIND("_",D53))</f>
        <v>ZSH</v>
      </c>
      <c r="AR53" s="16" t="str">
        <f t="shared" si="10"/>
        <v>A17HV1101A_ZSH</v>
      </c>
      <c r="AS53" s="16" t="str">
        <f t="shared" si="11"/>
        <v>ok</v>
      </c>
      <c r="AW53" s="16" t="str">
        <f t="shared" si="12"/>
        <v/>
      </c>
      <c r="AX53" s="16" t="str">
        <f t="shared" si="13"/>
        <v/>
      </c>
      <c r="AY53" s="16">
        <f t="shared" si="14"/>
        <v>0</v>
      </c>
    </row>
    <row r="54" spans="1:51" ht="15" customHeight="1" x14ac:dyDescent="0.2">
      <c r="A54" s="16" t="str">
        <f t="shared" si="2"/>
        <v>ID-S01AP1030-00052</v>
      </c>
      <c r="B54" s="17">
        <v>52</v>
      </c>
      <c r="C54" s="17"/>
      <c r="D54" s="18" t="s">
        <v>152</v>
      </c>
      <c r="E54" s="19" t="s">
        <v>153</v>
      </c>
      <c r="F54" s="20"/>
      <c r="G54" s="21" t="s">
        <v>27</v>
      </c>
      <c r="H54" s="22" t="s">
        <v>28</v>
      </c>
      <c r="I54" s="23" t="s">
        <v>40</v>
      </c>
      <c r="J54" s="22" t="s">
        <v>151</v>
      </c>
      <c r="K54" s="22"/>
      <c r="L54" s="22" t="s">
        <v>31</v>
      </c>
      <c r="M54" s="23"/>
      <c r="N54" s="24"/>
      <c r="O54" s="63"/>
      <c r="P54" s="63"/>
      <c r="Q54" s="25" t="s">
        <v>42</v>
      </c>
      <c r="R54" s="26" t="s">
        <v>43</v>
      </c>
      <c r="S54" s="26" t="s">
        <v>44</v>
      </c>
      <c r="T54" s="26" t="s">
        <v>45</v>
      </c>
      <c r="U54" s="26" t="s">
        <v>46</v>
      </c>
      <c r="V54" s="34">
        <v>0</v>
      </c>
      <c r="W54" s="31"/>
      <c r="X54" s="22">
        <v>12</v>
      </c>
      <c r="Y54" s="152" t="str">
        <f t="shared" si="31"/>
        <v>B</v>
      </c>
      <c r="Z54" s="142" t="s">
        <v>2941</v>
      </c>
      <c r="AA54" s="155">
        <f>COUNTIF($Z$1:Z54,Z54)</f>
        <v>2</v>
      </c>
      <c r="AB54" s="83">
        <f t="shared" si="16"/>
        <v>24</v>
      </c>
      <c r="AC54" s="122" t="str">
        <f>VLOOKUP(Z54,'module list'!A:B,2,0)</f>
        <v>DI</v>
      </c>
      <c r="AD54" s="122"/>
      <c r="AE54" s="32"/>
      <c r="AF54" s="33" t="s">
        <v>37</v>
      </c>
      <c r="AG54" s="16" t="str">
        <f t="shared" si="3"/>
        <v>12.1.6</v>
      </c>
      <c r="AH54" s="222" t="str">
        <f t="shared" si="0"/>
        <v>HV1101B extract. lime silos SL1100 - opened</v>
      </c>
      <c r="AI54" s="224"/>
      <c r="AJ54" s="16" t="str">
        <f t="shared" si="32"/>
        <v>HV1101B</v>
      </c>
      <c r="AK54" s="16" t="str">
        <f t="shared" si="4"/>
        <v>A17</v>
      </c>
      <c r="AL54" s="16" t="str">
        <f t="shared" si="33"/>
        <v>HV</v>
      </c>
      <c r="AM54" s="16" t="str">
        <f t="shared" si="6"/>
        <v>1101</v>
      </c>
      <c r="AN54" s="16" t="str">
        <f t="shared" si="17"/>
        <v>B</v>
      </c>
      <c r="AO54" s="16" t="str">
        <f t="shared" si="7"/>
        <v>_</v>
      </c>
      <c r="AP54" s="16">
        <f t="shared" si="8"/>
        <v>11</v>
      </c>
      <c r="AQ54" s="16" t="str">
        <f t="shared" si="34"/>
        <v>ZSH</v>
      </c>
      <c r="AR54" s="16" t="str">
        <f t="shared" si="10"/>
        <v>A17HV1101B_ZSH</v>
      </c>
      <c r="AS54" s="16" t="str">
        <f t="shared" si="11"/>
        <v>ok</v>
      </c>
      <c r="AW54" s="16" t="str">
        <f t="shared" si="12"/>
        <v/>
      </c>
      <c r="AX54" s="16" t="str">
        <f t="shared" si="13"/>
        <v/>
      </c>
      <c r="AY54" s="16">
        <f t="shared" si="14"/>
        <v>0</v>
      </c>
    </row>
    <row r="55" spans="1:51" ht="15" customHeight="1" x14ac:dyDescent="0.2">
      <c r="A55" s="16" t="str">
        <f t="shared" si="2"/>
        <v>ID-S01AP1030-00053</v>
      </c>
      <c r="B55" s="17">
        <v>53</v>
      </c>
      <c r="C55" s="17"/>
      <c r="D55" s="18" t="s">
        <v>154</v>
      </c>
      <c r="E55" s="19" t="s">
        <v>155</v>
      </c>
      <c r="F55" s="20"/>
      <c r="G55" s="21" t="s">
        <v>27</v>
      </c>
      <c r="H55" s="22" t="s">
        <v>28</v>
      </c>
      <c r="I55" s="23" t="s">
        <v>40</v>
      </c>
      <c r="J55" s="22" t="s">
        <v>31</v>
      </c>
      <c r="K55" s="22"/>
      <c r="L55" s="22" t="s">
        <v>31</v>
      </c>
      <c r="M55" s="23"/>
      <c r="N55" s="24"/>
      <c r="O55" s="63"/>
      <c r="P55" s="63"/>
      <c r="Q55" s="25" t="s">
        <v>42</v>
      </c>
      <c r="R55" s="26" t="s">
        <v>43</v>
      </c>
      <c r="S55" s="26" t="s">
        <v>44</v>
      </c>
      <c r="T55" s="26" t="s">
        <v>45</v>
      </c>
      <c r="U55" s="26" t="s">
        <v>156</v>
      </c>
      <c r="V55" s="34">
        <v>0</v>
      </c>
      <c r="W55" s="31"/>
      <c r="X55" s="22">
        <v>12</v>
      </c>
      <c r="Y55" s="152"/>
      <c r="Z55" s="139" t="s">
        <v>2923</v>
      </c>
      <c r="AA55" s="155">
        <f>COUNTIF($Z$1:Z55,Z55)</f>
        <v>1</v>
      </c>
      <c r="AB55" s="83">
        <f t="shared" si="16"/>
        <v>26</v>
      </c>
      <c r="AC55" s="122" t="str">
        <f>VLOOKUP(Z55,'module list'!A:B,2,0)</f>
        <v>DI</v>
      </c>
      <c r="AD55" s="122"/>
      <c r="AE55" s="32"/>
      <c r="AF55" s="33" t="s">
        <v>37</v>
      </c>
      <c r="AG55" s="16" t="str">
        <f t="shared" si="3"/>
        <v>12.1.4</v>
      </c>
      <c r="AH55" s="222" t="str">
        <f t="shared" si="0"/>
        <v>LP1100 filling lime SL1100 - reset</v>
      </c>
      <c r="AI55" s="224"/>
      <c r="AJ55" s="16" t="str">
        <f t="shared" si="32"/>
        <v>LP1100</v>
      </c>
      <c r="AK55" s="16" t="str">
        <f t="shared" si="4"/>
        <v>A17</v>
      </c>
      <c r="AL55" s="16" t="str">
        <f t="shared" si="33"/>
        <v>LP</v>
      </c>
      <c r="AM55" s="16" t="str">
        <f t="shared" si="6"/>
        <v>1100</v>
      </c>
      <c r="AO55" s="16" t="str">
        <f t="shared" si="7"/>
        <v>_</v>
      </c>
      <c r="AP55" s="16">
        <f t="shared" si="8"/>
        <v>10</v>
      </c>
      <c r="AQ55" s="16" t="str">
        <f t="shared" si="34"/>
        <v>YL</v>
      </c>
      <c r="AR55" s="16" t="str">
        <f t="shared" si="10"/>
        <v>A17LP1100_YL</v>
      </c>
      <c r="AS55" s="16" t="str">
        <f t="shared" si="11"/>
        <v>ok</v>
      </c>
      <c r="AW55" s="16" t="str">
        <f t="shared" si="12"/>
        <v/>
      </c>
      <c r="AX55" s="16" t="str">
        <f t="shared" si="13"/>
        <v/>
      </c>
      <c r="AY55" s="16">
        <f t="shared" si="14"/>
        <v>0</v>
      </c>
    </row>
    <row r="56" spans="1:51" ht="15" customHeight="1" x14ac:dyDescent="0.2">
      <c r="A56" s="16" t="str">
        <f t="shared" si="2"/>
        <v>ID-S01AP1030-00054</v>
      </c>
      <c r="B56" s="17">
        <v>54</v>
      </c>
      <c r="C56" s="18"/>
      <c r="D56" s="18" t="s">
        <v>157</v>
      </c>
      <c r="E56" s="19" t="s">
        <v>158</v>
      </c>
      <c r="F56" s="20"/>
      <c r="G56" s="21" t="s">
        <v>27</v>
      </c>
      <c r="H56" s="22" t="s">
        <v>28</v>
      </c>
      <c r="I56" s="23" t="s">
        <v>40</v>
      </c>
      <c r="J56" s="22" t="s">
        <v>31</v>
      </c>
      <c r="K56" s="22"/>
      <c r="L56" s="22" t="s">
        <v>31</v>
      </c>
      <c r="M56" s="23"/>
      <c r="N56" s="24"/>
      <c r="O56" s="63"/>
      <c r="P56" s="63"/>
      <c r="Q56" s="25" t="s">
        <v>54</v>
      </c>
      <c r="R56" s="26" t="s">
        <v>55</v>
      </c>
      <c r="S56" s="26" t="s">
        <v>44</v>
      </c>
      <c r="T56" s="26" t="s">
        <v>56</v>
      </c>
      <c r="U56" s="26" t="s">
        <v>159</v>
      </c>
      <c r="V56" s="34">
        <v>0</v>
      </c>
      <c r="W56" s="31"/>
      <c r="X56" s="22">
        <v>12</v>
      </c>
      <c r="Y56" s="152"/>
      <c r="Z56" s="139" t="s">
        <v>2947</v>
      </c>
      <c r="AA56" s="155">
        <f>COUNTIF($Z$1:Z56,Z56)</f>
        <v>1</v>
      </c>
      <c r="AB56" s="83">
        <f t="shared" si="16"/>
        <v>31</v>
      </c>
      <c r="AC56" s="122" t="str">
        <f>VLOOKUP(Z56,'module list'!A:B,2,0)</f>
        <v>DO</v>
      </c>
      <c r="AD56" s="122"/>
      <c r="AE56" s="32"/>
      <c r="AF56" s="33" t="s">
        <v>37</v>
      </c>
      <c r="AG56" s="16" t="str">
        <f t="shared" si="3"/>
        <v>12.1.4</v>
      </c>
      <c r="AH56" s="222" t="str">
        <f t="shared" si="0"/>
        <v>LP1100 filling lime SL1100 - charge alarm</v>
      </c>
      <c r="AI56" s="224"/>
      <c r="AJ56" s="16" t="str">
        <f t="shared" si="32"/>
        <v>LP1100</v>
      </c>
      <c r="AK56" s="16" t="str">
        <f t="shared" si="4"/>
        <v>A17</v>
      </c>
      <c r="AL56" s="16" t="str">
        <f>MID(D56,4,2)</f>
        <v>LP</v>
      </c>
      <c r="AM56" s="227" t="str">
        <f>MID(D56,LEN(AK56)+LEN(AL56)+1,5)</f>
        <v>11100</v>
      </c>
      <c r="AO56" s="16" t="str">
        <f t="shared" si="7"/>
        <v>_</v>
      </c>
      <c r="AP56" s="16">
        <f t="shared" si="8"/>
        <v>11</v>
      </c>
      <c r="AQ56" s="16" t="str">
        <f t="shared" si="34"/>
        <v>YSA</v>
      </c>
      <c r="AR56" s="16" t="str">
        <f t="shared" si="10"/>
        <v>A17LP11100_YSA</v>
      </c>
      <c r="AS56" s="16" t="str">
        <f t="shared" si="11"/>
        <v>ok</v>
      </c>
      <c r="AW56" s="16" t="str">
        <f t="shared" si="12"/>
        <v/>
      </c>
      <c r="AX56" s="16" t="str">
        <f t="shared" si="13"/>
        <v/>
      </c>
      <c r="AY56" s="16">
        <f t="shared" si="14"/>
        <v>0</v>
      </c>
    </row>
    <row r="57" spans="1:51" ht="15" customHeight="1" x14ac:dyDescent="0.2">
      <c r="A57" s="16" t="str">
        <f t="shared" si="2"/>
        <v>ID-S01AP1030-00055</v>
      </c>
      <c r="B57" s="17">
        <v>55</v>
      </c>
      <c r="C57" s="18"/>
      <c r="D57" s="18" t="s">
        <v>160</v>
      </c>
      <c r="E57" s="19" t="s">
        <v>161</v>
      </c>
      <c r="F57" s="20"/>
      <c r="G57" s="21" t="s">
        <v>27</v>
      </c>
      <c r="H57" s="22" t="s">
        <v>28</v>
      </c>
      <c r="I57" s="23" t="s">
        <v>40</v>
      </c>
      <c r="J57" s="22" t="s">
        <v>31</v>
      </c>
      <c r="K57" s="22"/>
      <c r="L57" s="22" t="s">
        <v>31</v>
      </c>
      <c r="M57" s="23"/>
      <c r="N57" s="24"/>
      <c r="O57" s="63"/>
      <c r="P57" s="63"/>
      <c r="Q57" s="25" t="s">
        <v>54</v>
      </c>
      <c r="R57" s="26" t="s">
        <v>55</v>
      </c>
      <c r="S57" s="26" t="s">
        <v>44</v>
      </c>
      <c r="T57" s="26" t="s">
        <v>56</v>
      </c>
      <c r="U57" s="26" t="s">
        <v>159</v>
      </c>
      <c r="V57" s="34">
        <v>0</v>
      </c>
      <c r="W57" s="31"/>
      <c r="X57" s="22">
        <v>12</v>
      </c>
      <c r="Y57" s="152"/>
      <c r="Z57" s="139" t="s">
        <v>2947</v>
      </c>
      <c r="AA57" s="155">
        <f>COUNTIF($Z$1:Z57,Z57)</f>
        <v>2</v>
      </c>
      <c r="AB57" s="83">
        <f t="shared" si="16"/>
        <v>31</v>
      </c>
      <c r="AC57" s="122" t="str">
        <f>VLOOKUP(Z57,'module list'!A:B,2,0)</f>
        <v>DO</v>
      </c>
      <c r="AD57" s="122"/>
      <c r="AE57" s="32"/>
      <c r="AF57" s="33" t="s">
        <v>37</v>
      </c>
      <c r="AG57" s="16" t="str">
        <f t="shared" si="3"/>
        <v>12.1.4</v>
      </c>
      <c r="AH57" s="222" t="str">
        <f t="shared" si="0"/>
        <v>LP1100 filling lime SL1100 - charge ready</v>
      </c>
      <c r="AI57" s="224"/>
      <c r="AJ57" s="16" t="str">
        <f t="shared" si="32"/>
        <v>LP1100</v>
      </c>
      <c r="AK57" s="16" t="str">
        <f t="shared" si="4"/>
        <v>A17</v>
      </c>
      <c r="AL57" s="16" t="str">
        <f t="shared" ref="AL57:AL63" si="35">MID(D57,4,2)</f>
        <v>LP</v>
      </c>
      <c r="AM57" s="227" t="str">
        <f t="shared" ref="AM57:AM60" si="36">MID(D57,LEN(AK57)+LEN(AL57)+1,5)</f>
        <v>11100</v>
      </c>
      <c r="AO57" s="16" t="str">
        <f t="shared" si="7"/>
        <v>_</v>
      </c>
      <c r="AP57" s="16">
        <f t="shared" si="8"/>
        <v>11</v>
      </c>
      <c r="AQ57" s="16" t="str">
        <f t="shared" si="34"/>
        <v>YLRE</v>
      </c>
      <c r="AR57" s="16" t="str">
        <f t="shared" si="10"/>
        <v>A17LP11100_YLRE</v>
      </c>
      <c r="AS57" s="16" t="str">
        <f t="shared" si="11"/>
        <v>ok</v>
      </c>
      <c r="AW57" s="16" t="str">
        <f t="shared" si="12"/>
        <v/>
      </c>
      <c r="AX57" s="16" t="str">
        <f t="shared" si="13"/>
        <v/>
      </c>
      <c r="AY57" s="16">
        <f t="shared" si="14"/>
        <v>0</v>
      </c>
    </row>
    <row r="58" spans="1:51" ht="15" customHeight="1" x14ac:dyDescent="0.2">
      <c r="A58" s="16" t="str">
        <f t="shared" si="2"/>
        <v>ID-S01AP1030-00056</v>
      </c>
      <c r="B58" s="17">
        <v>56</v>
      </c>
      <c r="C58" s="18"/>
      <c r="D58" s="18" t="s">
        <v>162</v>
      </c>
      <c r="E58" s="19" t="s">
        <v>163</v>
      </c>
      <c r="F58" s="20"/>
      <c r="G58" s="21" t="s">
        <v>27</v>
      </c>
      <c r="H58" s="22" t="s">
        <v>28</v>
      </c>
      <c r="I58" s="23" t="s">
        <v>40</v>
      </c>
      <c r="J58" s="22" t="s">
        <v>31</v>
      </c>
      <c r="K58" s="22"/>
      <c r="L58" s="22" t="s">
        <v>31</v>
      </c>
      <c r="M58" s="23"/>
      <c r="N58" s="24"/>
      <c r="O58" s="63"/>
      <c r="P58" s="63"/>
      <c r="Q58" s="25" t="s">
        <v>54</v>
      </c>
      <c r="R58" s="26" t="s">
        <v>55</v>
      </c>
      <c r="S58" s="26" t="s">
        <v>44</v>
      </c>
      <c r="T58" s="26" t="s">
        <v>56</v>
      </c>
      <c r="U58" s="26" t="s">
        <v>159</v>
      </c>
      <c r="V58" s="34">
        <v>0</v>
      </c>
      <c r="W58" s="31"/>
      <c r="X58" s="22">
        <v>12</v>
      </c>
      <c r="Y58" s="152"/>
      <c r="Z58" s="139" t="s">
        <v>2947</v>
      </c>
      <c r="AA58" s="155">
        <f>COUNTIF($Z$1:Z58,Z58)</f>
        <v>3</v>
      </c>
      <c r="AB58" s="83">
        <f t="shared" si="16"/>
        <v>31</v>
      </c>
      <c r="AC58" s="122" t="str">
        <f>VLOOKUP(Z58,'module list'!A:B,2,0)</f>
        <v>DO</v>
      </c>
      <c r="AD58" s="122"/>
      <c r="AE58" s="32"/>
      <c r="AF58" s="33" t="s">
        <v>37</v>
      </c>
      <c r="AG58" s="16" t="str">
        <f t="shared" si="3"/>
        <v>12.1.4</v>
      </c>
      <c r="AH58" s="222" t="str">
        <f t="shared" si="0"/>
        <v>LP1100 filling lime SL1100 - visive alarm</v>
      </c>
      <c r="AI58" s="224"/>
      <c r="AJ58" s="16" t="str">
        <f t="shared" si="32"/>
        <v>LP1100</v>
      </c>
      <c r="AK58" s="16" t="str">
        <f t="shared" si="4"/>
        <v>A17</v>
      </c>
      <c r="AL58" s="16" t="str">
        <f t="shared" si="35"/>
        <v>LP</v>
      </c>
      <c r="AM58" s="227" t="str">
        <f t="shared" si="36"/>
        <v>11100</v>
      </c>
      <c r="AO58" s="16" t="str">
        <f t="shared" si="7"/>
        <v>_</v>
      </c>
      <c r="AP58" s="16">
        <f t="shared" si="8"/>
        <v>11</v>
      </c>
      <c r="AQ58" s="16" t="str">
        <f t="shared" si="34"/>
        <v>LAHH</v>
      </c>
      <c r="AR58" s="16" t="str">
        <f t="shared" si="10"/>
        <v>A17LP11100_LAHH</v>
      </c>
      <c r="AS58" s="16" t="str">
        <f t="shared" si="11"/>
        <v>ok</v>
      </c>
      <c r="AW58" s="16" t="str">
        <f t="shared" si="12"/>
        <v/>
      </c>
      <c r="AX58" s="16" t="str">
        <f t="shared" si="13"/>
        <v/>
      </c>
      <c r="AY58" s="16">
        <f t="shared" si="14"/>
        <v>0</v>
      </c>
    </row>
    <row r="59" spans="1:51" ht="15" customHeight="1" x14ac:dyDescent="0.2">
      <c r="A59" s="16" t="str">
        <f t="shared" si="2"/>
        <v>ID-S01AP1030-00057</v>
      </c>
      <c r="B59" s="17">
        <v>57</v>
      </c>
      <c r="C59" s="18"/>
      <c r="D59" s="18" t="s">
        <v>164</v>
      </c>
      <c r="E59" s="19" t="s">
        <v>165</v>
      </c>
      <c r="F59" s="20"/>
      <c r="G59" s="21" t="s">
        <v>27</v>
      </c>
      <c r="H59" s="22" t="s">
        <v>28</v>
      </c>
      <c r="I59" s="23" t="s">
        <v>40</v>
      </c>
      <c r="J59" s="22" t="s">
        <v>31</v>
      </c>
      <c r="K59" s="22"/>
      <c r="L59" s="22" t="s">
        <v>31</v>
      </c>
      <c r="M59" s="23"/>
      <c r="N59" s="24"/>
      <c r="O59" s="63"/>
      <c r="P59" s="63"/>
      <c r="Q59" s="25" t="s">
        <v>54</v>
      </c>
      <c r="R59" s="26" t="s">
        <v>55</v>
      </c>
      <c r="S59" s="26" t="s">
        <v>44</v>
      </c>
      <c r="T59" s="26" t="s">
        <v>56</v>
      </c>
      <c r="U59" s="26" t="s">
        <v>159</v>
      </c>
      <c r="V59" s="34">
        <v>0</v>
      </c>
      <c r="W59" s="31"/>
      <c r="X59" s="22">
        <v>12</v>
      </c>
      <c r="Y59" s="152"/>
      <c r="Z59" s="139" t="s">
        <v>2947</v>
      </c>
      <c r="AA59" s="155">
        <f>COUNTIF($Z$1:Z59,Z59)</f>
        <v>4</v>
      </c>
      <c r="AB59" s="83">
        <f t="shared" si="16"/>
        <v>31</v>
      </c>
      <c r="AC59" s="122" t="str">
        <f>VLOOKUP(Z59,'module list'!A:B,2,0)</f>
        <v>DO</v>
      </c>
      <c r="AD59" s="122"/>
      <c r="AE59" s="32"/>
      <c r="AF59" s="33" t="s">
        <v>37</v>
      </c>
      <c r="AG59" s="16" t="str">
        <f t="shared" si="3"/>
        <v>12.1.4</v>
      </c>
      <c r="AH59" s="222" t="str">
        <f t="shared" si="0"/>
        <v>LP1100 filling lime SL1100 - acustic alarm</v>
      </c>
      <c r="AI59" s="224"/>
      <c r="AJ59" s="16" t="str">
        <f t="shared" si="32"/>
        <v>LP1100</v>
      </c>
      <c r="AK59" s="16" t="str">
        <f t="shared" si="4"/>
        <v>A17</v>
      </c>
      <c r="AL59" s="16" t="str">
        <f t="shared" si="35"/>
        <v>LP</v>
      </c>
      <c r="AM59" s="227" t="str">
        <f t="shared" si="36"/>
        <v>21100</v>
      </c>
      <c r="AO59" s="16" t="str">
        <f t="shared" si="7"/>
        <v>_</v>
      </c>
      <c r="AP59" s="16">
        <f t="shared" si="8"/>
        <v>11</v>
      </c>
      <c r="AQ59" s="16" t="str">
        <f t="shared" si="34"/>
        <v>LAHH</v>
      </c>
      <c r="AR59" s="16" t="str">
        <f t="shared" si="10"/>
        <v>A17LP21100_LAHH</v>
      </c>
      <c r="AS59" s="16" t="str">
        <f t="shared" si="11"/>
        <v>ok</v>
      </c>
      <c r="AW59" s="16" t="str">
        <f t="shared" si="12"/>
        <v/>
      </c>
      <c r="AX59" s="16" t="str">
        <f t="shared" si="13"/>
        <v/>
      </c>
      <c r="AY59" s="16">
        <f t="shared" si="14"/>
        <v>0</v>
      </c>
    </row>
    <row r="60" spans="1:51" ht="15" hidden="1" customHeight="1" x14ac:dyDescent="0.2">
      <c r="A60" s="16" t="str">
        <f t="shared" si="2"/>
        <v>ID-S01AP1030-00058</v>
      </c>
      <c r="B60" s="17">
        <v>58</v>
      </c>
      <c r="C60" s="80"/>
      <c r="D60" s="35" t="s">
        <v>166</v>
      </c>
      <c r="E60" s="35" t="s">
        <v>167</v>
      </c>
      <c r="F60" s="20"/>
      <c r="G60" s="21" t="s">
        <v>27</v>
      </c>
      <c r="H60" s="36" t="s">
        <v>28</v>
      </c>
      <c r="I60" s="37" t="s">
        <v>40</v>
      </c>
      <c r="J60" s="37" t="s">
        <v>31</v>
      </c>
      <c r="K60" s="37"/>
      <c r="L60" s="22" t="s">
        <v>31</v>
      </c>
      <c r="M60" s="38"/>
      <c r="N60" s="39"/>
      <c r="O60" s="85"/>
      <c r="P60" s="85"/>
      <c r="Q60" s="40" t="s">
        <v>168</v>
      </c>
      <c r="R60" s="41" t="s">
        <v>169</v>
      </c>
      <c r="S60" s="40" t="s">
        <v>34</v>
      </c>
      <c r="T60" s="40" t="s">
        <v>170</v>
      </c>
      <c r="U60" s="42">
        <v>100</v>
      </c>
      <c r="V60" s="43" t="s">
        <v>171</v>
      </c>
      <c r="W60" s="37"/>
      <c r="X60" s="22"/>
      <c r="Y60" s="153"/>
      <c r="Z60" s="158"/>
      <c r="AA60" s="155">
        <f>COUNTIF($Z$1:Z60,Z60)</f>
        <v>0</v>
      </c>
      <c r="AB60" s="83">
        <f t="shared" si="16"/>
        <v>0</v>
      </c>
      <c r="AC60" s="122" t="e">
        <f>VLOOKUP(Z60,'module list'!A:B,2,0)</f>
        <v>#N/A</v>
      </c>
      <c r="AD60" s="44"/>
      <c r="AE60" s="44" t="s">
        <v>172</v>
      </c>
      <c r="AF60" s="33" t="s">
        <v>37</v>
      </c>
      <c r="AG60" s="16" t="str">
        <f t="shared" si="3"/>
        <v/>
      </c>
      <c r="AH60" s="222" t="str">
        <f t="shared" si="0"/>
        <v>LP1100 filling lime SL1100 - Level indicator</v>
      </c>
      <c r="AI60" s="224"/>
      <c r="AJ60" s="16" t="str">
        <f t="shared" si="32"/>
        <v>LP1100</v>
      </c>
      <c r="AK60" s="16" t="str">
        <f t="shared" si="4"/>
        <v>A17</v>
      </c>
      <c r="AL60" s="16" t="str">
        <f t="shared" si="35"/>
        <v>LP</v>
      </c>
      <c r="AM60" s="227" t="str">
        <f t="shared" si="36"/>
        <v>11100</v>
      </c>
      <c r="AO60" s="16" t="str">
        <f t="shared" si="7"/>
        <v>_</v>
      </c>
      <c r="AP60" s="16">
        <f t="shared" si="8"/>
        <v>11</v>
      </c>
      <c r="AQ60" s="16" t="str">
        <f t="shared" si="34"/>
        <v>LI</v>
      </c>
      <c r="AR60" s="16" t="str">
        <f t="shared" si="10"/>
        <v>A17LP11100_LI</v>
      </c>
      <c r="AS60" s="16" t="str">
        <f t="shared" si="11"/>
        <v>ok</v>
      </c>
      <c r="AW60" s="16" t="str">
        <f t="shared" ref="AW25:AW88" si="37">IFERROR(IF(FIND("A",AC60,1),S60,""),"")</f>
        <v/>
      </c>
      <c r="AX60" s="16" t="str">
        <f t="shared" ref="AX4:AX67" si="38">IFERROR(IF(FIND("AI",AC60,1),U60,""),"")</f>
        <v/>
      </c>
      <c r="AY60" s="16" t="str">
        <f t="shared" si="14"/>
        <v>%</v>
      </c>
    </row>
    <row r="61" spans="1:51" ht="15" customHeight="1" x14ac:dyDescent="0.2">
      <c r="A61" s="16" t="str">
        <f t="shared" si="2"/>
        <v>ID-S01AP1030-00059</v>
      </c>
      <c r="B61" s="17">
        <v>59</v>
      </c>
      <c r="C61" s="17"/>
      <c r="D61" s="18" t="s">
        <v>173</v>
      </c>
      <c r="E61" s="19" t="s">
        <v>174</v>
      </c>
      <c r="F61" s="20"/>
      <c r="G61" s="21" t="s">
        <v>27</v>
      </c>
      <c r="H61" s="22" t="s">
        <v>28</v>
      </c>
      <c r="I61" s="23" t="s">
        <v>40</v>
      </c>
      <c r="J61" s="22" t="s">
        <v>31</v>
      </c>
      <c r="K61" s="22"/>
      <c r="L61" s="22" t="s">
        <v>31</v>
      </c>
      <c r="M61" s="23"/>
      <c r="N61" s="24"/>
      <c r="O61" s="63"/>
      <c r="P61" s="63"/>
      <c r="Q61" s="25" t="s">
        <v>42</v>
      </c>
      <c r="R61" s="26" t="s">
        <v>43</v>
      </c>
      <c r="S61" s="26" t="s">
        <v>44</v>
      </c>
      <c r="T61" s="26" t="s">
        <v>45</v>
      </c>
      <c r="U61" s="26" t="s">
        <v>46</v>
      </c>
      <c r="V61" s="34">
        <v>0</v>
      </c>
      <c r="W61" s="31"/>
      <c r="X61" s="22">
        <v>12</v>
      </c>
      <c r="Y61" s="152"/>
      <c r="Z61" s="139" t="s">
        <v>2923</v>
      </c>
      <c r="AA61" s="155">
        <f>COUNTIF($Z$1:Z61,Z61)</f>
        <v>2</v>
      </c>
      <c r="AB61" s="83">
        <f t="shared" si="16"/>
        <v>26</v>
      </c>
      <c r="AC61" s="122" t="str">
        <f>VLOOKUP(Z61,'module list'!A:B,2,0)</f>
        <v>DI</v>
      </c>
      <c r="AD61" s="122"/>
      <c r="AE61" s="32"/>
      <c r="AF61" s="33" t="s">
        <v>37</v>
      </c>
      <c r="AG61" s="16" t="str">
        <f t="shared" si="3"/>
        <v>12.1.4</v>
      </c>
      <c r="AH61" s="222" t="str">
        <f t="shared" si="0"/>
        <v>AP1300 cleaning lime FF1100 - in remote</v>
      </c>
      <c r="AI61" s="224"/>
      <c r="AJ61" s="16" t="str">
        <f t="shared" si="32"/>
        <v>AP1300</v>
      </c>
      <c r="AK61" s="16" t="str">
        <f t="shared" si="4"/>
        <v>A17</v>
      </c>
      <c r="AL61" s="16" t="str">
        <f t="shared" si="35"/>
        <v>CD</v>
      </c>
      <c r="AM61" s="16" t="str">
        <f t="shared" si="6"/>
        <v>1300</v>
      </c>
      <c r="AO61" s="16" t="str">
        <f t="shared" si="7"/>
        <v>_</v>
      </c>
      <c r="AP61" s="16">
        <f t="shared" si="8"/>
        <v>10</v>
      </c>
      <c r="AQ61" s="16" t="str">
        <f t="shared" si="34"/>
        <v>YLRE</v>
      </c>
      <c r="AR61" s="16" t="str">
        <f t="shared" si="10"/>
        <v>A17CD1300_YLRE</v>
      </c>
      <c r="AS61" s="16" t="str">
        <f t="shared" si="11"/>
        <v>ok</v>
      </c>
      <c r="AW61" s="16" t="str">
        <f t="shared" ref="AW61:AW69" si="39">IFERROR(IF(FIND("A",Q61,1),S61,""),"")</f>
        <v/>
      </c>
      <c r="AX61" s="16" t="str">
        <f t="shared" ref="AX61:AX69" si="40">IFERROR(IF(FIND("AI",Q61,1),U61,""),"")</f>
        <v/>
      </c>
      <c r="AY61" s="16">
        <f t="shared" si="14"/>
        <v>0</v>
      </c>
    </row>
    <row r="62" spans="1:51" ht="15" customHeight="1" x14ac:dyDescent="0.2">
      <c r="A62" s="16" t="str">
        <f t="shared" si="2"/>
        <v>ID-S01AP1030-00060</v>
      </c>
      <c r="B62" s="17">
        <v>60</v>
      </c>
      <c r="C62" s="17"/>
      <c r="D62" s="18" t="s">
        <v>175</v>
      </c>
      <c r="E62" s="19" t="s">
        <v>176</v>
      </c>
      <c r="F62" s="20"/>
      <c r="G62" s="21" t="s">
        <v>27</v>
      </c>
      <c r="H62" s="22" t="s">
        <v>28</v>
      </c>
      <c r="I62" s="23" t="s">
        <v>40</v>
      </c>
      <c r="J62" s="22" t="s">
        <v>31</v>
      </c>
      <c r="K62" s="22"/>
      <c r="L62" s="22" t="s">
        <v>31</v>
      </c>
      <c r="M62" s="23"/>
      <c r="N62" s="24"/>
      <c r="O62" s="63"/>
      <c r="P62" s="63"/>
      <c r="Q62" s="25" t="s">
        <v>42</v>
      </c>
      <c r="R62" s="26" t="s">
        <v>43</v>
      </c>
      <c r="S62" s="26" t="s">
        <v>51</v>
      </c>
      <c r="T62" s="26" t="s">
        <v>45</v>
      </c>
      <c r="U62" s="26" t="s">
        <v>46</v>
      </c>
      <c r="V62" s="34">
        <v>0</v>
      </c>
      <c r="W62" s="31"/>
      <c r="X62" s="22">
        <v>12</v>
      </c>
      <c r="Y62" s="152"/>
      <c r="Z62" s="139" t="s">
        <v>2923</v>
      </c>
      <c r="AA62" s="155">
        <f>COUNTIF($Z$1:Z62,Z62)</f>
        <v>3</v>
      </c>
      <c r="AB62" s="83">
        <f t="shared" si="16"/>
        <v>26</v>
      </c>
      <c r="AC62" s="122" t="str">
        <f>VLOOKUP(Z62,'module list'!A:B,2,0)</f>
        <v>DI</v>
      </c>
      <c r="AD62" s="122"/>
      <c r="AE62" s="32"/>
      <c r="AF62" s="33" t="s">
        <v>37</v>
      </c>
      <c r="AG62" s="16" t="str">
        <f t="shared" si="3"/>
        <v>12.1.4</v>
      </c>
      <c r="AH62" s="222" t="str">
        <f t="shared" si="0"/>
        <v>AP1300 cleaning lime FF1100 - com.alarm</v>
      </c>
      <c r="AI62" s="224"/>
      <c r="AJ62" s="16" t="str">
        <f t="shared" si="32"/>
        <v>AP1300</v>
      </c>
      <c r="AK62" s="16" t="str">
        <f t="shared" si="4"/>
        <v>A17</v>
      </c>
      <c r="AL62" s="16" t="str">
        <f t="shared" si="35"/>
        <v>CD</v>
      </c>
      <c r="AM62" s="16" t="str">
        <f t="shared" si="6"/>
        <v>1300</v>
      </c>
      <c r="AO62" s="16" t="str">
        <f t="shared" si="7"/>
        <v>_</v>
      </c>
      <c r="AP62" s="16">
        <f t="shared" si="8"/>
        <v>10</v>
      </c>
      <c r="AQ62" s="16" t="str">
        <f t="shared" si="34"/>
        <v>YSA</v>
      </c>
      <c r="AR62" s="16" t="str">
        <f t="shared" si="10"/>
        <v>A17CD1300_YSA</v>
      </c>
      <c r="AS62" s="16" t="str">
        <f t="shared" si="11"/>
        <v>ok</v>
      </c>
      <c r="AW62" s="16" t="str">
        <f t="shared" si="39"/>
        <v/>
      </c>
      <c r="AX62" s="16" t="str">
        <f t="shared" si="40"/>
        <v/>
      </c>
      <c r="AY62" s="16">
        <f t="shared" si="14"/>
        <v>0</v>
      </c>
    </row>
    <row r="63" spans="1:51" ht="15" customHeight="1" x14ac:dyDescent="0.2">
      <c r="A63" s="16" t="str">
        <f t="shared" si="2"/>
        <v>ID-S01AP1030-00061</v>
      </c>
      <c r="B63" s="17">
        <v>61</v>
      </c>
      <c r="C63" s="17"/>
      <c r="D63" s="18" t="s">
        <v>177</v>
      </c>
      <c r="E63" s="19" t="s">
        <v>178</v>
      </c>
      <c r="F63" s="20"/>
      <c r="G63" s="21" t="s">
        <v>27</v>
      </c>
      <c r="H63" s="22" t="s">
        <v>28</v>
      </c>
      <c r="I63" s="23" t="s">
        <v>40</v>
      </c>
      <c r="J63" s="22" t="s">
        <v>31</v>
      </c>
      <c r="K63" s="22"/>
      <c r="L63" s="22" t="s">
        <v>31</v>
      </c>
      <c r="M63" s="23"/>
      <c r="N63" s="24"/>
      <c r="O63" s="63"/>
      <c r="P63" s="63"/>
      <c r="Q63" s="25" t="s">
        <v>54</v>
      </c>
      <c r="R63" s="26" t="s">
        <v>55</v>
      </c>
      <c r="S63" s="26" t="s">
        <v>44</v>
      </c>
      <c r="T63" s="26" t="s">
        <v>56</v>
      </c>
      <c r="U63" s="26" t="s">
        <v>46</v>
      </c>
      <c r="V63" s="34">
        <v>0</v>
      </c>
      <c r="W63" s="31"/>
      <c r="X63" s="22">
        <v>12</v>
      </c>
      <c r="Y63" s="152"/>
      <c r="Z63" s="139" t="s">
        <v>2947</v>
      </c>
      <c r="AA63" s="155">
        <f>COUNTIF($Z$1:Z63,Z63)</f>
        <v>5</v>
      </c>
      <c r="AB63" s="83">
        <f t="shared" si="16"/>
        <v>31</v>
      </c>
      <c r="AC63" s="122" t="str">
        <f>VLOOKUP(Z63,'module list'!A:B,2,0)</f>
        <v>DO</v>
      </c>
      <c r="AD63" s="122"/>
      <c r="AE63" s="32"/>
      <c r="AF63" s="33" t="s">
        <v>37</v>
      </c>
      <c r="AG63" s="16" t="str">
        <f t="shared" si="3"/>
        <v>12.1.4</v>
      </c>
      <c r="AH63" s="222" t="str">
        <f t="shared" si="0"/>
        <v>AP1300 cleaning lime FF1100 - enable</v>
      </c>
      <c r="AI63" s="224"/>
      <c r="AJ63" s="16" t="str">
        <f t="shared" si="32"/>
        <v>AP1300</v>
      </c>
      <c r="AK63" s="16" t="str">
        <f t="shared" si="4"/>
        <v>A17</v>
      </c>
      <c r="AL63" s="16" t="str">
        <f t="shared" si="35"/>
        <v>CD</v>
      </c>
      <c r="AM63" s="16" t="str">
        <f t="shared" si="6"/>
        <v>1300</v>
      </c>
      <c r="AO63" s="16" t="str">
        <f t="shared" si="7"/>
        <v>_</v>
      </c>
      <c r="AP63" s="16">
        <f t="shared" si="8"/>
        <v>10</v>
      </c>
      <c r="AQ63" s="16" t="str">
        <f t="shared" si="34"/>
        <v>HSH</v>
      </c>
      <c r="AR63" s="16" t="str">
        <f t="shared" si="10"/>
        <v>A17CD1300_HSH</v>
      </c>
      <c r="AS63" s="16" t="str">
        <f t="shared" si="11"/>
        <v>ok</v>
      </c>
      <c r="AW63" s="16" t="str">
        <f t="shared" si="39"/>
        <v/>
      </c>
      <c r="AX63" s="16" t="str">
        <f t="shared" si="40"/>
        <v/>
      </c>
      <c r="AY63" s="16">
        <f t="shared" si="14"/>
        <v>0</v>
      </c>
    </row>
    <row r="64" spans="1:51" ht="15" customHeight="1" x14ac:dyDescent="0.2">
      <c r="A64" s="16" t="str">
        <f t="shared" si="2"/>
        <v>ID-S01AP1030-00062</v>
      </c>
      <c r="B64" s="17">
        <v>62</v>
      </c>
      <c r="C64" s="17"/>
      <c r="D64" s="18" t="s">
        <v>179</v>
      </c>
      <c r="E64" s="19" t="s">
        <v>180</v>
      </c>
      <c r="F64" s="20"/>
      <c r="G64" s="21" t="s">
        <v>27</v>
      </c>
      <c r="H64" s="22" t="s">
        <v>28</v>
      </c>
      <c r="I64" s="23" t="s">
        <v>40</v>
      </c>
      <c r="J64" s="22" t="s">
        <v>151</v>
      </c>
      <c r="K64" s="22"/>
      <c r="L64" s="22" t="s">
        <v>31</v>
      </c>
      <c r="M64" s="23"/>
      <c r="N64" s="24"/>
      <c r="O64" s="63"/>
      <c r="P64" s="63"/>
      <c r="Q64" s="25" t="s">
        <v>42</v>
      </c>
      <c r="R64" s="29" t="s">
        <v>181</v>
      </c>
      <c r="S64" s="26" t="s">
        <v>51</v>
      </c>
      <c r="T64" s="26" t="s">
        <v>45</v>
      </c>
      <c r="U64" s="26" t="s">
        <v>46</v>
      </c>
      <c r="V64" s="34">
        <v>0</v>
      </c>
      <c r="W64" s="31"/>
      <c r="X64" s="22">
        <v>12</v>
      </c>
      <c r="Y64" s="152" t="str">
        <f t="shared" ref="Y64:Y65" si="41">AN64</f>
        <v>A</v>
      </c>
      <c r="Z64" s="142" t="s">
        <v>2932</v>
      </c>
      <c r="AA64" s="155">
        <f>COUNTIF($Z$1:Z64,Z64)</f>
        <v>3</v>
      </c>
      <c r="AB64" s="83">
        <f t="shared" si="16"/>
        <v>27</v>
      </c>
      <c r="AC64" s="122" t="str">
        <f>VLOOKUP(Z64,'module list'!A:B,2,0)</f>
        <v>DI</v>
      </c>
      <c r="AD64" s="122"/>
      <c r="AE64" s="32"/>
      <c r="AF64" s="33" t="s">
        <v>172</v>
      </c>
      <c r="AG64" s="16" t="str">
        <f t="shared" si="3"/>
        <v>12.1.5</v>
      </c>
      <c r="AH64" s="222" t="str">
        <f t="shared" si="0"/>
        <v>H LSH1101A lime hopper HP1101A</v>
      </c>
      <c r="AI64" s="224"/>
      <c r="AJ64" s="16" t="str">
        <f t="shared" si="32"/>
        <v>H</v>
      </c>
      <c r="AK64" s="16" t="str">
        <f t="shared" si="4"/>
        <v>A17</v>
      </c>
      <c r="AL64" s="16" t="str">
        <f t="shared" ref="AL64:AL68" si="42">MID(D64,4,3)</f>
        <v>LSH</v>
      </c>
      <c r="AM64" s="16" t="str">
        <f t="shared" si="6"/>
        <v>1101</v>
      </c>
      <c r="AN64" s="16" t="str">
        <f t="shared" ref="AN64:AN68" si="43">MID(D64,11,1)</f>
        <v>A</v>
      </c>
      <c r="AO64" s="16" t="str">
        <f t="shared" si="7"/>
        <v/>
      </c>
      <c r="AP64" s="16" t="str">
        <f t="shared" si="8"/>
        <v/>
      </c>
      <c r="AQ64" s="226"/>
      <c r="AR64" s="16" t="str">
        <f t="shared" si="10"/>
        <v>A17LSH1101A</v>
      </c>
      <c r="AS64" s="16" t="str">
        <f t="shared" si="11"/>
        <v>ok</v>
      </c>
      <c r="AW64" s="16" t="str">
        <f t="shared" si="39"/>
        <v/>
      </c>
      <c r="AX64" s="16" t="str">
        <f t="shared" si="40"/>
        <v/>
      </c>
      <c r="AY64" s="16">
        <f t="shared" si="14"/>
        <v>0</v>
      </c>
    </row>
    <row r="65" spans="1:51" ht="15" customHeight="1" x14ac:dyDescent="0.2">
      <c r="A65" s="16" t="str">
        <f t="shared" si="2"/>
        <v>ID-S01AP1030-00063</v>
      </c>
      <c r="B65" s="17">
        <v>63</v>
      </c>
      <c r="C65" s="17"/>
      <c r="D65" s="18" t="s">
        <v>182</v>
      </c>
      <c r="E65" s="19" t="s">
        <v>183</v>
      </c>
      <c r="F65" s="20"/>
      <c r="G65" s="21" t="s">
        <v>27</v>
      </c>
      <c r="H65" s="22" t="s">
        <v>28</v>
      </c>
      <c r="I65" s="23" t="s">
        <v>40</v>
      </c>
      <c r="J65" s="22" t="s">
        <v>146</v>
      </c>
      <c r="K65" s="22"/>
      <c r="L65" s="22" t="s">
        <v>31</v>
      </c>
      <c r="M65" s="23"/>
      <c r="N65" s="24"/>
      <c r="O65" s="63"/>
      <c r="P65" s="63"/>
      <c r="Q65" s="25" t="s">
        <v>42</v>
      </c>
      <c r="R65" s="29" t="s">
        <v>181</v>
      </c>
      <c r="S65" s="26" t="s">
        <v>51</v>
      </c>
      <c r="T65" s="26" t="s">
        <v>45</v>
      </c>
      <c r="U65" s="26" t="s">
        <v>46</v>
      </c>
      <c r="V65" s="34">
        <v>0</v>
      </c>
      <c r="W65" s="31"/>
      <c r="X65" s="22">
        <v>12</v>
      </c>
      <c r="Y65" s="152" t="str">
        <f t="shared" si="41"/>
        <v>B</v>
      </c>
      <c r="Z65" s="142" t="s">
        <v>2941</v>
      </c>
      <c r="AA65" s="155">
        <f>COUNTIF($Z$1:Z65,Z65)</f>
        <v>3</v>
      </c>
      <c r="AB65" s="83">
        <f t="shared" si="16"/>
        <v>24</v>
      </c>
      <c r="AC65" s="122" t="str">
        <f>VLOOKUP(Z65,'module list'!A:B,2,0)</f>
        <v>DI</v>
      </c>
      <c r="AD65" s="122"/>
      <c r="AE65" s="32"/>
      <c r="AF65" s="33" t="s">
        <v>172</v>
      </c>
      <c r="AG65" s="16" t="str">
        <f t="shared" si="3"/>
        <v>12.1.6</v>
      </c>
      <c r="AH65" s="222" t="str">
        <f t="shared" si="0"/>
        <v>H LSH1101B lime hopper HP1101B</v>
      </c>
      <c r="AI65" s="224"/>
      <c r="AJ65" s="16" t="str">
        <f t="shared" si="32"/>
        <v>H</v>
      </c>
      <c r="AK65" s="16" t="str">
        <f t="shared" si="4"/>
        <v>A17</v>
      </c>
      <c r="AL65" s="16" t="str">
        <f t="shared" si="42"/>
        <v>LSH</v>
      </c>
      <c r="AM65" s="16" t="str">
        <f t="shared" si="6"/>
        <v>1101</v>
      </c>
      <c r="AN65" s="16" t="str">
        <f t="shared" si="43"/>
        <v>B</v>
      </c>
      <c r="AO65" s="16" t="str">
        <f t="shared" si="7"/>
        <v/>
      </c>
      <c r="AP65" s="16" t="str">
        <f t="shared" si="8"/>
        <v/>
      </c>
      <c r="AQ65" s="226"/>
      <c r="AR65" s="16" t="str">
        <f t="shared" si="10"/>
        <v>A17LSH1101B</v>
      </c>
      <c r="AS65" s="16" t="str">
        <f t="shared" si="11"/>
        <v>ok</v>
      </c>
      <c r="AW65" s="16" t="str">
        <f t="shared" si="39"/>
        <v/>
      </c>
      <c r="AX65" s="16" t="str">
        <f t="shared" si="40"/>
        <v/>
      </c>
      <c r="AY65" s="16">
        <f t="shared" si="14"/>
        <v>0</v>
      </c>
    </row>
    <row r="66" spans="1:51" ht="15" customHeight="1" x14ac:dyDescent="0.2">
      <c r="A66" s="16" t="str">
        <f t="shared" si="2"/>
        <v>ID-S01AP1030-00064</v>
      </c>
      <c r="B66" s="17">
        <v>64</v>
      </c>
      <c r="C66" s="17"/>
      <c r="D66" s="18" t="s">
        <v>184</v>
      </c>
      <c r="E66" s="19" t="s">
        <v>185</v>
      </c>
      <c r="F66" s="20"/>
      <c r="G66" s="21" t="s">
        <v>27</v>
      </c>
      <c r="H66" s="22" t="s">
        <v>28</v>
      </c>
      <c r="I66" s="23" t="s">
        <v>40</v>
      </c>
      <c r="J66" s="22" t="s">
        <v>186</v>
      </c>
      <c r="K66" s="22"/>
      <c r="L66" s="22" t="s">
        <v>31</v>
      </c>
      <c r="M66" s="23"/>
      <c r="N66" s="24"/>
      <c r="O66" s="63"/>
      <c r="P66" s="63"/>
      <c r="Q66" s="25" t="s">
        <v>42</v>
      </c>
      <c r="R66" s="29" t="s">
        <v>181</v>
      </c>
      <c r="S66" s="26" t="s">
        <v>51</v>
      </c>
      <c r="T66" s="26" t="s">
        <v>45</v>
      </c>
      <c r="U66" s="26" t="s">
        <v>46</v>
      </c>
      <c r="V66" s="34">
        <v>0</v>
      </c>
      <c r="W66" s="31"/>
      <c r="X66" s="22">
        <v>12</v>
      </c>
      <c r="Y66" s="152"/>
      <c r="Z66" s="139" t="s">
        <v>2933</v>
      </c>
      <c r="AA66" s="155">
        <f>COUNTIF($Z$1:Z66,Z66)</f>
        <v>1</v>
      </c>
      <c r="AB66" s="83">
        <f t="shared" si="16"/>
        <v>27</v>
      </c>
      <c r="AC66" s="122" t="str">
        <f>VLOOKUP(Z66,'module list'!A:B,2,0)</f>
        <v>DI</v>
      </c>
      <c r="AD66" s="122"/>
      <c r="AE66" s="32"/>
      <c r="AF66" s="33" t="s">
        <v>172</v>
      </c>
      <c r="AG66" s="16" t="str">
        <f t="shared" si="3"/>
        <v>12.1.6</v>
      </c>
      <c r="AH66" s="222" t="str">
        <f t="shared" si="0"/>
        <v>HH LSHH1100 lime silos SL1100</v>
      </c>
      <c r="AI66" s="224"/>
      <c r="AJ66" s="16" t="str">
        <f t="shared" si="32"/>
        <v>HH</v>
      </c>
      <c r="AK66" s="16" t="str">
        <f t="shared" si="4"/>
        <v>A17</v>
      </c>
      <c r="AL66" s="16" t="str">
        <f>MID(D66,4,4)</f>
        <v>LSHH</v>
      </c>
      <c r="AM66" s="16" t="str">
        <f t="shared" si="6"/>
        <v>1100</v>
      </c>
      <c r="AN66" s="16" t="str">
        <f>MID(D66,12,1)</f>
        <v/>
      </c>
      <c r="AO66" s="16" t="str">
        <f t="shared" si="7"/>
        <v/>
      </c>
      <c r="AP66" s="16" t="str">
        <f t="shared" si="8"/>
        <v/>
      </c>
      <c r="AQ66" s="226"/>
      <c r="AR66" s="16" t="str">
        <f t="shared" si="10"/>
        <v>A17LSHH1100</v>
      </c>
      <c r="AS66" s="16" t="str">
        <f t="shared" si="11"/>
        <v>ok</v>
      </c>
      <c r="AW66" s="16" t="str">
        <f t="shared" si="39"/>
        <v/>
      </c>
      <c r="AX66" s="16" t="str">
        <f t="shared" si="40"/>
        <v/>
      </c>
      <c r="AY66" s="16">
        <f t="shared" si="14"/>
        <v>0</v>
      </c>
    </row>
    <row r="67" spans="1:51" ht="15" customHeight="1" x14ac:dyDescent="0.2">
      <c r="A67" s="16" t="str">
        <f t="shared" si="2"/>
        <v>ID-S01AP1030-00065</v>
      </c>
      <c r="B67" s="17">
        <v>65</v>
      </c>
      <c r="C67" s="17"/>
      <c r="D67" s="18" t="s">
        <v>187</v>
      </c>
      <c r="E67" s="19" t="s">
        <v>188</v>
      </c>
      <c r="F67" s="20"/>
      <c r="G67" s="21" t="s">
        <v>27</v>
      </c>
      <c r="H67" s="22" t="s">
        <v>28</v>
      </c>
      <c r="I67" s="23" t="s">
        <v>40</v>
      </c>
      <c r="J67" s="22" t="s">
        <v>151</v>
      </c>
      <c r="K67" s="22"/>
      <c r="L67" s="22" t="s">
        <v>31</v>
      </c>
      <c r="M67" s="23"/>
      <c r="N67" s="24"/>
      <c r="O67" s="63"/>
      <c r="P67" s="63"/>
      <c r="Q67" s="25" t="s">
        <v>42</v>
      </c>
      <c r="R67" s="29" t="s">
        <v>181</v>
      </c>
      <c r="S67" s="26" t="s">
        <v>51</v>
      </c>
      <c r="T67" s="26" t="s">
        <v>45</v>
      </c>
      <c r="U67" s="26" t="s">
        <v>46</v>
      </c>
      <c r="V67" s="34">
        <v>0</v>
      </c>
      <c r="W67" s="31"/>
      <c r="X67" s="22">
        <v>12</v>
      </c>
      <c r="Y67" s="152" t="str">
        <f t="shared" ref="Y67:Y68" si="44">AN67</f>
        <v>A</v>
      </c>
      <c r="Z67" s="142" t="s">
        <v>2932</v>
      </c>
      <c r="AA67" s="155">
        <f>COUNTIF($Z$1:Z67,Z67)</f>
        <v>4</v>
      </c>
      <c r="AB67" s="83">
        <f t="shared" si="16"/>
        <v>27</v>
      </c>
      <c r="AC67" s="122" t="str">
        <f>VLOOKUP(Z67,'module list'!A:B,2,0)</f>
        <v>DI</v>
      </c>
      <c r="AD67" s="122"/>
      <c r="AE67" s="32"/>
      <c r="AF67" s="33" t="s">
        <v>172</v>
      </c>
      <c r="AG67" s="16" t="str">
        <f t="shared" si="3"/>
        <v>12.1.5</v>
      </c>
      <c r="AH67" s="222" t="str">
        <f t="shared" ref="AH67:AH130" si="45">RIGHT(E67,LEN(E67)-FIND(" ",E67))</f>
        <v>L LSL1101A lime hopper HP1101A</v>
      </c>
      <c r="AI67" s="224"/>
      <c r="AJ67" s="16" t="str">
        <f t="shared" si="32"/>
        <v>L</v>
      </c>
      <c r="AK67" s="16" t="str">
        <f t="shared" si="4"/>
        <v>A17</v>
      </c>
      <c r="AL67" s="16" t="str">
        <f t="shared" si="42"/>
        <v>LSL</v>
      </c>
      <c r="AM67" s="16" t="str">
        <f t="shared" si="6"/>
        <v>1101</v>
      </c>
      <c r="AN67" s="16" t="str">
        <f t="shared" si="43"/>
        <v>A</v>
      </c>
      <c r="AO67" s="16" t="str">
        <f t="shared" si="7"/>
        <v/>
      </c>
      <c r="AP67" s="16" t="str">
        <f t="shared" si="8"/>
        <v/>
      </c>
      <c r="AQ67" s="226"/>
      <c r="AR67" s="16" t="str">
        <f t="shared" si="10"/>
        <v>A17LSL1101A</v>
      </c>
      <c r="AS67" s="16" t="str">
        <f t="shared" si="11"/>
        <v>ok</v>
      </c>
      <c r="AW67" s="16" t="str">
        <f t="shared" si="39"/>
        <v/>
      </c>
      <c r="AX67" s="16" t="str">
        <f t="shared" si="40"/>
        <v/>
      </c>
      <c r="AY67" s="16">
        <f t="shared" si="14"/>
        <v>0</v>
      </c>
    </row>
    <row r="68" spans="1:51" ht="15" customHeight="1" x14ac:dyDescent="0.2">
      <c r="A68" s="16" t="str">
        <f t="shared" ref="A68:A131" si="46">"ID-"&amp;L68&amp;"-"&amp;TEXT(B68,"00000")</f>
        <v>ID-S01AP1030-00066</v>
      </c>
      <c r="B68" s="17">
        <v>66</v>
      </c>
      <c r="C68" s="17"/>
      <c r="D68" s="18" t="s">
        <v>189</v>
      </c>
      <c r="E68" s="19" t="s">
        <v>190</v>
      </c>
      <c r="F68" s="20"/>
      <c r="G68" s="21" t="s">
        <v>27</v>
      </c>
      <c r="H68" s="22" t="s">
        <v>28</v>
      </c>
      <c r="I68" s="23" t="s">
        <v>40</v>
      </c>
      <c r="J68" s="22" t="s">
        <v>146</v>
      </c>
      <c r="K68" s="22"/>
      <c r="L68" s="22" t="s">
        <v>31</v>
      </c>
      <c r="M68" s="23"/>
      <c r="N68" s="24"/>
      <c r="O68" s="63"/>
      <c r="P68" s="63"/>
      <c r="Q68" s="25" t="s">
        <v>42</v>
      </c>
      <c r="R68" s="29" t="s">
        <v>181</v>
      </c>
      <c r="S68" s="26" t="s">
        <v>51</v>
      </c>
      <c r="T68" s="26" t="s">
        <v>45</v>
      </c>
      <c r="U68" s="26" t="s">
        <v>46</v>
      </c>
      <c r="V68" s="34">
        <v>0</v>
      </c>
      <c r="W68" s="31"/>
      <c r="X68" s="22">
        <v>12</v>
      </c>
      <c r="Y68" s="152" t="str">
        <f t="shared" si="44"/>
        <v>B</v>
      </c>
      <c r="Z68" s="142" t="s">
        <v>2941</v>
      </c>
      <c r="AA68" s="155">
        <f>COUNTIF($Z$1:Z68,Z68)</f>
        <v>4</v>
      </c>
      <c r="AB68" s="83">
        <f t="shared" si="16"/>
        <v>24</v>
      </c>
      <c r="AC68" s="122" t="str">
        <f>VLOOKUP(Z68,'module list'!A:B,2,0)</f>
        <v>DI</v>
      </c>
      <c r="AD68" s="122"/>
      <c r="AE68" s="32"/>
      <c r="AF68" s="33" t="s">
        <v>172</v>
      </c>
      <c r="AG68" s="16" t="str">
        <f t="shared" ref="AG68:AG131" si="47">LEFT(Z68,6)</f>
        <v>12.1.6</v>
      </c>
      <c r="AH68" s="222" t="str">
        <f t="shared" si="45"/>
        <v>L LSL1101B lime hopper HP1101B</v>
      </c>
      <c r="AI68" s="224"/>
      <c r="AJ68" s="16" t="str">
        <f t="shared" si="32"/>
        <v>L</v>
      </c>
      <c r="AK68" s="16" t="str">
        <f t="shared" ref="AK68:AK131" si="48">LEFT(D68,3)</f>
        <v>A17</v>
      </c>
      <c r="AL68" s="16" t="str">
        <f t="shared" si="42"/>
        <v>LSL</v>
      </c>
      <c r="AM68" s="16" t="str">
        <f t="shared" ref="AM68:AM131" si="49">MID(D68,LEN(AK68)+LEN(AL68)+1,4)</f>
        <v>1101</v>
      </c>
      <c r="AN68" s="16" t="str">
        <f t="shared" si="43"/>
        <v>B</v>
      </c>
      <c r="AO68" s="16" t="str">
        <f t="shared" ref="AO68:AO131" si="50">IF(ISNUMBER(AP68),"_","")</f>
        <v/>
      </c>
      <c r="AP68" s="16" t="str">
        <f t="shared" ref="AP68:AP131" si="51">IFERROR(FIND("_",D68),"")</f>
        <v/>
      </c>
      <c r="AQ68" s="226"/>
      <c r="AR68" s="16" t="str">
        <f t="shared" ref="AR68:AR131" si="52">_xlfn.CONCAT(AK68:AO68,AQ68)</f>
        <v>A17LSL1101B</v>
      </c>
      <c r="AS68" s="16" t="str">
        <f t="shared" ref="AS68:AS131" si="53">IF(AR68=D68,"ok")</f>
        <v>ok</v>
      </c>
      <c r="AW68" s="16" t="str">
        <f t="shared" si="39"/>
        <v/>
      </c>
      <c r="AX68" s="16" t="str">
        <f t="shared" si="40"/>
        <v/>
      </c>
      <c r="AY68" s="16">
        <f t="shared" ref="AY68:AY131" si="54">V68</f>
        <v>0</v>
      </c>
    </row>
    <row r="69" spans="1:51" ht="15" customHeight="1" x14ac:dyDescent="0.2">
      <c r="A69" s="16" t="str">
        <f t="shared" si="46"/>
        <v>ID-S01AP1030-00067</v>
      </c>
      <c r="B69" s="17">
        <v>67</v>
      </c>
      <c r="C69" s="17"/>
      <c r="D69" s="18" t="s">
        <v>191</v>
      </c>
      <c r="E69" s="19" t="s">
        <v>192</v>
      </c>
      <c r="F69" s="20"/>
      <c r="G69" s="21" t="s">
        <v>27</v>
      </c>
      <c r="H69" s="22" t="s">
        <v>28</v>
      </c>
      <c r="I69" s="23" t="s">
        <v>40</v>
      </c>
      <c r="J69" s="22" t="s">
        <v>151</v>
      </c>
      <c r="K69" s="22"/>
      <c r="L69" s="22" t="s">
        <v>31</v>
      </c>
      <c r="M69" s="23"/>
      <c r="N69" s="24"/>
      <c r="O69" s="63"/>
      <c r="P69" s="63"/>
      <c r="Q69" s="25" t="s">
        <v>42</v>
      </c>
      <c r="R69" s="29" t="s">
        <v>181</v>
      </c>
      <c r="S69" s="26" t="s">
        <v>51</v>
      </c>
      <c r="T69" s="26" t="s">
        <v>45</v>
      </c>
      <c r="U69" s="26" t="s">
        <v>46</v>
      </c>
      <c r="V69" s="34">
        <v>0</v>
      </c>
      <c r="W69" s="31"/>
      <c r="X69" s="22">
        <v>12</v>
      </c>
      <c r="Y69" s="152"/>
      <c r="Z69" s="139" t="s">
        <v>2933</v>
      </c>
      <c r="AA69" s="155">
        <f>COUNTIF($Z$1:Z69,Z69)</f>
        <v>2</v>
      </c>
      <c r="AB69" s="83">
        <f t="shared" ref="AB69:AB132" si="55">COUNTIF(Z:Z,Z69)</f>
        <v>27</v>
      </c>
      <c r="AC69" s="122" t="str">
        <f>VLOOKUP(Z69,'module list'!A:B,2,0)</f>
        <v>DI</v>
      </c>
      <c r="AD69" s="122"/>
      <c r="AE69" s="32"/>
      <c r="AF69" s="33" t="s">
        <v>172</v>
      </c>
      <c r="AG69" s="16" t="str">
        <f t="shared" si="47"/>
        <v>12.1.6</v>
      </c>
      <c r="AH69" s="222" t="str">
        <f t="shared" si="45"/>
        <v>LL LSLL1100 lime silos SL1100</v>
      </c>
      <c r="AI69" s="224"/>
      <c r="AJ69" s="16" t="str">
        <f t="shared" si="32"/>
        <v>LL</v>
      </c>
      <c r="AK69" s="16" t="str">
        <f t="shared" si="48"/>
        <v>A17</v>
      </c>
      <c r="AL69" s="16" t="str">
        <f>MID(D69,4,4)</f>
        <v>LSLL</v>
      </c>
      <c r="AM69" s="16" t="str">
        <f t="shared" si="49"/>
        <v>1100</v>
      </c>
      <c r="AN69" s="16" t="str">
        <f>MID(D69,12,1)</f>
        <v/>
      </c>
      <c r="AO69" s="16" t="str">
        <f t="shared" si="50"/>
        <v/>
      </c>
      <c r="AP69" s="16" t="str">
        <f t="shared" si="51"/>
        <v/>
      </c>
      <c r="AQ69" s="226"/>
      <c r="AR69" s="16" t="str">
        <f t="shared" si="52"/>
        <v>A17LSLL1100</v>
      </c>
      <c r="AS69" s="16" t="str">
        <f t="shared" si="53"/>
        <v>ok</v>
      </c>
      <c r="AW69" s="16" t="str">
        <f t="shared" si="39"/>
        <v/>
      </c>
      <c r="AX69" s="16" t="str">
        <f t="shared" si="40"/>
        <v/>
      </c>
      <c r="AY69" s="16">
        <f t="shared" si="54"/>
        <v>0</v>
      </c>
    </row>
    <row r="70" spans="1:51" ht="15" hidden="1" customHeight="1" x14ac:dyDescent="0.2">
      <c r="A70" s="16" t="str">
        <f t="shared" si="46"/>
        <v>ID-S01AP1030-00068</v>
      </c>
      <c r="B70" s="17">
        <v>68</v>
      </c>
      <c r="C70" s="17"/>
      <c r="D70" s="45" t="s">
        <v>193</v>
      </c>
      <c r="E70" s="35" t="s">
        <v>194</v>
      </c>
      <c r="F70" s="46"/>
      <c r="G70" s="21" t="s">
        <v>27</v>
      </c>
      <c r="H70" s="37" t="s">
        <v>28</v>
      </c>
      <c r="I70" s="36" t="s">
        <v>40</v>
      </c>
      <c r="J70" s="37" t="s">
        <v>195</v>
      </c>
      <c r="K70" s="37"/>
      <c r="L70" s="22" t="s">
        <v>31</v>
      </c>
      <c r="M70" s="36"/>
      <c r="N70" s="38"/>
      <c r="O70" s="86"/>
      <c r="P70" s="86"/>
      <c r="Q70" s="39" t="s">
        <v>32</v>
      </c>
      <c r="R70" s="40" t="s">
        <v>33</v>
      </c>
      <c r="S70" s="47" t="s">
        <v>34</v>
      </c>
      <c r="T70" s="48" t="s">
        <v>35</v>
      </c>
      <c r="U70" s="49">
        <v>100</v>
      </c>
      <c r="V70" s="50" t="s">
        <v>171</v>
      </c>
      <c r="W70" s="43"/>
      <c r="X70" s="22"/>
      <c r="Y70" s="153"/>
      <c r="Z70" s="158"/>
      <c r="AA70" s="155">
        <f>COUNTIF($Z$1:Z70,Z70)</f>
        <v>0</v>
      </c>
      <c r="AB70" s="83">
        <f t="shared" si="55"/>
        <v>0</v>
      </c>
      <c r="AC70" s="122" t="e">
        <f>VLOOKUP(Z70,'module list'!A:B,2,0)</f>
        <v>#N/A</v>
      </c>
      <c r="AD70" s="37"/>
      <c r="AE70" s="44" t="s">
        <v>172</v>
      </c>
      <c r="AF70" s="33" t="s">
        <v>37</v>
      </c>
      <c r="AG70" s="16" t="str">
        <f t="shared" si="47"/>
        <v/>
      </c>
      <c r="AH70" s="222" t="str">
        <f t="shared" si="45"/>
        <v>LT1100 lime silos SL1100</v>
      </c>
      <c r="AI70" s="224"/>
      <c r="AJ70" s="16" t="str">
        <f t="shared" si="32"/>
        <v>LT1100</v>
      </c>
      <c r="AK70" s="16" t="str">
        <f t="shared" si="48"/>
        <v>A17</v>
      </c>
      <c r="AL70" s="16" t="str">
        <f>MID(D70,4,2)</f>
        <v>LI</v>
      </c>
      <c r="AM70" s="16" t="str">
        <f t="shared" si="49"/>
        <v>1100</v>
      </c>
      <c r="AN70" s="16" t="str">
        <f t="shared" ref="AN70:AN126" si="56">MID(D70,10,1)</f>
        <v/>
      </c>
      <c r="AO70" s="16" t="str">
        <f t="shared" si="50"/>
        <v/>
      </c>
      <c r="AP70" s="16" t="str">
        <f t="shared" si="51"/>
        <v/>
      </c>
      <c r="AQ70" s="226"/>
      <c r="AR70" s="16" t="str">
        <f t="shared" si="52"/>
        <v>A17LI1100</v>
      </c>
      <c r="AS70" s="16" t="str">
        <f t="shared" si="53"/>
        <v>ok</v>
      </c>
      <c r="AW70" s="16" t="str">
        <f t="shared" si="37"/>
        <v/>
      </c>
      <c r="AX70" s="16" t="str">
        <f t="shared" ref="AX68:AX131" si="57">IFERROR(IF(FIND("AI",AC70,1),U70,""),"")</f>
        <v/>
      </c>
      <c r="AY70" s="16" t="str">
        <f t="shared" si="54"/>
        <v>%</v>
      </c>
    </row>
    <row r="71" spans="1:51" ht="15" customHeight="1" x14ac:dyDescent="0.2">
      <c r="A71" s="16" t="str">
        <f t="shared" si="46"/>
        <v>ID-S01AP1030-00069</v>
      </c>
      <c r="B71" s="17">
        <v>69</v>
      </c>
      <c r="C71" s="17"/>
      <c r="D71" s="18" t="s">
        <v>196</v>
      </c>
      <c r="E71" s="19" t="s">
        <v>197</v>
      </c>
      <c r="F71" s="20"/>
      <c r="G71" s="21" t="s">
        <v>27</v>
      </c>
      <c r="H71" s="22" t="s">
        <v>28</v>
      </c>
      <c r="I71" s="23" t="s">
        <v>40</v>
      </c>
      <c r="J71" s="22" t="s">
        <v>151</v>
      </c>
      <c r="K71" s="22"/>
      <c r="L71" s="22" t="s">
        <v>31</v>
      </c>
      <c r="M71" s="23"/>
      <c r="N71" s="24"/>
      <c r="O71" s="63"/>
      <c r="P71" s="63"/>
      <c r="Q71" s="25" t="s">
        <v>42</v>
      </c>
      <c r="R71" s="26" t="s">
        <v>43</v>
      </c>
      <c r="S71" s="26" t="s">
        <v>44</v>
      </c>
      <c r="T71" s="26" t="s">
        <v>45</v>
      </c>
      <c r="U71" s="26" t="s">
        <v>46</v>
      </c>
      <c r="V71" s="34">
        <v>0</v>
      </c>
      <c r="W71" s="31"/>
      <c r="X71" s="22">
        <v>12</v>
      </c>
      <c r="Y71" s="152" t="str">
        <f>AN71</f>
        <v>A</v>
      </c>
      <c r="Z71" s="142" t="s">
        <v>2932</v>
      </c>
      <c r="AA71" s="155">
        <f>COUNTIF($Z$1:Z71,Z71)</f>
        <v>5</v>
      </c>
      <c r="AB71" s="83">
        <f t="shared" si="55"/>
        <v>27</v>
      </c>
      <c r="AC71" s="122" t="str">
        <f>VLOOKUP(Z71,'module list'!A:B,2,0)</f>
        <v>DI</v>
      </c>
      <c r="AD71" s="122"/>
      <c r="AE71" s="32"/>
      <c r="AF71" s="33" t="s">
        <v>37</v>
      </c>
      <c r="AG71" s="16" t="str">
        <f t="shared" si="47"/>
        <v>12.1.5</v>
      </c>
      <c r="AH71" s="222" t="str">
        <f t="shared" si="45"/>
        <v>POV1102A extract. lime silos SL1100 - opened</v>
      </c>
      <c r="AI71" s="224"/>
      <c r="AJ71" s="16" t="str">
        <f t="shared" si="32"/>
        <v>POV1102A</v>
      </c>
      <c r="AK71" s="16" t="str">
        <f t="shared" si="48"/>
        <v>A17</v>
      </c>
      <c r="AL71" s="16" t="str">
        <f t="shared" ref="AL71:AL76" si="58">MID(D71,4,3)</f>
        <v>POV</v>
      </c>
      <c r="AM71" s="16" t="str">
        <f t="shared" si="49"/>
        <v>1102</v>
      </c>
      <c r="AN71" s="16" t="str">
        <f t="shared" ref="AN71:AN76" si="59">MID(D71,11,1)</f>
        <v>A</v>
      </c>
      <c r="AO71" s="16" t="str">
        <f t="shared" si="50"/>
        <v>_</v>
      </c>
      <c r="AP71" s="16">
        <f t="shared" si="51"/>
        <v>12</v>
      </c>
      <c r="AQ71" s="16" t="str">
        <f t="shared" ref="AQ71:AQ76" si="60">RIGHT(D71,LEN(D71)-FIND("_",D71))</f>
        <v>ZSH</v>
      </c>
      <c r="AR71" s="16" t="str">
        <f t="shared" si="52"/>
        <v>A17POV1102A_ZSH</v>
      </c>
      <c r="AS71" s="16" t="str">
        <f t="shared" si="53"/>
        <v>ok</v>
      </c>
      <c r="AW71" s="16" t="str">
        <f t="shared" ref="AW71:AW134" si="61">IFERROR(IF(FIND("A",Q71,1),S71,""),"")</f>
        <v/>
      </c>
      <c r="AX71" s="16" t="str">
        <f t="shared" ref="AX71:AX134" si="62">IFERROR(IF(FIND("AI",Q71,1),U71,""),"")</f>
        <v/>
      </c>
      <c r="AY71" s="16">
        <f t="shared" si="54"/>
        <v>0</v>
      </c>
    </row>
    <row r="72" spans="1:51" ht="15" customHeight="1" x14ac:dyDescent="0.2">
      <c r="A72" s="16" t="str">
        <f t="shared" si="46"/>
        <v>ID-S01AP1030-00070</v>
      </c>
      <c r="B72" s="17">
        <v>70</v>
      </c>
      <c r="C72" s="17"/>
      <c r="D72" s="18" t="s">
        <v>198</v>
      </c>
      <c r="E72" s="19" t="s">
        <v>199</v>
      </c>
      <c r="F72" s="20"/>
      <c r="G72" s="21" t="s">
        <v>27</v>
      </c>
      <c r="H72" s="22" t="s">
        <v>28</v>
      </c>
      <c r="I72" s="23" t="s">
        <v>40</v>
      </c>
      <c r="J72" s="22" t="s">
        <v>200</v>
      </c>
      <c r="K72" s="22"/>
      <c r="L72" s="22" t="s">
        <v>31</v>
      </c>
      <c r="M72" s="23"/>
      <c r="N72" s="24"/>
      <c r="O72" s="63"/>
      <c r="P72" s="63"/>
      <c r="Q72" s="25" t="s">
        <v>54</v>
      </c>
      <c r="R72" s="26" t="s">
        <v>201</v>
      </c>
      <c r="S72" s="26" t="s">
        <v>44</v>
      </c>
      <c r="T72" s="26" t="s">
        <v>56</v>
      </c>
      <c r="U72" s="26" t="s">
        <v>46</v>
      </c>
      <c r="V72" s="34">
        <v>0</v>
      </c>
      <c r="W72" s="31"/>
      <c r="X72" s="22">
        <v>12</v>
      </c>
      <c r="Y72" s="152"/>
      <c r="Z72" s="139" t="s">
        <v>2944</v>
      </c>
      <c r="AA72" s="155">
        <f>COUNTIF($Z$1:Z72,Z72)</f>
        <v>9</v>
      </c>
      <c r="AB72" s="83">
        <f t="shared" si="55"/>
        <v>22</v>
      </c>
      <c r="AC72" s="122" t="str">
        <f>VLOOKUP(Z72,'module list'!A:B,2,0)</f>
        <v>DO</v>
      </c>
      <c r="AD72" s="122"/>
      <c r="AE72" s="32"/>
      <c r="AF72" s="33" t="s">
        <v>37</v>
      </c>
      <c r="AG72" s="16" t="str">
        <f t="shared" si="47"/>
        <v>12.1.1</v>
      </c>
      <c r="AH72" s="222" t="str">
        <f t="shared" si="45"/>
        <v>POV1102A extract. lime silos SL1100 - open</v>
      </c>
      <c r="AI72" s="224"/>
      <c r="AJ72" s="16" t="str">
        <f t="shared" si="32"/>
        <v>POV1102A</v>
      </c>
      <c r="AK72" s="16" t="str">
        <f t="shared" si="48"/>
        <v>A17</v>
      </c>
      <c r="AL72" s="16" t="str">
        <f t="shared" si="58"/>
        <v>POV</v>
      </c>
      <c r="AM72" s="16" t="str">
        <f t="shared" si="49"/>
        <v>1102</v>
      </c>
      <c r="AN72" s="16" t="str">
        <f t="shared" si="59"/>
        <v>A</v>
      </c>
      <c r="AO72" s="16" t="str">
        <f t="shared" si="50"/>
        <v>_</v>
      </c>
      <c r="AP72" s="16">
        <f t="shared" si="51"/>
        <v>12</v>
      </c>
      <c r="AQ72" s="16" t="str">
        <f t="shared" si="60"/>
        <v>HSH</v>
      </c>
      <c r="AR72" s="16" t="str">
        <f t="shared" si="52"/>
        <v>A17POV1102A_HSH</v>
      </c>
      <c r="AS72" s="16" t="str">
        <f t="shared" si="53"/>
        <v>ok</v>
      </c>
      <c r="AW72" s="16" t="str">
        <f t="shared" si="61"/>
        <v/>
      </c>
      <c r="AX72" s="16" t="str">
        <f t="shared" si="62"/>
        <v/>
      </c>
      <c r="AY72" s="16">
        <f t="shared" si="54"/>
        <v>0</v>
      </c>
    </row>
    <row r="73" spans="1:51" ht="15" customHeight="1" x14ac:dyDescent="0.2">
      <c r="A73" s="16" t="str">
        <f t="shared" si="46"/>
        <v>ID-S01AP1030-00071</v>
      </c>
      <c r="B73" s="17">
        <v>71</v>
      </c>
      <c r="C73" s="17"/>
      <c r="D73" s="18" t="s">
        <v>202</v>
      </c>
      <c r="E73" s="19" t="s">
        <v>203</v>
      </c>
      <c r="F73" s="20"/>
      <c r="G73" s="21" t="s">
        <v>27</v>
      </c>
      <c r="H73" s="22" t="s">
        <v>28</v>
      </c>
      <c r="I73" s="23" t="s">
        <v>40</v>
      </c>
      <c r="J73" s="22" t="s">
        <v>200</v>
      </c>
      <c r="K73" s="22"/>
      <c r="L73" s="22" t="s">
        <v>31</v>
      </c>
      <c r="M73" s="23"/>
      <c r="N73" s="24"/>
      <c r="O73" s="63"/>
      <c r="P73" s="63"/>
      <c r="Q73" s="25" t="s">
        <v>54</v>
      </c>
      <c r="R73" s="26" t="s">
        <v>201</v>
      </c>
      <c r="S73" s="26" t="s">
        <v>44</v>
      </c>
      <c r="T73" s="26" t="s">
        <v>56</v>
      </c>
      <c r="U73" s="26" t="s">
        <v>46</v>
      </c>
      <c r="V73" s="34">
        <v>0</v>
      </c>
      <c r="W73" s="31"/>
      <c r="X73" s="22">
        <v>12</v>
      </c>
      <c r="Y73" s="152"/>
      <c r="Z73" s="139" t="s">
        <v>2944</v>
      </c>
      <c r="AA73" s="155">
        <f>COUNTIF($Z$1:Z73,Z73)</f>
        <v>10</v>
      </c>
      <c r="AB73" s="83">
        <f t="shared" si="55"/>
        <v>22</v>
      </c>
      <c r="AC73" s="122" t="str">
        <f>VLOOKUP(Z73,'module list'!A:B,2,0)</f>
        <v>DO</v>
      </c>
      <c r="AD73" s="122"/>
      <c r="AE73" s="32"/>
      <c r="AF73" s="33" t="s">
        <v>37</v>
      </c>
      <c r="AG73" s="16" t="str">
        <f t="shared" si="47"/>
        <v>12.1.1</v>
      </c>
      <c r="AH73" s="222" t="str">
        <f t="shared" si="45"/>
        <v>POV1102A extract. lime silos SL1100 - close</v>
      </c>
      <c r="AI73" s="224"/>
      <c r="AJ73" s="16" t="str">
        <f t="shared" si="32"/>
        <v>POV1102A</v>
      </c>
      <c r="AK73" s="16" t="str">
        <f t="shared" si="48"/>
        <v>A17</v>
      </c>
      <c r="AL73" s="16" t="str">
        <f t="shared" si="58"/>
        <v>POV</v>
      </c>
      <c r="AM73" s="16" t="str">
        <f t="shared" si="49"/>
        <v>1102</v>
      </c>
      <c r="AN73" s="16" t="str">
        <f t="shared" si="59"/>
        <v>A</v>
      </c>
      <c r="AO73" s="16" t="str">
        <f t="shared" si="50"/>
        <v>_</v>
      </c>
      <c r="AP73" s="16">
        <f t="shared" si="51"/>
        <v>12</v>
      </c>
      <c r="AQ73" s="16" t="str">
        <f t="shared" si="60"/>
        <v>HSL</v>
      </c>
      <c r="AR73" s="16" t="str">
        <f t="shared" si="52"/>
        <v>A17POV1102A_HSL</v>
      </c>
      <c r="AS73" s="16" t="str">
        <f t="shared" si="53"/>
        <v>ok</v>
      </c>
      <c r="AW73" s="16" t="str">
        <f t="shared" si="61"/>
        <v/>
      </c>
      <c r="AX73" s="16" t="str">
        <f t="shared" si="62"/>
        <v/>
      </c>
      <c r="AY73" s="16">
        <f t="shared" si="54"/>
        <v>0</v>
      </c>
    </row>
    <row r="74" spans="1:51" ht="15" customHeight="1" x14ac:dyDescent="0.2">
      <c r="A74" s="16" t="str">
        <f t="shared" si="46"/>
        <v>ID-S01AP1030-00072</v>
      </c>
      <c r="B74" s="17">
        <v>72</v>
      </c>
      <c r="C74" s="17"/>
      <c r="D74" s="18" t="s">
        <v>204</v>
      </c>
      <c r="E74" s="19" t="s">
        <v>205</v>
      </c>
      <c r="F74" s="20"/>
      <c r="G74" s="21" t="s">
        <v>27</v>
      </c>
      <c r="H74" s="22" t="s">
        <v>28</v>
      </c>
      <c r="I74" s="23" t="s">
        <v>40</v>
      </c>
      <c r="J74" s="22" t="s">
        <v>151</v>
      </c>
      <c r="K74" s="22"/>
      <c r="L74" s="22" t="s">
        <v>31</v>
      </c>
      <c r="M74" s="23"/>
      <c r="N74" s="24"/>
      <c r="O74" s="63"/>
      <c r="P74" s="63"/>
      <c r="Q74" s="25" t="s">
        <v>42</v>
      </c>
      <c r="R74" s="26" t="s">
        <v>43</v>
      </c>
      <c r="S74" s="26" t="s">
        <v>44</v>
      </c>
      <c r="T74" s="26" t="s">
        <v>45</v>
      </c>
      <c r="U74" s="26" t="s">
        <v>46</v>
      </c>
      <c r="V74" s="34">
        <v>0</v>
      </c>
      <c r="W74" s="31"/>
      <c r="X74" s="22">
        <v>12</v>
      </c>
      <c r="Y74" s="152" t="str">
        <f>AN74</f>
        <v>B</v>
      </c>
      <c r="Z74" s="142" t="s">
        <v>2941</v>
      </c>
      <c r="AA74" s="155">
        <f>COUNTIF($Z$1:Z74,Z74)</f>
        <v>5</v>
      </c>
      <c r="AB74" s="83">
        <f t="shared" si="55"/>
        <v>24</v>
      </c>
      <c r="AC74" s="122" t="str">
        <f>VLOOKUP(Z74,'module list'!A:B,2,0)</f>
        <v>DI</v>
      </c>
      <c r="AD74" s="122"/>
      <c r="AE74" s="32"/>
      <c r="AF74" s="33" t="s">
        <v>37</v>
      </c>
      <c r="AG74" s="16" t="str">
        <f t="shared" si="47"/>
        <v>12.1.6</v>
      </c>
      <c r="AH74" s="222" t="str">
        <f t="shared" si="45"/>
        <v>POV1102B extract. lime silos SL1100 - opened</v>
      </c>
      <c r="AI74" s="224"/>
      <c r="AJ74" s="16" t="str">
        <f t="shared" si="32"/>
        <v>POV1102B</v>
      </c>
      <c r="AK74" s="16" t="str">
        <f t="shared" si="48"/>
        <v>A17</v>
      </c>
      <c r="AL74" s="16" t="str">
        <f t="shared" si="58"/>
        <v>POV</v>
      </c>
      <c r="AM74" s="16" t="str">
        <f t="shared" si="49"/>
        <v>1102</v>
      </c>
      <c r="AN74" s="16" t="str">
        <f t="shared" si="59"/>
        <v>B</v>
      </c>
      <c r="AO74" s="16" t="str">
        <f t="shared" si="50"/>
        <v>_</v>
      </c>
      <c r="AP74" s="16">
        <f t="shared" si="51"/>
        <v>12</v>
      </c>
      <c r="AQ74" s="16" t="str">
        <f t="shared" si="60"/>
        <v>ZSH</v>
      </c>
      <c r="AR74" s="16" t="str">
        <f t="shared" si="52"/>
        <v>A17POV1102B_ZSH</v>
      </c>
      <c r="AS74" s="16" t="str">
        <f t="shared" si="53"/>
        <v>ok</v>
      </c>
      <c r="AW74" s="16" t="str">
        <f t="shared" si="61"/>
        <v/>
      </c>
      <c r="AX74" s="16" t="str">
        <f t="shared" si="62"/>
        <v/>
      </c>
      <c r="AY74" s="16">
        <f t="shared" si="54"/>
        <v>0</v>
      </c>
    </row>
    <row r="75" spans="1:51" ht="15" customHeight="1" x14ac:dyDescent="0.2">
      <c r="A75" s="16" t="str">
        <f t="shared" si="46"/>
        <v>ID-S01AP1030-00073</v>
      </c>
      <c r="B75" s="17">
        <v>73</v>
      </c>
      <c r="C75" s="17"/>
      <c r="D75" s="18" t="s">
        <v>206</v>
      </c>
      <c r="E75" s="19" t="s">
        <v>207</v>
      </c>
      <c r="F75" s="20"/>
      <c r="G75" s="21" t="s">
        <v>27</v>
      </c>
      <c r="H75" s="22" t="s">
        <v>28</v>
      </c>
      <c r="I75" s="23" t="s">
        <v>40</v>
      </c>
      <c r="J75" s="22" t="s">
        <v>200</v>
      </c>
      <c r="K75" s="22"/>
      <c r="L75" s="22" t="s">
        <v>31</v>
      </c>
      <c r="M75" s="23"/>
      <c r="N75" s="24"/>
      <c r="O75" s="63"/>
      <c r="P75" s="63"/>
      <c r="Q75" s="25" t="s">
        <v>54</v>
      </c>
      <c r="R75" s="26" t="s">
        <v>201</v>
      </c>
      <c r="S75" s="26" t="s">
        <v>44</v>
      </c>
      <c r="T75" s="26" t="s">
        <v>56</v>
      </c>
      <c r="U75" s="26" t="s">
        <v>46</v>
      </c>
      <c r="V75" s="34">
        <v>0</v>
      </c>
      <c r="W75" s="31"/>
      <c r="X75" s="22">
        <v>12</v>
      </c>
      <c r="Y75" s="152"/>
      <c r="Z75" s="139" t="s">
        <v>2945</v>
      </c>
      <c r="AA75" s="155">
        <f>COUNTIF($Z$1:Z75,Z75)</f>
        <v>8</v>
      </c>
      <c r="AB75" s="83">
        <f t="shared" si="55"/>
        <v>39</v>
      </c>
      <c r="AC75" s="122" t="str">
        <f>VLOOKUP(Z75,'module list'!A:B,2,0)</f>
        <v>DO</v>
      </c>
      <c r="AD75" s="122"/>
      <c r="AE75" s="32"/>
      <c r="AF75" s="33" t="s">
        <v>37</v>
      </c>
      <c r="AG75" s="16" t="str">
        <f t="shared" si="47"/>
        <v>12.1.2</v>
      </c>
      <c r="AH75" s="222" t="str">
        <f t="shared" si="45"/>
        <v>POV1102B extract. lime silos SL1100 - open</v>
      </c>
      <c r="AI75" s="224"/>
      <c r="AJ75" s="16" t="str">
        <f t="shared" si="32"/>
        <v>POV1102B</v>
      </c>
      <c r="AK75" s="16" t="str">
        <f t="shared" si="48"/>
        <v>A17</v>
      </c>
      <c r="AL75" s="16" t="str">
        <f t="shared" si="58"/>
        <v>POV</v>
      </c>
      <c r="AM75" s="16" t="str">
        <f t="shared" si="49"/>
        <v>1102</v>
      </c>
      <c r="AN75" s="16" t="str">
        <f t="shared" si="59"/>
        <v>B</v>
      </c>
      <c r="AO75" s="16" t="str">
        <f t="shared" si="50"/>
        <v>_</v>
      </c>
      <c r="AP75" s="16">
        <f t="shared" si="51"/>
        <v>12</v>
      </c>
      <c r="AQ75" s="16" t="str">
        <f t="shared" si="60"/>
        <v>HSH</v>
      </c>
      <c r="AR75" s="16" t="str">
        <f t="shared" si="52"/>
        <v>A17POV1102B_HSH</v>
      </c>
      <c r="AS75" s="16" t="str">
        <f t="shared" si="53"/>
        <v>ok</v>
      </c>
      <c r="AW75" s="16" t="str">
        <f t="shared" si="61"/>
        <v/>
      </c>
      <c r="AX75" s="16" t="str">
        <f t="shared" si="62"/>
        <v/>
      </c>
      <c r="AY75" s="16">
        <f t="shared" si="54"/>
        <v>0</v>
      </c>
    </row>
    <row r="76" spans="1:51" ht="15" customHeight="1" x14ac:dyDescent="0.2">
      <c r="A76" s="16" t="str">
        <f t="shared" si="46"/>
        <v>ID-S01AP1030-00074</v>
      </c>
      <c r="B76" s="17">
        <v>74</v>
      </c>
      <c r="C76" s="17"/>
      <c r="D76" s="18" t="s">
        <v>208</v>
      </c>
      <c r="E76" s="19" t="s">
        <v>209</v>
      </c>
      <c r="F76" s="20"/>
      <c r="G76" s="21" t="s">
        <v>27</v>
      </c>
      <c r="H76" s="22" t="s">
        <v>28</v>
      </c>
      <c r="I76" s="23" t="s">
        <v>40</v>
      </c>
      <c r="J76" s="22" t="s">
        <v>200</v>
      </c>
      <c r="K76" s="22"/>
      <c r="L76" s="22" t="s">
        <v>31</v>
      </c>
      <c r="M76" s="23"/>
      <c r="N76" s="24"/>
      <c r="O76" s="63"/>
      <c r="P76" s="63"/>
      <c r="Q76" s="25" t="s">
        <v>54</v>
      </c>
      <c r="R76" s="26" t="s">
        <v>201</v>
      </c>
      <c r="S76" s="26" t="s">
        <v>44</v>
      </c>
      <c r="T76" s="26" t="s">
        <v>56</v>
      </c>
      <c r="U76" s="26" t="s">
        <v>46</v>
      </c>
      <c r="V76" s="34">
        <v>0</v>
      </c>
      <c r="W76" s="31"/>
      <c r="X76" s="22">
        <v>12</v>
      </c>
      <c r="Y76" s="152"/>
      <c r="Z76" s="139" t="s">
        <v>2945</v>
      </c>
      <c r="AA76" s="155">
        <f>COUNTIF($Z$1:Z76,Z76)</f>
        <v>9</v>
      </c>
      <c r="AB76" s="83">
        <f t="shared" si="55"/>
        <v>39</v>
      </c>
      <c r="AC76" s="122" t="str">
        <f>VLOOKUP(Z76,'module list'!A:B,2,0)</f>
        <v>DO</v>
      </c>
      <c r="AD76" s="122"/>
      <c r="AE76" s="32"/>
      <c r="AF76" s="33" t="s">
        <v>37</v>
      </c>
      <c r="AG76" s="16" t="str">
        <f t="shared" si="47"/>
        <v>12.1.2</v>
      </c>
      <c r="AH76" s="222" t="str">
        <f t="shared" si="45"/>
        <v>POV1102B extract. lime silos SL1100 - close</v>
      </c>
      <c r="AI76" s="224"/>
      <c r="AJ76" s="16" t="str">
        <f t="shared" si="32"/>
        <v>POV1102B</v>
      </c>
      <c r="AK76" s="16" t="str">
        <f t="shared" si="48"/>
        <v>A17</v>
      </c>
      <c r="AL76" s="16" t="str">
        <f t="shared" si="58"/>
        <v>POV</v>
      </c>
      <c r="AM76" s="16" t="str">
        <f t="shared" si="49"/>
        <v>1102</v>
      </c>
      <c r="AN76" s="16" t="str">
        <f t="shared" si="59"/>
        <v>B</v>
      </c>
      <c r="AO76" s="16" t="str">
        <f t="shared" si="50"/>
        <v>_</v>
      </c>
      <c r="AP76" s="16">
        <f t="shared" si="51"/>
        <v>12</v>
      </c>
      <c r="AQ76" s="16" t="str">
        <f t="shared" si="60"/>
        <v>HSL</v>
      </c>
      <c r="AR76" s="16" t="str">
        <f t="shared" si="52"/>
        <v>A17POV1102B_HSL</v>
      </c>
      <c r="AS76" s="16" t="str">
        <f t="shared" si="53"/>
        <v>ok</v>
      </c>
      <c r="AW76" s="16" t="str">
        <f t="shared" si="61"/>
        <v/>
      </c>
      <c r="AX76" s="16" t="str">
        <f t="shared" si="62"/>
        <v/>
      </c>
      <c r="AY76" s="16">
        <f t="shared" si="54"/>
        <v>0</v>
      </c>
    </row>
    <row r="77" spans="1:51" ht="15" customHeight="1" x14ac:dyDescent="0.2">
      <c r="A77" s="16" t="str">
        <f t="shared" si="46"/>
        <v>ID-S01AP1030-00075</v>
      </c>
      <c r="B77" s="17">
        <v>75</v>
      </c>
      <c r="C77" s="17"/>
      <c r="D77" s="18" t="s">
        <v>210</v>
      </c>
      <c r="E77" s="19" t="s">
        <v>211</v>
      </c>
      <c r="F77" s="20"/>
      <c r="G77" s="21" t="s">
        <v>27</v>
      </c>
      <c r="H77" s="22" t="s">
        <v>28</v>
      </c>
      <c r="I77" s="23" t="s">
        <v>40</v>
      </c>
      <c r="J77" s="22" t="s">
        <v>186</v>
      </c>
      <c r="K77" s="22"/>
      <c r="L77" s="22" t="s">
        <v>31</v>
      </c>
      <c r="M77" s="23"/>
      <c r="N77" s="24"/>
      <c r="O77" s="63"/>
      <c r="P77" s="63"/>
      <c r="Q77" s="25" t="s">
        <v>42</v>
      </c>
      <c r="R77" s="26" t="s">
        <v>43</v>
      </c>
      <c r="S77" s="26" t="s">
        <v>51</v>
      </c>
      <c r="T77" s="26" t="s">
        <v>45</v>
      </c>
      <c r="U77" s="26" t="s">
        <v>46</v>
      </c>
      <c r="V77" s="34">
        <v>0</v>
      </c>
      <c r="W77" s="31"/>
      <c r="X77" s="22">
        <v>12</v>
      </c>
      <c r="Y77" s="152"/>
      <c r="Z77" s="139" t="s">
        <v>2933</v>
      </c>
      <c r="AA77" s="155">
        <f>COUNTIF($Z$1:Z77,Z77)</f>
        <v>3</v>
      </c>
      <c r="AB77" s="83">
        <f t="shared" si="55"/>
        <v>27</v>
      </c>
      <c r="AC77" s="122" t="str">
        <f>VLOOKUP(Z77,'module list'!A:B,2,0)</f>
        <v>DI</v>
      </c>
      <c r="AD77" s="122"/>
      <c r="AE77" s="32"/>
      <c r="AF77" s="33" t="s">
        <v>37</v>
      </c>
      <c r="AG77" s="16" t="str">
        <f t="shared" si="47"/>
        <v>12.1.6</v>
      </c>
      <c r="AH77" s="222" t="str">
        <f t="shared" si="45"/>
        <v>HH PSHH1100 lime compr.air FF1100</v>
      </c>
      <c r="AI77" s="224"/>
      <c r="AJ77" s="16" t="str">
        <f t="shared" si="32"/>
        <v>HH</v>
      </c>
      <c r="AK77" s="16" t="str">
        <f t="shared" si="48"/>
        <v>A17</v>
      </c>
      <c r="AL77" s="16" t="str">
        <f t="shared" ref="AL77" si="63">MID(D77,4,4)</f>
        <v>PSHH</v>
      </c>
      <c r="AM77" s="16" t="str">
        <f t="shared" si="49"/>
        <v>1100</v>
      </c>
      <c r="AN77" s="16" t="str">
        <f t="shared" ref="AN77:AN78" si="64">MID(D77,12,1)</f>
        <v/>
      </c>
      <c r="AO77" s="16" t="str">
        <f t="shared" si="50"/>
        <v/>
      </c>
      <c r="AP77" s="16" t="str">
        <f t="shared" si="51"/>
        <v/>
      </c>
      <c r="AQ77" s="226"/>
      <c r="AR77" s="16" t="str">
        <f t="shared" si="52"/>
        <v>A17PSHH1100</v>
      </c>
      <c r="AS77" s="16" t="str">
        <f t="shared" si="53"/>
        <v>ok</v>
      </c>
      <c r="AW77" s="16" t="str">
        <f t="shared" si="61"/>
        <v/>
      </c>
      <c r="AX77" s="16" t="str">
        <f t="shared" si="62"/>
        <v/>
      </c>
      <c r="AY77" s="16">
        <f t="shared" si="54"/>
        <v>0</v>
      </c>
    </row>
    <row r="78" spans="1:51" ht="15" customHeight="1" x14ac:dyDescent="0.2">
      <c r="A78" s="16" t="str">
        <f t="shared" si="46"/>
        <v>ID-S01AP1030-00076</v>
      </c>
      <c r="B78" s="17">
        <v>76</v>
      </c>
      <c r="C78" s="17"/>
      <c r="D78" s="18" t="s">
        <v>212</v>
      </c>
      <c r="E78" s="19" t="s">
        <v>213</v>
      </c>
      <c r="F78" s="20"/>
      <c r="G78" s="21" t="s">
        <v>27</v>
      </c>
      <c r="H78" s="22" t="s">
        <v>28</v>
      </c>
      <c r="I78" s="23" t="s">
        <v>40</v>
      </c>
      <c r="J78" s="22" t="s">
        <v>186</v>
      </c>
      <c r="K78" s="22"/>
      <c r="L78" s="22" t="s">
        <v>31</v>
      </c>
      <c r="M78" s="23"/>
      <c r="N78" s="24"/>
      <c r="O78" s="63"/>
      <c r="P78" s="63"/>
      <c r="Q78" s="25" t="s">
        <v>42</v>
      </c>
      <c r="R78" s="26" t="s">
        <v>43</v>
      </c>
      <c r="S78" s="26" t="s">
        <v>51</v>
      </c>
      <c r="T78" s="26" t="s">
        <v>45</v>
      </c>
      <c r="U78" s="26" t="s">
        <v>46</v>
      </c>
      <c r="V78" s="34">
        <v>0</v>
      </c>
      <c r="W78" s="31"/>
      <c r="X78" s="22">
        <v>12</v>
      </c>
      <c r="Y78" s="152"/>
      <c r="Z78" s="139" t="s">
        <v>2933</v>
      </c>
      <c r="AA78" s="155">
        <f>COUNTIF($Z$1:Z78,Z78)</f>
        <v>4</v>
      </c>
      <c r="AB78" s="83">
        <f t="shared" si="55"/>
        <v>27</v>
      </c>
      <c r="AC78" s="122" t="str">
        <f>VLOOKUP(Z78,'module list'!A:B,2,0)</f>
        <v>DI</v>
      </c>
      <c r="AD78" s="122"/>
      <c r="AE78" s="32"/>
      <c r="AF78" s="33" t="s">
        <v>37</v>
      </c>
      <c r="AG78" s="16" t="str">
        <f t="shared" si="47"/>
        <v>12.1.6</v>
      </c>
      <c r="AH78" s="222" t="str">
        <f t="shared" si="45"/>
        <v>L PSL1301 lime compr.air PRV1301</v>
      </c>
      <c r="AI78" s="224"/>
      <c r="AJ78" s="16" t="str">
        <f t="shared" si="32"/>
        <v>L</v>
      </c>
      <c r="AK78" s="16" t="str">
        <f t="shared" si="48"/>
        <v>A17</v>
      </c>
      <c r="AL78" s="16" t="str">
        <f>MID(D78,4,3)</f>
        <v>PSL</v>
      </c>
      <c r="AM78" s="16" t="str">
        <f t="shared" si="49"/>
        <v>1301</v>
      </c>
      <c r="AN78" s="16" t="str">
        <f t="shared" si="64"/>
        <v/>
      </c>
      <c r="AO78" s="16" t="str">
        <f t="shared" si="50"/>
        <v/>
      </c>
      <c r="AP78" s="16" t="str">
        <f t="shared" si="51"/>
        <v/>
      </c>
      <c r="AQ78" s="226"/>
      <c r="AR78" s="16" t="str">
        <f t="shared" si="52"/>
        <v>A17PSL1301</v>
      </c>
      <c r="AS78" s="16" t="str">
        <f t="shared" si="53"/>
        <v>ok</v>
      </c>
      <c r="AW78" s="16" t="str">
        <f t="shared" si="61"/>
        <v/>
      </c>
      <c r="AX78" s="16" t="str">
        <f t="shared" si="62"/>
        <v/>
      </c>
      <c r="AY78" s="16">
        <f t="shared" si="54"/>
        <v>0</v>
      </c>
    </row>
    <row r="79" spans="1:51" ht="15" customHeight="1" x14ac:dyDescent="0.2">
      <c r="A79" s="16" t="str">
        <f t="shared" si="46"/>
        <v>ID-S01AP1030-00077</v>
      </c>
      <c r="B79" s="17">
        <v>77</v>
      </c>
      <c r="C79" s="17"/>
      <c r="D79" s="18" t="s">
        <v>214</v>
      </c>
      <c r="E79" s="19" t="s">
        <v>215</v>
      </c>
      <c r="F79" s="20"/>
      <c r="G79" s="21" t="s">
        <v>27</v>
      </c>
      <c r="H79" s="22" t="s">
        <v>28</v>
      </c>
      <c r="I79" s="23" t="s">
        <v>40</v>
      </c>
      <c r="J79" s="22" t="s">
        <v>216</v>
      </c>
      <c r="K79" s="22"/>
      <c r="L79" s="22" t="s">
        <v>31</v>
      </c>
      <c r="M79" s="23"/>
      <c r="N79" s="24"/>
      <c r="O79" s="63"/>
      <c r="P79" s="63"/>
      <c r="Q79" s="25" t="s">
        <v>32</v>
      </c>
      <c r="R79" s="26" t="s">
        <v>33</v>
      </c>
      <c r="S79" s="27" t="s">
        <v>34</v>
      </c>
      <c r="T79" s="28" t="s">
        <v>35</v>
      </c>
      <c r="U79" s="29">
        <v>4000</v>
      </c>
      <c r="V79" s="30" t="s">
        <v>217</v>
      </c>
      <c r="W79" s="31"/>
      <c r="X79" s="22">
        <v>12</v>
      </c>
      <c r="Y79" s="152"/>
      <c r="Z79" s="157" t="s">
        <v>2972</v>
      </c>
      <c r="AA79" s="155">
        <f>COUNTIF($Z$1:Z79,Z79)</f>
        <v>1</v>
      </c>
      <c r="AB79" s="83">
        <f t="shared" si="55"/>
        <v>9</v>
      </c>
      <c r="AC79" s="122" t="str">
        <f>VLOOKUP(Z79,'module list'!A:B,2,0)</f>
        <v>AI</v>
      </c>
      <c r="AD79" s="122"/>
      <c r="AE79" s="32"/>
      <c r="AF79" s="33" t="s">
        <v>37</v>
      </c>
      <c r="AG79" s="16" t="str">
        <f t="shared" si="47"/>
        <v>12.1.5</v>
      </c>
      <c r="AH79" s="222" t="str">
        <f t="shared" si="45"/>
        <v>PT1106A lime pneu.convey.</v>
      </c>
      <c r="AI79" s="224"/>
      <c r="AJ79" s="16" t="str">
        <f t="shared" si="32"/>
        <v>PT1106A</v>
      </c>
      <c r="AK79" s="16" t="str">
        <f t="shared" si="48"/>
        <v>A17</v>
      </c>
      <c r="AL79" s="16" t="str">
        <f t="shared" ref="AL79:AL88" si="65">MID(D79,4,2)</f>
        <v>PI</v>
      </c>
      <c r="AM79" s="16" t="str">
        <f t="shared" si="49"/>
        <v>1106</v>
      </c>
      <c r="AN79" s="16" t="str">
        <f t="shared" si="56"/>
        <v>A</v>
      </c>
      <c r="AO79" s="16" t="str">
        <f t="shared" si="50"/>
        <v/>
      </c>
      <c r="AP79" s="16" t="str">
        <f t="shared" si="51"/>
        <v/>
      </c>
      <c r="AQ79" s="226"/>
      <c r="AR79" s="16" t="str">
        <f t="shared" si="52"/>
        <v>A17PI1106A</v>
      </c>
      <c r="AS79" s="16" t="str">
        <f t="shared" si="53"/>
        <v>ok</v>
      </c>
      <c r="AW79" s="16" t="str">
        <f t="shared" si="61"/>
        <v>0</v>
      </c>
      <c r="AX79" s="16">
        <f t="shared" si="62"/>
        <v>4000</v>
      </c>
      <c r="AY79" s="16" t="str">
        <f t="shared" si="54"/>
        <v>mmH20</v>
      </c>
    </row>
    <row r="80" spans="1:51" ht="15" customHeight="1" x14ac:dyDescent="0.2">
      <c r="A80" s="16" t="str">
        <f t="shared" si="46"/>
        <v>ID-S01AP1030-00078</v>
      </c>
      <c r="B80" s="17">
        <v>78</v>
      </c>
      <c r="C80" s="17"/>
      <c r="D80" s="18" t="s">
        <v>218</v>
      </c>
      <c r="E80" s="19" t="s">
        <v>219</v>
      </c>
      <c r="F80" s="20"/>
      <c r="G80" s="21" t="s">
        <v>27</v>
      </c>
      <c r="H80" s="22" t="s">
        <v>28</v>
      </c>
      <c r="I80" s="23" t="s">
        <v>40</v>
      </c>
      <c r="J80" s="22" t="s">
        <v>216</v>
      </c>
      <c r="K80" s="22"/>
      <c r="L80" s="22" t="s">
        <v>31</v>
      </c>
      <c r="M80" s="23"/>
      <c r="N80" s="24"/>
      <c r="O80" s="63"/>
      <c r="P80" s="63"/>
      <c r="Q80" s="25" t="s">
        <v>32</v>
      </c>
      <c r="R80" s="26" t="s">
        <v>33</v>
      </c>
      <c r="S80" s="27" t="s">
        <v>34</v>
      </c>
      <c r="T80" s="28" t="s">
        <v>35</v>
      </c>
      <c r="U80" s="29">
        <v>4000</v>
      </c>
      <c r="V80" s="30" t="s">
        <v>217</v>
      </c>
      <c r="W80" s="31"/>
      <c r="X80" s="22">
        <v>12</v>
      </c>
      <c r="Y80" s="152"/>
      <c r="Z80" s="157" t="s">
        <v>2972</v>
      </c>
      <c r="AA80" s="155">
        <f>COUNTIF($Z$1:Z80,Z80)</f>
        <v>2</v>
      </c>
      <c r="AB80" s="83">
        <f t="shared" si="55"/>
        <v>9</v>
      </c>
      <c r="AC80" s="122" t="str">
        <f>VLOOKUP(Z80,'module list'!A:B,2,0)</f>
        <v>AI</v>
      </c>
      <c r="AD80" s="122"/>
      <c r="AE80" s="32"/>
      <c r="AF80" s="33" t="s">
        <v>37</v>
      </c>
      <c r="AG80" s="16" t="str">
        <f t="shared" si="47"/>
        <v>12.1.5</v>
      </c>
      <c r="AH80" s="222" t="str">
        <f t="shared" si="45"/>
        <v>PT1106B lime pneu.convey.</v>
      </c>
      <c r="AI80" s="224"/>
      <c r="AJ80" s="16" t="str">
        <f t="shared" si="32"/>
        <v>PT1106B</v>
      </c>
      <c r="AK80" s="16" t="str">
        <f t="shared" si="48"/>
        <v>A17</v>
      </c>
      <c r="AL80" s="16" t="str">
        <f t="shared" si="65"/>
        <v>PI</v>
      </c>
      <c r="AM80" s="16" t="str">
        <f t="shared" si="49"/>
        <v>1106</v>
      </c>
      <c r="AN80" s="16" t="str">
        <f t="shared" si="56"/>
        <v>B</v>
      </c>
      <c r="AO80" s="16" t="str">
        <f t="shared" si="50"/>
        <v/>
      </c>
      <c r="AP80" s="16" t="str">
        <f t="shared" si="51"/>
        <v/>
      </c>
      <c r="AQ80" s="226"/>
      <c r="AR80" s="16" t="str">
        <f t="shared" si="52"/>
        <v>A17PI1106B</v>
      </c>
      <c r="AS80" s="16" t="str">
        <f t="shared" si="53"/>
        <v>ok</v>
      </c>
      <c r="AW80" s="16" t="str">
        <f t="shared" si="61"/>
        <v>0</v>
      </c>
      <c r="AX80" s="16">
        <f t="shared" si="62"/>
        <v>4000</v>
      </c>
      <c r="AY80" s="16" t="str">
        <f t="shared" si="54"/>
        <v>mmH20</v>
      </c>
    </row>
    <row r="81" spans="1:51" ht="15" customHeight="1" x14ac:dyDescent="0.2">
      <c r="A81" s="16" t="str">
        <f t="shared" si="46"/>
        <v>ID-S01AP1030-00079</v>
      </c>
      <c r="B81" s="17">
        <v>79</v>
      </c>
      <c r="C81" s="17"/>
      <c r="D81" s="18" t="s">
        <v>220</v>
      </c>
      <c r="E81" s="19" t="s">
        <v>221</v>
      </c>
      <c r="F81" s="20"/>
      <c r="G81" s="21" t="s">
        <v>27</v>
      </c>
      <c r="H81" s="22" t="s">
        <v>28</v>
      </c>
      <c r="I81" s="23" t="s">
        <v>40</v>
      </c>
      <c r="J81" s="22" t="s">
        <v>41</v>
      </c>
      <c r="K81" s="22"/>
      <c r="L81" s="22" t="s">
        <v>31</v>
      </c>
      <c r="M81" s="23"/>
      <c r="N81" s="24"/>
      <c r="O81" s="63"/>
      <c r="P81" s="63"/>
      <c r="Q81" s="25" t="s">
        <v>42</v>
      </c>
      <c r="R81" s="26" t="s">
        <v>43</v>
      </c>
      <c r="S81" s="26" t="s">
        <v>44</v>
      </c>
      <c r="T81" s="26" t="s">
        <v>45</v>
      </c>
      <c r="U81" s="26" t="s">
        <v>46</v>
      </c>
      <c r="V81" s="34">
        <v>0</v>
      </c>
      <c r="W81" s="31"/>
      <c r="X81" s="22">
        <v>12</v>
      </c>
      <c r="Y81" s="152" t="str">
        <f t="shared" ref="Y81:Y83" si="66">AN81</f>
        <v>A</v>
      </c>
      <c r="Z81" s="142" t="s">
        <v>2928</v>
      </c>
      <c r="AA81" s="155">
        <f>COUNTIF($Z$1:Z81,Z81)</f>
        <v>1</v>
      </c>
      <c r="AB81" s="83">
        <f t="shared" si="55"/>
        <v>30</v>
      </c>
      <c r="AC81" s="122" t="str">
        <f>VLOOKUP(Z81,'module list'!A:B,2,0)</f>
        <v>DI</v>
      </c>
      <c r="AD81" s="122"/>
      <c r="AE81" s="32"/>
      <c r="AF81" s="33" t="s">
        <v>37</v>
      </c>
      <c r="AG81" s="16" t="str">
        <f t="shared" si="47"/>
        <v>12.1.1</v>
      </c>
      <c r="AH81" s="222" t="str">
        <f t="shared" si="45"/>
        <v>RV1110A lime pneu.convey. - in remote</v>
      </c>
      <c r="AI81" s="224"/>
      <c r="AJ81" s="16" t="str">
        <f t="shared" si="32"/>
        <v>RV1110A</v>
      </c>
      <c r="AK81" s="16" t="str">
        <f t="shared" si="48"/>
        <v>A17</v>
      </c>
      <c r="AL81" s="16" t="str">
        <f t="shared" si="65"/>
        <v>RV</v>
      </c>
      <c r="AM81" s="16" t="str">
        <f t="shared" si="49"/>
        <v>1110</v>
      </c>
      <c r="AN81" s="16" t="str">
        <f t="shared" si="56"/>
        <v>A</v>
      </c>
      <c r="AO81" s="16" t="str">
        <f t="shared" si="50"/>
        <v>_</v>
      </c>
      <c r="AP81" s="16">
        <f t="shared" si="51"/>
        <v>11</v>
      </c>
      <c r="AQ81" s="16" t="str">
        <f t="shared" ref="AQ81:AQ96" si="67">RIGHT(D81,LEN(D81)-FIND("_",D81))</f>
        <v>YLRE</v>
      </c>
      <c r="AR81" s="16" t="str">
        <f t="shared" si="52"/>
        <v>A17RV1110A_YLRE</v>
      </c>
      <c r="AS81" s="16" t="str">
        <f t="shared" si="53"/>
        <v>ok</v>
      </c>
      <c r="AW81" s="16" t="str">
        <f t="shared" si="61"/>
        <v/>
      </c>
      <c r="AX81" s="16" t="str">
        <f t="shared" si="62"/>
        <v/>
      </c>
      <c r="AY81" s="16">
        <f t="shared" si="54"/>
        <v>0</v>
      </c>
    </row>
    <row r="82" spans="1:51" ht="15" customHeight="1" x14ac:dyDescent="0.2">
      <c r="A82" s="16" t="str">
        <f t="shared" si="46"/>
        <v>ID-S01AP1030-00080</v>
      </c>
      <c r="B82" s="17">
        <v>80</v>
      </c>
      <c r="C82" s="17"/>
      <c r="D82" s="18" t="s">
        <v>222</v>
      </c>
      <c r="E82" s="19" t="s">
        <v>223</v>
      </c>
      <c r="F82" s="20"/>
      <c r="G82" s="21" t="s">
        <v>27</v>
      </c>
      <c r="H82" s="22" t="s">
        <v>28</v>
      </c>
      <c r="I82" s="23" t="s">
        <v>40</v>
      </c>
      <c r="J82" s="22" t="s">
        <v>41</v>
      </c>
      <c r="K82" s="22"/>
      <c r="L82" s="22" t="s">
        <v>31</v>
      </c>
      <c r="M82" s="23"/>
      <c r="N82" s="24"/>
      <c r="O82" s="63"/>
      <c r="P82" s="63"/>
      <c r="Q82" s="25" t="s">
        <v>42</v>
      </c>
      <c r="R82" s="26" t="s">
        <v>43</v>
      </c>
      <c r="S82" s="26" t="s">
        <v>44</v>
      </c>
      <c r="T82" s="26" t="s">
        <v>45</v>
      </c>
      <c r="U82" s="26" t="s">
        <v>46</v>
      </c>
      <c r="V82" s="34">
        <v>0</v>
      </c>
      <c r="W82" s="31"/>
      <c r="X82" s="22">
        <v>12</v>
      </c>
      <c r="Y82" s="152" t="str">
        <f t="shared" si="66"/>
        <v>A</v>
      </c>
      <c r="Z82" s="142" t="s">
        <v>2928</v>
      </c>
      <c r="AA82" s="155">
        <f>COUNTIF($Z$1:Z82,Z82)</f>
        <v>2</v>
      </c>
      <c r="AB82" s="83">
        <f t="shared" si="55"/>
        <v>30</v>
      </c>
      <c r="AC82" s="122" t="str">
        <f>VLOOKUP(Z82,'module list'!A:B,2,0)</f>
        <v>DI</v>
      </c>
      <c r="AD82" s="122"/>
      <c r="AE82" s="32"/>
      <c r="AF82" s="33" t="s">
        <v>37</v>
      </c>
      <c r="AG82" s="16" t="str">
        <f t="shared" si="47"/>
        <v>12.1.1</v>
      </c>
      <c r="AH82" s="222" t="str">
        <f t="shared" si="45"/>
        <v>RV1110A lime pneu.convey. - in running</v>
      </c>
      <c r="AI82" s="224"/>
      <c r="AJ82" s="16" t="str">
        <f t="shared" si="32"/>
        <v>RV1110A</v>
      </c>
      <c r="AK82" s="16" t="str">
        <f t="shared" si="48"/>
        <v>A17</v>
      </c>
      <c r="AL82" s="16" t="str">
        <f t="shared" si="65"/>
        <v>RV</v>
      </c>
      <c r="AM82" s="16" t="str">
        <f t="shared" si="49"/>
        <v>1110</v>
      </c>
      <c r="AN82" s="16" t="str">
        <f t="shared" si="56"/>
        <v>A</v>
      </c>
      <c r="AO82" s="16" t="str">
        <f t="shared" si="50"/>
        <v>_</v>
      </c>
      <c r="AP82" s="16">
        <f t="shared" si="51"/>
        <v>11</v>
      </c>
      <c r="AQ82" s="16" t="str">
        <f t="shared" si="67"/>
        <v>YLH</v>
      </c>
      <c r="AR82" s="16" t="str">
        <f t="shared" si="52"/>
        <v>A17RV1110A_YLH</v>
      </c>
      <c r="AS82" s="16" t="str">
        <f t="shared" si="53"/>
        <v>ok</v>
      </c>
      <c r="AW82" s="16" t="str">
        <f t="shared" si="61"/>
        <v/>
      </c>
      <c r="AX82" s="16" t="str">
        <f t="shared" si="62"/>
        <v/>
      </c>
      <c r="AY82" s="16">
        <f t="shared" si="54"/>
        <v>0</v>
      </c>
    </row>
    <row r="83" spans="1:51" ht="15" customHeight="1" x14ac:dyDescent="0.2">
      <c r="A83" s="16" t="str">
        <f t="shared" si="46"/>
        <v>ID-S01AP1030-00081</v>
      </c>
      <c r="B83" s="17">
        <v>81</v>
      </c>
      <c r="C83" s="17"/>
      <c r="D83" s="18" t="s">
        <v>224</v>
      </c>
      <c r="E83" s="19" t="s">
        <v>225</v>
      </c>
      <c r="F83" s="20"/>
      <c r="G83" s="21" t="s">
        <v>27</v>
      </c>
      <c r="H83" s="22" t="s">
        <v>28</v>
      </c>
      <c r="I83" s="23" t="s">
        <v>40</v>
      </c>
      <c r="J83" s="22" t="s">
        <v>41</v>
      </c>
      <c r="K83" s="22"/>
      <c r="L83" s="22" t="s">
        <v>31</v>
      </c>
      <c r="M83" s="23"/>
      <c r="N83" s="24"/>
      <c r="O83" s="63"/>
      <c r="P83" s="63"/>
      <c r="Q83" s="25" t="s">
        <v>42</v>
      </c>
      <c r="R83" s="26" t="s">
        <v>43</v>
      </c>
      <c r="S83" s="26" t="s">
        <v>51</v>
      </c>
      <c r="T83" s="26" t="s">
        <v>45</v>
      </c>
      <c r="U83" s="26" t="s">
        <v>46</v>
      </c>
      <c r="V83" s="34">
        <v>0</v>
      </c>
      <c r="W83" s="31"/>
      <c r="X83" s="22">
        <v>12</v>
      </c>
      <c r="Y83" s="152" t="str">
        <f t="shared" si="66"/>
        <v>A</v>
      </c>
      <c r="Z83" s="142" t="s">
        <v>2928</v>
      </c>
      <c r="AA83" s="155">
        <f>COUNTIF($Z$1:Z83,Z83)</f>
        <v>3</v>
      </c>
      <c r="AB83" s="83">
        <f t="shared" si="55"/>
        <v>30</v>
      </c>
      <c r="AC83" s="122" t="str">
        <f>VLOOKUP(Z83,'module list'!A:B,2,0)</f>
        <v>DI</v>
      </c>
      <c r="AD83" s="122"/>
      <c r="AE83" s="32"/>
      <c r="AF83" s="33" t="s">
        <v>37</v>
      </c>
      <c r="AG83" s="16" t="str">
        <f t="shared" si="47"/>
        <v>12.1.1</v>
      </c>
      <c r="AH83" s="222" t="str">
        <f t="shared" si="45"/>
        <v>RV1110A lime pneu.convey. - supply fault</v>
      </c>
      <c r="AI83" s="224"/>
      <c r="AJ83" s="16" t="str">
        <f t="shared" si="32"/>
        <v>RV1110A</v>
      </c>
      <c r="AK83" s="16" t="str">
        <f t="shared" si="48"/>
        <v>A17</v>
      </c>
      <c r="AL83" s="16" t="str">
        <f t="shared" si="65"/>
        <v>RV</v>
      </c>
      <c r="AM83" s="16" t="str">
        <f t="shared" si="49"/>
        <v>1110</v>
      </c>
      <c r="AN83" s="16" t="str">
        <f t="shared" si="56"/>
        <v>A</v>
      </c>
      <c r="AO83" s="16" t="str">
        <f t="shared" si="50"/>
        <v>_</v>
      </c>
      <c r="AP83" s="16">
        <f t="shared" si="51"/>
        <v>11</v>
      </c>
      <c r="AQ83" s="16" t="str">
        <f t="shared" si="67"/>
        <v>YSG</v>
      </c>
      <c r="AR83" s="16" t="str">
        <f t="shared" si="52"/>
        <v>A17RV1110A_YSG</v>
      </c>
      <c r="AS83" s="16" t="str">
        <f t="shared" si="53"/>
        <v>ok</v>
      </c>
      <c r="AW83" s="16" t="str">
        <f t="shared" si="61"/>
        <v/>
      </c>
      <c r="AX83" s="16" t="str">
        <f t="shared" si="62"/>
        <v/>
      </c>
      <c r="AY83" s="16">
        <f t="shared" si="54"/>
        <v>0</v>
      </c>
    </row>
    <row r="84" spans="1:51" ht="15" customHeight="1" x14ac:dyDescent="0.2">
      <c r="A84" s="16" t="str">
        <f t="shared" si="46"/>
        <v>ID-S01AP1030-00082</v>
      </c>
      <c r="B84" s="17">
        <v>82</v>
      </c>
      <c r="C84" s="17"/>
      <c r="D84" s="18" t="s">
        <v>226</v>
      </c>
      <c r="E84" s="19" t="s">
        <v>227</v>
      </c>
      <c r="F84" s="20"/>
      <c r="G84" s="21" t="s">
        <v>27</v>
      </c>
      <c r="H84" s="22" t="s">
        <v>28</v>
      </c>
      <c r="I84" s="23" t="s">
        <v>40</v>
      </c>
      <c r="J84" s="22" t="s">
        <v>41</v>
      </c>
      <c r="K84" s="22"/>
      <c r="L84" s="22" t="s">
        <v>31</v>
      </c>
      <c r="M84" s="23"/>
      <c r="N84" s="24"/>
      <c r="O84" s="63"/>
      <c r="P84" s="63"/>
      <c r="Q84" s="25" t="s">
        <v>54</v>
      </c>
      <c r="R84" s="26" t="s">
        <v>55</v>
      </c>
      <c r="S84" s="26" t="s">
        <v>44</v>
      </c>
      <c r="T84" s="26" t="s">
        <v>56</v>
      </c>
      <c r="U84" s="26" t="s">
        <v>57</v>
      </c>
      <c r="V84" s="34">
        <v>0</v>
      </c>
      <c r="W84" s="31"/>
      <c r="X84" s="22">
        <v>12</v>
      </c>
      <c r="Y84" s="152"/>
      <c r="Z84" s="139" t="s">
        <v>2944</v>
      </c>
      <c r="AA84" s="155">
        <f>COUNTIF($Z$1:Z84,Z84)</f>
        <v>11</v>
      </c>
      <c r="AB84" s="83">
        <f t="shared" si="55"/>
        <v>22</v>
      </c>
      <c r="AC84" s="122" t="str">
        <f>VLOOKUP(Z84,'module list'!A:B,2,0)</f>
        <v>DO</v>
      </c>
      <c r="AD84" s="122"/>
      <c r="AE84" s="32"/>
      <c r="AF84" s="33" t="s">
        <v>37</v>
      </c>
      <c r="AG84" s="16" t="str">
        <f t="shared" si="47"/>
        <v>12.1.1</v>
      </c>
      <c r="AH84" s="222" t="str">
        <f t="shared" si="45"/>
        <v>RV1110A lime pneu.convey. - start/stop</v>
      </c>
      <c r="AI84" s="224"/>
      <c r="AJ84" s="16" t="str">
        <f t="shared" si="32"/>
        <v>RV1110A</v>
      </c>
      <c r="AK84" s="16" t="str">
        <f t="shared" si="48"/>
        <v>A17</v>
      </c>
      <c r="AL84" s="16" t="str">
        <f t="shared" si="65"/>
        <v>RV</v>
      </c>
      <c r="AM84" s="16" t="str">
        <f t="shared" si="49"/>
        <v>1110</v>
      </c>
      <c r="AN84" s="16" t="str">
        <f t="shared" si="56"/>
        <v>A</v>
      </c>
      <c r="AO84" s="16" t="str">
        <f t="shared" si="50"/>
        <v>_</v>
      </c>
      <c r="AP84" s="16">
        <f t="shared" si="51"/>
        <v>11</v>
      </c>
      <c r="AQ84" s="16" t="str">
        <f t="shared" si="67"/>
        <v>HSH</v>
      </c>
      <c r="AR84" s="16" t="str">
        <f t="shared" si="52"/>
        <v>A17RV1110A_HSH</v>
      </c>
      <c r="AS84" s="16" t="str">
        <f t="shared" si="53"/>
        <v>ok</v>
      </c>
      <c r="AW84" s="16" t="str">
        <f t="shared" si="61"/>
        <v/>
      </c>
      <c r="AX84" s="16" t="str">
        <f t="shared" si="62"/>
        <v/>
      </c>
      <c r="AY84" s="16">
        <f t="shared" si="54"/>
        <v>0</v>
      </c>
    </row>
    <row r="85" spans="1:51" ht="15" customHeight="1" x14ac:dyDescent="0.2">
      <c r="A85" s="16" t="str">
        <f t="shared" si="46"/>
        <v>ID-S01AP1030-00083</v>
      </c>
      <c r="B85" s="17">
        <v>83</v>
      </c>
      <c r="C85" s="17"/>
      <c r="D85" s="18" t="s">
        <v>228</v>
      </c>
      <c r="E85" s="19" t="s">
        <v>229</v>
      </c>
      <c r="F85" s="20"/>
      <c r="G85" s="21" t="s">
        <v>27</v>
      </c>
      <c r="H85" s="22" t="s">
        <v>28</v>
      </c>
      <c r="I85" s="23" t="s">
        <v>40</v>
      </c>
      <c r="J85" s="22" t="s">
        <v>41</v>
      </c>
      <c r="K85" s="22"/>
      <c r="L85" s="22" t="s">
        <v>31</v>
      </c>
      <c r="M85" s="23"/>
      <c r="N85" s="24"/>
      <c r="O85" s="63"/>
      <c r="P85" s="63"/>
      <c r="Q85" s="25" t="s">
        <v>42</v>
      </c>
      <c r="R85" s="26" t="s">
        <v>43</v>
      </c>
      <c r="S85" s="26" t="s">
        <v>44</v>
      </c>
      <c r="T85" s="26" t="s">
        <v>45</v>
      </c>
      <c r="U85" s="26" t="s">
        <v>46</v>
      </c>
      <c r="V85" s="34">
        <v>0</v>
      </c>
      <c r="W85" s="31"/>
      <c r="X85" s="22">
        <v>12</v>
      </c>
      <c r="Y85" s="152" t="str">
        <f t="shared" ref="Y85:Y87" si="68">AN85</f>
        <v>B</v>
      </c>
      <c r="Z85" s="142" t="s">
        <v>2929</v>
      </c>
      <c r="AA85" s="155">
        <f>COUNTIF($Z$1:Z85,Z85)</f>
        <v>1</v>
      </c>
      <c r="AB85" s="83">
        <f t="shared" si="55"/>
        <v>30</v>
      </c>
      <c r="AC85" s="122" t="str">
        <f>VLOOKUP(Z85,'module list'!A:B,2,0)</f>
        <v>DI</v>
      </c>
      <c r="AD85" s="122"/>
      <c r="AE85" s="32"/>
      <c r="AF85" s="33" t="s">
        <v>37</v>
      </c>
      <c r="AG85" s="16" t="str">
        <f t="shared" si="47"/>
        <v>12.1.2</v>
      </c>
      <c r="AH85" s="222" t="str">
        <f t="shared" si="45"/>
        <v>RV1110B lime pneu.convey. - in remote</v>
      </c>
      <c r="AI85" s="224"/>
      <c r="AJ85" s="16" t="str">
        <f t="shared" si="32"/>
        <v>RV1110B</v>
      </c>
      <c r="AK85" s="16" t="str">
        <f t="shared" si="48"/>
        <v>A17</v>
      </c>
      <c r="AL85" s="16" t="str">
        <f t="shared" si="65"/>
        <v>RV</v>
      </c>
      <c r="AM85" s="16" t="str">
        <f t="shared" si="49"/>
        <v>1110</v>
      </c>
      <c r="AN85" s="16" t="str">
        <f t="shared" si="56"/>
        <v>B</v>
      </c>
      <c r="AO85" s="16" t="str">
        <f t="shared" si="50"/>
        <v>_</v>
      </c>
      <c r="AP85" s="16">
        <f t="shared" si="51"/>
        <v>11</v>
      </c>
      <c r="AQ85" s="16" t="str">
        <f t="shared" si="67"/>
        <v>YLRE</v>
      </c>
      <c r="AR85" s="16" t="str">
        <f t="shared" si="52"/>
        <v>A17RV1110B_YLRE</v>
      </c>
      <c r="AS85" s="16" t="str">
        <f t="shared" si="53"/>
        <v>ok</v>
      </c>
      <c r="AW85" s="16" t="str">
        <f t="shared" si="61"/>
        <v/>
      </c>
      <c r="AX85" s="16" t="str">
        <f t="shared" si="62"/>
        <v/>
      </c>
      <c r="AY85" s="16">
        <f t="shared" si="54"/>
        <v>0</v>
      </c>
    </row>
    <row r="86" spans="1:51" ht="15" customHeight="1" x14ac:dyDescent="0.2">
      <c r="A86" s="16" t="str">
        <f t="shared" si="46"/>
        <v>ID-S01AP1030-00084</v>
      </c>
      <c r="B86" s="17">
        <v>84</v>
      </c>
      <c r="C86" s="17"/>
      <c r="D86" s="18" t="s">
        <v>230</v>
      </c>
      <c r="E86" s="19" t="s">
        <v>231</v>
      </c>
      <c r="F86" s="20"/>
      <c r="G86" s="21" t="s">
        <v>27</v>
      </c>
      <c r="H86" s="22" t="s">
        <v>28</v>
      </c>
      <c r="I86" s="23" t="s">
        <v>40</v>
      </c>
      <c r="J86" s="22" t="s">
        <v>41</v>
      </c>
      <c r="K86" s="22"/>
      <c r="L86" s="22" t="s">
        <v>31</v>
      </c>
      <c r="M86" s="23"/>
      <c r="N86" s="24"/>
      <c r="O86" s="63"/>
      <c r="P86" s="63"/>
      <c r="Q86" s="25" t="s">
        <v>42</v>
      </c>
      <c r="R86" s="26" t="s">
        <v>43</v>
      </c>
      <c r="S86" s="26" t="s">
        <v>44</v>
      </c>
      <c r="T86" s="26" t="s">
        <v>45</v>
      </c>
      <c r="U86" s="26" t="s">
        <v>46</v>
      </c>
      <c r="V86" s="34">
        <v>0</v>
      </c>
      <c r="W86" s="31"/>
      <c r="X86" s="22">
        <v>12</v>
      </c>
      <c r="Y86" s="152" t="str">
        <f t="shared" si="68"/>
        <v>B</v>
      </c>
      <c r="Z86" s="142" t="s">
        <v>2929</v>
      </c>
      <c r="AA86" s="155">
        <f>COUNTIF($Z$1:Z86,Z86)</f>
        <v>2</v>
      </c>
      <c r="AB86" s="83">
        <f t="shared" si="55"/>
        <v>30</v>
      </c>
      <c r="AC86" s="122" t="str">
        <f>VLOOKUP(Z86,'module list'!A:B,2,0)</f>
        <v>DI</v>
      </c>
      <c r="AD86" s="122"/>
      <c r="AE86" s="32"/>
      <c r="AF86" s="33" t="s">
        <v>37</v>
      </c>
      <c r="AG86" s="16" t="str">
        <f t="shared" si="47"/>
        <v>12.1.2</v>
      </c>
      <c r="AH86" s="222" t="str">
        <f t="shared" si="45"/>
        <v>RV1110B lime pneu.convey. - in running</v>
      </c>
      <c r="AI86" s="224"/>
      <c r="AJ86" s="16" t="str">
        <f t="shared" si="32"/>
        <v>RV1110B</v>
      </c>
      <c r="AK86" s="16" t="str">
        <f t="shared" si="48"/>
        <v>A17</v>
      </c>
      <c r="AL86" s="16" t="str">
        <f t="shared" si="65"/>
        <v>RV</v>
      </c>
      <c r="AM86" s="16" t="str">
        <f t="shared" si="49"/>
        <v>1110</v>
      </c>
      <c r="AN86" s="16" t="str">
        <f t="shared" si="56"/>
        <v>B</v>
      </c>
      <c r="AO86" s="16" t="str">
        <f t="shared" si="50"/>
        <v>_</v>
      </c>
      <c r="AP86" s="16">
        <f t="shared" si="51"/>
        <v>11</v>
      </c>
      <c r="AQ86" s="16" t="str">
        <f t="shared" si="67"/>
        <v>YLH</v>
      </c>
      <c r="AR86" s="16" t="str">
        <f t="shared" si="52"/>
        <v>A17RV1110B_YLH</v>
      </c>
      <c r="AS86" s="16" t="str">
        <f t="shared" si="53"/>
        <v>ok</v>
      </c>
      <c r="AW86" s="16" t="str">
        <f t="shared" si="61"/>
        <v/>
      </c>
      <c r="AX86" s="16" t="str">
        <f t="shared" si="62"/>
        <v/>
      </c>
      <c r="AY86" s="16">
        <f t="shared" si="54"/>
        <v>0</v>
      </c>
    </row>
    <row r="87" spans="1:51" ht="15" customHeight="1" x14ac:dyDescent="0.2">
      <c r="A87" s="16" t="str">
        <f t="shared" si="46"/>
        <v>ID-S01AP1030-00085</v>
      </c>
      <c r="B87" s="17">
        <v>85</v>
      </c>
      <c r="C87" s="17"/>
      <c r="D87" s="18" t="s">
        <v>232</v>
      </c>
      <c r="E87" s="19" t="s">
        <v>233</v>
      </c>
      <c r="F87" s="20"/>
      <c r="G87" s="21" t="s">
        <v>27</v>
      </c>
      <c r="H87" s="22" t="s">
        <v>28</v>
      </c>
      <c r="I87" s="23" t="s">
        <v>40</v>
      </c>
      <c r="J87" s="22" t="s">
        <v>41</v>
      </c>
      <c r="K87" s="22"/>
      <c r="L87" s="22" t="s">
        <v>31</v>
      </c>
      <c r="M87" s="23"/>
      <c r="N87" s="24"/>
      <c r="O87" s="63"/>
      <c r="P87" s="63"/>
      <c r="Q87" s="25" t="s">
        <v>42</v>
      </c>
      <c r="R87" s="26" t="s">
        <v>43</v>
      </c>
      <c r="S87" s="26" t="s">
        <v>51</v>
      </c>
      <c r="T87" s="26" t="s">
        <v>45</v>
      </c>
      <c r="U87" s="26" t="s">
        <v>46</v>
      </c>
      <c r="V87" s="34">
        <v>0</v>
      </c>
      <c r="W87" s="31"/>
      <c r="X87" s="22">
        <v>12</v>
      </c>
      <c r="Y87" s="152" t="str">
        <f t="shared" si="68"/>
        <v>B</v>
      </c>
      <c r="Z87" s="142" t="s">
        <v>2929</v>
      </c>
      <c r="AA87" s="155">
        <f>COUNTIF($Z$1:Z87,Z87)</f>
        <v>3</v>
      </c>
      <c r="AB87" s="83">
        <f t="shared" si="55"/>
        <v>30</v>
      </c>
      <c r="AC87" s="122" t="str">
        <f>VLOOKUP(Z87,'module list'!A:B,2,0)</f>
        <v>DI</v>
      </c>
      <c r="AD87" s="122"/>
      <c r="AE87" s="32"/>
      <c r="AF87" s="33" t="s">
        <v>37</v>
      </c>
      <c r="AG87" s="16" t="str">
        <f t="shared" si="47"/>
        <v>12.1.2</v>
      </c>
      <c r="AH87" s="222" t="str">
        <f t="shared" si="45"/>
        <v>RV1110B lime pneu.convey. - supply fault</v>
      </c>
      <c r="AI87" s="224"/>
      <c r="AJ87" s="16" t="str">
        <f t="shared" si="32"/>
        <v>RV1110B</v>
      </c>
      <c r="AK87" s="16" t="str">
        <f t="shared" si="48"/>
        <v>A17</v>
      </c>
      <c r="AL87" s="16" t="str">
        <f t="shared" si="65"/>
        <v>RV</v>
      </c>
      <c r="AM87" s="16" t="str">
        <f t="shared" si="49"/>
        <v>1110</v>
      </c>
      <c r="AN87" s="16" t="str">
        <f t="shared" si="56"/>
        <v>B</v>
      </c>
      <c r="AO87" s="16" t="str">
        <f t="shared" si="50"/>
        <v>_</v>
      </c>
      <c r="AP87" s="16">
        <f t="shared" si="51"/>
        <v>11</v>
      </c>
      <c r="AQ87" s="16" t="str">
        <f t="shared" si="67"/>
        <v>YSG</v>
      </c>
      <c r="AR87" s="16" t="str">
        <f t="shared" si="52"/>
        <v>A17RV1110B_YSG</v>
      </c>
      <c r="AS87" s="16" t="str">
        <f t="shared" si="53"/>
        <v>ok</v>
      </c>
      <c r="AW87" s="16" t="str">
        <f t="shared" si="61"/>
        <v/>
      </c>
      <c r="AX87" s="16" t="str">
        <f t="shared" si="62"/>
        <v/>
      </c>
      <c r="AY87" s="16">
        <f t="shared" si="54"/>
        <v>0</v>
      </c>
    </row>
    <row r="88" spans="1:51" ht="15" customHeight="1" x14ac:dyDescent="0.2">
      <c r="A88" s="16" t="str">
        <f t="shared" si="46"/>
        <v>ID-S01AP1030-00086</v>
      </c>
      <c r="B88" s="17">
        <v>86</v>
      </c>
      <c r="C88" s="17"/>
      <c r="D88" s="18" t="s">
        <v>234</v>
      </c>
      <c r="E88" s="19" t="s">
        <v>235</v>
      </c>
      <c r="F88" s="20"/>
      <c r="G88" s="21" t="s">
        <v>27</v>
      </c>
      <c r="H88" s="22" t="s">
        <v>28</v>
      </c>
      <c r="I88" s="23" t="s">
        <v>40</v>
      </c>
      <c r="J88" s="22" t="s">
        <v>41</v>
      </c>
      <c r="K88" s="22"/>
      <c r="L88" s="22" t="s">
        <v>31</v>
      </c>
      <c r="M88" s="23"/>
      <c r="N88" s="24"/>
      <c r="O88" s="63"/>
      <c r="P88" s="63"/>
      <c r="Q88" s="25" t="s">
        <v>54</v>
      </c>
      <c r="R88" s="26" t="s">
        <v>55</v>
      </c>
      <c r="S88" s="26" t="s">
        <v>44</v>
      </c>
      <c r="T88" s="26" t="s">
        <v>56</v>
      </c>
      <c r="U88" s="26" t="s">
        <v>57</v>
      </c>
      <c r="V88" s="34">
        <v>0</v>
      </c>
      <c r="W88" s="31"/>
      <c r="X88" s="22">
        <v>12</v>
      </c>
      <c r="Y88" s="152"/>
      <c r="Z88" s="139" t="s">
        <v>2944</v>
      </c>
      <c r="AA88" s="155">
        <f>COUNTIF($Z$1:Z88,Z88)</f>
        <v>12</v>
      </c>
      <c r="AB88" s="83">
        <f t="shared" si="55"/>
        <v>22</v>
      </c>
      <c r="AC88" s="122" t="str">
        <f>VLOOKUP(Z88,'module list'!A:B,2,0)</f>
        <v>DO</v>
      </c>
      <c r="AD88" s="122"/>
      <c r="AE88" s="32"/>
      <c r="AF88" s="33" t="s">
        <v>37</v>
      </c>
      <c r="AG88" s="16" t="str">
        <f t="shared" si="47"/>
        <v>12.1.1</v>
      </c>
      <c r="AH88" s="222" t="str">
        <f t="shared" si="45"/>
        <v>RV1110B lime pneu.convey. - start/stop</v>
      </c>
      <c r="AI88" s="224"/>
      <c r="AJ88" s="16" t="str">
        <f t="shared" si="32"/>
        <v>RV1110B</v>
      </c>
      <c r="AK88" s="16" t="str">
        <f t="shared" si="48"/>
        <v>A17</v>
      </c>
      <c r="AL88" s="16" t="str">
        <f t="shared" si="65"/>
        <v>RV</v>
      </c>
      <c r="AM88" s="16" t="str">
        <f t="shared" si="49"/>
        <v>1110</v>
      </c>
      <c r="AN88" s="16" t="str">
        <f t="shared" si="56"/>
        <v>B</v>
      </c>
      <c r="AO88" s="16" t="str">
        <f t="shared" si="50"/>
        <v>_</v>
      </c>
      <c r="AP88" s="16">
        <f t="shared" si="51"/>
        <v>11</v>
      </c>
      <c r="AQ88" s="16" t="str">
        <f t="shared" si="67"/>
        <v>HSH</v>
      </c>
      <c r="AR88" s="16" t="str">
        <f t="shared" si="52"/>
        <v>A17RV1110B_HSH</v>
      </c>
      <c r="AS88" s="16" t="str">
        <f t="shared" si="53"/>
        <v>ok</v>
      </c>
      <c r="AW88" s="16" t="str">
        <f t="shared" si="61"/>
        <v/>
      </c>
      <c r="AX88" s="16" t="str">
        <f t="shared" si="62"/>
        <v/>
      </c>
      <c r="AY88" s="16">
        <f t="shared" si="54"/>
        <v>0</v>
      </c>
    </row>
    <row r="89" spans="1:51" ht="15" customHeight="1" x14ac:dyDescent="0.2">
      <c r="A89" s="16" t="str">
        <f t="shared" si="46"/>
        <v>ID-S01AP1030-00087</v>
      </c>
      <c r="B89" s="17">
        <v>87</v>
      </c>
      <c r="C89" s="17"/>
      <c r="D89" s="18" t="s">
        <v>236</v>
      </c>
      <c r="E89" s="19" t="s">
        <v>237</v>
      </c>
      <c r="F89" s="20"/>
      <c r="G89" s="21" t="s">
        <v>27</v>
      </c>
      <c r="H89" s="22" t="s">
        <v>28</v>
      </c>
      <c r="I89" s="23" t="s">
        <v>40</v>
      </c>
      <c r="J89" s="22" t="s">
        <v>151</v>
      </c>
      <c r="K89" s="22"/>
      <c r="L89" s="22" t="s">
        <v>31</v>
      </c>
      <c r="M89" s="23"/>
      <c r="N89" s="24"/>
      <c r="O89" s="63"/>
      <c r="P89" s="63"/>
      <c r="Q89" s="25" t="s">
        <v>54</v>
      </c>
      <c r="R89" s="26" t="s">
        <v>201</v>
      </c>
      <c r="S89" s="26" t="s">
        <v>44</v>
      </c>
      <c r="T89" s="26" t="s">
        <v>56</v>
      </c>
      <c r="U89" s="26" t="s">
        <v>46</v>
      </c>
      <c r="V89" s="34">
        <v>0</v>
      </c>
      <c r="W89" s="31"/>
      <c r="X89" s="22">
        <v>12</v>
      </c>
      <c r="Y89" s="152"/>
      <c r="Z89" s="139" t="s">
        <v>2949</v>
      </c>
      <c r="AA89" s="155">
        <f>COUNTIF($Z$1:Z89,Z89)</f>
        <v>1</v>
      </c>
      <c r="AB89" s="83">
        <f t="shared" si="55"/>
        <v>30</v>
      </c>
      <c r="AC89" s="122" t="str">
        <f>VLOOKUP(Z89,'module list'!A:B,2,0)</f>
        <v>DO</v>
      </c>
      <c r="AD89" s="122"/>
      <c r="AE89" s="32"/>
      <c r="AF89" s="33" t="s">
        <v>37</v>
      </c>
      <c r="AG89" s="16" t="str">
        <f t="shared" si="47"/>
        <v>12.1.6</v>
      </c>
      <c r="AH89" s="222" t="str">
        <f t="shared" si="45"/>
        <v>SOV1304 fluid lime compr.air SI1100 - open</v>
      </c>
      <c r="AI89" s="224"/>
      <c r="AJ89" s="16" t="str">
        <f t="shared" si="32"/>
        <v>SOV1304</v>
      </c>
      <c r="AK89" s="16" t="str">
        <f t="shared" si="48"/>
        <v>A17</v>
      </c>
      <c r="AL89" s="16" t="str">
        <f t="shared" ref="AL89:AL102" si="69">MID(D89,4,3)</f>
        <v>SOV</v>
      </c>
      <c r="AM89" s="16" t="str">
        <f t="shared" si="49"/>
        <v>1304</v>
      </c>
      <c r="AO89" s="16" t="str">
        <f t="shared" si="50"/>
        <v>_</v>
      </c>
      <c r="AP89" s="16">
        <f t="shared" si="51"/>
        <v>11</v>
      </c>
      <c r="AQ89" s="16" t="str">
        <f t="shared" si="67"/>
        <v>HSH</v>
      </c>
      <c r="AR89" s="16" t="str">
        <f t="shared" si="52"/>
        <v>A17SOV1304_HSH</v>
      </c>
      <c r="AS89" s="16" t="str">
        <f t="shared" si="53"/>
        <v>ok</v>
      </c>
      <c r="AW89" s="16" t="str">
        <f t="shared" si="61"/>
        <v/>
      </c>
      <c r="AX89" s="16" t="str">
        <f t="shared" si="62"/>
        <v/>
      </c>
      <c r="AY89" s="16">
        <f t="shared" si="54"/>
        <v>0</v>
      </c>
    </row>
    <row r="90" spans="1:51" ht="15" customHeight="1" x14ac:dyDescent="0.2">
      <c r="A90" s="16" t="str">
        <f t="shared" si="46"/>
        <v>ID-S01AP1030-00088</v>
      </c>
      <c r="B90" s="17">
        <v>88</v>
      </c>
      <c r="C90" s="17"/>
      <c r="D90" s="18" t="s">
        <v>238</v>
      </c>
      <c r="E90" s="19" t="s">
        <v>239</v>
      </c>
      <c r="F90" s="20"/>
      <c r="G90" s="21" t="s">
        <v>27</v>
      </c>
      <c r="H90" s="22" t="s">
        <v>28</v>
      </c>
      <c r="I90" s="23" t="s">
        <v>40</v>
      </c>
      <c r="J90" s="22" t="s">
        <v>151</v>
      </c>
      <c r="K90" s="22"/>
      <c r="L90" s="22" t="s">
        <v>31</v>
      </c>
      <c r="M90" s="23"/>
      <c r="N90" s="24"/>
      <c r="O90" s="63"/>
      <c r="P90" s="63"/>
      <c r="Q90" s="25" t="s">
        <v>54</v>
      </c>
      <c r="R90" s="26" t="s">
        <v>201</v>
      </c>
      <c r="S90" s="26" t="s">
        <v>44</v>
      </c>
      <c r="T90" s="26" t="s">
        <v>56</v>
      </c>
      <c r="U90" s="26" t="s">
        <v>46</v>
      </c>
      <c r="V90" s="34">
        <v>0</v>
      </c>
      <c r="W90" s="31"/>
      <c r="X90" s="22">
        <v>12</v>
      </c>
      <c r="Y90" s="152"/>
      <c r="Z90" s="139" t="s">
        <v>2949</v>
      </c>
      <c r="AA90" s="155">
        <f>COUNTIF($Z$1:Z90,Z90)</f>
        <v>2</v>
      </c>
      <c r="AB90" s="83">
        <f t="shared" si="55"/>
        <v>30</v>
      </c>
      <c r="AC90" s="122" t="str">
        <f>VLOOKUP(Z90,'module list'!A:B,2,0)</f>
        <v>DO</v>
      </c>
      <c r="AD90" s="122"/>
      <c r="AE90" s="32"/>
      <c r="AF90" s="33" t="s">
        <v>37</v>
      </c>
      <c r="AG90" s="16" t="str">
        <f t="shared" si="47"/>
        <v>12.1.6</v>
      </c>
      <c r="AH90" s="222" t="str">
        <f t="shared" si="45"/>
        <v>SOV1305 fluid lime compr.air SI1100 - open</v>
      </c>
      <c r="AI90" s="224"/>
      <c r="AJ90" s="16" t="str">
        <f t="shared" si="32"/>
        <v>SOV1305</v>
      </c>
      <c r="AK90" s="16" t="str">
        <f t="shared" si="48"/>
        <v>A17</v>
      </c>
      <c r="AL90" s="16" t="str">
        <f t="shared" si="69"/>
        <v>SOV</v>
      </c>
      <c r="AM90" s="16" t="str">
        <f t="shared" si="49"/>
        <v>1305</v>
      </c>
      <c r="AO90" s="16" t="str">
        <f t="shared" si="50"/>
        <v>_</v>
      </c>
      <c r="AP90" s="16">
        <f t="shared" si="51"/>
        <v>11</v>
      </c>
      <c r="AQ90" s="16" t="str">
        <f t="shared" si="67"/>
        <v>HSH</v>
      </c>
      <c r="AR90" s="16" t="str">
        <f t="shared" si="52"/>
        <v>A17SOV1305_HSH</v>
      </c>
      <c r="AS90" s="16" t="str">
        <f t="shared" si="53"/>
        <v>ok</v>
      </c>
      <c r="AW90" s="16" t="str">
        <f t="shared" si="61"/>
        <v/>
      </c>
      <c r="AX90" s="16" t="str">
        <f t="shared" si="62"/>
        <v/>
      </c>
      <c r="AY90" s="16">
        <f t="shared" si="54"/>
        <v>0</v>
      </c>
    </row>
    <row r="91" spans="1:51" ht="15" customHeight="1" x14ac:dyDescent="0.2">
      <c r="A91" s="16" t="str">
        <f t="shared" si="46"/>
        <v>ID-S01AP1030-00089</v>
      </c>
      <c r="B91" s="17">
        <v>89</v>
      </c>
      <c r="C91" s="17"/>
      <c r="D91" s="18" t="s">
        <v>240</v>
      </c>
      <c r="E91" s="19" t="s">
        <v>241</v>
      </c>
      <c r="F91" s="20"/>
      <c r="G91" s="21" t="s">
        <v>27</v>
      </c>
      <c r="H91" s="22" t="s">
        <v>28</v>
      </c>
      <c r="I91" s="23" t="s">
        <v>40</v>
      </c>
      <c r="J91" s="22" t="s">
        <v>151</v>
      </c>
      <c r="K91" s="22"/>
      <c r="L91" s="22" t="s">
        <v>31</v>
      </c>
      <c r="M91" s="23"/>
      <c r="N91" s="24"/>
      <c r="O91" s="63"/>
      <c r="P91" s="63"/>
      <c r="Q91" s="25" t="s">
        <v>54</v>
      </c>
      <c r="R91" s="26" t="s">
        <v>201</v>
      </c>
      <c r="S91" s="26" t="s">
        <v>44</v>
      </c>
      <c r="T91" s="26" t="s">
        <v>56</v>
      </c>
      <c r="U91" s="26" t="s">
        <v>46</v>
      </c>
      <c r="V91" s="34">
        <v>0</v>
      </c>
      <c r="W91" s="31"/>
      <c r="X91" s="22">
        <v>12</v>
      </c>
      <c r="Y91" s="152"/>
      <c r="Z91" s="139" t="s">
        <v>2949</v>
      </c>
      <c r="AA91" s="155">
        <f>COUNTIF($Z$1:Z91,Z91)</f>
        <v>3</v>
      </c>
      <c r="AB91" s="83">
        <f t="shared" si="55"/>
        <v>30</v>
      </c>
      <c r="AC91" s="122" t="str">
        <f>VLOOKUP(Z91,'module list'!A:B,2,0)</f>
        <v>DO</v>
      </c>
      <c r="AD91" s="122"/>
      <c r="AE91" s="32"/>
      <c r="AF91" s="33" t="s">
        <v>37</v>
      </c>
      <c r="AG91" s="16" t="str">
        <f t="shared" si="47"/>
        <v>12.1.6</v>
      </c>
      <c r="AH91" s="222" t="str">
        <f t="shared" si="45"/>
        <v>SOV1306A fluid lime compr.air HP1101A - open</v>
      </c>
      <c r="AI91" s="224"/>
      <c r="AJ91" s="16" t="str">
        <f t="shared" si="32"/>
        <v>SOV1306A</v>
      </c>
      <c r="AK91" s="16" t="str">
        <f t="shared" si="48"/>
        <v>A17</v>
      </c>
      <c r="AL91" s="16" t="str">
        <f t="shared" si="69"/>
        <v>SOV</v>
      </c>
      <c r="AM91" s="16" t="str">
        <f t="shared" si="49"/>
        <v>1306</v>
      </c>
      <c r="AN91" s="16" t="str">
        <f t="shared" ref="AN91:AN102" si="70">MID(D91,11,1)</f>
        <v>A</v>
      </c>
      <c r="AO91" s="16" t="str">
        <f t="shared" si="50"/>
        <v>_</v>
      </c>
      <c r="AP91" s="16">
        <f t="shared" si="51"/>
        <v>12</v>
      </c>
      <c r="AQ91" s="16" t="str">
        <f t="shared" si="67"/>
        <v>HSH</v>
      </c>
      <c r="AR91" s="16" t="str">
        <f t="shared" si="52"/>
        <v>A17SOV1306A_HSH</v>
      </c>
      <c r="AS91" s="16" t="str">
        <f t="shared" si="53"/>
        <v>ok</v>
      </c>
      <c r="AW91" s="16" t="str">
        <f t="shared" si="61"/>
        <v/>
      </c>
      <c r="AX91" s="16" t="str">
        <f t="shared" si="62"/>
        <v/>
      </c>
      <c r="AY91" s="16">
        <f t="shared" si="54"/>
        <v>0</v>
      </c>
    </row>
    <row r="92" spans="1:51" ht="15" customHeight="1" x14ac:dyDescent="0.2">
      <c r="A92" s="16" t="str">
        <f t="shared" si="46"/>
        <v>ID-S01AP1030-00090</v>
      </c>
      <c r="B92" s="17">
        <v>90</v>
      </c>
      <c r="C92" s="17"/>
      <c r="D92" s="18" t="s">
        <v>242</v>
      </c>
      <c r="E92" s="19" t="s">
        <v>243</v>
      </c>
      <c r="F92" s="20"/>
      <c r="G92" s="21" t="s">
        <v>27</v>
      </c>
      <c r="H92" s="22" t="s">
        <v>28</v>
      </c>
      <c r="I92" s="23" t="s">
        <v>40</v>
      </c>
      <c r="J92" s="22" t="s">
        <v>146</v>
      </c>
      <c r="K92" s="22"/>
      <c r="L92" s="22" t="s">
        <v>31</v>
      </c>
      <c r="M92" s="23"/>
      <c r="N92" s="24"/>
      <c r="O92" s="63"/>
      <c r="P92" s="63"/>
      <c r="Q92" s="25" t="s">
        <v>54</v>
      </c>
      <c r="R92" s="26" t="s">
        <v>201</v>
      </c>
      <c r="S92" s="26" t="s">
        <v>44</v>
      </c>
      <c r="T92" s="26" t="s">
        <v>56</v>
      </c>
      <c r="U92" s="26" t="s">
        <v>46</v>
      </c>
      <c r="V92" s="34">
        <v>0</v>
      </c>
      <c r="W92" s="31"/>
      <c r="X92" s="22">
        <v>12</v>
      </c>
      <c r="Y92" s="152"/>
      <c r="Z92" s="139" t="s">
        <v>2949</v>
      </c>
      <c r="AA92" s="155">
        <f>COUNTIF($Z$1:Z92,Z92)</f>
        <v>4</v>
      </c>
      <c r="AB92" s="83">
        <f t="shared" si="55"/>
        <v>30</v>
      </c>
      <c r="AC92" s="122" t="str">
        <f>VLOOKUP(Z92,'module list'!A:B,2,0)</f>
        <v>DO</v>
      </c>
      <c r="AD92" s="122"/>
      <c r="AE92" s="32"/>
      <c r="AF92" s="33" t="s">
        <v>37</v>
      </c>
      <c r="AG92" s="16" t="str">
        <f t="shared" si="47"/>
        <v>12.1.6</v>
      </c>
      <c r="AH92" s="222" t="str">
        <f t="shared" si="45"/>
        <v>SOV1306B fluid lime compr.air HP1101B - open</v>
      </c>
      <c r="AI92" s="224"/>
      <c r="AJ92" s="16" t="str">
        <f t="shared" si="32"/>
        <v>SOV1306B</v>
      </c>
      <c r="AK92" s="16" t="str">
        <f t="shared" si="48"/>
        <v>A17</v>
      </c>
      <c r="AL92" s="16" t="str">
        <f t="shared" si="69"/>
        <v>SOV</v>
      </c>
      <c r="AM92" s="16" t="str">
        <f t="shared" si="49"/>
        <v>1306</v>
      </c>
      <c r="AN92" s="16" t="str">
        <f t="shared" si="70"/>
        <v>B</v>
      </c>
      <c r="AO92" s="16" t="str">
        <f t="shared" si="50"/>
        <v>_</v>
      </c>
      <c r="AP92" s="16">
        <f t="shared" si="51"/>
        <v>12</v>
      </c>
      <c r="AQ92" s="16" t="str">
        <f t="shared" si="67"/>
        <v>HSH</v>
      </c>
      <c r="AR92" s="16" t="str">
        <f t="shared" si="52"/>
        <v>A17SOV1306B_HSH</v>
      </c>
      <c r="AS92" s="16" t="str">
        <f t="shared" si="53"/>
        <v>ok</v>
      </c>
      <c r="AW92" s="16" t="str">
        <f t="shared" si="61"/>
        <v/>
      </c>
      <c r="AX92" s="16" t="str">
        <f t="shared" si="62"/>
        <v/>
      </c>
      <c r="AY92" s="16">
        <f t="shared" si="54"/>
        <v>0</v>
      </c>
    </row>
    <row r="93" spans="1:51" ht="15" customHeight="1" x14ac:dyDescent="0.2">
      <c r="A93" s="16" t="str">
        <f t="shared" si="46"/>
        <v>ID-S01AP1030-00091</v>
      </c>
      <c r="B93" s="17">
        <v>91</v>
      </c>
      <c r="C93" s="17"/>
      <c r="D93" s="18" t="s">
        <v>244</v>
      </c>
      <c r="E93" s="19" t="s">
        <v>245</v>
      </c>
      <c r="F93" s="20"/>
      <c r="G93" s="21" t="s">
        <v>27</v>
      </c>
      <c r="H93" s="22" t="s">
        <v>28</v>
      </c>
      <c r="I93" s="23" t="s">
        <v>40</v>
      </c>
      <c r="J93" s="22" t="s">
        <v>151</v>
      </c>
      <c r="K93" s="22"/>
      <c r="L93" s="22" t="s">
        <v>31</v>
      </c>
      <c r="M93" s="23"/>
      <c r="N93" s="24"/>
      <c r="O93" s="63"/>
      <c r="P93" s="63"/>
      <c r="Q93" s="25" t="s">
        <v>54</v>
      </c>
      <c r="R93" s="26" t="s">
        <v>201</v>
      </c>
      <c r="S93" s="26" t="s">
        <v>44</v>
      </c>
      <c r="T93" s="26" t="s">
        <v>56</v>
      </c>
      <c r="U93" s="26" t="s">
        <v>46</v>
      </c>
      <c r="V93" s="34">
        <v>0</v>
      </c>
      <c r="W93" s="31"/>
      <c r="X93" s="22">
        <v>12</v>
      </c>
      <c r="Y93" s="152"/>
      <c r="Z93" s="139" t="s">
        <v>2949</v>
      </c>
      <c r="AA93" s="155">
        <f>COUNTIF($Z$1:Z93,Z93)</f>
        <v>5</v>
      </c>
      <c r="AB93" s="83">
        <f t="shared" si="55"/>
        <v>30</v>
      </c>
      <c r="AC93" s="122" t="str">
        <f>VLOOKUP(Z93,'module list'!A:B,2,0)</f>
        <v>DO</v>
      </c>
      <c r="AD93" s="122"/>
      <c r="AE93" s="32"/>
      <c r="AF93" s="33" t="s">
        <v>37</v>
      </c>
      <c r="AG93" s="16" t="str">
        <f t="shared" si="47"/>
        <v>12.1.6</v>
      </c>
      <c r="AH93" s="222" t="str">
        <f t="shared" si="45"/>
        <v>SOV1307A fluid lime compr.air HP1101A - open</v>
      </c>
      <c r="AI93" s="224"/>
      <c r="AJ93" s="16" t="str">
        <f t="shared" si="32"/>
        <v>SOV1307A</v>
      </c>
      <c r="AK93" s="16" t="str">
        <f t="shared" si="48"/>
        <v>A17</v>
      </c>
      <c r="AL93" s="16" t="str">
        <f t="shared" si="69"/>
        <v>SOV</v>
      </c>
      <c r="AM93" s="16" t="str">
        <f t="shared" si="49"/>
        <v>1307</v>
      </c>
      <c r="AN93" s="16" t="str">
        <f t="shared" si="70"/>
        <v>A</v>
      </c>
      <c r="AO93" s="16" t="str">
        <f t="shared" si="50"/>
        <v>_</v>
      </c>
      <c r="AP93" s="16">
        <f t="shared" si="51"/>
        <v>12</v>
      </c>
      <c r="AQ93" s="16" t="str">
        <f t="shared" si="67"/>
        <v>HSH</v>
      </c>
      <c r="AR93" s="16" t="str">
        <f t="shared" si="52"/>
        <v>A17SOV1307A_HSH</v>
      </c>
      <c r="AS93" s="16" t="str">
        <f t="shared" si="53"/>
        <v>ok</v>
      </c>
      <c r="AW93" s="16" t="str">
        <f t="shared" si="61"/>
        <v/>
      </c>
      <c r="AX93" s="16" t="str">
        <f t="shared" si="62"/>
        <v/>
      </c>
      <c r="AY93" s="16">
        <f t="shared" si="54"/>
        <v>0</v>
      </c>
    </row>
    <row r="94" spans="1:51" ht="15" customHeight="1" x14ac:dyDescent="0.2">
      <c r="A94" s="16" t="str">
        <f t="shared" si="46"/>
        <v>ID-S01AP1030-00092</v>
      </c>
      <c r="B94" s="17">
        <v>92</v>
      </c>
      <c r="C94" s="17"/>
      <c r="D94" s="18" t="s">
        <v>246</v>
      </c>
      <c r="E94" s="19" t="s">
        <v>247</v>
      </c>
      <c r="F94" s="20"/>
      <c r="G94" s="21" t="s">
        <v>27</v>
      </c>
      <c r="H94" s="22" t="s">
        <v>28</v>
      </c>
      <c r="I94" s="23" t="s">
        <v>40</v>
      </c>
      <c r="J94" s="22" t="s">
        <v>146</v>
      </c>
      <c r="K94" s="22"/>
      <c r="L94" s="22" t="s">
        <v>31</v>
      </c>
      <c r="M94" s="23"/>
      <c r="N94" s="24"/>
      <c r="O94" s="63"/>
      <c r="P94" s="63"/>
      <c r="Q94" s="25" t="s">
        <v>54</v>
      </c>
      <c r="R94" s="26" t="s">
        <v>201</v>
      </c>
      <c r="S94" s="26" t="s">
        <v>44</v>
      </c>
      <c r="T94" s="26" t="s">
        <v>56</v>
      </c>
      <c r="U94" s="26" t="s">
        <v>46</v>
      </c>
      <c r="V94" s="34">
        <v>0</v>
      </c>
      <c r="W94" s="31"/>
      <c r="X94" s="22">
        <v>12</v>
      </c>
      <c r="Y94" s="152"/>
      <c r="Z94" s="139" t="s">
        <v>2949</v>
      </c>
      <c r="AA94" s="155">
        <f>COUNTIF($Z$1:Z94,Z94)</f>
        <v>6</v>
      </c>
      <c r="AB94" s="83">
        <f t="shared" si="55"/>
        <v>30</v>
      </c>
      <c r="AC94" s="122" t="str">
        <f>VLOOKUP(Z94,'module list'!A:B,2,0)</f>
        <v>DO</v>
      </c>
      <c r="AD94" s="122"/>
      <c r="AE94" s="32"/>
      <c r="AF94" s="33" t="s">
        <v>37</v>
      </c>
      <c r="AG94" s="16" t="str">
        <f t="shared" si="47"/>
        <v>12.1.6</v>
      </c>
      <c r="AH94" s="222" t="str">
        <f t="shared" si="45"/>
        <v>SOV1307B fluid lime compr.air HP1101B - open</v>
      </c>
      <c r="AI94" s="224"/>
      <c r="AJ94" s="16" t="str">
        <f t="shared" si="32"/>
        <v>SOV1307B</v>
      </c>
      <c r="AK94" s="16" t="str">
        <f t="shared" si="48"/>
        <v>A17</v>
      </c>
      <c r="AL94" s="16" t="str">
        <f t="shared" si="69"/>
        <v>SOV</v>
      </c>
      <c r="AM94" s="16" t="str">
        <f t="shared" si="49"/>
        <v>1307</v>
      </c>
      <c r="AN94" s="16" t="str">
        <f t="shared" si="70"/>
        <v>B</v>
      </c>
      <c r="AO94" s="16" t="str">
        <f t="shared" si="50"/>
        <v>_</v>
      </c>
      <c r="AP94" s="16">
        <f t="shared" si="51"/>
        <v>12</v>
      </c>
      <c r="AQ94" s="16" t="str">
        <f t="shared" si="67"/>
        <v>HSH</v>
      </c>
      <c r="AR94" s="16" t="str">
        <f t="shared" si="52"/>
        <v>A17SOV1307B_HSH</v>
      </c>
      <c r="AS94" s="16" t="str">
        <f t="shared" si="53"/>
        <v>ok</v>
      </c>
      <c r="AW94" s="16" t="str">
        <f t="shared" si="61"/>
        <v/>
      </c>
      <c r="AX94" s="16" t="str">
        <f t="shared" si="62"/>
        <v/>
      </c>
      <c r="AY94" s="16">
        <f t="shared" si="54"/>
        <v>0</v>
      </c>
    </row>
    <row r="95" spans="1:51" ht="15" customHeight="1" x14ac:dyDescent="0.2">
      <c r="A95" s="16" t="str">
        <f t="shared" si="46"/>
        <v>ID-S01AP1030-00093</v>
      </c>
      <c r="B95" s="17">
        <v>93</v>
      </c>
      <c r="C95" s="17"/>
      <c r="D95" s="18" t="s">
        <v>248</v>
      </c>
      <c r="E95" s="19" t="s">
        <v>249</v>
      </c>
      <c r="F95" s="20"/>
      <c r="G95" s="21" t="s">
        <v>27</v>
      </c>
      <c r="H95" s="22" t="s">
        <v>28</v>
      </c>
      <c r="I95" s="23" t="s">
        <v>40</v>
      </c>
      <c r="J95" s="22" t="s">
        <v>151</v>
      </c>
      <c r="K95" s="22"/>
      <c r="L95" s="22" t="s">
        <v>31</v>
      </c>
      <c r="M95" s="23"/>
      <c r="N95" s="24"/>
      <c r="O95" s="63"/>
      <c r="P95" s="63"/>
      <c r="Q95" s="25" t="s">
        <v>54</v>
      </c>
      <c r="R95" s="26" t="s">
        <v>201</v>
      </c>
      <c r="S95" s="26" t="s">
        <v>44</v>
      </c>
      <c r="T95" s="26" t="s">
        <v>56</v>
      </c>
      <c r="U95" s="26" t="s">
        <v>46</v>
      </c>
      <c r="V95" s="34">
        <v>0</v>
      </c>
      <c r="W95" s="31"/>
      <c r="X95" s="22">
        <v>12</v>
      </c>
      <c r="Y95" s="152"/>
      <c r="Z95" s="139" t="s">
        <v>2949</v>
      </c>
      <c r="AA95" s="155">
        <f>COUNTIF($Z$1:Z95,Z95)</f>
        <v>7</v>
      </c>
      <c r="AB95" s="83">
        <f t="shared" si="55"/>
        <v>30</v>
      </c>
      <c r="AC95" s="122" t="str">
        <f>VLOOKUP(Z95,'module list'!A:B,2,0)</f>
        <v>DO</v>
      </c>
      <c r="AD95" s="122"/>
      <c r="AE95" s="32"/>
      <c r="AF95" s="33" t="s">
        <v>37</v>
      </c>
      <c r="AG95" s="16" t="str">
        <f t="shared" si="47"/>
        <v>12.1.6</v>
      </c>
      <c r="AH95" s="222" t="str">
        <f t="shared" si="45"/>
        <v>SOV1308A fluid lime compr.air RV1110A - open</v>
      </c>
      <c r="AI95" s="224"/>
      <c r="AJ95" s="16" t="str">
        <f t="shared" si="32"/>
        <v>SOV1308A</v>
      </c>
      <c r="AK95" s="16" t="str">
        <f t="shared" si="48"/>
        <v>A17</v>
      </c>
      <c r="AL95" s="16" t="str">
        <f t="shared" si="69"/>
        <v>SOV</v>
      </c>
      <c r="AM95" s="16" t="str">
        <f t="shared" si="49"/>
        <v>1308</v>
      </c>
      <c r="AN95" s="16" t="str">
        <f t="shared" si="70"/>
        <v>A</v>
      </c>
      <c r="AO95" s="16" t="str">
        <f t="shared" si="50"/>
        <v>_</v>
      </c>
      <c r="AP95" s="16">
        <f t="shared" si="51"/>
        <v>12</v>
      </c>
      <c r="AQ95" s="16" t="str">
        <f t="shared" si="67"/>
        <v>HSH</v>
      </c>
      <c r="AR95" s="16" t="str">
        <f t="shared" si="52"/>
        <v>A17SOV1308A_HSH</v>
      </c>
      <c r="AS95" s="16" t="str">
        <f t="shared" si="53"/>
        <v>ok</v>
      </c>
      <c r="AW95" s="16" t="str">
        <f t="shared" si="61"/>
        <v/>
      </c>
      <c r="AX95" s="16" t="str">
        <f t="shared" si="62"/>
        <v/>
      </c>
      <c r="AY95" s="16">
        <f t="shared" si="54"/>
        <v>0</v>
      </c>
    </row>
    <row r="96" spans="1:51" ht="15" customHeight="1" x14ac:dyDescent="0.2">
      <c r="A96" s="16" t="str">
        <f t="shared" si="46"/>
        <v>ID-S01AP1030-00094</v>
      </c>
      <c r="B96" s="17">
        <v>94</v>
      </c>
      <c r="C96" s="17"/>
      <c r="D96" s="18" t="s">
        <v>250</v>
      </c>
      <c r="E96" s="19" t="s">
        <v>251</v>
      </c>
      <c r="F96" s="20"/>
      <c r="G96" s="21" t="s">
        <v>27</v>
      </c>
      <c r="H96" s="22" t="s">
        <v>28</v>
      </c>
      <c r="I96" s="23" t="s">
        <v>40</v>
      </c>
      <c r="J96" s="22" t="s">
        <v>146</v>
      </c>
      <c r="K96" s="22"/>
      <c r="L96" s="22" t="s">
        <v>31</v>
      </c>
      <c r="M96" s="23"/>
      <c r="N96" s="24"/>
      <c r="O96" s="63"/>
      <c r="P96" s="63"/>
      <c r="Q96" s="25" t="s">
        <v>54</v>
      </c>
      <c r="R96" s="26" t="s">
        <v>201</v>
      </c>
      <c r="S96" s="26" t="s">
        <v>44</v>
      </c>
      <c r="T96" s="26" t="s">
        <v>56</v>
      </c>
      <c r="U96" s="26" t="s">
        <v>46</v>
      </c>
      <c r="V96" s="34">
        <v>0</v>
      </c>
      <c r="W96" s="31"/>
      <c r="X96" s="22">
        <v>12</v>
      </c>
      <c r="Y96" s="152"/>
      <c r="Z96" s="139" t="s">
        <v>2949</v>
      </c>
      <c r="AA96" s="155">
        <f>COUNTIF($Z$1:Z96,Z96)</f>
        <v>8</v>
      </c>
      <c r="AB96" s="83">
        <f t="shared" si="55"/>
        <v>30</v>
      </c>
      <c r="AC96" s="122" t="str">
        <f>VLOOKUP(Z96,'module list'!A:B,2,0)</f>
        <v>DO</v>
      </c>
      <c r="AD96" s="122"/>
      <c r="AE96" s="32"/>
      <c r="AF96" s="33" t="s">
        <v>37</v>
      </c>
      <c r="AG96" s="16" t="str">
        <f t="shared" si="47"/>
        <v>12.1.6</v>
      </c>
      <c r="AH96" s="222" t="str">
        <f t="shared" si="45"/>
        <v>SOV1308B fluid lime compr.air RV1110B - open</v>
      </c>
      <c r="AI96" s="224"/>
      <c r="AJ96" s="16" t="str">
        <f t="shared" si="32"/>
        <v>SOV1308B</v>
      </c>
      <c r="AK96" s="16" t="str">
        <f t="shared" si="48"/>
        <v>A17</v>
      </c>
      <c r="AL96" s="16" t="str">
        <f t="shared" si="69"/>
        <v>SOV</v>
      </c>
      <c r="AM96" s="16" t="str">
        <f t="shared" si="49"/>
        <v>1308</v>
      </c>
      <c r="AN96" s="16" t="str">
        <f t="shared" si="70"/>
        <v>B</v>
      </c>
      <c r="AO96" s="16" t="str">
        <f t="shared" si="50"/>
        <v>_</v>
      </c>
      <c r="AP96" s="16">
        <f t="shared" si="51"/>
        <v>12</v>
      </c>
      <c r="AQ96" s="16" t="str">
        <f t="shared" si="67"/>
        <v>HSH</v>
      </c>
      <c r="AR96" s="16" t="str">
        <f t="shared" si="52"/>
        <v>A17SOV1308B_HSH</v>
      </c>
      <c r="AS96" s="16" t="str">
        <f t="shared" si="53"/>
        <v>ok</v>
      </c>
      <c r="AW96" s="16" t="str">
        <f t="shared" si="61"/>
        <v/>
      </c>
      <c r="AX96" s="16" t="str">
        <f t="shared" si="62"/>
        <v/>
      </c>
      <c r="AY96" s="16">
        <f t="shared" si="54"/>
        <v>0</v>
      </c>
    </row>
    <row r="97" spans="1:51" ht="15" customHeight="1" x14ac:dyDescent="0.2">
      <c r="A97" s="16" t="str">
        <f t="shared" si="46"/>
        <v>ID-S01AP1030-00095</v>
      </c>
      <c r="B97" s="17">
        <v>95</v>
      </c>
      <c r="C97" s="17"/>
      <c r="D97" s="18" t="s">
        <v>252</v>
      </c>
      <c r="E97" s="19" t="s">
        <v>253</v>
      </c>
      <c r="F97" s="20"/>
      <c r="G97" s="21" t="s">
        <v>27</v>
      </c>
      <c r="H97" s="22" t="s">
        <v>28</v>
      </c>
      <c r="I97" s="23" t="s">
        <v>40</v>
      </c>
      <c r="J97" s="22" t="s">
        <v>151</v>
      </c>
      <c r="K97" s="22"/>
      <c r="L97" s="22" t="s">
        <v>31</v>
      </c>
      <c r="M97" s="23"/>
      <c r="N97" s="24"/>
      <c r="O97" s="63"/>
      <c r="P97" s="63"/>
      <c r="Q97" s="25" t="s">
        <v>42</v>
      </c>
      <c r="R97" s="26" t="s">
        <v>43</v>
      </c>
      <c r="S97" s="26" t="s">
        <v>51</v>
      </c>
      <c r="T97" s="26" t="s">
        <v>45</v>
      </c>
      <c r="U97" s="26" t="s">
        <v>46</v>
      </c>
      <c r="V97" s="34">
        <v>0</v>
      </c>
      <c r="W97" s="31"/>
      <c r="X97" s="22">
        <v>12</v>
      </c>
      <c r="Y97" s="152" t="str">
        <f t="shared" ref="Y97:Y105" si="71">AN97</f>
        <v>A</v>
      </c>
      <c r="Z97" s="142" t="s">
        <v>2932</v>
      </c>
      <c r="AA97" s="155">
        <f>COUNTIF($Z$1:Z97,Z97)</f>
        <v>6</v>
      </c>
      <c r="AB97" s="83">
        <f t="shared" si="55"/>
        <v>27</v>
      </c>
      <c r="AC97" s="122" t="str">
        <f>VLOOKUP(Z97,'module list'!A:B,2,0)</f>
        <v>DI</v>
      </c>
      <c r="AD97" s="122"/>
      <c r="AE97" s="32"/>
      <c r="AF97" s="33" t="s">
        <v>37</v>
      </c>
      <c r="AG97" s="16" t="str">
        <f t="shared" si="47"/>
        <v>12.1.5</v>
      </c>
      <c r="AH97" s="222" t="str">
        <f t="shared" si="45"/>
        <v>L SSL1103A lime conveyor SW1103A</v>
      </c>
      <c r="AI97" s="224"/>
      <c r="AJ97" s="16" t="str">
        <f t="shared" si="32"/>
        <v>L</v>
      </c>
      <c r="AK97" s="16" t="str">
        <f t="shared" si="48"/>
        <v>A17</v>
      </c>
      <c r="AL97" s="16" t="str">
        <f t="shared" si="69"/>
        <v>SSL</v>
      </c>
      <c r="AM97" s="16" t="str">
        <f t="shared" si="49"/>
        <v>1103</v>
      </c>
      <c r="AN97" s="16" t="str">
        <f t="shared" si="70"/>
        <v>A</v>
      </c>
      <c r="AO97" s="16" t="str">
        <f t="shared" si="50"/>
        <v/>
      </c>
      <c r="AP97" s="16" t="str">
        <f t="shared" si="51"/>
        <v/>
      </c>
      <c r="AQ97" s="226"/>
      <c r="AR97" s="16" t="str">
        <f t="shared" si="52"/>
        <v>A17SSL1103A</v>
      </c>
      <c r="AS97" s="16" t="str">
        <f t="shared" si="53"/>
        <v>ok</v>
      </c>
      <c r="AW97" s="16" t="str">
        <f t="shared" si="61"/>
        <v/>
      </c>
      <c r="AX97" s="16" t="str">
        <f t="shared" si="62"/>
        <v/>
      </c>
      <c r="AY97" s="16">
        <f t="shared" si="54"/>
        <v>0</v>
      </c>
    </row>
    <row r="98" spans="1:51" ht="15" customHeight="1" x14ac:dyDescent="0.2">
      <c r="A98" s="16" t="str">
        <f t="shared" si="46"/>
        <v>ID-S01AP1030-00096</v>
      </c>
      <c r="B98" s="17">
        <v>96</v>
      </c>
      <c r="C98" s="17"/>
      <c r="D98" s="18" t="s">
        <v>254</v>
      </c>
      <c r="E98" s="19" t="s">
        <v>255</v>
      </c>
      <c r="F98" s="20"/>
      <c r="G98" s="21" t="s">
        <v>27</v>
      </c>
      <c r="H98" s="22" t="s">
        <v>28</v>
      </c>
      <c r="I98" s="23" t="s">
        <v>40</v>
      </c>
      <c r="J98" s="22" t="s">
        <v>146</v>
      </c>
      <c r="K98" s="22"/>
      <c r="L98" s="22" t="s">
        <v>31</v>
      </c>
      <c r="M98" s="23"/>
      <c r="N98" s="24"/>
      <c r="O98" s="63"/>
      <c r="P98" s="63"/>
      <c r="Q98" s="25" t="s">
        <v>42</v>
      </c>
      <c r="R98" s="26" t="s">
        <v>43</v>
      </c>
      <c r="S98" s="26" t="s">
        <v>51</v>
      </c>
      <c r="T98" s="26" t="s">
        <v>45</v>
      </c>
      <c r="U98" s="26" t="s">
        <v>46</v>
      </c>
      <c r="V98" s="34">
        <v>0</v>
      </c>
      <c r="W98" s="31"/>
      <c r="X98" s="22">
        <v>12</v>
      </c>
      <c r="Y98" s="152" t="str">
        <f t="shared" si="71"/>
        <v>B</v>
      </c>
      <c r="Z98" s="142" t="s">
        <v>2941</v>
      </c>
      <c r="AA98" s="155">
        <f>COUNTIF($Z$1:Z98,Z98)</f>
        <v>6</v>
      </c>
      <c r="AB98" s="83">
        <f t="shared" si="55"/>
        <v>24</v>
      </c>
      <c r="AC98" s="122" t="str">
        <f>VLOOKUP(Z98,'module list'!A:B,2,0)</f>
        <v>DI</v>
      </c>
      <c r="AD98" s="122"/>
      <c r="AE98" s="32"/>
      <c r="AF98" s="33" t="s">
        <v>37</v>
      </c>
      <c r="AG98" s="16" t="str">
        <f t="shared" si="47"/>
        <v>12.1.6</v>
      </c>
      <c r="AH98" s="222" t="str">
        <f t="shared" si="45"/>
        <v>L SSL1103B lime conveyor SW1103B</v>
      </c>
      <c r="AI98" s="224"/>
      <c r="AJ98" s="16" t="str">
        <f t="shared" si="32"/>
        <v>L</v>
      </c>
      <c r="AK98" s="16" t="str">
        <f t="shared" si="48"/>
        <v>A17</v>
      </c>
      <c r="AL98" s="16" t="str">
        <f t="shared" si="69"/>
        <v>SSL</v>
      </c>
      <c r="AM98" s="16" t="str">
        <f t="shared" si="49"/>
        <v>1103</v>
      </c>
      <c r="AN98" s="16" t="str">
        <f t="shared" si="70"/>
        <v>B</v>
      </c>
      <c r="AO98" s="16" t="str">
        <f t="shared" si="50"/>
        <v/>
      </c>
      <c r="AP98" s="16" t="str">
        <f t="shared" si="51"/>
        <v/>
      </c>
      <c r="AQ98" s="226"/>
      <c r="AR98" s="16" t="str">
        <f t="shared" si="52"/>
        <v>A17SSL1103B</v>
      </c>
      <c r="AS98" s="16" t="str">
        <f t="shared" si="53"/>
        <v>ok</v>
      </c>
      <c r="AW98" s="16" t="str">
        <f t="shared" si="61"/>
        <v/>
      </c>
      <c r="AX98" s="16" t="str">
        <f t="shared" si="62"/>
        <v/>
      </c>
      <c r="AY98" s="16">
        <f t="shared" si="54"/>
        <v>0</v>
      </c>
    </row>
    <row r="99" spans="1:51" ht="15" customHeight="1" x14ac:dyDescent="0.2">
      <c r="A99" s="16" t="str">
        <f t="shared" si="46"/>
        <v>ID-S01AP1030-00097</v>
      </c>
      <c r="B99" s="17">
        <v>97</v>
      </c>
      <c r="C99" s="17"/>
      <c r="D99" s="18" t="s">
        <v>256</v>
      </c>
      <c r="E99" s="19" t="s">
        <v>257</v>
      </c>
      <c r="F99" s="20"/>
      <c r="G99" s="21" t="s">
        <v>27</v>
      </c>
      <c r="H99" s="22" t="s">
        <v>28</v>
      </c>
      <c r="I99" s="23" t="s">
        <v>40</v>
      </c>
      <c r="J99" s="22" t="s">
        <v>151</v>
      </c>
      <c r="K99" s="22"/>
      <c r="L99" s="22" t="s">
        <v>31</v>
      </c>
      <c r="M99" s="23"/>
      <c r="N99" s="24"/>
      <c r="O99" s="63"/>
      <c r="P99" s="63"/>
      <c r="Q99" s="25" t="s">
        <v>42</v>
      </c>
      <c r="R99" s="26" t="s">
        <v>43</v>
      </c>
      <c r="S99" s="26" t="s">
        <v>51</v>
      </c>
      <c r="T99" s="26" t="s">
        <v>45</v>
      </c>
      <c r="U99" s="26" t="s">
        <v>46</v>
      </c>
      <c r="V99" s="34">
        <v>0</v>
      </c>
      <c r="W99" s="31"/>
      <c r="X99" s="22">
        <v>12</v>
      </c>
      <c r="Y99" s="152" t="str">
        <f t="shared" si="71"/>
        <v>A</v>
      </c>
      <c r="Z99" s="142" t="s">
        <v>2932</v>
      </c>
      <c r="AA99" s="155">
        <f>COUNTIF($Z$1:Z99,Z99)</f>
        <v>7</v>
      </c>
      <c r="AB99" s="83">
        <f t="shared" si="55"/>
        <v>27</v>
      </c>
      <c r="AC99" s="122" t="str">
        <f>VLOOKUP(Z99,'module list'!A:B,2,0)</f>
        <v>DI</v>
      </c>
      <c r="AD99" s="122"/>
      <c r="AE99" s="32"/>
      <c r="AF99" s="33" t="s">
        <v>37</v>
      </c>
      <c r="AG99" s="16" t="str">
        <f t="shared" si="47"/>
        <v>12.1.5</v>
      </c>
      <c r="AH99" s="222" t="str">
        <f t="shared" si="45"/>
        <v>L SSL1104A lime conveyor SW1104A</v>
      </c>
      <c r="AI99" s="224"/>
      <c r="AJ99" s="16" t="str">
        <f t="shared" si="32"/>
        <v>L</v>
      </c>
      <c r="AK99" s="16" t="str">
        <f t="shared" si="48"/>
        <v>A17</v>
      </c>
      <c r="AL99" s="16" t="str">
        <f t="shared" si="69"/>
        <v>SSL</v>
      </c>
      <c r="AM99" s="16" t="str">
        <f t="shared" si="49"/>
        <v>1104</v>
      </c>
      <c r="AN99" s="16" t="str">
        <f t="shared" si="70"/>
        <v>A</v>
      </c>
      <c r="AO99" s="16" t="str">
        <f t="shared" si="50"/>
        <v/>
      </c>
      <c r="AP99" s="16" t="str">
        <f t="shared" si="51"/>
        <v/>
      </c>
      <c r="AQ99" s="226"/>
      <c r="AR99" s="16" t="str">
        <f t="shared" si="52"/>
        <v>A17SSL1104A</v>
      </c>
      <c r="AS99" s="16" t="str">
        <f t="shared" si="53"/>
        <v>ok</v>
      </c>
      <c r="AW99" s="16" t="str">
        <f t="shared" si="61"/>
        <v/>
      </c>
      <c r="AX99" s="16" t="str">
        <f t="shared" si="62"/>
        <v/>
      </c>
      <c r="AY99" s="16">
        <f t="shared" si="54"/>
        <v>0</v>
      </c>
    </row>
    <row r="100" spans="1:51" ht="15" customHeight="1" x14ac:dyDescent="0.2">
      <c r="A100" s="16" t="str">
        <f t="shared" si="46"/>
        <v>ID-S01AP1030-00098</v>
      </c>
      <c r="B100" s="17">
        <v>98</v>
      </c>
      <c r="C100" s="17"/>
      <c r="D100" s="18" t="s">
        <v>258</v>
      </c>
      <c r="E100" s="19" t="s">
        <v>259</v>
      </c>
      <c r="F100" s="20"/>
      <c r="G100" s="21" t="s">
        <v>27</v>
      </c>
      <c r="H100" s="22" t="s">
        <v>28</v>
      </c>
      <c r="I100" s="23" t="s">
        <v>40</v>
      </c>
      <c r="J100" s="22" t="s">
        <v>146</v>
      </c>
      <c r="K100" s="22"/>
      <c r="L100" s="22" t="s">
        <v>31</v>
      </c>
      <c r="M100" s="23"/>
      <c r="N100" s="24"/>
      <c r="O100" s="63"/>
      <c r="P100" s="63"/>
      <c r="Q100" s="25" t="s">
        <v>42</v>
      </c>
      <c r="R100" s="26" t="s">
        <v>43</v>
      </c>
      <c r="S100" s="26" t="s">
        <v>51</v>
      </c>
      <c r="T100" s="26" t="s">
        <v>45</v>
      </c>
      <c r="U100" s="26" t="s">
        <v>46</v>
      </c>
      <c r="V100" s="34">
        <v>0</v>
      </c>
      <c r="W100" s="31"/>
      <c r="X100" s="22">
        <v>12</v>
      </c>
      <c r="Y100" s="152" t="str">
        <f t="shared" si="71"/>
        <v>B</v>
      </c>
      <c r="Z100" s="142" t="s">
        <v>2941</v>
      </c>
      <c r="AA100" s="155">
        <f>COUNTIF($Z$1:Z100,Z100)</f>
        <v>7</v>
      </c>
      <c r="AB100" s="83">
        <f t="shared" si="55"/>
        <v>24</v>
      </c>
      <c r="AC100" s="122" t="str">
        <f>VLOOKUP(Z100,'module list'!A:B,2,0)</f>
        <v>DI</v>
      </c>
      <c r="AD100" s="122"/>
      <c r="AE100" s="32"/>
      <c r="AF100" s="33" t="s">
        <v>37</v>
      </c>
      <c r="AG100" s="16" t="str">
        <f t="shared" si="47"/>
        <v>12.1.6</v>
      </c>
      <c r="AH100" s="222" t="str">
        <f t="shared" si="45"/>
        <v>L SSL1104B lime conveyor SW1104B</v>
      </c>
      <c r="AI100" s="224"/>
      <c r="AJ100" s="16" t="str">
        <f t="shared" si="32"/>
        <v>L</v>
      </c>
      <c r="AK100" s="16" t="str">
        <f t="shared" si="48"/>
        <v>A17</v>
      </c>
      <c r="AL100" s="16" t="str">
        <f t="shared" si="69"/>
        <v>SSL</v>
      </c>
      <c r="AM100" s="16" t="str">
        <f t="shared" si="49"/>
        <v>1104</v>
      </c>
      <c r="AN100" s="16" t="str">
        <f t="shared" si="70"/>
        <v>B</v>
      </c>
      <c r="AO100" s="16" t="str">
        <f t="shared" si="50"/>
        <v/>
      </c>
      <c r="AP100" s="16" t="str">
        <f t="shared" si="51"/>
        <v/>
      </c>
      <c r="AQ100" s="226"/>
      <c r="AR100" s="16" t="str">
        <f t="shared" si="52"/>
        <v>A17SSL1104B</v>
      </c>
      <c r="AS100" s="16" t="str">
        <f t="shared" si="53"/>
        <v>ok</v>
      </c>
      <c r="AW100" s="16" t="str">
        <f t="shared" si="61"/>
        <v/>
      </c>
      <c r="AX100" s="16" t="str">
        <f t="shared" si="62"/>
        <v/>
      </c>
      <c r="AY100" s="16">
        <f t="shared" si="54"/>
        <v>0</v>
      </c>
    </row>
    <row r="101" spans="1:51" ht="15" customHeight="1" x14ac:dyDescent="0.2">
      <c r="A101" s="16" t="str">
        <f t="shared" si="46"/>
        <v>ID-S01AP1030-00099</v>
      </c>
      <c r="B101" s="17">
        <v>99</v>
      </c>
      <c r="C101" s="17"/>
      <c r="D101" s="18" t="s">
        <v>260</v>
      </c>
      <c r="E101" s="19" t="s">
        <v>261</v>
      </c>
      <c r="F101" s="20"/>
      <c r="G101" s="21" t="s">
        <v>27</v>
      </c>
      <c r="H101" s="22" t="s">
        <v>28</v>
      </c>
      <c r="I101" s="23" t="s">
        <v>40</v>
      </c>
      <c r="J101" s="22" t="s">
        <v>151</v>
      </c>
      <c r="K101" s="22"/>
      <c r="L101" s="22" t="s">
        <v>31</v>
      </c>
      <c r="M101" s="23"/>
      <c r="N101" s="24"/>
      <c r="O101" s="63"/>
      <c r="P101" s="63"/>
      <c r="Q101" s="25" t="s">
        <v>42</v>
      </c>
      <c r="R101" s="26" t="s">
        <v>43</v>
      </c>
      <c r="S101" s="26" t="s">
        <v>51</v>
      </c>
      <c r="T101" s="26" t="s">
        <v>45</v>
      </c>
      <c r="U101" s="26" t="s">
        <v>46</v>
      </c>
      <c r="V101" s="34">
        <v>0</v>
      </c>
      <c r="W101" s="31"/>
      <c r="X101" s="22">
        <v>12</v>
      </c>
      <c r="Y101" s="152" t="str">
        <f t="shared" si="71"/>
        <v>A</v>
      </c>
      <c r="Z101" s="142" t="s">
        <v>2932</v>
      </c>
      <c r="AA101" s="155">
        <f>COUNTIF($Z$1:Z101,Z101)</f>
        <v>8</v>
      </c>
      <c r="AB101" s="83">
        <f t="shared" si="55"/>
        <v>27</v>
      </c>
      <c r="AC101" s="122" t="str">
        <f>VLOOKUP(Z101,'module list'!A:B,2,0)</f>
        <v>DI</v>
      </c>
      <c r="AD101" s="122"/>
      <c r="AE101" s="32"/>
      <c r="AF101" s="33" t="s">
        <v>37</v>
      </c>
      <c r="AG101" s="16" t="str">
        <f t="shared" si="47"/>
        <v>12.1.5</v>
      </c>
      <c r="AH101" s="222" t="str">
        <f t="shared" si="45"/>
        <v>L SSL1110A lime rot.vlv. RV1110A</v>
      </c>
      <c r="AI101" s="224"/>
      <c r="AJ101" s="16" t="str">
        <f t="shared" si="32"/>
        <v>L</v>
      </c>
      <c r="AK101" s="16" t="str">
        <f t="shared" si="48"/>
        <v>A17</v>
      </c>
      <c r="AL101" s="16" t="str">
        <f t="shared" si="69"/>
        <v>SSL</v>
      </c>
      <c r="AM101" s="16" t="str">
        <f t="shared" si="49"/>
        <v>1110</v>
      </c>
      <c r="AN101" s="16" t="str">
        <f t="shared" si="70"/>
        <v>A</v>
      </c>
      <c r="AO101" s="16" t="str">
        <f t="shared" si="50"/>
        <v/>
      </c>
      <c r="AP101" s="16" t="str">
        <f t="shared" si="51"/>
        <v/>
      </c>
      <c r="AQ101" s="226"/>
      <c r="AR101" s="16" t="str">
        <f t="shared" si="52"/>
        <v>A17SSL1110A</v>
      </c>
      <c r="AS101" s="16" t="str">
        <f t="shared" si="53"/>
        <v>ok</v>
      </c>
      <c r="AW101" s="16" t="str">
        <f t="shared" si="61"/>
        <v/>
      </c>
      <c r="AX101" s="16" t="str">
        <f t="shared" si="62"/>
        <v/>
      </c>
      <c r="AY101" s="16">
        <f t="shared" si="54"/>
        <v>0</v>
      </c>
    </row>
    <row r="102" spans="1:51" ht="15" customHeight="1" x14ac:dyDescent="0.2">
      <c r="A102" s="16" t="str">
        <f t="shared" si="46"/>
        <v>ID-S01AP1030-00100</v>
      </c>
      <c r="B102" s="17">
        <v>100</v>
      </c>
      <c r="C102" s="17"/>
      <c r="D102" s="18" t="s">
        <v>262</v>
      </c>
      <c r="E102" s="19" t="s">
        <v>263</v>
      </c>
      <c r="F102" s="20"/>
      <c r="G102" s="21" t="s">
        <v>27</v>
      </c>
      <c r="H102" s="22" t="s">
        <v>28</v>
      </c>
      <c r="I102" s="23" t="s">
        <v>40</v>
      </c>
      <c r="J102" s="22" t="s">
        <v>146</v>
      </c>
      <c r="K102" s="22"/>
      <c r="L102" s="22" t="s">
        <v>31</v>
      </c>
      <c r="M102" s="23"/>
      <c r="N102" s="24"/>
      <c r="O102" s="63"/>
      <c r="P102" s="63"/>
      <c r="Q102" s="25" t="s">
        <v>42</v>
      </c>
      <c r="R102" s="26" t="s">
        <v>43</v>
      </c>
      <c r="S102" s="26" t="s">
        <v>51</v>
      </c>
      <c r="T102" s="26" t="s">
        <v>45</v>
      </c>
      <c r="U102" s="26" t="s">
        <v>46</v>
      </c>
      <c r="V102" s="34">
        <v>0</v>
      </c>
      <c r="W102" s="31"/>
      <c r="X102" s="22">
        <v>12</v>
      </c>
      <c r="Y102" s="152" t="str">
        <f t="shared" si="71"/>
        <v>B</v>
      </c>
      <c r="Z102" s="142" t="s">
        <v>2933</v>
      </c>
      <c r="AA102" s="155">
        <f>COUNTIF($Z$1:Z102,Z102)</f>
        <v>5</v>
      </c>
      <c r="AB102" s="83">
        <f t="shared" si="55"/>
        <v>27</v>
      </c>
      <c r="AC102" s="122" t="str">
        <f>VLOOKUP(Z102,'module list'!A:B,2,0)</f>
        <v>DI</v>
      </c>
      <c r="AD102" s="122"/>
      <c r="AE102" s="32"/>
      <c r="AF102" s="33" t="s">
        <v>37</v>
      </c>
      <c r="AG102" s="16" t="str">
        <f t="shared" si="47"/>
        <v>12.1.6</v>
      </c>
      <c r="AH102" s="222" t="str">
        <f t="shared" si="45"/>
        <v>L SSL1110B lime rot.vlv. RV1110B</v>
      </c>
      <c r="AI102" s="224"/>
      <c r="AJ102" s="16" t="str">
        <f t="shared" si="32"/>
        <v>L</v>
      </c>
      <c r="AK102" s="16" t="str">
        <f t="shared" si="48"/>
        <v>A17</v>
      </c>
      <c r="AL102" s="16" t="str">
        <f t="shared" si="69"/>
        <v>SSL</v>
      </c>
      <c r="AM102" s="16" t="str">
        <f t="shared" si="49"/>
        <v>1110</v>
      </c>
      <c r="AN102" s="16" t="str">
        <f t="shared" si="70"/>
        <v>B</v>
      </c>
      <c r="AO102" s="16" t="str">
        <f t="shared" si="50"/>
        <v/>
      </c>
      <c r="AP102" s="16" t="str">
        <f t="shared" si="51"/>
        <v/>
      </c>
      <c r="AQ102" s="226"/>
      <c r="AR102" s="16" t="str">
        <f t="shared" si="52"/>
        <v>A17SSL1110B</v>
      </c>
      <c r="AS102" s="16" t="str">
        <f t="shared" si="53"/>
        <v>ok</v>
      </c>
      <c r="AW102" s="16" t="str">
        <f t="shared" si="61"/>
        <v/>
      </c>
      <c r="AX102" s="16" t="str">
        <f t="shared" si="62"/>
        <v/>
      </c>
      <c r="AY102" s="16">
        <f t="shared" si="54"/>
        <v>0</v>
      </c>
    </row>
    <row r="103" spans="1:51" ht="15" customHeight="1" x14ac:dyDescent="0.2">
      <c r="A103" s="16" t="str">
        <f t="shared" si="46"/>
        <v>ID-S01AP1030-00101</v>
      </c>
      <c r="B103" s="17">
        <v>101</v>
      </c>
      <c r="C103" s="17"/>
      <c r="D103" s="18" t="s">
        <v>264</v>
      </c>
      <c r="E103" s="19" t="s">
        <v>265</v>
      </c>
      <c r="F103" s="20"/>
      <c r="G103" s="21" t="s">
        <v>27</v>
      </c>
      <c r="H103" s="22" t="s">
        <v>28</v>
      </c>
      <c r="I103" s="23" t="s">
        <v>40</v>
      </c>
      <c r="J103" s="22" t="s">
        <v>41</v>
      </c>
      <c r="K103" s="22"/>
      <c r="L103" s="22" t="s">
        <v>31</v>
      </c>
      <c r="M103" s="23"/>
      <c r="N103" s="24"/>
      <c r="O103" s="63"/>
      <c r="P103" s="63"/>
      <c r="Q103" s="25" t="s">
        <v>42</v>
      </c>
      <c r="R103" s="26" t="s">
        <v>43</v>
      </c>
      <c r="S103" s="26" t="s">
        <v>44</v>
      </c>
      <c r="T103" s="26" t="s">
        <v>45</v>
      </c>
      <c r="U103" s="26" t="s">
        <v>46</v>
      </c>
      <c r="V103" s="34">
        <v>0</v>
      </c>
      <c r="W103" s="31"/>
      <c r="X103" s="22">
        <v>12</v>
      </c>
      <c r="Y103" s="152" t="str">
        <f t="shared" si="71"/>
        <v>A</v>
      </c>
      <c r="Z103" s="142" t="s">
        <v>2928</v>
      </c>
      <c r="AA103" s="155">
        <f>COUNTIF($Z$1:Z103,Z103)</f>
        <v>4</v>
      </c>
      <c r="AB103" s="83">
        <f t="shared" si="55"/>
        <v>30</v>
      </c>
      <c r="AC103" s="122" t="str">
        <f>VLOOKUP(Z103,'module list'!A:B,2,0)</f>
        <v>DI</v>
      </c>
      <c r="AD103" s="122"/>
      <c r="AE103" s="32"/>
      <c r="AF103" s="33" t="s">
        <v>37</v>
      </c>
      <c r="AG103" s="16" t="str">
        <f t="shared" si="47"/>
        <v>12.1.1</v>
      </c>
      <c r="AH103" s="222" t="str">
        <f t="shared" si="45"/>
        <v>conv. SW1103A extract. lime - in remote</v>
      </c>
      <c r="AI103" s="224"/>
      <c r="AJ103" s="16" t="str">
        <f t="shared" si="32"/>
        <v>conv.</v>
      </c>
      <c r="AK103" s="16" t="str">
        <f t="shared" si="48"/>
        <v>A17</v>
      </c>
      <c r="AL103" s="16" t="str">
        <f t="shared" ref="AL103:AL126" si="72">MID(D103,4,2)</f>
        <v>SW</v>
      </c>
      <c r="AM103" s="16" t="str">
        <f t="shared" si="49"/>
        <v>1103</v>
      </c>
      <c r="AN103" s="16" t="str">
        <f t="shared" si="56"/>
        <v>A</v>
      </c>
      <c r="AO103" s="16" t="str">
        <f t="shared" si="50"/>
        <v>_</v>
      </c>
      <c r="AP103" s="16">
        <f t="shared" si="51"/>
        <v>11</v>
      </c>
      <c r="AQ103" s="16" t="str">
        <f t="shared" ref="AQ103:AQ126" si="73">RIGHT(D103,LEN(D103)-FIND("_",D103))</f>
        <v>YLRE</v>
      </c>
      <c r="AR103" s="16" t="str">
        <f t="shared" si="52"/>
        <v>A17SW1103A_YLRE</v>
      </c>
      <c r="AS103" s="16" t="str">
        <f t="shared" si="53"/>
        <v>ok</v>
      </c>
      <c r="AW103" s="16" t="str">
        <f t="shared" si="61"/>
        <v/>
      </c>
      <c r="AX103" s="16" t="str">
        <f t="shared" si="62"/>
        <v/>
      </c>
      <c r="AY103" s="16">
        <f t="shared" si="54"/>
        <v>0</v>
      </c>
    </row>
    <row r="104" spans="1:51" ht="15" customHeight="1" x14ac:dyDescent="0.2">
      <c r="A104" s="16" t="str">
        <f t="shared" si="46"/>
        <v>ID-S01AP1030-00102</v>
      </c>
      <c r="B104" s="17">
        <v>102</v>
      </c>
      <c r="C104" s="17"/>
      <c r="D104" s="18" t="s">
        <v>266</v>
      </c>
      <c r="E104" s="19" t="s">
        <v>267</v>
      </c>
      <c r="F104" s="20"/>
      <c r="G104" s="21" t="s">
        <v>27</v>
      </c>
      <c r="H104" s="22" t="s">
        <v>28</v>
      </c>
      <c r="I104" s="23" t="s">
        <v>40</v>
      </c>
      <c r="J104" s="22" t="s">
        <v>41</v>
      </c>
      <c r="K104" s="22"/>
      <c r="L104" s="22" t="s">
        <v>31</v>
      </c>
      <c r="M104" s="23"/>
      <c r="N104" s="24"/>
      <c r="O104" s="63"/>
      <c r="P104" s="63"/>
      <c r="Q104" s="25" t="s">
        <v>42</v>
      </c>
      <c r="R104" s="26" t="s">
        <v>43</v>
      </c>
      <c r="S104" s="26" t="s">
        <v>44</v>
      </c>
      <c r="T104" s="26" t="s">
        <v>45</v>
      </c>
      <c r="U104" s="26" t="s">
        <v>46</v>
      </c>
      <c r="V104" s="34">
        <v>0</v>
      </c>
      <c r="W104" s="31"/>
      <c r="X104" s="22">
        <v>12</v>
      </c>
      <c r="Y104" s="152" t="str">
        <f t="shared" si="71"/>
        <v>A</v>
      </c>
      <c r="Z104" s="142" t="s">
        <v>2928</v>
      </c>
      <c r="AA104" s="155">
        <f>COUNTIF($Z$1:Z104,Z104)</f>
        <v>5</v>
      </c>
      <c r="AB104" s="83">
        <f t="shared" si="55"/>
        <v>30</v>
      </c>
      <c r="AC104" s="122" t="str">
        <f>VLOOKUP(Z104,'module list'!A:B,2,0)</f>
        <v>DI</v>
      </c>
      <c r="AD104" s="122"/>
      <c r="AE104" s="32"/>
      <c r="AF104" s="33" t="s">
        <v>37</v>
      </c>
      <c r="AG104" s="16" t="str">
        <f t="shared" si="47"/>
        <v>12.1.1</v>
      </c>
      <c r="AH104" s="222" t="str">
        <f t="shared" si="45"/>
        <v>conv. SW1103A extract. lime - in running</v>
      </c>
      <c r="AI104" s="224"/>
      <c r="AJ104" s="16" t="str">
        <f t="shared" si="32"/>
        <v>conv.</v>
      </c>
      <c r="AK104" s="16" t="str">
        <f t="shared" si="48"/>
        <v>A17</v>
      </c>
      <c r="AL104" s="16" t="str">
        <f t="shared" si="72"/>
        <v>SW</v>
      </c>
      <c r="AM104" s="16" t="str">
        <f t="shared" si="49"/>
        <v>1103</v>
      </c>
      <c r="AN104" s="16" t="str">
        <f t="shared" si="56"/>
        <v>A</v>
      </c>
      <c r="AO104" s="16" t="str">
        <f t="shared" si="50"/>
        <v>_</v>
      </c>
      <c r="AP104" s="16">
        <f t="shared" si="51"/>
        <v>11</v>
      </c>
      <c r="AQ104" s="16" t="str">
        <f t="shared" si="73"/>
        <v>YLH</v>
      </c>
      <c r="AR104" s="16" t="str">
        <f t="shared" si="52"/>
        <v>A17SW1103A_YLH</v>
      </c>
      <c r="AS104" s="16" t="str">
        <f t="shared" si="53"/>
        <v>ok</v>
      </c>
      <c r="AW104" s="16" t="str">
        <f t="shared" si="61"/>
        <v/>
      </c>
      <c r="AX104" s="16" t="str">
        <f t="shared" si="62"/>
        <v/>
      </c>
      <c r="AY104" s="16">
        <f t="shared" si="54"/>
        <v>0</v>
      </c>
    </row>
    <row r="105" spans="1:51" ht="15" customHeight="1" x14ac:dyDescent="0.2">
      <c r="A105" s="16" t="str">
        <f t="shared" si="46"/>
        <v>ID-S01AP1030-00103</v>
      </c>
      <c r="B105" s="17">
        <v>103</v>
      </c>
      <c r="C105" s="17"/>
      <c r="D105" s="18" t="s">
        <v>268</v>
      </c>
      <c r="E105" s="19" t="s">
        <v>269</v>
      </c>
      <c r="F105" s="20"/>
      <c r="G105" s="21" t="s">
        <v>27</v>
      </c>
      <c r="H105" s="22" t="s">
        <v>28</v>
      </c>
      <c r="I105" s="23" t="s">
        <v>40</v>
      </c>
      <c r="J105" s="22" t="s">
        <v>41</v>
      </c>
      <c r="K105" s="22"/>
      <c r="L105" s="22" t="s">
        <v>31</v>
      </c>
      <c r="M105" s="23"/>
      <c r="N105" s="24"/>
      <c r="O105" s="63"/>
      <c r="P105" s="63"/>
      <c r="Q105" s="25" t="s">
        <v>42</v>
      </c>
      <c r="R105" s="26" t="s">
        <v>43</v>
      </c>
      <c r="S105" s="26" t="s">
        <v>51</v>
      </c>
      <c r="T105" s="26" t="s">
        <v>45</v>
      </c>
      <c r="U105" s="26" t="s">
        <v>46</v>
      </c>
      <c r="V105" s="34">
        <v>0</v>
      </c>
      <c r="W105" s="31"/>
      <c r="X105" s="22">
        <v>12</v>
      </c>
      <c r="Y105" s="152" t="str">
        <f t="shared" si="71"/>
        <v>A</v>
      </c>
      <c r="Z105" s="142" t="s">
        <v>2928</v>
      </c>
      <c r="AA105" s="155">
        <f>COUNTIF($Z$1:Z105,Z105)</f>
        <v>6</v>
      </c>
      <c r="AB105" s="83">
        <f t="shared" si="55"/>
        <v>30</v>
      </c>
      <c r="AC105" s="122" t="str">
        <f>VLOOKUP(Z105,'module list'!A:B,2,0)</f>
        <v>DI</v>
      </c>
      <c r="AD105" s="122"/>
      <c r="AE105" s="32"/>
      <c r="AF105" s="33" t="s">
        <v>37</v>
      </c>
      <c r="AG105" s="16" t="str">
        <f t="shared" si="47"/>
        <v>12.1.1</v>
      </c>
      <c r="AH105" s="222" t="str">
        <f t="shared" si="45"/>
        <v>conv. SW1103A extract. lime - supply fault</v>
      </c>
      <c r="AI105" s="224"/>
      <c r="AJ105" s="16" t="str">
        <f t="shared" si="32"/>
        <v>conv.</v>
      </c>
      <c r="AK105" s="16" t="str">
        <f t="shared" si="48"/>
        <v>A17</v>
      </c>
      <c r="AL105" s="16" t="str">
        <f t="shared" si="72"/>
        <v>SW</v>
      </c>
      <c r="AM105" s="16" t="str">
        <f t="shared" si="49"/>
        <v>1103</v>
      </c>
      <c r="AN105" s="16" t="str">
        <f t="shared" si="56"/>
        <v>A</v>
      </c>
      <c r="AO105" s="16" t="str">
        <f t="shared" si="50"/>
        <v>_</v>
      </c>
      <c r="AP105" s="16">
        <f t="shared" si="51"/>
        <v>11</v>
      </c>
      <c r="AQ105" s="16" t="str">
        <f t="shared" si="73"/>
        <v>YSG</v>
      </c>
      <c r="AR105" s="16" t="str">
        <f t="shared" si="52"/>
        <v>A17SW1103A_YSG</v>
      </c>
      <c r="AS105" s="16" t="str">
        <f t="shared" si="53"/>
        <v>ok</v>
      </c>
      <c r="AW105" s="16" t="str">
        <f t="shared" si="61"/>
        <v/>
      </c>
      <c r="AX105" s="16" t="str">
        <f t="shared" si="62"/>
        <v/>
      </c>
      <c r="AY105" s="16">
        <f t="shared" si="54"/>
        <v>0</v>
      </c>
    </row>
    <row r="106" spans="1:51" ht="15" customHeight="1" x14ac:dyDescent="0.2">
      <c r="A106" s="16" t="str">
        <f t="shared" si="46"/>
        <v>ID-S01AP1030-00104</v>
      </c>
      <c r="B106" s="17">
        <v>104</v>
      </c>
      <c r="C106" s="17"/>
      <c r="D106" s="18" t="s">
        <v>270</v>
      </c>
      <c r="E106" s="19" t="s">
        <v>271</v>
      </c>
      <c r="F106" s="20"/>
      <c r="G106" s="21" t="s">
        <v>27</v>
      </c>
      <c r="H106" s="22" t="s">
        <v>28</v>
      </c>
      <c r="I106" s="23" t="s">
        <v>40</v>
      </c>
      <c r="J106" s="22" t="s">
        <v>41</v>
      </c>
      <c r="K106" s="22"/>
      <c r="L106" s="22" t="s">
        <v>31</v>
      </c>
      <c r="M106" s="23"/>
      <c r="N106" s="24"/>
      <c r="O106" s="63"/>
      <c r="P106" s="63"/>
      <c r="Q106" s="25" t="s">
        <v>54</v>
      </c>
      <c r="R106" s="26" t="s">
        <v>55</v>
      </c>
      <c r="S106" s="26" t="s">
        <v>44</v>
      </c>
      <c r="T106" s="26" t="s">
        <v>56</v>
      </c>
      <c r="U106" s="26" t="s">
        <v>57</v>
      </c>
      <c r="V106" s="34">
        <v>0</v>
      </c>
      <c r="W106" s="31"/>
      <c r="X106" s="22">
        <v>12</v>
      </c>
      <c r="Y106" s="152"/>
      <c r="Z106" s="139" t="s">
        <v>2944</v>
      </c>
      <c r="AA106" s="155">
        <f>COUNTIF($Z$1:Z106,Z106)</f>
        <v>13</v>
      </c>
      <c r="AB106" s="83">
        <f t="shared" si="55"/>
        <v>22</v>
      </c>
      <c r="AC106" s="122" t="str">
        <f>VLOOKUP(Z106,'module list'!A:B,2,0)</f>
        <v>DO</v>
      </c>
      <c r="AD106" s="122"/>
      <c r="AE106" s="32"/>
      <c r="AF106" s="33" t="s">
        <v>37</v>
      </c>
      <c r="AG106" s="16" t="str">
        <f t="shared" si="47"/>
        <v>12.1.1</v>
      </c>
      <c r="AH106" s="222" t="str">
        <f t="shared" si="45"/>
        <v>conv. SW1103A extract. lime - start/stop</v>
      </c>
      <c r="AI106" s="224"/>
      <c r="AJ106" s="16" t="str">
        <f t="shared" si="32"/>
        <v>conv.</v>
      </c>
      <c r="AK106" s="16" t="str">
        <f t="shared" si="48"/>
        <v>A17</v>
      </c>
      <c r="AL106" s="16" t="str">
        <f t="shared" si="72"/>
        <v>SW</v>
      </c>
      <c r="AM106" s="16" t="str">
        <f t="shared" si="49"/>
        <v>1103</v>
      </c>
      <c r="AN106" s="16" t="str">
        <f t="shared" si="56"/>
        <v>A</v>
      </c>
      <c r="AO106" s="16" t="str">
        <f t="shared" si="50"/>
        <v>_</v>
      </c>
      <c r="AP106" s="16">
        <f t="shared" si="51"/>
        <v>11</v>
      </c>
      <c r="AQ106" s="16" t="str">
        <f t="shared" si="73"/>
        <v>HSH</v>
      </c>
      <c r="AR106" s="16" t="str">
        <f t="shared" si="52"/>
        <v>A17SW1103A_HSH</v>
      </c>
      <c r="AS106" s="16" t="str">
        <f t="shared" si="53"/>
        <v>ok</v>
      </c>
      <c r="AW106" s="16" t="str">
        <f t="shared" si="61"/>
        <v/>
      </c>
      <c r="AX106" s="16" t="str">
        <f t="shared" si="62"/>
        <v/>
      </c>
      <c r="AY106" s="16">
        <f t="shared" si="54"/>
        <v>0</v>
      </c>
    </row>
    <row r="107" spans="1:51" ht="15" customHeight="1" x14ac:dyDescent="0.2">
      <c r="A107" s="16" t="str">
        <f t="shared" si="46"/>
        <v>ID-S01AP1030-00105</v>
      </c>
      <c r="B107" s="17">
        <v>105</v>
      </c>
      <c r="C107" s="17"/>
      <c r="D107" s="18" t="s">
        <v>272</v>
      </c>
      <c r="E107" s="19" t="s">
        <v>273</v>
      </c>
      <c r="F107" s="20"/>
      <c r="G107" s="21" t="s">
        <v>27</v>
      </c>
      <c r="H107" s="22" t="s">
        <v>28</v>
      </c>
      <c r="I107" s="23" t="s">
        <v>40</v>
      </c>
      <c r="J107" s="22" t="s">
        <v>41</v>
      </c>
      <c r="K107" s="22"/>
      <c r="L107" s="22" t="s">
        <v>31</v>
      </c>
      <c r="M107" s="23"/>
      <c r="N107" s="24"/>
      <c r="O107" s="63"/>
      <c r="P107" s="63"/>
      <c r="Q107" s="25" t="s">
        <v>42</v>
      </c>
      <c r="R107" s="26" t="s">
        <v>43</v>
      </c>
      <c r="S107" s="26" t="s">
        <v>44</v>
      </c>
      <c r="T107" s="26" t="s">
        <v>45</v>
      </c>
      <c r="U107" s="26" t="s">
        <v>46</v>
      </c>
      <c r="V107" s="34">
        <v>0</v>
      </c>
      <c r="W107" s="31"/>
      <c r="X107" s="22">
        <v>12</v>
      </c>
      <c r="Y107" s="152" t="str">
        <f t="shared" ref="Y107:Y109" si="74">AN107</f>
        <v>B</v>
      </c>
      <c r="Z107" s="142" t="s">
        <v>2921</v>
      </c>
      <c r="AA107" s="155">
        <f>COUNTIF($Z$1:Z107,Z107)</f>
        <v>16</v>
      </c>
      <c r="AB107" s="83">
        <f t="shared" si="55"/>
        <v>27</v>
      </c>
      <c r="AC107" s="122" t="str">
        <f>VLOOKUP(Z107,'module list'!A:B,2,0)</f>
        <v>DI</v>
      </c>
      <c r="AD107" s="122"/>
      <c r="AE107" s="32"/>
      <c r="AF107" s="33" t="s">
        <v>37</v>
      </c>
      <c r="AG107" s="16" t="str">
        <f t="shared" si="47"/>
        <v>12.1.2</v>
      </c>
      <c r="AH107" s="222" t="str">
        <f t="shared" si="45"/>
        <v>conv. SW1103B extract. lime - in remote</v>
      </c>
      <c r="AI107" s="224"/>
      <c r="AJ107" s="16" t="str">
        <f t="shared" si="32"/>
        <v>conv.</v>
      </c>
      <c r="AK107" s="16" t="str">
        <f t="shared" si="48"/>
        <v>A17</v>
      </c>
      <c r="AL107" s="16" t="str">
        <f t="shared" si="72"/>
        <v>SW</v>
      </c>
      <c r="AM107" s="16" t="str">
        <f t="shared" si="49"/>
        <v>1103</v>
      </c>
      <c r="AN107" s="16" t="str">
        <f t="shared" si="56"/>
        <v>B</v>
      </c>
      <c r="AO107" s="16" t="str">
        <f t="shared" si="50"/>
        <v>_</v>
      </c>
      <c r="AP107" s="16">
        <f t="shared" si="51"/>
        <v>11</v>
      </c>
      <c r="AQ107" s="16" t="str">
        <f t="shared" si="73"/>
        <v>YLRE</v>
      </c>
      <c r="AR107" s="16" t="str">
        <f t="shared" si="52"/>
        <v>A17SW1103B_YLRE</v>
      </c>
      <c r="AS107" s="16" t="str">
        <f t="shared" si="53"/>
        <v>ok</v>
      </c>
      <c r="AW107" s="16" t="str">
        <f t="shared" si="61"/>
        <v/>
      </c>
      <c r="AX107" s="16" t="str">
        <f t="shared" si="62"/>
        <v/>
      </c>
      <c r="AY107" s="16">
        <f t="shared" si="54"/>
        <v>0</v>
      </c>
    </row>
    <row r="108" spans="1:51" ht="15" customHeight="1" x14ac:dyDescent="0.2">
      <c r="A108" s="16" t="str">
        <f t="shared" si="46"/>
        <v>ID-S01AP1030-00106</v>
      </c>
      <c r="B108" s="17">
        <v>106</v>
      </c>
      <c r="C108" s="17"/>
      <c r="D108" s="18" t="s">
        <v>274</v>
      </c>
      <c r="E108" s="19" t="s">
        <v>275</v>
      </c>
      <c r="F108" s="20"/>
      <c r="G108" s="21" t="s">
        <v>27</v>
      </c>
      <c r="H108" s="22" t="s">
        <v>28</v>
      </c>
      <c r="I108" s="23" t="s">
        <v>40</v>
      </c>
      <c r="J108" s="22" t="s">
        <v>41</v>
      </c>
      <c r="K108" s="22"/>
      <c r="L108" s="22" t="s">
        <v>31</v>
      </c>
      <c r="M108" s="23"/>
      <c r="N108" s="24"/>
      <c r="O108" s="63"/>
      <c r="P108" s="63"/>
      <c r="Q108" s="25" t="s">
        <v>42</v>
      </c>
      <c r="R108" s="26" t="s">
        <v>43</v>
      </c>
      <c r="S108" s="26" t="s">
        <v>44</v>
      </c>
      <c r="T108" s="26" t="s">
        <v>45</v>
      </c>
      <c r="U108" s="26" t="s">
        <v>46</v>
      </c>
      <c r="V108" s="34">
        <v>0</v>
      </c>
      <c r="W108" s="31"/>
      <c r="X108" s="22">
        <v>12</v>
      </c>
      <c r="Y108" s="152" t="str">
        <f t="shared" si="74"/>
        <v>B</v>
      </c>
      <c r="Z108" s="142" t="s">
        <v>2921</v>
      </c>
      <c r="AA108" s="155">
        <f>COUNTIF($Z$1:Z108,Z108)</f>
        <v>17</v>
      </c>
      <c r="AB108" s="83">
        <f t="shared" si="55"/>
        <v>27</v>
      </c>
      <c r="AC108" s="122" t="str">
        <f>VLOOKUP(Z108,'module list'!A:B,2,0)</f>
        <v>DI</v>
      </c>
      <c r="AD108" s="122"/>
      <c r="AE108" s="32"/>
      <c r="AF108" s="33" t="s">
        <v>37</v>
      </c>
      <c r="AG108" s="16" t="str">
        <f t="shared" si="47"/>
        <v>12.1.2</v>
      </c>
      <c r="AH108" s="222" t="str">
        <f t="shared" si="45"/>
        <v>conv. SW1103B extract. lime - in running</v>
      </c>
      <c r="AI108" s="224"/>
      <c r="AJ108" s="16" t="str">
        <f t="shared" si="32"/>
        <v>conv.</v>
      </c>
      <c r="AK108" s="16" t="str">
        <f t="shared" si="48"/>
        <v>A17</v>
      </c>
      <c r="AL108" s="16" t="str">
        <f t="shared" si="72"/>
        <v>SW</v>
      </c>
      <c r="AM108" s="16" t="str">
        <f t="shared" si="49"/>
        <v>1103</v>
      </c>
      <c r="AN108" s="16" t="str">
        <f t="shared" si="56"/>
        <v>B</v>
      </c>
      <c r="AO108" s="16" t="str">
        <f t="shared" si="50"/>
        <v>_</v>
      </c>
      <c r="AP108" s="16">
        <f t="shared" si="51"/>
        <v>11</v>
      </c>
      <c r="AQ108" s="16" t="str">
        <f t="shared" si="73"/>
        <v>YLH</v>
      </c>
      <c r="AR108" s="16" t="str">
        <f t="shared" si="52"/>
        <v>A17SW1103B_YLH</v>
      </c>
      <c r="AS108" s="16" t="str">
        <f t="shared" si="53"/>
        <v>ok</v>
      </c>
      <c r="AW108" s="16" t="str">
        <f t="shared" si="61"/>
        <v/>
      </c>
      <c r="AX108" s="16" t="str">
        <f t="shared" si="62"/>
        <v/>
      </c>
      <c r="AY108" s="16">
        <f t="shared" si="54"/>
        <v>0</v>
      </c>
    </row>
    <row r="109" spans="1:51" ht="15" customHeight="1" x14ac:dyDescent="0.2">
      <c r="A109" s="16" t="str">
        <f t="shared" si="46"/>
        <v>ID-S01AP1030-00107</v>
      </c>
      <c r="B109" s="17">
        <v>107</v>
      </c>
      <c r="C109" s="17"/>
      <c r="D109" s="18" t="s">
        <v>276</v>
      </c>
      <c r="E109" s="19" t="s">
        <v>277</v>
      </c>
      <c r="F109" s="20"/>
      <c r="G109" s="21" t="s">
        <v>27</v>
      </c>
      <c r="H109" s="22" t="s">
        <v>28</v>
      </c>
      <c r="I109" s="23" t="s">
        <v>40</v>
      </c>
      <c r="J109" s="22" t="s">
        <v>41</v>
      </c>
      <c r="K109" s="22"/>
      <c r="L109" s="22" t="s">
        <v>31</v>
      </c>
      <c r="M109" s="23"/>
      <c r="N109" s="24"/>
      <c r="O109" s="63"/>
      <c r="P109" s="63"/>
      <c r="Q109" s="25" t="s">
        <v>42</v>
      </c>
      <c r="R109" s="26" t="s">
        <v>43</v>
      </c>
      <c r="S109" s="26" t="s">
        <v>51</v>
      </c>
      <c r="T109" s="26" t="s">
        <v>45</v>
      </c>
      <c r="U109" s="26" t="s">
        <v>46</v>
      </c>
      <c r="V109" s="34">
        <v>0</v>
      </c>
      <c r="W109" s="31"/>
      <c r="X109" s="22">
        <v>12</v>
      </c>
      <c r="Y109" s="152" t="str">
        <f t="shared" si="74"/>
        <v>B</v>
      </c>
      <c r="Z109" s="142" t="s">
        <v>2921</v>
      </c>
      <c r="AA109" s="155">
        <f>COUNTIF($Z$1:Z109,Z109)</f>
        <v>18</v>
      </c>
      <c r="AB109" s="83">
        <f t="shared" si="55"/>
        <v>27</v>
      </c>
      <c r="AC109" s="122" t="str">
        <f>VLOOKUP(Z109,'module list'!A:B,2,0)</f>
        <v>DI</v>
      </c>
      <c r="AD109" s="122"/>
      <c r="AE109" s="32"/>
      <c r="AF109" s="33" t="s">
        <v>37</v>
      </c>
      <c r="AG109" s="16" t="str">
        <f t="shared" si="47"/>
        <v>12.1.2</v>
      </c>
      <c r="AH109" s="222" t="str">
        <f t="shared" si="45"/>
        <v>conv. SW1103B extract. lime - supply fault</v>
      </c>
      <c r="AI109" s="224"/>
      <c r="AJ109" s="16" t="str">
        <f t="shared" si="32"/>
        <v>conv.</v>
      </c>
      <c r="AK109" s="16" t="str">
        <f t="shared" si="48"/>
        <v>A17</v>
      </c>
      <c r="AL109" s="16" t="str">
        <f t="shared" si="72"/>
        <v>SW</v>
      </c>
      <c r="AM109" s="16" t="str">
        <f t="shared" si="49"/>
        <v>1103</v>
      </c>
      <c r="AN109" s="16" t="str">
        <f t="shared" si="56"/>
        <v>B</v>
      </c>
      <c r="AO109" s="16" t="str">
        <f t="shared" si="50"/>
        <v>_</v>
      </c>
      <c r="AP109" s="16">
        <f t="shared" si="51"/>
        <v>11</v>
      </c>
      <c r="AQ109" s="16" t="str">
        <f t="shared" si="73"/>
        <v>YSG</v>
      </c>
      <c r="AR109" s="16" t="str">
        <f t="shared" si="52"/>
        <v>A17SW1103B_YSG</v>
      </c>
      <c r="AS109" s="16" t="str">
        <f t="shared" si="53"/>
        <v>ok</v>
      </c>
      <c r="AW109" s="16" t="str">
        <f t="shared" si="61"/>
        <v/>
      </c>
      <c r="AX109" s="16" t="str">
        <f t="shared" si="62"/>
        <v/>
      </c>
      <c r="AY109" s="16">
        <f t="shared" si="54"/>
        <v>0</v>
      </c>
    </row>
    <row r="110" spans="1:51" ht="15" customHeight="1" x14ac:dyDescent="0.2">
      <c r="A110" s="16" t="str">
        <f t="shared" si="46"/>
        <v>ID-S01AP1030-00108</v>
      </c>
      <c r="B110" s="17">
        <v>108</v>
      </c>
      <c r="C110" s="17"/>
      <c r="D110" s="18" t="s">
        <v>278</v>
      </c>
      <c r="E110" s="19" t="s">
        <v>279</v>
      </c>
      <c r="F110" s="20"/>
      <c r="G110" s="21" t="s">
        <v>27</v>
      </c>
      <c r="H110" s="22" t="s">
        <v>28</v>
      </c>
      <c r="I110" s="23" t="s">
        <v>40</v>
      </c>
      <c r="J110" s="22" t="s">
        <v>41</v>
      </c>
      <c r="K110" s="22"/>
      <c r="L110" s="22" t="s">
        <v>31</v>
      </c>
      <c r="M110" s="23"/>
      <c r="N110" s="24"/>
      <c r="O110" s="63"/>
      <c r="P110" s="63"/>
      <c r="Q110" s="25" t="s">
        <v>54</v>
      </c>
      <c r="R110" s="26" t="s">
        <v>55</v>
      </c>
      <c r="S110" s="26" t="s">
        <v>44</v>
      </c>
      <c r="T110" s="26" t="s">
        <v>56</v>
      </c>
      <c r="U110" s="26" t="s">
        <v>57</v>
      </c>
      <c r="V110" s="34">
        <v>0</v>
      </c>
      <c r="W110" s="31"/>
      <c r="X110" s="22">
        <v>12</v>
      </c>
      <c r="Y110" s="152"/>
      <c r="Z110" s="139" t="s">
        <v>2944</v>
      </c>
      <c r="AA110" s="155">
        <f>COUNTIF($Z$1:Z110,Z110)</f>
        <v>14</v>
      </c>
      <c r="AB110" s="83">
        <f t="shared" si="55"/>
        <v>22</v>
      </c>
      <c r="AC110" s="122" t="str">
        <f>VLOOKUP(Z110,'module list'!A:B,2,0)</f>
        <v>DO</v>
      </c>
      <c r="AD110" s="122"/>
      <c r="AE110" s="32"/>
      <c r="AF110" s="33" t="s">
        <v>37</v>
      </c>
      <c r="AG110" s="16" t="str">
        <f t="shared" si="47"/>
        <v>12.1.1</v>
      </c>
      <c r="AH110" s="222" t="str">
        <f t="shared" si="45"/>
        <v>conv. SW1103B extract. lime - start/stop</v>
      </c>
      <c r="AI110" s="224"/>
      <c r="AJ110" s="16" t="str">
        <f t="shared" si="32"/>
        <v>conv.</v>
      </c>
      <c r="AK110" s="16" t="str">
        <f t="shared" si="48"/>
        <v>A17</v>
      </c>
      <c r="AL110" s="16" t="str">
        <f t="shared" si="72"/>
        <v>SW</v>
      </c>
      <c r="AM110" s="16" t="str">
        <f t="shared" si="49"/>
        <v>1103</v>
      </c>
      <c r="AN110" s="16" t="str">
        <f t="shared" si="56"/>
        <v>B</v>
      </c>
      <c r="AO110" s="16" t="str">
        <f t="shared" si="50"/>
        <v>_</v>
      </c>
      <c r="AP110" s="16">
        <f t="shared" si="51"/>
        <v>11</v>
      </c>
      <c r="AQ110" s="16" t="str">
        <f t="shared" si="73"/>
        <v>HSH</v>
      </c>
      <c r="AR110" s="16" t="str">
        <f t="shared" si="52"/>
        <v>A17SW1103B_HSH</v>
      </c>
      <c r="AS110" s="16" t="str">
        <f t="shared" si="53"/>
        <v>ok</v>
      </c>
      <c r="AW110" s="16" t="str">
        <f t="shared" si="61"/>
        <v/>
      </c>
      <c r="AX110" s="16" t="str">
        <f t="shared" si="62"/>
        <v/>
      </c>
      <c r="AY110" s="16">
        <f t="shared" si="54"/>
        <v>0</v>
      </c>
    </row>
    <row r="111" spans="1:51" ht="15" customHeight="1" x14ac:dyDescent="0.2">
      <c r="A111" s="16" t="str">
        <f t="shared" si="46"/>
        <v>ID-S01AP1030-00109</v>
      </c>
      <c r="B111" s="17">
        <v>109</v>
      </c>
      <c r="C111" s="17"/>
      <c r="D111" s="18" t="s">
        <v>280</v>
      </c>
      <c r="E111" s="19" t="s">
        <v>281</v>
      </c>
      <c r="F111" s="20"/>
      <c r="G111" s="21" t="s">
        <v>27</v>
      </c>
      <c r="H111" s="22" t="s">
        <v>28</v>
      </c>
      <c r="I111" s="23" t="s">
        <v>40</v>
      </c>
      <c r="J111" s="22" t="s">
        <v>41</v>
      </c>
      <c r="K111" s="22"/>
      <c r="L111" s="22" t="s">
        <v>31</v>
      </c>
      <c r="M111" s="23"/>
      <c r="N111" s="24"/>
      <c r="O111" s="63"/>
      <c r="P111" s="63"/>
      <c r="Q111" s="25" t="s">
        <v>42</v>
      </c>
      <c r="R111" s="26" t="s">
        <v>43</v>
      </c>
      <c r="S111" s="26" t="s">
        <v>44</v>
      </c>
      <c r="T111" s="26" t="s">
        <v>45</v>
      </c>
      <c r="U111" s="26" t="s">
        <v>46</v>
      </c>
      <c r="V111" s="34">
        <v>0</v>
      </c>
      <c r="W111" s="31"/>
      <c r="X111" s="22">
        <v>12</v>
      </c>
      <c r="Y111" s="152" t="str">
        <f t="shared" ref="Y111:Y114" si="75">AN111</f>
        <v>A</v>
      </c>
      <c r="Z111" s="142" t="s">
        <v>2928</v>
      </c>
      <c r="AA111" s="155">
        <f>COUNTIF($Z$1:Z111,Z111)</f>
        <v>7</v>
      </c>
      <c r="AB111" s="83">
        <f t="shared" si="55"/>
        <v>30</v>
      </c>
      <c r="AC111" s="122" t="str">
        <f>VLOOKUP(Z111,'module list'!A:B,2,0)</f>
        <v>DI</v>
      </c>
      <c r="AD111" s="122"/>
      <c r="AE111" s="32"/>
      <c r="AF111" s="33" t="s">
        <v>37</v>
      </c>
      <c r="AG111" s="16" t="str">
        <f t="shared" si="47"/>
        <v>12.1.1</v>
      </c>
      <c r="AH111" s="222" t="str">
        <f t="shared" si="45"/>
        <v>conv. SW1104A dosag. lime - in remote</v>
      </c>
      <c r="AI111" s="224"/>
      <c r="AJ111" s="16" t="str">
        <f t="shared" si="32"/>
        <v>conv.</v>
      </c>
      <c r="AK111" s="16" t="str">
        <f t="shared" si="48"/>
        <v>A17</v>
      </c>
      <c r="AL111" s="16" t="str">
        <f t="shared" si="72"/>
        <v>SW</v>
      </c>
      <c r="AM111" s="16" t="str">
        <f t="shared" si="49"/>
        <v>1104</v>
      </c>
      <c r="AN111" s="16" t="str">
        <f t="shared" si="56"/>
        <v>A</v>
      </c>
      <c r="AO111" s="16" t="str">
        <f t="shared" si="50"/>
        <v>_</v>
      </c>
      <c r="AP111" s="16">
        <f t="shared" si="51"/>
        <v>11</v>
      </c>
      <c r="AQ111" s="16" t="str">
        <f t="shared" si="73"/>
        <v>YLRE</v>
      </c>
      <c r="AR111" s="16" t="str">
        <f t="shared" si="52"/>
        <v>A17SW1104A_YLRE</v>
      </c>
      <c r="AS111" s="16" t="str">
        <f t="shared" si="53"/>
        <v>ok</v>
      </c>
      <c r="AW111" s="16" t="str">
        <f t="shared" si="61"/>
        <v/>
      </c>
      <c r="AX111" s="16" t="str">
        <f t="shared" si="62"/>
        <v/>
      </c>
      <c r="AY111" s="16">
        <f t="shared" si="54"/>
        <v>0</v>
      </c>
    </row>
    <row r="112" spans="1:51" ht="15" customHeight="1" x14ac:dyDescent="0.2">
      <c r="A112" s="16" t="str">
        <f t="shared" si="46"/>
        <v>ID-S01AP1030-00110</v>
      </c>
      <c r="B112" s="17">
        <v>110</v>
      </c>
      <c r="C112" s="17"/>
      <c r="D112" s="18" t="s">
        <v>282</v>
      </c>
      <c r="E112" s="19" t="s">
        <v>283</v>
      </c>
      <c r="F112" s="20"/>
      <c r="G112" s="21" t="s">
        <v>27</v>
      </c>
      <c r="H112" s="22" t="s">
        <v>28</v>
      </c>
      <c r="I112" s="23" t="s">
        <v>40</v>
      </c>
      <c r="J112" s="22" t="s">
        <v>41</v>
      </c>
      <c r="K112" s="22"/>
      <c r="L112" s="22" t="s">
        <v>31</v>
      </c>
      <c r="M112" s="23"/>
      <c r="N112" s="24"/>
      <c r="O112" s="63"/>
      <c r="P112" s="63"/>
      <c r="Q112" s="25" t="s">
        <v>42</v>
      </c>
      <c r="R112" s="26" t="s">
        <v>43</v>
      </c>
      <c r="S112" s="26" t="s">
        <v>44</v>
      </c>
      <c r="T112" s="26" t="s">
        <v>45</v>
      </c>
      <c r="U112" s="26" t="s">
        <v>46</v>
      </c>
      <c r="V112" s="34">
        <v>0</v>
      </c>
      <c r="W112" s="31"/>
      <c r="X112" s="22">
        <v>12</v>
      </c>
      <c r="Y112" s="152" t="str">
        <f t="shared" si="75"/>
        <v>A</v>
      </c>
      <c r="Z112" s="142" t="s">
        <v>2928</v>
      </c>
      <c r="AA112" s="155">
        <f>COUNTIF($Z$1:Z112,Z112)</f>
        <v>8</v>
      </c>
      <c r="AB112" s="83">
        <f t="shared" si="55"/>
        <v>30</v>
      </c>
      <c r="AC112" s="122" t="str">
        <f>VLOOKUP(Z112,'module list'!A:B,2,0)</f>
        <v>DI</v>
      </c>
      <c r="AD112" s="122"/>
      <c r="AE112" s="32"/>
      <c r="AF112" s="33" t="s">
        <v>37</v>
      </c>
      <c r="AG112" s="16" t="str">
        <f t="shared" si="47"/>
        <v>12.1.1</v>
      </c>
      <c r="AH112" s="222" t="str">
        <f t="shared" si="45"/>
        <v>conv. SW1104A dosag. lime - in running</v>
      </c>
      <c r="AI112" s="224"/>
      <c r="AJ112" s="16" t="str">
        <f t="shared" si="32"/>
        <v>conv.</v>
      </c>
      <c r="AK112" s="16" t="str">
        <f t="shared" si="48"/>
        <v>A17</v>
      </c>
      <c r="AL112" s="16" t="str">
        <f t="shared" si="72"/>
        <v>SW</v>
      </c>
      <c r="AM112" s="16" t="str">
        <f t="shared" si="49"/>
        <v>1104</v>
      </c>
      <c r="AN112" s="16" t="str">
        <f t="shared" si="56"/>
        <v>A</v>
      </c>
      <c r="AO112" s="16" t="str">
        <f t="shared" si="50"/>
        <v>_</v>
      </c>
      <c r="AP112" s="16">
        <f t="shared" si="51"/>
        <v>11</v>
      </c>
      <c r="AQ112" s="16" t="str">
        <f t="shared" si="73"/>
        <v>YLH</v>
      </c>
      <c r="AR112" s="16" t="str">
        <f t="shared" si="52"/>
        <v>A17SW1104A_YLH</v>
      </c>
      <c r="AS112" s="16" t="str">
        <f t="shared" si="53"/>
        <v>ok</v>
      </c>
      <c r="AW112" s="16" t="str">
        <f t="shared" si="61"/>
        <v/>
      </c>
      <c r="AX112" s="16" t="str">
        <f t="shared" si="62"/>
        <v/>
      </c>
      <c r="AY112" s="16">
        <f t="shared" si="54"/>
        <v>0</v>
      </c>
    </row>
    <row r="113" spans="1:51" ht="15" customHeight="1" x14ac:dyDescent="0.2">
      <c r="A113" s="16" t="str">
        <f t="shared" si="46"/>
        <v>ID-S01AP1030-00111</v>
      </c>
      <c r="B113" s="17">
        <v>111</v>
      </c>
      <c r="C113" s="17"/>
      <c r="D113" s="18" t="s">
        <v>284</v>
      </c>
      <c r="E113" s="19" t="s">
        <v>285</v>
      </c>
      <c r="F113" s="20"/>
      <c r="G113" s="21" t="s">
        <v>27</v>
      </c>
      <c r="H113" s="22" t="s">
        <v>28</v>
      </c>
      <c r="I113" s="23" t="s">
        <v>40</v>
      </c>
      <c r="J113" s="22" t="s">
        <v>41</v>
      </c>
      <c r="K113" s="22"/>
      <c r="L113" s="22" t="s">
        <v>31</v>
      </c>
      <c r="M113" s="23"/>
      <c r="N113" s="24"/>
      <c r="O113" s="63"/>
      <c r="P113" s="63"/>
      <c r="Q113" s="25" t="s">
        <v>42</v>
      </c>
      <c r="R113" s="26" t="s">
        <v>43</v>
      </c>
      <c r="S113" s="26" t="s">
        <v>51</v>
      </c>
      <c r="T113" s="26" t="s">
        <v>45</v>
      </c>
      <c r="U113" s="26" t="s">
        <v>46</v>
      </c>
      <c r="V113" s="34">
        <v>0</v>
      </c>
      <c r="W113" s="31"/>
      <c r="X113" s="22">
        <v>12</v>
      </c>
      <c r="Y113" s="152" t="str">
        <f t="shared" si="75"/>
        <v>A</v>
      </c>
      <c r="Z113" s="142" t="s">
        <v>2928</v>
      </c>
      <c r="AA113" s="155">
        <f>COUNTIF($Z$1:Z113,Z113)</f>
        <v>9</v>
      </c>
      <c r="AB113" s="83">
        <f t="shared" si="55"/>
        <v>30</v>
      </c>
      <c r="AC113" s="122" t="str">
        <f>VLOOKUP(Z113,'module list'!A:B,2,0)</f>
        <v>DI</v>
      </c>
      <c r="AD113" s="122"/>
      <c r="AE113" s="32"/>
      <c r="AF113" s="33" t="s">
        <v>37</v>
      </c>
      <c r="AG113" s="16" t="str">
        <f t="shared" si="47"/>
        <v>12.1.1</v>
      </c>
      <c r="AH113" s="222" t="str">
        <f t="shared" si="45"/>
        <v>conv. SW1104A dosag. lime - gen.fault</v>
      </c>
      <c r="AI113" s="224"/>
      <c r="AJ113" s="16" t="str">
        <f t="shared" si="32"/>
        <v>conv.</v>
      </c>
      <c r="AK113" s="16" t="str">
        <f t="shared" si="48"/>
        <v>A17</v>
      </c>
      <c r="AL113" s="16" t="str">
        <f t="shared" si="72"/>
        <v>SW</v>
      </c>
      <c r="AM113" s="16" t="str">
        <f t="shared" si="49"/>
        <v>1104</v>
      </c>
      <c r="AN113" s="16" t="str">
        <f t="shared" si="56"/>
        <v>A</v>
      </c>
      <c r="AO113" s="16" t="str">
        <f t="shared" si="50"/>
        <v>_</v>
      </c>
      <c r="AP113" s="16">
        <f t="shared" si="51"/>
        <v>11</v>
      </c>
      <c r="AQ113" s="16" t="str">
        <f t="shared" si="73"/>
        <v>YS</v>
      </c>
      <c r="AR113" s="16" t="str">
        <f t="shared" si="52"/>
        <v>A17SW1104A_YS</v>
      </c>
      <c r="AS113" s="16" t="str">
        <f t="shared" si="53"/>
        <v>ok</v>
      </c>
      <c r="AW113" s="16" t="str">
        <f t="shared" si="61"/>
        <v/>
      </c>
      <c r="AX113" s="16" t="str">
        <f t="shared" si="62"/>
        <v/>
      </c>
      <c r="AY113" s="16">
        <f t="shared" si="54"/>
        <v>0</v>
      </c>
    </row>
    <row r="114" spans="1:51" ht="15" customHeight="1" x14ac:dyDescent="0.2">
      <c r="A114" s="16" t="str">
        <f t="shared" si="46"/>
        <v>ID-S01AP1030-00112</v>
      </c>
      <c r="B114" s="17">
        <v>112</v>
      </c>
      <c r="C114" s="17"/>
      <c r="D114" s="18" t="s">
        <v>286</v>
      </c>
      <c r="E114" s="19" t="s">
        <v>287</v>
      </c>
      <c r="F114" s="20"/>
      <c r="G114" s="21" t="s">
        <v>27</v>
      </c>
      <c r="H114" s="22" t="s">
        <v>28</v>
      </c>
      <c r="I114" s="23" t="s">
        <v>40</v>
      </c>
      <c r="J114" s="22" t="s">
        <v>41</v>
      </c>
      <c r="K114" s="22"/>
      <c r="L114" s="22" t="s">
        <v>31</v>
      </c>
      <c r="M114" s="23"/>
      <c r="N114" s="24"/>
      <c r="O114" s="63"/>
      <c r="P114" s="63"/>
      <c r="Q114" s="25" t="s">
        <v>42</v>
      </c>
      <c r="R114" s="26" t="s">
        <v>43</v>
      </c>
      <c r="S114" s="26" t="s">
        <v>51</v>
      </c>
      <c r="T114" s="26" t="s">
        <v>45</v>
      </c>
      <c r="U114" s="26" t="s">
        <v>46</v>
      </c>
      <c r="V114" s="34">
        <v>0</v>
      </c>
      <c r="W114" s="31"/>
      <c r="X114" s="22">
        <v>12</v>
      </c>
      <c r="Y114" s="152" t="str">
        <f t="shared" si="75"/>
        <v>A</v>
      </c>
      <c r="Z114" s="142" t="s">
        <v>2928</v>
      </c>
      <c r="AA114" s="155">
        <f>COUNTIF($Z$1:Z114,Z114)</f>
        <v>10</v>
      </c>
      <c r="AB114" s="83">
        <f t="shared" si="55"/>
        <v>30</v>
      </c>
      <c r="AC114" s="122" t="str">
        <f>VLOOKUP(Z114,'module list'!A:B,2,0)</f>
        <v>DI</v>
      </c>
      <c r="AD114" s="122"/>
      <c r="AE114" s="32"/>
      <c r="AF114" s="33" t="s">
        <v>37</v>
      </c>
      <c r="AG114" s="16" t="str">
        <f t="shared" si="47"/>
        <v>12.1.1</v>
      </c>
      <c r="AH114" s="222" t="str">
        <f t="shared" si="45"/>
        <v>conv. SW1104A dosag. lime - supply fault</v>
      </c>
      <c r="AI114" s="224"/>
      <c r="AJ114" s="16" t="str">
        <f t="shared" si="32"/>
        <v>conv.</v>
      </c>
      <c r="AK114" s="16" t="str">
        <f t="shared" si="48"/>
        <v>A17</v>
      </c>
      <c r="AL114" s="16" t="str">
        <f t="shared" si="72"/>
        <v>SW</v>
      </c>
      <c r="AM114" s="16" t="str">
        <f t="shared" si="49"/>
        <v>1104</v>
      </c>
      <c r="AN114" s="16" t="str">
        <f t="shared" si="56"/>
        <v>A</v>
      </c>
      <c r="AO114" s="16" t="str">
        <f t="shared" si="50"/>
        <v>_</v>
      </c>
      <c r="AP114" s="16">
        <f t="shared" si="51"/>
        <v>11</v>
      </c>
      <c r="AQ114" s="16" t="str">
        <f t="shared" si="73"/>
        <v>YSG</v>
      </c>
      <c r="AR114" s="16" t="str">
        <f t="shared" si="52"/>
        <v>A17SW1104A_YSG</v>
      </c>
      <c r="AS114" s="16" t="str">
        <f t="shared" si="53"/>
        <v>ok</v>
      </c>
      <c r="AW114" s="16" t="str">
        <f t="shared" si="61"/>
        <v/>
      </c>
      <c r="AX114" s="16" t="str">
        <f t="shared" si="62"/>
        <v/>
      </c>
      <c r="AY114" s="16">
        <f t="shared" si="54"/>
        <v>0</v>
      </c>
    </row>
    <row r="115" spans="1:51" ht="15" customHeight="1" x14ac:dyDescent="0.2">
      <c r="A115" s="16" t="str">
        <f t="shared" si="46"/>
        <v>ID-S01AP1030-00113</v>
      </c>
      <c r="B115" s="17">
        <v>113</v>
      </c>
      <c r="C115" s="17"/>
      <c r="D115" s="18" t="s">
        <v>288</v>
      </c>
      <c r="E115" s="19" t="s">
        <v>289</v>
      </c>
      <c r="F115" s="20"/>
      <c r="G115" s="21" t="s">
        <v>27</v>
      </c>
      <c r="H115" s="22" t="s">
        <v>28</v>
      </c>
      <c r="I115" s="23" t="s">
        <v>40</v>
      </c>
      <c r="J115" s="22" t="s">
        <v>41</v>
      </c>
      <c r="K115" s="22"/>
      <c r="L115" s="22" t="s">
        <v>31</v>
      </c>
      <c r="M115" s="23"/>
      <c r="N115" s="24"/>
      <c r="O115" s="63"/>
      <c r="P115" s="63"/>
      <c r="Q115" s="25" t="s">
        <v>54</v>
      </c>
      <c r="R115" s="26" t="s">
        <v>55</v>
      </c>
      <c r="S115" s="26" t="s">
        <v>44</v>
      </c>
      <c r="T115" s="26" t="s">
        <v>56</v>
      </c>
      <c r="U115" s="26" t="s">
        <v>57</v>
      </c>
      <c r="V115" s="34">
        <v>0</v>
      </c>
      <c r="W115" s="31"/>
      <c r="X115" s="22">
        <v>12</v>
      </c>
      <c r="Y115" s="152"/>
      <c r="Z115" s="139" t="s">
        <v>2944</v>
      </c>
      <c r="AA115" s="155">
        <f>COUNTIF($Z$1:Z115,Z115)</f>
        <v>15</v>
      </c>
      <c r="AB115" s="83">
        <f t="shared" si="55"/>
        <v>22</v>
      </c>
      <c r="AC115" s="122" t="str">
        <f>VLOOKUP(Z115,'module list'!A:B,2,0)</f>
        <v>DO</v>
      </c>
      <c r="AD115" s="122"/>
      <c r="AE115" s="32"/>
      <c r="AF115" s="33" t="s">
        <v>37</v>
      </c>
      <c r="AG115" s="16" t="str">
        <f t="shared" si="47"/>
        <v>12.1.1</v>
      </c>
      <c r="AH115" s="222" t="str">
        <f t="shared" si="45"/>
        <v>conv. SW1104A dosag. lime - start/stop</v>
      </c>
      <c r="AI115" s="224"/>
      <c r="AJ115" s="16" t="str">
        <f t="shared" si="32"/>
        <v>conv.</v>
      </c>
      <c r="AK115" s="16" t="str">
        <f t="shared" si="48"/>
        <v>A17</v>
      </c>
      <c r="AL115" s="16" t="str">
        <f t="shared" si="72"/>
        <v>SW</v>
      </c>
      <c r="AM115" s="16" t="str">
        <f t="shared" si="49"/>
        <v>1104</v>
      </c>
      <c r="AN115" s="16" t="str">
        <f t="shared" si="56"/>
        <v>A</v>
      </c>
      <c r="AO115" s="16" t="str">
        <f t="shared" si="50"/>
        <v>_</v>
      </c>
      <c r="AP115" s="16">
        <f t="shared" si="51"/>
        <v>11</v>
      </c>
      <c r="AQ115" s="16" t="str">
        <f t="shared" si="73"/>
        <v>HSH</v>
      </c>
      <c r="AR115" s="16" t="str">
        <f t="shared" si="52"/>
        <v>A17SW1104A_HSH</v>
      </c>
      <c r="AS115" s="16" t="str">
        <f t="shared" si="53"/>
        <v>ok</v>
      </c>
      <c r="AW115" s="16" t="str">
        <f t="shared" si="61"/>
        <v/>
      </c>
      <c r="AX115" s="16" t="str">
        <f t="shared" si="62"/>
        <v/>
      </c>
      <c r="AY115" s="16">
        <f t="shared" si="54"/>
        <v>0</v>
      </c>
    </row>
    <row r="116" spans="1:51" ht="15" customHeight="1" x14ac:dyDescent="0.2">
      <c r="A116" s="16" t="str">
        <f t="shared" si="46"/>
        <v>ID-S01AP1030-00114</v>
      </c>
      <c r="B116" s="17">
        <v>114</v>
      </c>
      <c r="C116" s="17"/>
      <c r="D116" s="18" t="s">
        <v>290</v>
      </c>
      <c r="E116" s="19" t="s">
        <v>291</v>
      </c>
      <c r="F116" s="20"/>
      <c r="G116" s="21" t="s">
        <v>27</v>
      </c>
      <c r="H116" s="22" t="s">
        <v>28</v>
      </c>
      <c r="I116" s="23" t="s">
        <v>40</v>
      </c>
      <c r="J116" s="22" t="s">
        <v>41</v>
      </c>
      <c r="K116" s="22"/>
      <c r="L116" s="22" t="s">
        <v>31</v>
      </c>
      <c r="M116" s="23"/>
      <c r="N116" s="24"/>
      <c r="O116" s="63"/>
      <c r="P116" s="63"/>
      <c r="Q116" s="25" t="s">
        <v>32</v>
      </c>
      <c r="R116" s="26" t="s">
        <v>292</v>
      </c>
      <c r="S116" s="26">
        <v>0</v>
      </c>
      <c r="T116" s="26" t="s">
        <v>170</v>
      </c>
      <c r="U116" s="26">
        <v>100</v>
      </c>
      <c r="V116" s="34" t="s">
        <v>171</v>
      </c>
      <c r="W116" s="31"/>
      <c r="X116" s="22">
        <v>12</v>
      </c>
      <c r="Y116" s="152"/>
      <c r="Z116" s="159" t="s">
        <v>2968</v>
      </c>
      <c r="AA116" s="155">
        <f>COUNTIF($Z$1:Z116,Z116)</f>
        <v>1</v>
      </c>
      <c r="AB116" s="83">
        <f t="shared" si="55"/>
        <v>14</v>
      </c>
      <c r="AC116" s="122" t="str">
        <f>VLOOKUP(Z116,'module list'!A:B,2,0)</f>
        <v>AI</v>
      </c>
      <c r="AD116" s="122"/>
      <c r="AE116" s="32"/>
      <c r="AF116" s="78" t="s">
        <v>2919</v>
      </c>
      <c r="AG116" s="16" t="str">
        <f t="shared" si="47"/>
        <v>12.1.1</v>
      </c>
      <c r="AH116" s="222" t="str">
        <f t="shared" si="45"/>
        <v>conv. SW1104A dosag. lime - speed</v>
      </c>
      <c r="AI116" s="224"/>
      <c r="AJ116" s="16" t="str">
        <f t="shared" ref="AJ116:AJ179" si="76">LEFT(AH116,FIND(" ",AH116)-1)</f>
        <v>conv.</v>
      </c>
      <c r="AK116" s="16" t="str">
        <f t="shared" si="48"/>
        <v>A17</v>
      </c>
      <c r="AL116" s="16" t="str">
        <f t="shared" si="72"/>
        <v>SW</v>
      </c>
      <c r="AM116" s="16" t="str">
        <f t="shared" si="49"/>
        <v>1104</v>
      </c>
      <c r="AN116" s="16" t="str">
        <f t="shared" si="56"/>
        <v>A</v>
      </c>
      <c r="AO116" s="16" t="str">
        <f t="shared" si="50"/>
        <v>_</v>
      </c>
      <c r="AP116" s="16">
        <f t="shared" si="51"/>
        <v>11</v>
      </c>
      <c r="AQ116" s="16" t="str">
        <f t="shared" si="73"/>
        <v>SI</v>
      </c>
      <c r="AR116" s="16" t="str">
        <f t="shared" si="52"/>
        <v>A17SW1104A_SI</v>
      </c>
      <c r="AS116" s="16" t="str">
        <f t="shared" si="53"/>
        <v>ok</v>
      </c>
      <c r="AW116" s="16">
        <f t="shared" si="61"/>
        <v>0</v>
      </c>
      <c r="AX116" s="16">
        <f t="shared" si="62"/>
        <v>100</v>
      </c>
      <c r="AY116" s="16" t="str">
        <f t="shared" si="54"/>
        <v>%</v>
      </c>
    </row>
    <row r="117" spans="1:51" ht="15" customHeight="1" x14ac:dyDescent="0.2">
      <c r="A117" s="16" t="str">
        <f t="shared" si="46"/>
        <v>ID-S01AP1030-00115</v>
      </c>
      <c r="B117" s="17">
        <v>115</v>
      </c>
      <c r="C117" s="17"/>
      <c r="D117" s="18" t="s">
        <v>294</v>
      </c>
      <c r="E117" s="19" t="s">
        <v>295</v>
      </c>
      <c r="F117" s="20"/>
      <c r="G117" s="21" t="s">
        <v>27</v>
      </c>
      <c r="H117" s="22" t="s">
        <v>28</v>
      </c>
      <c r="I117" s="23" t="s">
        <v>40</v>
      </c>
      <c r="J117" s="22" t="s">
        <v>41</v>
      </c>
      <c r="K117" s="22"/>
      <c r="L117" s="22" t="s">
        <v>31</v>
      </c>
      <c r="M117" s="23"/>
      <c r="N117" s="24"/>
      <c r="O117" s="63"/>
      <c r="P117" s="63"/>
      <c r="Q117" s="25" t="s">
        <v>32</v>
      </c>
      <c r="R117" s="26" t="s">
        <v>292</v>
      </c>
      <c r="S117" s="26" t="s">
        <v>296</v>
      </c>
      <c r="T117" s="26" t="s">
        <v>170</v>
      </c>
      <c r="U117" s="26" t="s">
        <v>296</v>
      </c>
      <c r="V117" s="34" t="s">
        <v>297</v>
      </c>
      <c r="W117" s="31"/>
      <c r="X117" s="22">
        <v>12</v>
      </c>
      <c r="Y117" s="152"/>
      <c r="Z117" s="159" t="s">
        <v>2968</v>
      </c>
      <c r="AA117" s="155">
        <f>COUNTIF($Z$1:Z117,Z117)</f>
        <v>2</v>
      </c>
      <c r="AB117" s="83">
        <f t="shared" si="55"/>
        <v>14</v>
      </c>
      <c r="AC117" s="122" t="str">
        <f>VLOOKUP(Z117,'module list'!A:B,2,0)</f>
        <v>AI</v>
      </c>
      <c r="AD117" s="122"/>
      <c r="AE117" s="32"/>
      <c r="AF117" s="78" t="s">
        <v>2919</v>
      </c>
      <c r="AG117" s="16" t="str">
        <f t="shared" si="47"/>
        <v>12.1.1</v>
      </c>
      <c r="AH117" s="222" t="str">
        <f t="shared" si="45"/>
        <v>conv. SW1104A dosag. lime - current</v>
      </c>
      <c r="AI117" s="224"/>
      <c r="AJ117" s="16" t="str">
        <f t="shared" si="76"/>
        <v>conv.</v>
      </c>
      <c r="AK117" s="16" t="str">
        <f t="shared" si="48"/>
        <v>A17</v>
      </c>
      <c r="AL117" s="16" t="str">
        <f t="shared" si="72"/>
        <v>SW</v>
      </c>
      <c r="AM117" s="16" t="str">
        <f t="shared" si="49"/>
        <v>1104</v>
      </c>
      <c r="AN117" s="16" t="str">
        <f t="shared" si="56"/>
        <v>A</v>
      </c>
      <c r="AO117" s="16" t="str">
        <f t="shared" si="50"/>
        <v>_</v>
      </c>
      <c r="AP117" s="16">
        <f t="shared" si="51"/>
        <v>11</v>
      </c>
      <c r="AQ117" s="16" t="str">
        <f t="shared" si="73"/>
        <v>II</v>
      </c>
      <c r="AR117" s="16" t="str">
        <f t="shared" si="52"/>
        <v>A17SW1104A_II</v>
      </c>
      <c r="AS117" s="16" t="str">
        <f t="shared" si="53"/>
        <v>ok</v>
      </c>
      <c r="AW117" s="16" t="str">
        <f t="shared" si="61"/>
        <v>xxx</v>
      </c>
      <c r="AX117" s="16" t="str">
        <f t="shared" si="62"/>
        <v>xxx</v>
      </c>
      <c r="AY117" s="16" t="str">
        <f t="shared" si="54"/>
        <v>A</v>
      </c>
    </row>
    <row r="118" spans="1:51" ht="15" customHeight="1" x14ac:dyDescent="0.2">
      <c r="A118" s="16" t="str">
        <f t="shared" si="46"/>
        <v>ID-S01AP1030-00116</v>
      </c>
      <c r="B118" s="17">
        <v>116</v>
      </c>
      <c r="C118" s="17"/>
      <c r="D118" s="18" t="s">
        <v>298</v>
      </c>
      <c r="E118" s="19" t="s">
        <v>299</v>
      </c>
      <c r="F118" s="20"/>
      <c r="G118" s="21" t="s">
        <v>27</v>
      </c>
      <c r="H118" s="22" t="s">
        <v>28</v>
      </c>
      <c r="I118" s="23" t="s">
        <v>40</v>
      </c>
      <c r="J118" s="22" t="s">
        <v>41</v>
      </c>
      <c r="K118" s="22"/>
      <c r="L118" s="22" t="s">
        <v>31</v>
      </c>
      <c r="M118" s="23"/>
      <c r="N118" s="24"/>
      <c r="O118" s="63"/>
      <c r="P118" s="63"/>
      <c r="Q118" s="25" t="s">
        <v>168</v>
      </c>
      <c r="R118" s="26" t="s">
        <v>169</v>
      </c>
      <c r="S118" s="26">
        <v>0</v>
      </c>
      <c r="T118" s="26" t="s">
        <v>170</v>
      </c>
      <c r="U118" s="26">
        <v>100</v>
      </c>
      <c r="V118" s="34" t="s">
        <v>171</v>
      </c>
      <c r="W118" s="31"/>
      <c r="X118" s="22">
        <v>12</v>
      </c>
      <c r="Y118" s="152"/>
      <c r="Z118" s="139" t="s">
        <v>2976</v>
      </c>
      <c r="AA118" s="155">
        <f>COUNTIF($Z$1:Z118,Z118)</f>
        <v>1</v>
      </c>
      <c r="AB118" s="83">
        <f t="shared" si="55"/>
        <v>8</v>
      </c>
      <c r="AC118" s="122" t="str">
        <f>VLOOKUP(Z118,'module list'!A:B,2,0)</f>
        <v>AO</v>
      </c>
      <c r="AD118" s="122"/>
      <c r="AE118" s="32"/>
      <c r="AF118" s="33" t="s">
        <v>37</v>
      </c>
      <c r="AG118" s="16" t="str">
        <f t="shared" si="47"/>
        <v>12.1.1</v>
      </c>
      <c r="AH118" s="222" t="str">
        <f t="shared" si="45"/>
        <v>conv. SW1104A dosag. lime - req.speed</v>
      </c>
      <c r="AI118" s="224"/>
      <c r="AJ118" s="16" t="str">
        <f t="shared" si="76"/>
        <v>conv.</v>
      </c>
      <c r="AK118" s="16" t="str">
        <f t="shared" si="48"/>
        <v>A17</v>
      </c>
      <c r="AL118" s="16" t="str">
        <f t="shared" si="72"/>
        <v>SW</v>
      </c>
      <c r="AM118" s="16" t="str">
        <f t="shared" si="49"/>
        <v>1104</v>
      </c>
      <c r="AN118" s="16" t="str">
        <f t="shared" si="56"/>
        <v>A</v>
      </c>
      <c r="AO118" s="16" t="str">
        <f t="shared" si="50"/>
        <v>_</v>
      </c>
      <c r="AP118" s="16">
        <f t="shared" si="51"/>
        <v>11</v>
      </c>
      <c r="AQ118" s="16" t="str">
        <f t="shared" si="73"/>
        <v>SY</v>
      </c>
      <c r="AR118" s="16" t="str">
        <f t="shared" si="52"/>
        <v>A17SW1104A_SY</v>
      </c>
      <c r="AS118" s="16" t="str">
        <f t="shared" si="53"/>
        <v>ok</v>
      </c>
      <c r="AW118" s="16">
        <f t="shared" si="61"/>
        <v>0</v>
      </c>
      <c r="AX118" s="16" t="str">
        <f t="shared" si="62"/>
        <v/>
      </c>
      <c r="AY118" s="16" t="str">
        <f t="shared" si="54"/>
        <v>%</v>
      </c>
    </row>
    <row r="119" spans="1:51" ht="15" customHeight="1" x14ac:dyDescent="0.2">
      <c r="A119" s="16" t="str">
        <f t="shared" si="46"/>
        <v>ID-S01AP1030-00117</v>
      </c>
      <c r="B119" s="17">
        <v>117</v>
      </c>
      <c r="C119" s="17"/>
      <c r="D119" s="18" t="s">
        <v>300</v>
      </c>
      <c r="E119" s="19" t="s">
        <v>301</v>
      </c>
      <c r="F119" s="20"/>
      <c r="G119" s="21" t="s">
        <v>27</v>
      </c>
      <c r="H119" s="22" t="s">
        <v>28</v>
      </c>
      <c r="I119" s="23" t="s">
        <v>40</v>
      </c>
      <c r="J119" s="22" t="s">
        <v>41</v>
      </c>
      <c r="K119" s="22"/>
      <c r="L119" s="22" t="s">
        <v>31</v>
      </c>
      <c r="M119" s="23"/>
      <c r="N119" s="24"/>
      <c r="O119" s="63"/>
      <c r="P119" s="63"/>
      <c r="Q119" s="25" t="s">
        <v>42</v>
      </c>
      <c r="R119" s="26" t="s">
        <v>43</v>
      </c>
      <c r="S119" s="26" t="s">
        <v>44</v>
      </c>
      <c r="T119" s="26" t="s">
        <v>45</v>
      </c>
      <c r="U119" s="26" t="s">
        <v>46</v>
      </c>
      <c r="V119" s="34">
        <v>0</v>
      </c>
      <c r="W119" s="31"/>
      <c r="X119" s="22">
        <v>12</v>
      </c>
      <c r="Y119" s="152" t="str">
        <f t="shared" ref="Y119:Y122" si="77">AN119</f>
        <v>B</v>
      </c>
      <c r="Z119" s="142" t="s">
        <v>2921</v>
      </c>
      <c r="AA119" s="155">
        <f>COUNTIF($Z$1:Z119,Z119)</f>
        <v>19</v>
      </c>
      <c r="AB119" s="83">
        <f t="shared" si="55"/>
        <v>27</v>
      </c>
      <c r="AC119" s="122" t="str">
        <f>VLOOKUP(Z119,'module list'!A:B,2,0)</f>
        <v>DI</v>
      </c>
      <c r="AD119" s="122"/>
      <c r="AE119" s="32"/>
      <c r="AF119" s="33" t="s">
        <v>37</v>
      </c>
      <c r="AG119" s="16" t="str">
        <f t="shared" si="47"/>
        <v>12.1.2</v>
      </c>
      <c r="AH119" s="222" t="str">
        <f t="shared" si="45"/>
        <v>conv. SW1104B dosag. lime - in remote</v>
      </c>
      <c r="AI119" s="224"/>
      <c r="AJ119" s="16" t="str">
        <f t="shared" si="76"/>
        <v>conv.</v>
      </c>
      <c r="AK119" s="16" t="str">
        <f t="shared" si="48"/>
        <v>A17</v>
      </c>
      <c r="AL119" s="16" t="str">
        <f t="shared" si="72"/>
        <v>SW</v>
      </c>
      <c r="AM119" s="16" t="str">
        <f t="shared" si="49"/>
        <v>1104</v>
      </c>
      <c r="AN119" s="16" t="str">
        <f t="shared" si="56"/>
        <v>B</v>
      </c>
      <c r="AO119" s="16" t="str">
        <f t="shared" si="50"/>
        <v>_</v>
      </c>
      <c r="AP119" s="16">
        <f t="shared" si="51"/>
        <v>11</v>
      </c>
      <c r="AQ119" s="16" t="str">
        <f t="shared" si="73"/>
        <v>YLRE</v>
      </c>
      <c r="AR119" s="16" t="str">
        <f t="shared" si="52"/>
        <v>A17SW1104B_YLRE</v>
      </c>
      <c r="AS119" s="16" t="str">
        <f t="shared" si="53"/>
        <v>ok</v>
      </c>
      <c r="AW119" s="16" t="str">
        <f t="shared" si="61"/>
        <v/>
      </c>
      <c r="AX119" s="16" t="str">
        <f t="shared" si="62"/>
        <v/>
      </c>
      <c r="AY119" s="16">
        <f t="shared" si="54"/>
        <v>0</v>
      </c>
    </row>
    <row r="120" spans="1:51" ht="15" customHeight="1" x14ac:dyDescent="0.2">
      <c r="A120" s="16" t="str">
        <f t="shared" si="46"/>
        <v>ID-S01AP1030-00118</v>
      </c>
      <c r="B120" s="17">
        <v>118</v>
      </c>
      <c r="C120" s="17"/>
      <c r="D120" s="18" t="s">
        <v>302</v>
      </c>
      <c r="E120" s="19" t="s">
        <v>303</v>
      </c>
      <c r="F120" s="20"/>
      <c r="G120" s="21" t="s">
        <v>27</v>
      </c>
      <c r="H120" s="22" t="s">
        <v>28</v>
      </c>
      <c r="I120" s="23" t="s">
        <v>40</v>
      </c>
      <c r="J120" s="22" t="s">
        <v>41</v>
      </c>
      <c r="K120" s="22"/>
      <c r="L120" s="22" t="s">
        <v>31</v>
      </c>
      <c r="M120" s="23"/>
      <c r="N120" s="24"/>
      <c r="O120" s="63"/>
      <c r="P120" s="63"/>
      <c r="Q120" s="25" t="s">
        <v>42</v>
      </c>
      <c r="R120" s="26" t="s">
        <v>43</v>
      </c>
      <c r="S120" s="26" t="s">
        <v>44</v>
      </c>
      <c r="T120" s="26" t="s">
        <v>45</v>
      </c>
      <c r="U120" s="26" t="s">
        <v>46</v>
      </c>
      <c r="V120" s="34">
        <v>0</v>
      </c>
      <c r="W120" s="31"/>
      <c r="X120" s="22">
        <v>12</v>
      </c>
      <c r="Y120" s="152" t="str">
        <f t="shared" si="77"/>
        <v>B</v>
      </c>
      <c r="Z120" s="142" t="s">
        <v>2921</v>
      </c>
      <c r="AA120" s="155">
        <f>COUNTIF($Z$1:Z120,Z120)</f>
        <v>20</v>
      </c>
      <c r="AB120" s="83">
        <f t="shared" si="55"/>
        <v>27</v>
      </c>
      <c r="AC120" s="122" t="str">
        <f>VLOOKUP(Z120,'module list'!A:B,2,0)</f>
        <v>DI</v>
      </c>
      <c r="AD120" s="122"/>
      <c r="AE120" s="32"/>
      <c r="AF120" s="33" t="s">
        <v>37</v>
      </c>
      <c r="AG120" s="16" t="str">
        <f t="shared" si="47"/>
        <v>12.1.2</v>
      </c>
      <c r="AH120" s="222" t="str">
        <f t="shared" si="45"/>
        <v>conv. SW1104B dosag. lime - in running</v>
      </c>
      <c r="AI120" s="224"/>
      <c r="AJ120" s="16" t="str">
        <f t="shared" si="76"/>
        <v>conv.</v>
      </c>
      <c r="AK120" s="16" t="str">
        <f t="shared" si="48"/>
        <v>A17</v>
      </c>
      <c r="AL120" s="16" t="str">
        <f t="shared" si="72"/>
        <v>SW</v>
      </c>
      <c r="AM120" s="16" t="str">
        <f t="shared" si="49"/>
        <v>1104</v>
      </c>
      <c r="AN120" s="16" t="str">
        <f t="shared" si="56"/>
        <v>B</v>
      </c>
      <c r="AO120" s="16" t="str">
        <f t="shared" si="50"/>
        <v>_</v>
      </c>
      <c r="AP120" s="16">
        <f t="shared" si="51"/>
        <v>11</v>
      </c>
      <c r="AQ120" s="16" t="str">
        <f t="shared" si="73"/>
        <v>YLH</v>
      </c>
      <c r="AR120" s="16" t="str">
        <f t="shared" si="52"/>
        <v>A17SW1104B_YLH</v>
      </c>
      <c r="AS120" s="16" t="str">
        <f t="shared" si="53"/>
        <v>ok</v>
      </c>
      <c r="AW120" s="16" t="str">
        <f t="shared" si="61"/>
        <v/>
      </c>
      <c r="AX120" s="16" t="str">
        <f t="shared" si="62"/>
        <v/>
      </c>
      <c r="AY120" s="16">
        <f t="shared" si="54"/>
        <v>0</v>
      </c>
    </row>
    <row r="121" spans="1:51" ht="15" customHeight="1" x14ac:dyDescent="0.2">
      <c r="A121" s="16" t="str">
        <f t="shared" si="46"/>
        <v>ID-S01AP1030-00119</v>
      </c>
      <c r="B121" s="17">
        <v>119</v>
      </c>
      <c r="C121" s="17"/>
      <c r="D121" s="18" t="s">
        <v>304</v>
      </c>
      <c r="E121" s="19" t="s">
        <v>305</v>
      </c>
      <c r="F121" s="20"/>
      <c r="G121" s="21" t="s">
        <v>27</v>
      </c>
      <c r="H121" s="22" t="s">
        <v>28</v>
      </c>
      <c r="I121" s="23" t="s">
        <v>40</v>
      </c>
      <c r="J121" s="22" t="s">
        <v>41</v>
      </c>
      <c r="K121" s="22"/>
      <c r="L121" s="22" t="s">
        <v>31</v>
      </c>
      <c r="M121" s="23"/>
      <c r="N121" s="24"/>
      <c r="O121" s="63"/>
      <c r="P121" s="63"/>
      <c r="Q121" s="25" t="s">
        <v>42</v>
      </c>
      <c r="R121" s="26" t="s">
        <v>43</v>
      </c>
      <c r="S121" s="26" t="s">
        <v>51</v>
      </c>
      <c r="T121" s="26" t="s">
        <v>45</v>
      </c>
      <c r="U121" s="26" t="s">
        <v>46</v>
      </c>
      <c r="V121" s="34">
        <v>0</v>
      </c>
      <c r="W121" s="31"/>
      <c r="X121" s="22">
        <v>12</v>
      </c>
      <c r="Y121" s="152" t="str">
        <f t="shared" si="77"/>
        <v>B</v>
      </c>
      <c r="Z121" s="142" t="s">
        <v>2921</v>
      </c>
      <c r="AA121" s="155">
        <f>COUNTIF($Z$1:Z121,Z121)</f>
        <v>21</v>
      </c>
      <c r="AB121" s="83">
        <f t="shared" si="55"/>
        <v>27</v>
      </c>
      <c r="AC121" s="122" t="str">
        <f>VLOOKUP(Z121,'module list'!A:B,2,0)</f>
        <v>DI</v>
      </c>
      <c r="AD121" s="122"/>
      <c r="AE121" s="32"/>
      <c r="AF121" s="33" t="s">
        <v>37</v>
      </c>
      <c r="AG121" s="16" t="str">
        <f t="shared" si="47"/>
        <v>12.1.2</v>
      </c>
      <c r="AH121" s="222" t="str">
        <f t="shared" si="45"/>
        <v>conv. SW1104B dosag. lime - gen.fault</v>
      </c>
      <c r="AI121" s="224"/>
      <c r="AJ121" s="16" t="str">
        <f t="shared" si="76"/>
        <v>conv.</v>
      </c>
      <c r="AK121" s="16" t="str">
        <f t="shared" si="48"/>
        <v>A17</v>
      </c>
      <c r="AL121" s="16" t="str">
        <f t="shared" si="72"/>
        <v>SW</v>
      </c>
      <c r="AM121" s="16" t="str">
        <f t="shared" si="49"/>
        <v>1104</v>
      </c>
      <c r="AN121" s="16" t="str">
        <f t="shared" si="56"/>
        <v>B</v>
      </c>
      <c r="AO121" s="16" t="str">
        <f t="shared" si="50"/>
        <v>_</v>
      </c>
      <c r="AP121" s="16">
        <f t="shared" si="51"/>
        <v>11</v>
      </c>
      <c r="AQ121" s="16" t="str">
        <f t="shared" si="73"/>
        <v>YS</v>
      </c>
      <c r="AR121" s="16" t="str">
        <f t="shared" si="52"/>
        <v>A17SW1104B_YS</v>
      </c>
      <c r="AS121" s="16" t="str">
        <f t="shared" si="53"/>
        <v>ok</v>
      </c>
      <c r="AW121" s="16" t="str">
        <f t="shared" si="61"/>
        <v/>
      </c>
      <c r="AX121" s="16" t="str">
        <f t="shared" si="62"/>
        <v/>
      </c>
      <c r="AY121" s="16">
        <f t="shared" si="54"/>
        <v>0</v>
      </c>
    </row>
    <row r="122" spans="1:51" ht="15" customHeight="1" x14ac:dyDescent="0.2">
      <c r="A122" s="16" t="str">
        <f t="shared" si="46"/>
        <v>ID-S01AP1030-00120</v>
      </c>
      <c r="B122" s="17">
        <v>120</v>
      </c>
      <c r="C122" s="17"/>
      <c r="D122" s="18" t="s">
        <v>306</v>
      </c>
      <c r="E122" s="19" t="s">
        <v>307</v>
      </c>
      <c r="F122" s="20"/>
      <c r="G122" s="21" t="s">
        <v>27</v>
      </c>
      <c r="H122" s="22" t="s">
        <v>28</v>
      </c>
      <c r="I122" s="23" t="s">
        <v>40</v>
      </c>
      <c r="J122" s="22" t="s">
        <v>41</v>
      </c>
      <c r="K122" s="22"/>
      <c r="L122" s="22" t="s">
        <v>31</v>
      </c>
      <c r="M122" s="23"/>
      <c r="N122" s="24"/>
      <c r="O122" s="63"/>
      <c r="P122" s="63"/>
      <c r="Q122" s="25" t="s">
        <v>42</v>
      </c>
      <c r="R122" s="26" t="s">
        <v>43</v>
      </c>
      <c r="S122" s="26" t="s">
        <v>51</v>
      </c>
      <c r="T122" s="26" t="s">
        <v>45</v>
      </c>
      <c r="U122" s="26" t="s">
        <v>46</v>
      </c>
      <c r="V122" s="34">
        <v>0</v>
      </c>
      <c r="W122" s="31"/>
      <c r="X122" s="22">
        <v>12</v>
      </c>
      <c r="Y122" s="152" t="str">
        <f t="shared" si="77"/>
        <v>B</v>
      </c>
      <c r="Z122" s="142" t="s">
        <v>2921</v>
      </c>
      <c r="AA122" s="155">
        <f>COUNTIF($Z$1:Z122,Z122)</f>
        <v>22</v>
      </c>
      <c r="AB122" s="83">
        <f t="shared" si="55"/>
        <v>27</v>
      </c>
      <c r="AC122" s="122" t="str">
        <f>VLOOKUP(Z122,'module list'!A:B,2,0)</f>
        <v>DI</v>
      </c>
      <c r="AD122" s="122"/>
      <c r="AE122" s="32"/>
      <c r="AF122" s="33" t="s">
        <v>37</v>
      </c>
      <c r="AG122" s="16" t="str">
        <f t="shared" si="47"/>
        <v>12.1.2</v>
      </c>
      <c r="AH122" s="222" t="str">
        <f t="shared" si="45"/>
        <v>conv. SW1104B dosag. lime - supply fault</v>
      </c>
      <c r="AI122" s="224"/>
      <c r="AJ122" s="16" t="str">
        <f t="shared" si="76"/>
        <v>conv.</v>
      </c>
      <c r="AK122" s="16" t="str">
        <f t="shared" si="48"/>
        <v>A17</v>
      </c>
      <c r="AL122" s="16" t="str">
        <f t="shared" si="72"/>
        <v>SW</v>
      </c>
      <c r="AM122" s="16" t="str">
        <f t="shared" si="49"/>
        <v>1104</v>
      </c>
      <c r="AN122" s="16" t="str">
        <f t="shared" si="56"/>
        <v>B</v>
      </c>
      <c r="AO122" s="16" t="str">
        <f t="shared" si="50"/>
        <v>_</v>
      </c>
      <c r="AP122" s="16">
        <f t="shared" si="51"/>
        <v>11</v>
      </c>
      <c r="AQ122" s="16" t="str">
        <f t="shared" si="73"/>
        <v>YSG</v>
      </c>
      <c r="AR122" s="16" t="str">
        <f t="shared" si="52"/>
        <v>A17SW1104B_YSG</v>
      </c>
      <c r="AS122" s="16" t="str">
        <f t="shared" si="53"/>
        <v>ok</v>
      </c>
      <c r="AW122" s="16" t="str">
        <f t="shared" si="61"/>
        <v/>
      </c>
      <c r="AX122" s="16" t="str">
        <f t="shared" si="62"/>
        <v/>
      </c>
      <c r="AY122" s="16">
        <f t="shared" si="54"/>
        <v>0</v>
      </c>
    </row>
    <row r="123" spans="1:51" ht="15" customHeight="1" x14ac:dyDescent="0.2">
      <c r="A123" s="16" t="str">
        <f t="shared" si="46"/>
        <v>ID-S01AP1030-00121</v>
      </c>
      <c r="B123" s="17">
        <v>121</v>
      </c>
      <c r="C123" s="17"/>
      <c r="D123" s="18" t="s">
        <v>308</v>
      </c>
      <c r="E123" s="19" t="s">
        <v>309</v>
      </c>
      <c r="F123" s="20"/>
      <c r="G123" s="21" t="s">
        <v>27</v>
      </c>
      <c r="H123" s="22" t="s">
        <v>28</v>
      </c>
      <c r="I123" s="23" t="s">
        <v>40</v>
      </c>
      <c r="J123" s="22" t="s">
        <v>41</v>
      </c>
      <c r="K123" s="22"/>
      <c r="L123" s="22" t="s">
        <v>31</v>
      </c>
      <c r="M123" s="23"/>
      <c r="N123" s="24"/>
      <c r="O123" s="63"/>
      <c r="P123" s="63"/>
      <c r="Q123" s="25" t="s">
        <v>54</v>
      </c>
      <c r="R123" s="26" t="s">
        <v>55</v>
      </c>
      <c r="S123" s="26" t="s">
        <v>44</v>
      </c>
      <c r="T123" s="26" t="s">
        <v>56</v>
      </c>
      <c r="U123" s="26" t="s">
        <v>57</v>
      </c>
      <c r="V123" s="34">
        <v>0</v>
      </c>
      <c r="W123" s="31"/>
      <c r="X123" s="22">
        <v>12</v>
      </c>
      <c r="Y123" s="152"/>
      <c r="Z123" s="139" t="s">
        <v>2944</v>
      </c>
      <c r="AA123" s="155">
        <f>COUNTIF($Z$1:Z123,Z123)</f>
        <v>16</v>
      </c>
      <c r="AB123" s="83">
        <f t="shared" si="55"/>
        <v>22</v>
      </c>
      <c r="AC123" s="122" t="str">
        <f>VLOOKUP(Z123,'module list'!A:B,2,0)</f>
        <v>DO</v>
      </c>
      <c r="AD123" s="122"/>
      <c r="AE123" s="32"/>
      <c r="AF123" s="33" t="s">
        <v>37</v>
      </c>
      <c r="AG123" s="16" t="str">
        <f t="shared" si="47"/>
        <v>12.1.1</v>
      </c>
      <c r="AH123" s="222" t="str">
        <f t="shared" si="45"/>
        <v>conv. SW1104B dosag. lime - start/stop</v>
      </c>
      <c r="AI123" s="224"/>
      <c r="AJ123" s="16" t="str">
        <f t="shared" si="76"/>
        <v>conv.</v>
      </c>
      <c r="AK123" s="16" t="str">
        <f t="shared" si="48"/>
        <v>A17</v>
      </c>
      <c r="AL123" s="16" t="str">
        <f t="shared" si="72"/>
        <v>SW</v>
      </c>
      <c r="AM123" s="16" t="str">
        <f t="shared" si="49"/>
        <v>1104</v>
      </c>
      <c r="AN123" s="16" t="str">
        <f t="shared" si="56"/>
        <v>B</v>
      </c>
      <c r="AO123" s="16" t="str">
        <f t="shared" si="50"/>
        <v>_</v>
      </c>
      <c r="AP123" s="16">
        <f t="shared" si="51"/>
        <v>11</v>
      </c>
      <c r="AQ123" s="16" t="str">
        <f t="shared" si="73"/>
        <v>HSH</v>
      </c>
      <c r="AR123" s="16" t="str">
        <f t="shared" si="52"/>
        <v>A17SW1104B_HSH</v>
      </c>
      <c r="AS123" s="16" t="str">
        <f t="shared" si="53"/>
        <v>ok</v>
      </c>
      <c r="AW123" s="16" t="str">
        <f t="shared" si="61"/>
        <v/>
      </c>
      <c r="AX123" s="16" t="str">
        <f t="shared" si="62"/>
        <v/>
      </c>
      <c r="AY123" s="16">
        <f t="shared" si="54"/>
        <v>0</v>
      </c>
    </row>
    <row r="124" spans="1:51" ht="15" customHeight="1" x14ac:dyDescent="0.2">
      <c r="A124" s="16" t="str">
        <f t="shared" si="46"/>
        <v>ID-S01AP1030-00122</v>
      </c>
      <c r="B124" s="17">
        <v>122</v>
      </c>
      <c r="C124" s="17"/>
      <c r="D124" s="18" t="s">
        <v>310</v>
      </c>
      <c r="E124" s="19" t="s">
        <v>311</v>
      </c>
      <c r="F124" s="20"/>
      <c r="G124" s="21" t="s">
        <v>27</v>
      </c>
      <c r="H124" s="22" t="s">
        <v>28</v>
      </c>
      <c r="I124" s="23" t="s">
        <v>40</v>
      </c>
      <c r="J124" s="22" t="s">
        <v>41</v>
      </c>
      <c r="K124" s="22"/>
      <c r="L124" s="22" t="s">
        <v>31</v>
      </c>
      <c r="M124" s="23"/>
      <c r="N124" s="24"/>
      <c r="O124" s="63"/>
      <c r="P124" s="63"/>
      <c r="Q124" s="25" t="s">
        <v>32</v>
      </c>
      <c r="R124" s="26" t="s">
        <v>292</v>
      </c>
      <c r="S124" s="26">
        <v>0</v>
      </c>
      <c r="T124" s="26" t="s">
        <v>170</v>
      </c>
      <c r="U124" s="26">
        <v>100</v>
      </c>
      <c r="V124" s="34" t="s">
        <v>171</v>
      </c>
      <c r="W124" s="31"/>
      <c r="X124" s="22">
        <v>12</v>
      </c>
      <c r="Y124" s="152"/>
      <c r="Z124" s="159" t="s">
        <v>2968</v>
      </c>
      <c r="AA124" s="155">
        <f>COUNTIF($Z$1:Z124,Z124)</f>
        <v>3</v>
      </c>
      <c r="AB124" s="83">
        <f t="shared" si="55"/>
        <v>14</v>
      </c>
      <c r="AC124" s="122" t="str">
        <f>VLOOKUP(Z124,'module list'!A:B,2,0)</f>
        <v>AI</v>
      </c>
      <c r="AD124" s="122"/>
      <c r="AE124" s="32"/>
      <c r="AF124" s="78" t="s">
        <v>2919</v>
      </c>
      <c r="AG124" s="16" t="str">
        <f t="shared" si="47"/>
        <v>12.1.1</v>
      </c>
      <c r="AH124" s="222" t="str">
        <f t="shared" si="45"/>
        <v>conv. SW1104B dosag. lime - speed</v>
      </c>
      <c r="AI124" s="224"/>
      <c r="AJ124" s="16" t="str">
        <f t="shared" si="76"/>
        <v>conv.</v>
      </c>
      <c r="AK124" s="16" t="str">
        <f t="shared" si="48"/>
        <v>A17</v>
      </c>
      <c r="AL124" s="16" t="str">
        <f t="shared" si="72"/>
        <v>SW</v>
      </c>
      <c r="AM124" s="16" t="str">
        <f t="shared" si="49"/>
        <v>1104</v>
      </c>
      <c r="AN124" s="16" t="str">
        <f t="shared" si="56"/>
        <v>B</v>
      </c>
      <c r="AO124" s="16" t="str">
        <f t="shared" si="50"/>
        <v>_</v>
      </c>
      <c r="AP124" s="16">
        <f t="shared" si="51"/>
        <v>11</v>
      </c>
      <c r="AQ124" s="16" t="str">
        <f t="shared" si="73"/>
        <v>SI</v>
      </c>
      <c r="AR124" s="16" t="str">
        <f t="shared" si="52"/>
        <v>A17SW1104B_SI</v>
      </c>
      <c r="AS124" s="16" t="str">
        <f t="shared" si="53"/>
        <v>ok</v>
      </c>
      <c r="AW124" s="16">
        <f t="shared" si="61"/>
        <v>0</v>
      </c>
      <c r="AX124" s="16">
        <f t="shared" si="62"/>
        <v>100</v>
      </c>
      <c r="AY124" s="16" t="str">
        <f t="shared" si="54"/>
        <v>%</v>
      </c>
    </row>
    <row r="125" spans="1:51" ht="15" customHeight="1" x14ac:dyDescent="0.2">
      <c r="A125" s="16" t="str">
        <f t="shared" si="46"/>
        <v>ID-S01AP1030-00123</v>
      </c>
      <c r="B125" s="17">
        <v>123</v>
      </c>
      <c r="C125" s="17"/>
      <c r="D125" s="18" t="s">
        <v>312</v>
      </c>
      <c r="E125" s="19" t="s">
        <v>313</v>
      </c>
      <c r="F125" s="20"/>
      <c r="G125" s="21" t="s">
        <v>27</v>
      </c>
      <c r="H125" s="22" t="s">
        <v>28</v>
      </c>
      <c r="I125" s="23" t="s">
        <v>40</v>
      </c>
      <c r="J125" s="22" t="s">
        <v>41</v>
      </c>
      <c r="K125" s="22"/>
      <c r="L125" s="22" t="s">
        <v>31</v>
      </c>
      <c r="M125" s="23"/>
      <c r="N125" s="24"/>
      <c r="O125" s="63"/>
      <c r="P125" s="63"/>
      <c r="Q125" s="25" t="s">
        <v>32</v>
      </c>
      <c r="R125" s="26" t="s">
        <v>292</v>
      </c>
      <c r="S125" s="26" t="s">
        <v>296</v>
      </c>
      <c r="T125" s="26" t="s">
        <v>170</v>
      </c>
      <c r="U125" s="26" t="s">
        <v>296</v>
      </c>
      <c r="V125" s="34" t="s">
        <v>297</v>
      </c>
      <c r="W125" s="31"/>
      <c r="X125" s="22">
        <v>12</v>
      </c>
      <c r="Y125" s="152"/>
      <c r="Z125" s="159" t="s">
        <v>2968</v>
      </c>
      <c r="AA125" s="155">
        <f>COUNTIF($Z$1:Z125,Z125)</f>
        <v>4</v>
      </c>
      <c r="AB125" s="83">
        <f t="shared" si="55"/>
        <v>14</v>
      </c>
      <c r="AC125" s="122" t="str">
        <f>VLOOKUP(Z125,'module list'!A:B,2,0)</f>
        <v>AI</v>
      </c>
      <c r="AD125" s="122"/>
      <c r="AE125" s="32"/>
      <c r="AF125" s="78" t="s">
        <v>2919</v>
      </c>
      <c r="AG125" s="16" t="str">
        <f t="shared" si="47"/>
        <v>12.1.1</v>
      </c>
      <c r="AH125" s="222" t="str">
        <f t="shared" si="45"/>
        <v>conv. SW1104B dosag. lime - current</v>
      </c>
      <c r="AI125" s="224"/>
      <c r="AJ125" s="16" t="str">
        <f t="shared" si="76"/>
        <v>conv.</v>
      </c>
      <c r="AK125" s="16" t="str">
        <f t="shared" si="48"/>
        <v>A17</v>
      </c>
      <c r="AL125" s="16" t="str">
        <f t="shared" si="72"/>
        <v>SW</v>
      </c>
      <c r="AM125" s="16" t="str">
        <f t="shared" si="49"/>
        <v>1104</v>
      </c>
      <c r="AN125" s="16" t="str">
        <f t="shared" si="56"/>
        <v>B</v>
      </c>
      <c r="AO125" s="16" t="str">
        <f t="shared" si="50"/>
        <v>_</v>
      </c>
      <c r="AP125" s="16">
        <f t="shared" si="51"/>
        <v>11</v>
      </c>
      <c r="AQ125" s="16" t="str">
        <f t="shared" si="73"/>
        <v>II</v>
      </c>
      <c r="AR125" s="16" t="str">
        <f t="shared" si="52"/>
        <v>A17SW1104B_II</v>
      </c>
      <c r="AS125" s="16" t="str">
        <f t="shared" si="53"/>
        <v>ok</v>
      </c>
      <c r="AW125" s="16" t="str">
        <f t="shared" si="61"/>
        <v>xxx</v>
      </c>
      <c r="AX125" s="16" t="str">
        <f t="shared" si="62"/>
        <v>xxx</v>
      </c>
      <c r="AY125" s="16" t="str">
        <f t="shared" si="54"/>
        <v>A</v>
      </c>
    </row>
    <row r="126" spans="1:51" ht="15" customHeight="1" x14ac:dyDescent="0.2">
      <c r="A126" s="16" t="str">
        <f t="shared" si="46"/>
        <v>ID-S01AP1030-00124</v>
      </c>
      <c r="B126" s="17">
        <v>124</v>
      </c>
      <c r="C126" s="17"/>
      <c r="D126" s="18" t="s">
        <v>314</v>
      </c>
      <c r="E126" s="19" t="s">
        <v>315</v>
      </c>
      <c r="F126" s="20"/>
      <c r="G126" s="21" t="s">
        <v>27</v>
      </c>
      <c r="H126" s="22" t="s">
        <v>28</v>
      </c>
      <c r="I126" s="23" t="s">
        <v>40</v>
      </c>
      <c r="J126" s="22" t="s">
        <v>41</v>
      </c>
      <c r="K126" s="22"/>
      <c r="L126" s="22" t="s">
        <v>31</v>
      </c>
      <c r="M126" s="23"/>
      <c r="N126" s="24"/>
      <c r="O126" s="63"/>
      <c r="P126" s="63"/>
      <c r="Q126" s="25" t="s">
        <v>168</v>
      </c>
      <c r="R126" s="26" t="s">
        <v>169</v>
      </c>
      <c r="S126" s="26">
        <v>0</v>
      </c>
      <c r="T126" s="26" t="s">
        <v>170</v>
      </c>
      <c r="U126" s="26">
        <v>100</v>
      </c>
      <c r="V126" s="34" t="s">
        <v>171</v>
      </c>
      <c r="W126" s="31"/>
      <c r="X126" s="22">
        <v>12</v>
      </c>
      <c r="Y126" s="152"/>
      <c r="Z126" s="139" t="s">
        <v>2976</v>
      </c>
      <c r="AA126" s="155">
        <f>COUNTIF($Z$1:Z126,Z126)</f>
        <v>2</v>
      </c>
      <c r="AB126" s="83">
        <f t="shared" si="55"/>
        <v>8</v>
      </c>
      <c r="AC126" s="122" t="str">
        <f>VLOOKUP(Z126,'module list'!A:B,2,0)</f>
        <v>AO</v>
      </c>
      <c r="AD126" s="122"/>
      <c r="AE126" s="32"/>
      <c r="AF126" s="33" t="s">
        <v>37</v>
      </c>
      <c r="AG126" s="16" t="str">
        <f t="shared" si="47"/>
        <v>12.1.1</v>
      </c>
      <c r="AH126" s="222" t="str">
        <f t="shared" si="45"/>
        <v>conv. SW1104B dosag. lime - req.speed</v>
      </c>
      <c r="AI126" s="224"/>
      <c r="AJ126" s="16" t="str">
        <f t="shared" si="76"/>
        <v>conv.</v>
      </c>
      <c r="AK126" s="16" t="str">
        <f t="shared" si="48"/>
        <v>A17</v>
      </c>
      <c r="AL126" s="16" t="str">
        <f t="shared" si="72"/>
        <v>SW</v>
      </c>
      <c r="AM126" s="16" t="str">
        <f t="shared" si="49"/>
        <v>1104</v>
      </c>
      <c r="AN126" s="16" t="str">
        <f t="shared" si="56"/>
        <v>B</v>
      </c>
      <c r="AO126" s="16" t="str">
        <f t="shared" si="50"/>
        <v>_</v>
      </c>
      <c r="AP126" s="16">
        <f t="shared" si="51"/>
        <v>11</v>
      </c>
      <c r="AQ126" s="16" t="str">
        <f t="shared" si="73"/>
        <v>SY</v>
      </c>
      <c r="AR126" s="16" t="str">
        <f t="shared" si="52"/>
        <v>A17SW1104B_SY</v>
      </c>
      <c r="AS126" s="16" t="str">
        <f t="shared" si="53"/>
        <v>ok</v>
      </c>
      <c r="AW126" s="16">
        <f t="shared" si="61"/>
        <v>0</v>
      </c>
      <c r="AX126" s="16" t="str">
        <f t="shared" si="62"/>
        <v/>
      </c>
      <c r="AY126" s="16" t="str">
        <f t="shared" si="54"/>
        <v>%</v>
      </c>
    </row>
    <row r="127" spans="1:51" ht="15" customHeight="1" x14ac:dyDescent="0.2">
      <c r="A127" s="16" t="str">
        <f t="shared" si="46"/>
        <v>ID-S01AP1030-00125</v>
      </c>
      <c r="B127" s="17">
        <v>125</v>
      </c>
      <c r="C127" s="17"/>
      <c r="D127" s="18" t="s">
        <v>316</v>
      </c>
      <c r="E127" s="19" t="s">
        <v>317</v>
      </c>
      <c r="F127" s="20"/>
      <c r="G127" s="21" t="s">
        <v>27</v>
      </c>
      <c r="H127" s="22" t="s">
        <v>28</v>
      </c>
      <c r="I127" s="23" t="s">
        <v>40</v>
      </c>
      <c r="J127" s="22" t="s">
        <v>151</v>
      </c>
      <c r="K127" s="22"/>
      <c r="L127" s="22" t="s">
        <v>31</v>
      </c>
      <c r="M127" s="23"/>
      <c r="N127" s="24"/>
      <c r="O127" s="63"/>
      <c r="P127" s="63"/>
      <c r="Q127" s="25" t="s">
        <v>42</v>
      </c>
      <c r="R127" s="26" t="s">
        <v>43</v>
      </c>
      <c r="S127" s="26" t="s">
        <v>51</v>
      </c>
      <c r="T127" s="26" t="s">
        <v>45</v>
      </c>
      <c r="U127" s="26" t="s">
        <v>46</v>
      </c>
      <c r="V127" s="34">
        <v>0</v>
      </c>
      <c r="W127" s="31"/>
      <c r="X127" s="22">
        <v>12</v>
      </c>
      <c r="Y127" s="152"/>
      <c r="Z127" s="139" t="s">
        <v>2933</v>
      </c>
      <c r="AA127" s="155">
        <f>COUNTIF($Z$1:Z127,Z127)</f>
        <v>6</v>
      </c>
      <c r="AB127" s="83">
        <f t="shared" si="55"/>
        <v>27</v>
      </c>
      <c r="AC127" s="122" t="str">
        <f>VLOOKUP(Z127,'module list'!A:B,2,0)</f>
        <v>DI</v>
      </c>
      <c r="AD127" s="122"/>
      <c r="AE127" s="32"/>
      <c r="AF127" s="33" t="s">
        <v>37</v>
      </c>
      <c r="AG127" s="16" t="str">
        <f t="shared" si="47"/>
        <v>12.1.6</v>
      </c>
      <c r="AH127" s="222" t="str">
        <f t="shared" si="45"/>
        <v>H TSH1120 lime Heater EH1120</v>
      </c>
      <c r="AI127" s="224"/>
      <c r="AJ127" s="16" t="str">
        <f t="shared" si="76"/>
        <v>H</v>
      </c>
      <c r="AK127" s="16" t="str">
        <f t="shared" si="48"/>
        <v>A17</v>
      </c>
      <c r="AL127" s="16" t="str">
        <f>MID(D127,4,3)</f>
        <v>TSH</v>
      </c>
      <c r="AM127" s="16" t="str">
        <f t="shared" si="49"/>
        <v>1120</v>
      </c>
      <c r="AN127" s="16" t="str">
        <f>MID(D127,12,1)</f>
        <v/>
      </c>
      <c r="AO127" s="16" t="str">
        <f t="shared" si="50"/>
        <v/>
      </c>
      <c r="AP127" s="16" t="str">
        <f t="shared" si="51"/>
        <v/>
      </c>
      <c r="AQ127" s="226"/>
      <c r="AR127" s="16" t="str">
        <f t="shared" si="52"/>
        <v>A17TSH1120</v>
      </c>
      <c r="AS127" s="16" t="str">
        <f t="shared" si="53"/>
        <v>ok</v>
      </c>
      <c r="AW127" s="16" t="str">
        <f t="shared" si="61"/>
        <v/>
      </c>
      <c r="AX127" s="16" t="str">
        <f t="shared" si="62"/>
        <v/>
      </c>
      <c r="AY127" s="16">
        <f t="shared" si="54"/>
        <v>0</v>
      </c>
    </row>
    <row r="128" spans="1:51" ht="15" customHeight="1" x14ac:dyDescent="0.2">
      <c r="A128" s="16" t="str">
        <f t="shared" si="46"/>
        <v>ID-S01AP1030-00126</v>
      </c>
      <c r="B128" s="17">
        <v>126</v>
      </c>
      <c r="C128" s="17"/>
      <c r="D128" s="18" t="s">
        <v>318</v>
      </c>
      <c r="E128" s="19" t="s">
        <v>319</v>
      </c>
      <c r="F128" s="20"/>
      <c r="G128" s="21" t="s">
        <v>27</v>
      </c>
      <c r="H128" s="22" t="s">
        <v>28</v>
      </c>
      <c r="I128" s="23" t="s">
        <v>40</v>
      </c>
      <c r="J128" s="22" t="s">
        <v>151</v>
      </c>
      <c r="K128" s="22"/>
      <c r="L128" s="22" t="s">
        <v>31</v>
      </c>
      <c r="M128" s="23"/>
      <c r="N128" s="24"/>
      <c r="O128" s="63"/>
      <c r="P128" s="63"/>
      <c r="Q128" s="25" t="s">
        <v>42</v>
      </c>
      <c r="R128" s="26" t="s">
        <v>43</v>
      </c>
      <c r="S128" s="26" t="s">
        <v>51</v>
      </c>
      <c r="T128" s="26" t="s">
        <v>45</v>
      </c>
      <c r="U128" s="26" t="s">
        <v>46</v>
      </c>
      <c r="V128" s="34">
        <v>0</v>
      </c>
      <c r="W128" s="31"/>
      <c r="X128" s="22">
        <v>12</v>
      </c>
      <c r="Y128" s="152" t="str">
        <f t="shared" ref="Y128:Y133" si="78">AN128</f>
        <v>A</v>
      </c>
      <c r="Z128" s="142" t="s">
        <v>2932</v>
      </c>
      <c r="AA128" s="155">
        <f>COUNTIF($Z$1:Z128,Z128)</f>
        <v>9</v>
      </c>
      <c r="AB128" s="83">
        <f t="shared" si="55"/>
        <v>27</v>
      </c>
      <c r="AC128" s="122" t="str">
        <f>VLOOKUP(Z128,'module list'!A:B,2,0)</f>
        <v>DI</v>
      </c>
      <c r="AD128" s="122"/>
      <c r="AE128" s="32"/>
      <c r="AF128" s="33" t="s">
        <v>37</v>
      </c>
      <c r="AG128" s="16" t="str">
        <f t="shared" si="47"/>
        <v>12.1.5</v>
      </c>
      <c r="AH128" s="222" t="str">
        <f t="shared" si="45"/>
        <v>H TSH1121A lime Heater EH1121A</v>
      </c>
      <c r="AI128" s="224"/>
      <c r="AJ128" s="16" t="str">
        <f t="shared" si="76"/>
        <v>H</v>
      </c>
      <c r="AK128" s="16" t="str">
        <f t="shared" si="48"/>
        <v>A17</v>
      </c>
      <c r="AL128" s="16" t="str">
        <f t="shared" ref="AL128:AL131" si="79">MID(D128,4,3)</f>
        <v>TSH</v>
      </c>
      <c r="AM128" s="16" t="str">
        <f t="shared" si="49"/>
        <v>1121</v>
      </c>
      <c r="AN128" s="16" t="str">
        <f t="shared" ref="AN128:AN131" si="80">MID(D128,11,1)</f>
        <v>A</v>
      </c>
      <c r="AO128" s="16" t="str">
        <f t="shared" si="50"/>
        <v/>
      </c>
      <c r="AP128" s="16" t="str">
        <f t="shared" si="51"/>
        <v/>
      </c>
      <c r="AQ128" s="226"/>
      <c r="AR128" s="16" t="str">
        <f t="shared" si="52"/>
        <v>A17TSH1121A</v>
      </c>
      <c r="AS128" s="16" t="str">
        <f t="shared" si="53"/>
        <v>ok</v>
      </c>
      <c r="AW128" s="16" t="str">
        <f t="shared" si="61"/>
        <v/>
      </c>
      <c r="AX128" s="16" t="str">
        <f t="shared" si="62"/>
        <v/>
      </c>
      <c r="AY128" s="16">
        <f t="shared" si="54"/>
        <v>0</v>
      </c>
    </row>
    <row r="129" spans="1:51" ht="15" customHeight="1" x14ac:dyDescent="0.2">
      <c r="A129" s="16" t="str">
        <f t="shared" si="46"/>
        <v>ID-S01AP1030-00127</v>
      </c>
      <c r="B129" s="17">
        <v>127</v>
      </c>
      <c r="C129" s="17"/>
      <c r="D129" s="18" t="s">
        <v>320</v>
      </c>
      <c r="E129" s="19" t="s">
        <v>321</v>
      </c>
      <c r="F129" s="20"/>
      <c r="G129" s="21" t="s">
        <v>27</v>
      </c>
      <c r="H129" s="22" t="s">
        <v>28</v>
      </c>
      <c r="I129" s="23" t="s">
        <v>40</v>
      </c>
      <c r="J129" s="22" t="s">
        <v>151</v>
      </c>
      <c r="K129" s="22"/>
      <c r="L129" s="22" t="s">
        <v>31</v>
      </c>
      <c r="M129" s="23"/>
      <c r="N129" s="24"/>
      <c r="O129" s="63"/>
      <c r="P129" s="63"/>
      <c r="Q129" s="25" t="s">
        <v>42</v>
      </c>
      <c r="R129" s="26" t="s">
        <v>43</v>
      </c>
      <c r="S129" s="26" t="s">
        <v>51</v>
      </c>
      <c r="T129" s="26" t="s">
        <v>45</v>
      </c>
      <c r="U129" s="26" t="s">
        <v>46</v>
      </c>
      <c r="V129" s="34">
        <v>0</v>
      </c>
      <c r="W129" s="31"/>
      <c r="X129" s="22">
        <v>12</v>
      </c>
      <c r="Y129" s="152" t="str">
        <f t="shared" si="78"/>
        <v>B</v>
      </c>
      <c r="Z129" s="142" t="s">
        <v>2933</v>
      </c>
      <c r="AA129" s="155">
        <f>COUNTIF($Z$1:Z129,Z129)</f>
        <v>7</v>
      </c>
      <c r="AB129" s="83">
        <f t="shared" si="55"/>
        <v>27</v>
      </c>
      <c r="AC129" s="122" t="str">
        <f>VLOOKUP(Z129,'module list'!A:B,2,0)</f>
        <v>DI</v>
      </c>
      <c r="AD129" s="122"/>
      <c r="AE129" s="32"/>
      <c r="AF129" s="33" t="s">
        <v>37</v>
      </c>
      <c r="AG129" s="16" t="str">
        <f t="shared" si="47"/>
        <v>12.1.6</v>
      </c>
      <c r="AH129" s="222" t="str">
        <f t="shared" si="45"/>
        <v>H TSH1121B lime Heater EH1121B</v>
      </c>
      <c r="AI129" s="224"/>
      <c r="AJ129" s="16" t="str">
        <f t="shared" si="76"/>
        <v>H</v>
      </c>
      <c r="AK129" s="16" t="str">
        <f t="shared" si="48"/>
        <v>A17</v>
      </c>
      <c r="AL129" s="16" t="str">
        <f t="shared" si="79"/>
        <v>TSH</v>
      </c>
      <c r="AM129" s="16" t="str">
        <f t="shared" si="49"/>
        <v>1121</v>
      </c>
      <c r="AN129" s="16" t="str">
        <f t="shared" si="80"/>
        <v>B</v>
      </c>
      <c r="AO129" s="16" t="str">
        <f t="shared" si="50"/>
        <v/>
      </c>
      <c r="AP129" s="16" t="str">
        <f t="shared" si="51"/>
        <v/>
      </c>
      <c r="AQ129" s="226"/>
      <c r="AR129" s="16" t="str">
        <f t="shared" si="52"/>
        <v>A17TSH1121B</v>
      </c>
      <c r="AS129" s="16" t="str">
        <f t="shared" si="53"/>
        <v>ok</v>
      </c>
      <c r="AW129" s="16" t="str">
        <f t="shared" si="61"/>
        <v/>
      </c>
      <c r="AX129" s="16" t="str">
        <f t="shared" si="62"/>
        <v/>
      </c>
      <c r="AY129" s="16">
        <f t="shared" si="54"/>
        <v>0</v>
      </c>
    </row>
    <row r="130" spans="1:51" ht="15" customHeight="1" x14ac:dyDescent="0.2">
      <c r="A130" s="16" t="str">
        <f t="shared" si="46"/>
        <v>ID-S01AP1030-00128</v>
      </c>
      <c r="B130" s="17">
        <v>128</v>
      </c>
      <c r="C130" s="17"/>
      <c r="D130" s="18" t="s">
        <v>322</v>
      </c>
      <c r="E130" s="19" t="s">
        <v>323</v>
      </c>
      <c r="F130" s="20"/>
      <c r="G130" s="21" t="s">
        <v>27</v>
      </c>
      <c r="H130" s="22" t="s">
        <v>28</v>
      </c>
      <c r="I130" s="23" t="s">
        <v>40</v>
      </c>
      <c r="J130" s="22" t="s">
        <v>151</v>
      </c>
      <c r="K130" s="22"/>
      <c r="L130" s="22" t="s">
        <v>31</v>
      </c>
      <c r="M130" s="23"/>
      <c r="N130" s="24"/>
      <c r="O130" s="63"/>
      <c r="P130" s="63"/>
      <c r="Q130" s="25" t="s">
        <v>42</v>
      </c>
      <c r="R130" s="26" t="s">
        <v>43</v>
      </c>
      <c r="S130" s="26" t="s">
        <v>51</v>
      </c>
      <c r="T130" s="26" t="s">
        <v>45</v>
      </c>
      <c r="U130" s="26" t="s">
        <v>46</v>
      </c>
      <c r="V130" s="34">
        <v>0</v>
      </c>
      <c r="W130" s="31"/>
      <c r="X130" s="22">
        <v>12</v>
      </c>
      <c r="Y130" s="152" t="str">
        <f t="shared" si="78"/>
        <v>A</v>
      </c>
      <c r="Z130" s="142" t="s">
        <v>2932</v>
      </c>
      <c r="AA130" s="155">
        <f>COUNTIF($Z$1:Z130,Z130)</f>
        <v>10</v>
      </c>
      <c r="AB130" s="83">
        <f t="shared" si="55"/>
        <v>27</v>
      </c>
      <c r="AC130" s="122" t="str">
        <f>VLOOKUP(Z130,'module list'!A:B,2,0)</f>
        <v>DI</v>
      </c>
      <c r="AD130" s="122"/>
      <c r="AE130" s="32"/>
      <c r="AF130" s="33" t="s">
        <v>37</v>
      </c>
      <c r="AG130" s="16" t="str">
        <f t="shared" si="47"/>
        <v>12.1.5</v>
      </c>
      <c r="AH130" s="222" t="str">
        <f t="shared" si="45"/>
        <v>H TSH1122A lime Heater EH1122A</v>
      </c>
      <c r="AI130" s="224"/>
      <c r="AJ130" s="16" t="str">
        <f t="shared" si="76"/>
        <v>H</v>
      </c>
      <c r="AK130" s="16" t="str">
        <f t="shared" si="48"/>
        <v>A17</v>
      </c>
      <c r="AL130" s="16" t="str">
        <f t="shared" si="79"/>
        <v>TSH</v>
      </c>
      <c r="AM130" s="16" t="str">
        <f t="shared" si="49"/>
        <v>1122</v>
      </c>
      <c r="AN130" s="16" t="str">
        <f t="shared" si="80"/>
        <v>A</v>
      </c>
      <c r="AO130" s="16" t="str">
        <f t="shared" si="50"/>
        <v/>
      </c>
      <c r="AP130" s="16" t="str">
        <f t="shared" si="51"/>
        <v/>
      </c>
      <c r="AQ130" s="226"/>
      <c r="AR130" s="16" t="str">
        <f t="shared" si="52"/>
        <v>A17TSH1122A</v>
      </c>
      <c r="AS130" s="16" t="str">
        <f t="shared" si="53"/>
        <v>ok</v>
      </c>
      <c r="AW130" s="16" t="str">
        <f t="shared" si="61"/>
        <v/>
      </c>
      <c r="AX130" s="16" t="str">
        <f t="shared" si="62"/>
        <v/>
      </c>
      <c r="AY130" s="16">
        <f t="shared" si="54"/>
        <v>0</v>
      </c>
    </row>
    <row r="131" spans="1:51" ht="15" customHeight="1" x14ac:dyDescent="0.2">
      <c r="A131" s="16" t="str">
        <f t="shared" si="46"/>
        <v>ID-S01AP1030-00129</v>
      </c>
      <c r="B131" s="17">
        <v>129</v>
      </c>
      <c r="C131" s="17"/>
      <c r="D131" s="18" t="s">
        <v>324</v>
      </c>
      <c r="E131" s="19" t="s">
        <v>325</v>
      </c>
      <c r="F131" s="20"/>
      <c r="G131" s="21" t="s">
        <v>27</v>
      </c>
      <c r="H131" s="22" t="s">
        <v>28</v>
      </c>
      <c r="I131" s="23" t="s">
        <v>40</v>
      </c>
      <c r="J131" s="22" t="s">
        <v>146</v>
      </c>
      <c r="K131" s="22"/>
      <c r="L131" s="22" t="s">
        <v>31</v>
      </c>
      <c r="M131" s="23"/>
      <c r="N131" s="24"/>
      <c r="O131" s="63"/>
      <c r="P131" s="63"/>
      <c r="Q131" s="25" t="s">
        <v>42</v>
      </c>
      <c r="R131" s="26" t="s">
        <v>43</v>
      </c>
      <c r="S131" s="26" t="s">
        <v>51</v>
      </c>
      <c r="T131" s="26" t="s">
        <v>45</v>
      </c>
      <c r="U131" s="26" t="s">
        <v>46</v>
      </c>
      <c r="V131" s="34">
        <v>0</v>
      </c>
      <c r="W131" s="31"/>
      <c r="X131" s="22">
        <v>12</v>
      </c>
      <c r="Y131" s="152" t="str">
        <f t="shared" si="78"/>
        <v>B</v>
      </c>
      <c r="Z131" s="142" t="s">
        <v>2933</v>
      </c>
      <c r="AA131" s="155">
        <f>COUNTIF($Z$1:Z131,Z131)</f>
        <v>8</v>
      </c>
      <c r="AB131" s="83">
        <f t="shared" si="55"/>
        <v>27</v>
      </c>
      <c r="AC131" s="122" t="str">
        <f>VLOOKUP(Z131,'module list'!A:B,2,0)</f>
        <v>DI</v>
      </c>
      <c r="AD131" s="122"/>
      <c r="AE131" s="32"/>
      <c r="AF131" s="33" t="s">
        <v>37</v>
      </c>
      <c r="AG131" s="16" t="str">
        <f t="shared" si="47"/>
        <v>12.1.6</v>
      </c>
      <c r="AH131" s="222" t="str">
        <f t="shared" ref="AH131:AH194" si="81">RIGHT(E131,LEN(E131)-FIND(" ",E131))</f>
        <v>H TSH1122B lime Heater EH1122B</v>
      </c>
      <c r="AI131" s="224"/>
      <c r="AJ131" s="16" t="str">
        <f t="shared" si="76"/>
        <v>H</v>
      </c>
      <c r="AK131" s="16" t="str">
        <f t="shared" si="48"/>
        <v>A17</v>
      </c>
      <c r="AL131" s="16" t="str">
        <f t="shared" si="79"/>
        <v>TSH</v>
      </c>
      <c r="AM131" s="16" t="str">
        <f t="shared" si="49"/>
        <v>1122</v>
      </c>
      <c r="AN131" s="16" t="str">
        <f t="shared" si="80"/>
        <v>B</v>
      </c>
      <c r="AO131" s="16" t="str">
        <f t="shared" si="50"/>
        <v/>
      </c>
      <c r="AP131" s="16" t="str">
        <f t="shared" si="51"/>
        <v/>
      </c>
      <c r="AQ131" s="226"/>
      <c r="AR131" s="16" t="str">
        <f t="shared" si="52"/>
        <v>A17TSH1122B</v>
      </c>
      <c r="AS131" s="16" t="str">
        <f t="shared" si="53"/>
        <v>ok</v>
      </c>
      <c r="AW131" s="16" t="str">
        <f t="shared" si="61"/>
        <v/>
      </c>
      <c r="AX131" s="16" t="str">
        <f t="shared" si="62"/>
        <v/>
      </c>
      <c r="AY131" s="16">
        <f t="shared" si="54"/>
        <v>0</v>
      </c>
    </row>
    <row r="132" spans="1:51" ht="15" customHeight="1" x14ac:dyDescent="0.2">
      <c r="A132" s="16" t="str">
        <f t="shared" ref="A132:A195" si="82">"ID-"&amp;L132&amp;"-"&amp;TEXT(B132,"00000")</f>
        <v>ID-S01AP1030-00130</v>
      </c>
      <c r="B132" s="17">
        <v>130</v>
      </c>
      <c r="C132" s="17"/>
      <c r="D132" s="18" t="s">
        <v>326</v>
      </c>
      <c r="E132" s="19" t="s">
        <v>327</v>
      </c>
      <c r="F132" s="20"/>
      <c r="G132" s="21" t="s">
        <v>27</v>
      </c>
      <c r="H132" s="22" t="s">
        <v>28</v>
      </c>
      <c r="I132" s="23" t="s">
        <v>40</v>
      </c>
      <c r="J132" s="22" t="s">
        <v>151</v>
      </c>
      <c r="K132" s="22"/>
      <c r="L132" s="22" t="s">
        <v>31</v>
      </c>
      <c r="M132" s="23"/>
      <c r="N132" s="24"/>
      <c r="O132" s="63"/>
      <c r="P132" s="63"/>
      <c r="Q132" s="25" t="s">
        <v>42</v>
      </c>
      <c r="R132" s="26" t="s">
        <v>43</v>
      </c>
      <c r="S132" s="26" t="s">
        <v>51</v>
      </c>
      <c r="T132" s="26" t="s">
        <v>45</v>
      </c>
      <c r="U132" s="26" t="s">
        <v>46</v>
      </c>
      <c r="V132" s="34">
        <v>0</v>
      </c>
      <c r="W132" s="31"/>
      <c r="X132" s="22">
        <v>12</v>
      </c>
      <c r="Y132" s="152" t="str">
        <f t="shared" si="78"/>
        <v>A</v>
      </c>
      <c r="Z132" s="142" t="s">
        <v>2932</v>
      </c>
      <c r="AA132" s="155">
        <f>COUNTIF($Z$1:Z132,Z132)</f>
        <v>11</v>
      </c>
      <c r="AB132" s="83">
        <f t="shared" si="55"/>
        <v>27</v>
      </c>
      <c r="AC132" s="122" t="str">
        <f>VLOOKUP(Z132,'module list'!A:B,2,0)</f>
        <v>DI</v>
      </c>
      <c r="AD132" s="122"/>
      <c r="AE132" s="32"/>
      <c r="AF132" s="33" t="s">
        <v>37</v>
      </c>
      <c r="AG132" s="16" t="str">
        <f t="shared" ref="AG132:AG195" si="83">LEFT(Z132,6)</f>
        <v>12.1.5</v>
      </c>
      <c r="AH132" s="222" t="str">
        <f t="shared" si="81"/>
        <v>HH TSHH1107A lime pneu.convey. A</v>
      </c>
      <c r="AI132" s="224"/>
      <c r="AJ132" s="16" t="str">
        <f t="shared" si="76"/>
        <v>HH</v>
      </c>
      <c r="AK132" s="16" t="str">
        <f t="shared" ref="AK132:AK195" si="84">LEFT(D132,3)</f>
        <v>A17</v>
      </c>
      <c r="AL132" s="16" t="str">
        <f t="shared" ref="AL132:AL133" si="85">MID(D132,4,4)</f>
        <v>TSHH</v>
      </c>
      <c r="AM132" s="16" t="str">
        <f t="shared" ref="AM132:AM195" si="86">MID(D132,LEN(AK132)+LEN(AL132)+1,4)</f>
        <v>1107</v>
      </c>
      <c r="AN132" s="16" t="str">
        <f t="shared" ref="AN132:AN133" si="87">MID(D132,12,1)</f>
        <v>A</v>
      </c>
      <c r="AO132" s="16" t="str">
        <f t="shared" ref="AO132:AO195" si="88">IF(ISNUMBER(AP132),"_","")</f>
        <v/>
      </c>
      <c r="AP132" s="16" t="str">
        <f t="shared" ref="AP132:AP195" si="89">IFERROR(FIND("_",D132),"")</f>
        <v/>
      </c>
      <c r="AQ132" s="226"/>
      <c r="AR132" s="16" t="str">
        <f t="shared" ref="AR132:AR195" si="90">_xlfn.CONCAT(AK132:AO132,AQ132)</f>
        <v>A17TSHH1107A</v>
      </c>
      <c r="AS132" s="16" t="str">
        <f t="shared" ref="AS132:AS195" si="91">IF(AR132=D132,"ok")</f>
        <v>ok</v>
      </c>
      <c r="AW132" s="16" t="str">
        <f t="shared" si="61"/>
        <v/>
      </c>
      <c r="AX132" s="16" t="str">
        <f t="shared" si="62"/>
        <v/>
      </c>
      <c r="AY132" s="16">
        <f t="shared" ref="AY132:AY195" si="92">V132</f>
        <v>0</v>
      </c>
    </row>
    <row r="133" spans="1:51" ht="15" customHeight="1" x14ac:dyDescent="0.2">
      <c r="A133" s="16" t="str">
        <f t="shared" si="82"/>
        <v>ID-S01AP1030-00131</v>
      </c>
      <c r="B133" s="17">
        <v>131</v>
      </c>
      <c r="C133" s="17"/>
      <c r="D133" s="18" t="s">
        <v>328</v>
      </c>
      <c r="E133" s="19" t="s">
        <v>329</v>
      </c>
      <c r="F133" s="20"/>
      <c r="G133" s="21" t="s">
        <v>27</v>
      </c>
      <c r="H133" s="22" t="s">
        <v>28</v>
      </c>
      <c r="I133" s="23" t="s">
        <v>40</v>
      </c>
      <c r="J133" s="22" t="s">
        <v>146</v>
      </c>
      <c r="K133" s="22"/>
      <c r="L133" s="22" t="s">
        <v>31</v>
      </c>
      <c r="M133" s="23"/>
      <c r="N133" s="24"/>
      <c r="O133" s="63"/>
      <c r="P133" s="63"/>
      <c r="Q133" s="25" t="s">
        <v>42</v>
      </c>
      <c r="R133" s="26" t="s">
        <v>43</v>
      </c>
      <c r="S133" s="26" t="s">
        <v>51</v>
      </c>
      <c r="T133" s="26" t="s">
        <v>45</v>
      </c>
      <c r="U133" s="26" t="s">
        <v>46</v>
      </c>
      <c r="V133" s="34">
        <v>0</v>
      </c>
      <c r="W133" s="31"/>
      <c r="X133" s="22">
        <v>12</v>
      </c>
      <c r="Y133" s="152" t="str">
        <f t="shared" si="78"/>
        <v>B</v>
      </c>
      <c r="Z133" s="142" t="s">
        <v>2933</v>
      </c>
      <c r="AA133" s="155">
        <f>COUNTIF($Z$1:Z133,Z133)</f>
        <v>9</v>
      </c>
      <c r="AB133" s="83">
        <f t="shared" ref="AB133:AB196" si="93">COUNTIF(Z:Z,Z133)</f>
        <v>27</v>
      </c>
      <c r="AC133" s="122" t="str">
        <f>VLOOKUP(Z133,'module list'!A:B,2,0)</f>
        <v>DI</v>
      </c>
      <c r="AD133" s="122"/>
      <c r="AE133" s="32"/>
      <c r="AF133" s="33" t="s">
        <v>37</v>
      </c>
      <c r="AG133" s="16" t="str">
        <f t="shared" si="83"/>
        <v>12.1.6</v>
      </c>
      <c r="AH133" s="222" t="str">
        <f t="shared" si="81"/>
        <v>HH TSHH1107B lime pneu.convey. B</v>
      </c>
      <c r="AI133" s="224"/>
      <c r="AJ133" s="16" t="str">
        <f t="shared" si="76"/>
        <v>HH</v>
      </c>
      <c r="AK133" s="16" t="str">
        <f t="shared" si="84"/>
        <v>A17</v>
      </c>
      <c r="AL133" s="16" t="str">
        <f t="shared" si="85"/>
        <v>TSHH</v>
      </c>
      <c r="AM133" s="16" t="str">
        <f t="shared" si="86"/>
        <v>1107</v>
      </c>
      <c r="AN133" s="16" t="str">
        <f t="shared" si="87"/>
        <v>B</v>
      </c>
      <c r="AO133" s="16" t="str">
        <f t="shared" si="88"/>
        <v/>
      </c>
      <c r="AP133" s="16" t="str">
        <f t="shared" si="89"/>
        <v/>
      </c>
      <c r="AQ133" s="226"/>
      <c r="AR133" s="16" t="str">
        <f t="shared" si="90"/>
        <v>A17TSHH1107B</v>
      </c>
      <c r="AS133" s="16" t="str">
        <f t="shared" si="91"/>
        <v>ok</v>
      </c>
      <c r="AW133" s="16" t="str">
        <f t="shared" si="61"/>
        <v/>
      </c>
      <c r="AX133" s="16" t="str">
        <f t="shared" si="62"/>
        <v/>
      </c>
      <c r="AY133" s="16">
        <f t="shared" si="92"/>
        <v>0</v>
      </c>
    </row>
    <row r="134" spans="1:51" ht="15" customHeight="1" x14ac:dyDescent="0.2">
      <c r="A134" s="16" t="str">
        <f t="shared" si="82"/>
        <v>ID-S01AP1030-00132</v>
      </c>
      <c r="B134" s="17">
        <v>132</v>
      </c>
      <c r="C134" s="17"/>
      <c r="D134" s="18" t="s">
        <v>330</v>
      </c>
      <c r="E134" s="19" t="s">
        <v>331</v>
      </c>
      <c r="F134" s="20"/>
      <c r="G134" s="21" t="s">
        <v>27</v>
      </c>
      <c r="H134" s="22" t="s">
        <v>28</v>
      </c>
      <c r="I134" s="23" t="s">
        <v>40</v>
      </c>
      <c r="J134" s="22" t="s">
        <v>195</v>
      </c>
      <c r="K134" s="22"/>
      <c r="L134" s="22" t="s">
        <v>31</v>
      </c>
      <c r="M134" s="23"/>
      <c r="N134" s="24"/>
      <c r="O134" s="63"/>
      <c r="P134" s="63"/>
      <c r="Q134" s="25" t="s">
        <v>32</v>
      </c>
      <c r="R134" s="26" t="s">
        <v>33</v>
      </c>
      <c r="S134" s="27" t="s">
        <v>34</v>
      </c>
      <c r="T134" s="28" t="s">
        <v>35</v>
      </c>
      <c r="U134" s="29">
        <v>200</v>
      </c>
      <c r="V134" s="30" t="s">
        <v>332</v>
      </c>
      <c r="W134" s="31"/>
      <c r="X134" s="22">
        <v>12</v>
      </c>
      <c r="Y134" s="152"/>
      <c r="Z134" s="157" t="s">
        <v>2973</v>
      </c>
      <c r="AA134" s="155">
        <f>COUNTIF($Z$1:Z134,Z134)</f>
        <v>2</v>
      </c>
      <c r="AB134" s="83">
        <f t="shared" si="93"/>
        <v>8</v>
      </c>
      <c r="AC134" s="122" t="str">
        <f>VLOOKUP(Z134,'module list'!A:B,2,0)</f>
        <v>AI</v>
      </c>
      <c r="AD134" s="122"/>
      <c r="AE134" s="32"/>
      <c r="AF134" s="33" t="s">
        <v>37</v>
      </c>
      <c r="AG134" s="16" t="str">
        <f t="shared" si="83"/>
        <v>12.1.6</v>
      </c>
      <c r="AH134" s="222" t="str">
        <f t="shared" si="81"/>
        <v>TT1107A lime pneu.convey.</v>
      </c>
      <c r="AI134" s="224"/>
      <c r="AJ134" s="16" t="str">
        <f t="shared" si="76"/>
        <v>TT1107A</v>
      </c>
      <c r="AK134" s="16" t="str">
        <f t="shared" si="84"/>
        <v>A17</v>
      </c>
      <c r="AL134" s="16" t="str">
        <f t="shared" ref="AL134:AL138" si="94">MID(D134,4,2)</f>
        <v>TI</v>
      </c>
      <c r="AM134" s="16" t="str">
        <f t="shared" si="86"/>
        <v>1107</v>
      </c>
      <c r="AN134" s="16" t="str">
        <f t="shared" ref="AN134:AN196" si="95">MID(D134,10,1)</f>
        <v>A</v>
      </c>
      <c r="AO134" s="16" t="str">
        <f t="shared" si="88"/>
        <v/>
      </c>
      <c r="AP134" s="16" t="str">
        <f t="shared" si="89"/>
        <v/>
      </c>
      <c r="AQ134" s="226"/>
      <c r="AR134" s="16" t="str">
        <f t="shared" si="90"/>
        <v>A17TI1107A</v>
      </c>
      <c r="AS134" s="16" t="str">
        <f t="shared" si="91"/>
        <v>ok</v>
      </c>
      <c r="AW134" s="16" t="str">
        <f t="shared" si="61"/>
        <v>0</v>
      </c>
      <c r="AX134" s="16">
        <f t="shared" si="62"/>
        <v>200</v>
      </c>
      <c r="AY134" s="16" t="str">
        <f t="shared" si="92"/>
        <v>°C</v>
      </c>
    </row>
    <row r="135" spans="1:51" ht="15" customHeight="1" x14ac:dyDescent="0.2">
      <c r="A135" s="16" t="str">
        <f t="shared" si="82"/>
        <v>ID-S01AP1030-00133</v>
      </c>
      <c r="B135" s="17">
        <v>133</v>
      </c>
      <c r="C135" s="17"/>
      <c r="D135" s="18" t="s">
        <v>333</v>
      </c>
      <c r="E135" s="19" t="s">
        <v>334</v>
      </c>
      <c r="F135" s="20"/>
      <c r="G135" s="21" t="s">
        <v>27</v>
      </c>
      <c r="H135" s="22" t="s">
        <v>28</v>
      </c>
      <c r="I135" s="23" t="s">
        <v>40</v>
      </c>
      <c r="J135" s="22" t="s">
        <v>216</v>
      </c>
      <c r="K135" s="22"/>
      <c r="L135" s="22" t="s">
        <v>31</v>
      </c>
      <c r="M135" s="23"/>
      <c r="N135" s="24"/>
      <c r="O135" s="63"/>
      <c r="P135" s="63"/>
      <c r="Q135" s="25" t="s">
        <v>32</v>
      </c>
      <c r="R135" s="26" t="s">
        <v>33</v>
      </c>
      <c r="S135" s="27" t="s">
        <v>34</v>
      </c>
      <c r="T135" s="28" t="s">
        <v>35</v>
      </c>
      <c r="U135" s="29">
        <v>200</v>
      </c>
      <c r="V135" s="30" t="s">
        <v>332</v>
      </c>
      <c r="W135" s="31"/>
      <c r="X135" s="22">
        <v>12</v>
      </c>
      <c r="Y135" s="152"/>
      <c r="Z135" s="157" t="s">
        <v>2972</v>
      </c>
      <c r="AA135" s="155">
        <f>COUNTIF($Z$1:Z135,Z135)</f>
        <v>3</v>
      </c>
      <c r="AB135" s="83">
        <f t="shared" si="93"/>
        <v>9</v>
      </c>
      <c r="AC135" s="122" t="str">
        <f>VLOOKUP(Z135,'module list'!A:B,2,0)</f>
        <v>AI</v>
      </c>
      <c r="AD135" s="122"/>
      <c r="AE135" s="32"/>
      <c r="AF135" s="33" t="s">
        <v>37</v>
      </c>
      <c r="AG135" s="16" t="str">
        <f t="shared" si="83"/>
        <v>12.1.5</v>
      </c>
      <c r="AH135" s="222" t="str">
        <f t="shared" si="81"/>
        <v>TT1107B lime pneu.convey.</v>
      </c>
      <c r="AI135" s="224"/>
      <c r="AJ135" s="16" t="str">
        <f t="shared" si="76"/>
        <v>TT1107B</v>
      </c>
      <c r="AK135" s="16" t="str">
        <f t="shared" si="84"/>
        <v>A17</v>
      </c>
      <c r="AL135" s="16" t="str">
        <f t="shared" si="94"/>
        <v>TI</v>
      </c>
      <c r="AM135" s="16" t="str">
        <f t="shared" si="86"/>
        <v>1107</v>
      </c>
      <c r="AN135" s="16" t="str">
        <f t="shared" si="95"/>
        <v>B</v>
      </c>
      <c r="AO135" s="16" t="str">
        <f t="shared" si="88"/>
        <v/>
      </c>
      <c r="AP135" s="16" t="str">
        <f t="shared" si="89"/>
        <v/>
      </c>
      <c r="AQ135" s="226"/>
      <c r="AR135" s="16" t="str">
        <f t="shared" si="90"/>
        <v>A17TI1107B</v>
      </c>
      <c r="AS135" s="16" t="str">
        <f t="shared" si="91"/>
        <v>ok</v>
      </c>
      <c r="AW135" s="16" t="str">
        <f t="shared" ref="AW135:AW163" si="96">IFERROR(IF(FIND("A",Q135,1),S135,""),"")</f>
        <v>0</v>
      </c>
      <c r="AX135" s="16">
        <f t="shared" ref="AX135:AX163" si="97">IFERROR(IF(FIND("AI",Q135,1),U135,""),"")</f>
        <v>200</v>
      </c>
      <c r="AY135" s="16" t="str">
        <f t="shared" si="92"/>
        <v>°C</v>
      </c>
    </row>
    <row r="136" spans="1:51" ht="15" customHeight="1" x14ac:dyDescent="0.2">
      <c r="A136" s="16" t="str">
        <f t="shared" si="82"/>
        <v>ID-S01AP1030-00134</v>
      </c>
      <c r="B136" s="17">
        <v>134</v>
      </c>
      <c r="C136" s="17"/>
      <c r="D136" s="18" t="s">
        <v>335</v>
      </c>
      <c r="E136" s="19" t="s">
        <v>336</v>
      </c>
      <c r="F136" s="20"/>
      <c r="G136" s="21" t="s">
        <v>27</v>
      </c>
      <c r="H136" s="22" t="s">
        <v>28</v>
      </c>
      <c r="I136" s="23" t="s">
        <v>40</v>
      </c>
      <c r="J136" s="22" t="s">
        <v>195</v>
      </c>
      <c r="K136" s="22"/>
      <c r="L136" s="22" t="s">
        <v>31</v>
      </c>
      <c r="M136" s="23"/>
      <c r="N136" s="24"/>
      <c r="O136" s="63"/>
      <c r="P136" s="63"/>
      <c r="Q136" s="25" t="s">
        <v>32</v>
      </c>
      <c r="R136" s="26" t="s">
        <v>292</v>
      </c>
      <c r="S136" s="51" t="s">
        <v>34</v>
      </c>
      <c r="T136" s="28" t="s">
        <v>35</v>
      </c>
      <c r="U136" s="26">
        <v>100</v>
      </c>
      <c r="V136" s="34" t="s">
        <v>337</v>
      </c>
      <c r="W136" s="126" t="s">
        <v>2918</v>
      </c>
      <c r="X136" s="22">
        <v>12</v>
      </c>
      <c r="Y136" s="152"/>
      <c r="Z136" s="157" t="s">
        <v>2973</v>
      </c>
      <c r="AA136" s="155">
        <f>COUNTIF($Z$1:Z136,Z136)</f>
        <v>3</v>
      </c>
      <c r="AB136" s="83">
        <f t="shared" si="93"/>
        <v>8</v>
      </c>
      <c r="AC136" s="122" t="str">
        <f>VLOOKUP(Z136,'module list'!A:B,2,0)</f>
        <v>AI</v>
      </c>
      <c r="AD136" s="122"/>
      <c r="AE136" s="32"/>
      <c r="AF136" s="78" t="s">
        <v>2919</v>
      </c>
      <c r="AG136" s="16" t="str">
        <f t="shared" si="83"/>
        <v>12.1.6</v>
      </c>
      <c r="AH136" s="222" t="str">
        <f t="shared" si="81"/>
        <v>WT1100 lime silos SL1100</v>
      </c>
      <c r="AI136" s="224"/>
      <c r="AJ136" s="16" t="str">
        <f t="shared" si="76"/>
        <v>WT1100</v>
      </c>
      <c r="AK136" s="16" t="str">
        <f t="shared" si="84"/>
        <v>A17</v>
      </c>
      <c r="AL136" s="16" t="str">
        <f t="shared" si="94"/>
        <v>WI</v>
      </c>
      <c r="AM136" s="16" t="str">
        <f t="shared" si="86"/>
        <v>1100</v>
      </c>
      <c r="AN136" s="16" t="str">
        <f t="shared" si="95"/>
        <v/>
      </c>
      <c r="AO136" s="16" t="str">
        <f t="shared" si="88"/>
        <v/>
      </c>
      <c r="AP136" s="16" t="str">
        <f t="shared" si="89"/>
        <v/>
      </c>
      <c r="AQ136" s="226"/>
      <c r="AR136" s="16" t="str">
        <f t="shared" si="90"/>
        <v>A17WI1100</v>
      </c>
      <c r="AS136" s="16" t="str">
        <f t="shared" si="91"/>
        <v>ok</v>
      </c>
      <c r="AW136" s="16" t="str">
        <f t="shared" si="96"/>
        <v>0</v>
      </c>
      <c r="AX136" s="16">
        <f t="shared" si="97"/>
        <v>100</v>
      </c>
      <c r="AY136" s="16" t="str">
        <f t="shared" si="92"/>
        <v>ton</v>
      </c>
    </row>
    <row r="137" spans="1:51" ht="15" customHeight="1" x14ac:dyDescent="0.2">
      <c r="A137" s="16" t="str">
        <f t="shared" si="82"/>
        <v>ID-S01AP1030-00135</v>
      </c>
      <c r="B137" s="17">
        <v>135</v>
      </c>
      <c r="C137" s="17"/>
      <c r="D137" s="18" t="s">
        <v>338</v>
      </c>
      <c r="E137" s="19" t="s">
        <v>339</v>
      </c>
      <c r="F137" s="20"/>
      <c r="G137" s="21" t="s">
        <v>27</v>
      </c>
      <c r="H137" s="22" t="s">
        <v>28</v>
      </c>
      <c r="I137" s="23" t="s">
        <v>40</v>
      </c>
      <c r="J137" s="22" t="s">
        <v>195</v>
      </c>
      <c r="K137" s="22"/>
      <c r="L137" s="22" t="s">
        <v>31</v>
      </c>
      <c r="M137" s="23"/>
      <c r="N137" s="24"/>
      <c r="O137" s="63"/>
      <c r="P137" s="63"/>
      <c r="Q137" s="25" t="s">
        <v>32</v>
      </c>
      <c r="R137" s="26" t="s">
        <v>292</v>
      </c>
      <c r="S137" s="51" t="s">
        <v>34</v>
      </c>
      <c r="T137" s="28" t="s">
        <v>35</v>
      </c>
      <c r="U137" s="26">
        <v>600</v>
      </c>
      <c r="V137" s="34" t="s">
        <v>340</v>
      </c>
      <c r="W137" s="126" t="s">
        <v>2918</v>
      </c>
      <c r="X137" s="22">
        <v>12</v>
      </c>
      <c r="Y137" s="152"/>
      <c r="Z137" s="157" t="s">
        <v>2973</v>
      </c>
      <c r="AA137" s="155">
        <f>COUNTIF($Z$1:Z137,Z137)</f>
        <v>4</v>
      </c>
      <c r="AB137" s="83">
        <f t="shared" si="93"/>
        <v>8</v>
      </c>
      <c r="AC137" s="122" t="str">
        <f>VLOOKUP(Z137,'module list'!A:B,2,0)</f>
        <v>AI</v>
      </c>
      <c r="AD137" s="122"/>
      <c r="AE137" s="32"/>
      <c r="AF137" s="78" t="s">
        <v>2919</v>
      </c>
      <c r="AG137" s="16" t="str">
        <f t="shared" si="83"/>
        <v>12.1.6</v>
      </c>
      <c r="AH137" s="222" t="str">
        <f t="shared" si="81"/>
        <v>WT1104A lime hopper HP1101A</v>
      </c>
      <c r="AI137" s="224"/>
      <c r="AJ137" s="16" t="str">
        <f t="shared" si="76"/>
        <v>WT1104A</v>
      </c>
      <c r="AK137" s="16" t="str">
        <f t="shared" si="84"/>
        <v>A17</v>
      </c>
      <c r="AL137" s="16" t="str">
        <f t="shared" si="94"/>
        <v>WI</v>
      </c>
      <c r="AM137" s="16" t="str">
        <f t="shared" si="86"/>
        <v>1104</v>
      </c>
      <c r="AN137" s="16" t="str">
        <f t="shared" si="95"/>
        <v>A</v>
      </c>
      <c r="AO137" s="16" t="str">
        <f t="shared" si="88"/>
        <v/>
      </c>
      <c r="AP137" s="16" t="str">
        <f t="shared" si="89"/>
        <v/>
      </c>
      <c r="AQ137" s="226"/>
      <c r="AR137" s="16" t="str">
        <f t="shared" si="90"/>
        <v>A17WI1104A</v>
      </c>
      <c r="AS137" s="16" t="str">
        <f t="shared" si="91"/>
        <v>ok</v>
      </c>
      <c r="AW137" s="16" t="str">
        <f t="shared" si="96"/>
        <v>0</v>
      </c>
      <c r="AX137" s="16">
        <f t="shared" si="97"/>
        <v>600</v>
      </c>
      <c r="AY137" s="16" t="str">
        <f t="shared" si="92"/>
        <v>kg</v>
      </c>
    </row>
    <row r="138" spans="1:51" ht="15" customHeight="1" x14ac:dyDescent="0.2">
      <c r="A138" s="16" t="str">
        <f t="shared" si="82"/>
        <v>ID-S01AP1030-00136</v>
      </c>
      <c r="B138" s="17">
        <v>136</v>
      </c>
      <c r="C138" s="17"/>
      <c r="D138" s="18" t="s">
        <v>341</v>
      </c>
      <c r="E138" s="19" t="s">
        <v>342</v>
      </c>
      <c r="F138" s="20"/>
      <c r="G138" s="21" t="s">
        <v>27</v>
      </c>
      <c r="H138" s="22" t="s">
        <v>28</v>
      </c>
      <c r="I138" s="23" t="s">
        <v>40</v>
      </c>
      <c r="J138" s="22" t="s">
        <v>216</v>
      </c>
      <c r="K138" s="22"/>
      <c r="L138" s="22" t="s">
        <v>31</v>
      </c>
      <c r="M138" s="23"/>
      <c r="N138" s="24"/>
      <c r="O138" s="63"/>
      <c r="P138" s="63"/>
      <c r="Q138" s="25" t="s">
        <v>32</v>
      </c>
      <c r="R138" s="26" t="s">
        <v>292</v>
      </c>
      <c r="S138" s="51" t="s">
        <v>34</v>
      </c>
      <c r="T138" s="28" t="s">
        <v>35</v>
      </c>
      <c r="U138" s="26">
        <v>600</v>
      </c>
      <c r="V138" s="34" t="s">
        <v>340</v>
      </c>
      <c r="W138" s="126" t="s">
        <v>2918</v>
      </c>
      <c r="X138" s="22">
        <v>12</v>
      </c>
      <c r="Y138" s="152"/>
      <c r="Z138" s="157" t="s">
        <v>2972</v>
      </c>
      <c r="AA138" s="155">
        <f>COUNTIF($Z$1:Z138,Z138)</f>
        <v>4</v>
      </c>
      <c r="AB138" s="83">
        <f t="shared" si="93"/>
        <v>9</v>
      </c>
      <c r="AC138" s="122" t="str">
        <f>VLOOKUP(Z138,'module list'!A:B,2,0)</f>
        <v>AI</v>
      </c>
      <c r="AD138" s="122"/>
      <c r="AE138" s="32"/>
      <c r="AF138" s="78" t="s">
        <v>2919</v>
      </c>
      <c r="AG138" s="16" t="str">
        <f t="shared" si="83"/>
        <v>12.1.5</v>
      </c>
      <c r="AH138" s="222" t="str">
        <f t="shared" si="81"/>
        <v>WT1104B lime hopper HP1101B</v>
      </c>
      <c r="AI138" s="224"/>
      <c r="AJ138" s="16" t="str">
        <f t="shared" si="76"/>
        <v>WT1104B</v>
      </c>
      <c r="AK138" s="16" t="str">
        <f t="shared" si="84"/>
        <v>A17</v>
      </c>
      <c r="AL138" s="16" t="str">
        <f t="shared" si="94"/>
        <v>WI</v>
      </c>
      <c r="AM138" s="16" t="str">
        <f t="shared" si="86"/>
        <v>1104</v>
      </c>
      <c r="AN138" s="16" t="str">
        <f t="shared" si="95"/>
        <v>B</v>
      </c>
      <c r="AO138" s="16" t="str">
        <f t="shared" si="88"/>
        <v/>
      </c>
      <c r="AP138" s="16" t="str">
        <f t="shared" si="89"/>
        <v/>
      </c>
      <c r="AQ138" s="226"/>
      <c r="AR138" s="16" t="str">
        <f t="shared" si="90"/>
        <v>A17WI1104B</v>
      </c>
      <c r="AS138" s="16" t="str">
        <f t="shared" si="91"/>
        <v>ok</v>
      </c>
      <c r="AW138" s="16" t="str">
        <f t="shared" si="96"/>
        <v>0</v>
      </c>
      <c r="AX138" s="16">
        <f t="shared" si="97"/>
        <v>600</v>
      </c>
      <c r="AY138" s="16" t="str">
        <f t="shared" si="92"/>
        <v>kg</v>
      </c>
    </row>
    <row r="139" spans="1:51" ht="15" customHeight="1" x14ac:dyDescent="0.2">
      <c r="A139" s="16" t="str">
        <f t="shared" si="82"/>
        <v>ID-S01AP1030-00137</v>
      </c>
      <c r="B139" s="17">
        <v>137</v>
      </c>
      <c r="C139" s="17"/>
      <c r="D139" s="18" t="s">
        <v>343</v>
      </c>
      <c r="E139" s="19" t="s">
        <v>344</v>
      </c>
      <c r="F139" s="20"/>
      <c r="G139" s="21" t="s">
        <v>27</v>
      </c>
      <c r="H139" s="22" t="s">
        <v>28</v>
      </c>
      <c r="I139" s="23" t="s">
        <v>40</v>
      </c>
      <c r="J139" s="22" t="s">
        <v>151</v>
      </c>
      <c r="K139" s="22"/>
      <c r="L139" s="22" t="s">
        <v>31</v>
      </c>
      <c r="M139" s="23"/>
      <c r="N139" s="24"/>
      <c r="O139" s="63"/>
      <c r="P139" s="63"/>
      <c r="Q139" s="25" t="s">
        <v>42</v>
      </c>
      <c r="R139" s="26" t="s">
        <v>43</v>
      </c>
      <c r="S139" s="26" t="s">
        <v>51</v>
      </c>
      <c r="T139" s="26" t="s">
        <v>45</v>
      </c>
      <c r="U139" s="26" t="s">
        <v>46</v>
      </c>
      <c r="V139" s="34">
        <v>0</v>
      </c>
      <c r="W139" s="31"/>
      <c r="X139" s="22">
        <v>12</v>
      </c>
      <c r="Y139" s="152"/>
      <c r="Z139" s="139" t="s">
        <v>2933</v>
      </c>
      <c r="AA139" s="155">
        <f>COUNTIF($Z$1:Z139,Z139)</f>
        <v>10</v>
      </c>
      <c r="AB139" s="83">
        <f t="shared" si="93"/>
        <v>27</v>
      </c>
      <c r="AC139" s="122" t="str">
        <f>VLOOKUP(Z139,'module list'!A:B,2,0)</f>
        <v>DI</v>
      </c>
      <c r="AD139" s="122"/>
      <c r="AE139" s="32"/>
      <c r="AF139" s="33" t="s">
        <v>37</v>
      </c>
      <c r="AG139" s="16" t="str">
        <f t="shared" si="83"/>
        <v>12.1.6</v>
      </c>
      <c r="AH139" s="222" t="str">
        <f t="shared" si="81"/>
        <v>H ZSH1100 filling lime SL1100</v>
      </c>
      <c r="AI139" s="224"/>
      <c r="AJ139" s="16" t="str">
        <f t="shared" si="76"/>
        <v>H</v>
      </c>
      <c r="AK139" s="16" t="str">
        <f t="shared" si="84"/>
        <v>A17</v>
      </c>
      <c r="AL139" s="16" t="str">
        <f>MID(D139,4,3)</f>
        <v>ZSH</v>
      </c>
      <c r="AM139" s="16" t="str">
        <f t="shared" si="86"/>
        <v>1100</v>
      </c>
      <c r="AN139" s="16" t="str">
        <f>MID(D139,12,1)</f>
        <v/>
      </c>
      <c r="AO139" s="16" t="str">
        <f t="shared" si="88"/>
        <v/>
      </c>
      <c r="AP139" s="16" t="str">
        <f t="shared" si="89"/>
        <v/>
      </c>
      <c r="AQ139" s="226"/>
      <c r="AR139" s="16" t="str">
        <f t="shared" si="90"/>
        <v>A17ZSH1100</v>
      </c>
      <c r="AS139" s="16" t="str">
        <f t="shared" si="91"/>
        <v>ok</v>
      </c>
      <c r="AW139" s="16" t="str">
        <f t="shared" si="96"/>
        <v/>
      </c>
      <c r="AX139" s="16" t="str">
        <f t="shared" si="97"/>
        <v/>
      </c>
      <c r="AY139" s="16">
        <f t="shared" si="92"/>
        <v>0</v>
      </c>
    </row>
    <row r="140" spans="1:51" ht="15" customHeight="1" x14ac:dyDescent="0.2">
      <c r="A140" s="16" t="str">
        <f t="shared" si="82"/>
        <v>ID-S01AP1030-00138</v>
      </c>
      <c r="B140" s="17">
        <v>138</v>
      </c>
      <c r="C140" s="17"/>
      <c r="D140" s="18" t="s">
        <v>345</v>
      </c>
      <c r="E140" s="19" t="s">
        <v>346</v>
      </c>
      <c r="F140" s="20"/>
      <c r="G140" s="21" t="s">
        <v>27</v>
      </c>
      <c r="H140" s="22" t="s">
        <v>28</v>
      </c>
      <c r="I140" s="23" t="s">
        <v>347</v>
      </c>
      <c r="J140" s="22" t="s">
        <v>348</v>
      </c>
      <c r="K140" s="22"/>
      <c r="L140" s="22" t="s">
        <v>31</v>
      </c>
      <c r="M140" s="23"/>
      <c r="N140" s="24"/>
      <c r="O140" s="63"/>
      <c r="P140" s="63"/>
      <c r="Q140" s="25" t="s">
        <v>32</v>
      </c>
      <c r="R140" s="26" t="s">
        <v>292</v>
      </c>
      <c r="S140" s="29">
        <v>0</v>
      </c>
      <c r="T140" s="28" t="s">
        <v>35</v>
      </c>
      <c r="U140" s="29">
        <v>1000</v>
      </c>
      <c r="V140" s="30" t="s">
        <v>349</v>
      </c>
      <c r="W140" s="31" t="s">
        <v>293</v>
      </c>
      <c r="X140" s="22">
        <v>12</v>
      </c>
      <c r="Y140" s="152"/>
      <c r="Z140" s="139" t="s">
        <v>2964</v>
      </c>
      <c r="AA140" s="155">
        <f>COUNTIF($Z$1:Z140,Z140)</f>
        <v>1</v>
      </c>
      <c r="AB140" s="83">
        <f t="shared" si="93"/>
        <v>11</v>
      </c>
      <c r="AC140" s="122" t="str">
        <f>VLOOKUP(Z140,'module list'!A:B,2,0)</f>
        <v>AI</v>
      </c>
      <c r="AD140" s="122"/>
      <c r="AE140" s="32"/>
      <c r="AF140" s="33" t="s">
        <v>37</v>
      </c>
      <c r="AG140" s="16" t="str">
        <f t="shared" si="83"/>
        <v>12.1.5</v>
      </c>
      <c r="AH140" s="222" t="str">
        <f t="shared" si="81"/>
        <v>AT1100 sampl. act.carb. CO</v>
      </c>
      <c r="AI140" s="224"/>
      <c r="AJ140" s="16" t="str">
        <f t="shared" si="76"/>
        <v>AT1100</v>
      </c>
      <c r="AK140" s="16" t="str">
        <f t="shared" si="84"/>
        <v>A18</v>
      </c>
      <c r="AL140" s="16" t="str">
        <f t="shared" ref="AL140:AL154" si="98">MID(D140,4,2)</f>
        <v>AI</v>
      </c>
      <c r="AM140" s="16" t="str">
        <f t="shared" si="86"/>
        <v>1100</v>
      </c>
      <c r="AN140" s="16" t="str">
        <f t="shared" si="95"/>
        <v/>
      </c>
      <c r="AO140" s="16" t="str">
        <f t="shared" si="88"/>
        <v/>
      </c>
      <c r="AP140" s="16" t="str">
        <f t="shared" si="89"/>
        <v/>
      </c>
      <c r="AQ140" s="226"/>
      <c r="AR140" s="16" t="str">
        <f t="shared" si="90"/>
        <v>A18AI1100</v>
      </c>
      <c r="AS140" s="16" t="str">
        <f t="shared" si="91"/>
        <v>ok</v>
      </c>
      <c r="AW140" s="16">
        <f t="shared" si="96"/>
        <v>0</v>
      </c>
      <c r="AX140" s="16">
        <f t="shared" si="97"/>
        <v>1000</v>
      </c>
      <c r="AY140" s="16" t="str">
        <f t="shared" si="92"/>
        <v>ppm</v>
      </c>
    </row>
    <row r="141" spans="1:51" ht="15" customHeight="1" x14ac:dyDescent="0.2">
      <c r="A141" s="16" t="str">
        <f t="shared" si="82"/>
        <v>ID-S01AP1030-00139</v>
      </c>
      <c r="B141" s="17">
        <v>139</v>
      </c>
      <c r="C141" s="17"/>
      <c r="D141" s="18" t="s">
        <v>350</v>
      </c>
      <c r="E141" s="19" t="s">
        <v>351</v>
      </c>
      <c r="F141" s="20"/>
      <c r="G141" s="21" t="s">
        <v>27</v>
      </c>
      <c r="H141" s="22" t="s">
        <v>28</v>
      </c>
      <c r="I141" s="23" t="s">
        <v>347</v>
      </c>
      <c r="J141" s="22" t="s">
        <v>41</v>
      </c>
      <c r="K141" s="22"/>
      <c r="L141" s="22" t="s">
        <v>31</v>
      </c>
      <c r="M141" s="23"/>
      <c r="N141" s="24"/>
      <c r="O141" s="63"/>
      <c r="P141" s="63"/>
      <c r="Q141" s="25" t="s">
        <v>42</v>
      </c>
      <c r="R141" s="26" t="s">
        <v>43</v>
      </c>
      <c r="S141" s="26" t="s">
        <v>44</v>
      </c>
      <c r="T141" s="26" t="s">
        <v>45</v>
      </c>
      <c r="U141" s="26" t="s">
        <v>46</v>
      </c>
      <c r="V141" s="34">
        <v>0</v>
      </c>
      <c r="W141" s="31"/>
      <c r="X141" s="22">
        <v>12</v>
      </c>
      <c r="Y141" s="152" t="str">
        <f t="shared" ref="Y141:Y143" si="99">AN141</f>
        <v>A</v>
      </c>
      <c r="Z141" s="142" t="s">
        <v>2928</v>
      </c>
      <c r="AA141" s="155">
        <f>COUNTIF($Z$1:Z141,Z141)</f>
        <v>11</v>
      </c>
      <c r="AB141" s="83">
        <f t="shared" si="93"/>
        <v>30</v>
      </c>
      <c r="AC141" s="122" t="str">
        <f>VLOOKUP(Z141,'module list'!A:B,2,0)</f>
        <v>DI</v>
      </c>
      <c r="AD141" s="122"/>
      <c r="AE141" s="32"/>
      <c r="AF141" s="33" t="s">
        <v>37</v>
      </c>
      <c r="AG141" s="16" t="str">
        <f t="shared" si="83"/>
        <v>12.1.1</v>
      </c>
      <c r="AH141" s="222" t="str">
        <f t="shared" si="81"/>
        <v>CK1106A act.carb. pneu.convey. - in remote</v>
      </c>
      <c r="AI141" s="224"/>
      <c r="AJ141" s="16" t="str">
        <f t="shared" si="76"/>
        <v>CK1106A</v>
      </c>
      <c r="AK141" s="16" t="str">
        <f t="shared" si="84"/>
        <v>A18</v>
      </c>
      <c r="AL141" s="16" t="str">
        <f t="shared" si="98"/>
        <v>CK</v>
      </c>
      <c r="AM141" s="16" t="str">
        <f t="shared" si="86"/>
        <v>1106</v>
      </c>
      <c r="AN141" s="16" t="str">
        <f t="shared" si="95"/>
        <v>A</v>
      </c>
      <c r="AO141" s="16" t="str">
        <f t="shared" si="88"/>
        <v>_</v>
      </c>
      <c r="AP141" s="16">
        <f t="shared" si="89"/>
        <v>11</v>
      </c>
      <c r="AQ141" s="16" t="str">
        <f t="shared" ref="AQ141:AQ154" si="100">RIGHT(D141,LEN(D141)-FIND("_",D141))</f>
        <v>YLRE</v>
      </c>
      <c r="AR141" s="16" t="str">
        <f t="shared" si="90"/>
        <v>A18CK1106A_YLRE</v>
      </c>
      <c r="AS141" s="16" t="str">
        <f t="shared" si="91"/>
        <v>ok</v>
      </c>
      <c r="AW141" s="16" t="str">
        <f t="shared" si="96"/>
        <v/>
      </c>
      <c r="AX141" s="16" t="str">
        <f t="shared" si="97"/>
        <v/>
      </c>
      <c r="AY141" s="16">
        <f t="shared" si="92"/>
        <v>0</v>
      </c>
    </row>
    <row r="142" spans="1:51" ht="15" customHeight="1" x14ac:dyDescent="0.2">
      <c r="A142" s="16" t="str">
        <f t="shared" si="82"/>
        <v>ID-S01AP1030-00140</v>
      </c>
      <c r="B142" s="17">
        <v>140</v>
      </c>
      <c r="C142" s="17"/>
      <c r="D142" s="18" t="s">
        <v>352</v>
      </c>
      <c r="E142" s="19" t="s">
        <v>353</v>
      </c>
      <c r="F142" s="20"/>
      <c r="G142" s="21" t="s">
        <v>27</v>
      </c>
      <c r="H142" s="22" t="s">
        <v>28</v>
      </c>
      <c r="I142" s="23" t="s">
        <v>347</v>
      </c>
      <c r="J142" s="22" t="s">
        <v>41</v>
      </c>
      <c r="K142" s="22"/>
      <c r="L142" s="22" t="s">
        <v>31</v>
      </c>
      <c r="M142" s="23"/>
      <c r="N142" s="24"/>
      <c r="O142" s="63"/>
      <c r="P142" s="63"/>
      <c r="Q142" s="25" t="s">
        <v>42</v>
      </c>
      <c r="R142" s="26" t="s">
        <v>43</v>
      </c>
      <c r="S142" s="26" t="s">
        <v>44</v>
      </c>
      <c r="T142" s="26" t="s">
        <v>45</v>
      </c>
      <c r="U142" s="26" t="s">
        <v>46</v>
      </c>
      <c r="V142" s="34">
        <v>0</v>
      </c>
      <c r="W142" s="31"/>
      <c r="X142" s="22">
        <v>12</v>
      </c>
      <c r="Y142" s="152" t="str">
        <f t="shared" si="99"/>
        <v>A</v>
      </c>
      <c r="Z142" s="142" t="s">
        <v>2928</v>
      </c>
      <c r="AA142" s="155">
        <f>COUNTIF($Z$1:Z142,Z142)</f>
        <v>12</v>
      </c>
      <c r="AB142" s="83">
        <f t="shared" si="93"/>
        <v>30</v>
      </c>
      <c r="AC142" s="122" t="str">
        <f>VLOOKUP(Z142,'module list'!A:B,2,0)</f>
        <v>DI</v>
      </c>
      <c r="AD142" s="122"/>
      <c r="AE142" s="32"/>
      <c r="AF142" s="33" t="s">
        <v>37</v>
      </c>
      <c r="AG142" s="16" t="str">
        <f t="shared" si="83"/>
        <v>12.1.1</v>
      </c>
      <c r="AH142" s="222" t="str">
        <f t="shared" si="81"/>
        <v>CK1106A act.carb. pneu.convey. - in running</v>
      </c>
      <c r="AI142" s="224"/>
      <c r="AJ142" s="16" t="str">
        <f t="shared" si="76"/>
        <v>CK1106A</v>
      </c>
      <c r="AK142" s="16" t="str">
        <f t="shared" si="84"/>
        <v>A18</v>
      </c>
      <c r="AL142" s="16" t="str">
        <f t="shared" si="98"/>
        <v>CK</v>
      </c>
      <c r="AM142" s="16" t="str">
        <f t="shared" si="86"/>
        <v>1106</v>
      </c>
      <c r="AN142" s="16" t="str">
        <f t="shared" si="95"/>
        <v>A</v>
      </c>
      <c r="AO142" s="16" t="str">
        <f t="shared" si="88"/>
        <v>_</v>
      </c>
      <c r="AP142" s="16">
        <f t="shared" si="89"/>
        <v>11</v>
      </c>
      <c r="AQ142" s="16" t="str">
        <f t="shared" si="100"/>
        <v>YLH</v>
      </c>
      <c r="AR142" s="16" t="str">
        <f t="shared" si="90"/>
        <v>A18CK1106A_YLH</v>
      </c>
      <c r="AS142" s="16" t="str">
        <f t="shared" si="91"/>
        <v>ok</v>
      </c>
      <c r="AW142" s="16" t="str">
        <f t="shared" si="96"/>
        <v/>
      </c>
      <c r="AX142" s="16" t="str">
        <f t="shared" si="97"/>
        <v/>
      </c>
      <c r="AY142" s="16">
        <f t="shared" si="92"/>
        <v>0</v>
      </c>
    </row>
    <row r="143" spans="1:51" ht="15" customHeight="1" x14ac:dyDescent="0.2">
      <c r="A143" s="16" t="str">
        <f t="shared" si="82"/>
        <v>ID-S01AP1030-00141</v>
      </c>
      <c r="B143" s="17">
        <v>141</v>
      </c>
      <c r="C143" s="17"/>
      <c r="D143" s="18" t="s">
        <v>354</v>
      </c>
      <c r="E143" s="19" t="s">
        <v>355</v>
      </c>
      <c r="F143" s="20"/>
      <c r="G143" s="21" t="s">
        <v>27</v>
      </c>
      <c r="H143" s="22" t="s">
        <v>28</v>
      </c>
      <c r="I143" s="23" t="s">
        <v>347</v>
      </c>
      <c r="J143" s="22" t="s">
        <v>41</v>
      </c>
      <c r="K143" s="22"/>
      <c r="L143" s="22" t="s">
        <v>31</v>
      </c>
      <c r="M143" s="23"/>
      <c r="N143" s="24"/>
      <c r="O143" s="63"/>
      <c r="P143" s="63"/>
      <c r="Q143" s="25" t="s">
        <v>42</v>
      </c>
      <c r="R143" s="26" t="s">
        <v>43</v>
      </c>
      <c r="S143" s="26" t="s">
        <v>51</v>
      </c>
      <c r="T143" s="26" t="s">
        <v>45</v>
      </c>
      <c r="U143" s="26" t="s">
        <v>46</v>
      </c>
      <c r="V143" s="34">
        <v>0</v>
      </c>
      <c r="W143" s="31"/>
      <c r="X143" s="22">
        <v>12</v>
      </c>
      <c r="Y143" s="152" t="str">
        <f t="shared" si="99"/>
        <v>A</v>
      </c>
      <c r="Z143" s="142" t="s">
        <v>2928</v>
      </c>
      <c r="AA143" s="155">
        <f>COUNTIF($Z$1:Z143,Z143)</f>
        <v>13</v>
      </c>
      <c r="AB143" s="83">
        <f t="shared" si="93"/>
        <v>30</v>
      </c>
      <c r="AC143" s="122" t="str">
        <f>VLOOKUP(Z143,'module list'!A:B,2,0)</f>
        <v>DI</v>
      </c>
      <c r="AD143" s="122"/>
      <c r="AE143" s="32"/>
      <c r="AF143" s="33" t="s">
        <v>37</v>
      </c>
      <c r="AG143" s="16" t="str">
        <f t="shared" si="83"/>
        <v>12.1.1</v>
      </c>
      <c r="AH143" s="222" t="str">
        <f t="shared" si="81"/>
        <v>CK1106A act.carb. pneu.convey. - supply fault</v>
      </c>
      <c r="AI143" s="224"/>
      <c r="AJ143" s="16" t="str">
        <f t="shared" si="76"/>
        <v>CK1106A</v>
      </c>
      <c r="AK143" s="16" t="str">
        <f t="shared" si="84"/>
        <v>A18</v>
      </c>
      <c r="AL143" s="16" t="str">
        <f t="shared" si="98"/>
        <v>CK</v>
      </c>
      <c r="AM143" s="16" t="str">
        <f t="shared" si="86"/>
        <v>1106</v>
      </c>
      <c r="AN143" s="16" t="str">
        <f t="shared" si="95"/>
        <v>A</v>
      </c>
      <c r="AO143" s="16" t="str">
        <f t="shared" si="88"/>
        <v>_</v>
      </c>
      <c r="AP143" s="16">
        <f t="shared" si="89"/>
        <v>11</v>
      </c>
      <c r="AQ143" s="16" t="str">
        <f t="shared" si="100"/>
        <v>YSG</v>
      </c>
      <c r="AR143" s="16" t="str">
        <f t="shared" si="90"/>
        <v>A18CK1106A_YSG</v>
      </c>
      <c r="AS143" s="16" t="str">
        <f t="shared" si="91"/>
        <v>ok</v>
      </c>
      <c r="AW143" s="16" t="str">
        <f t="shared" si="96"/>
        <v/>
      </c>
      <c r="AX143" s="16" t="str">
        <f t="shared" si="97"/>
        <v/>
      </c>
      <c r="AY143" s="16">
        <f t="shared" si="92"/>
        <v>0</v>
      </c>
    </row>
    <row r="144" spans="1:51" ht="15" customHeight="1" x14ac:dyDescent="0.2">
      <c r="A144" s="16" t="str">
        <f t="shared" si="82"/>
        <v>ID-S01AP1030-00142</v>
      </c>
      <c r="B144" s="17">
        <v>142</v>
      </c>
      <c r="C144" s="17"/>
      <c r="D144" s="18" t="s">
        <v>356</v>
      </c>
      <c r="E144" s="19" t="s">
        <v>357</v>
      </c>
      <c r="F144" s="20"/>
      <c r="G144" s="21" t="s">
        <v>27</v>
      </c>
      <c r="H144" s="22" t="s">
        <v>28</v>
      </c>
      <c r="I144" s="23" t="s">
        <v>347</v>
      </c>
      <c r="J144" s="22" t="s">
        <v>41</v>
      </c>
      <c r="K144" s="22"/>
      <c r="L144" s="22" t="s">
        <v>31</v>
      </c>
      <c r="M144" s="23"/>
      <c r="N144" s="24"/>
      <c r="O144" s="63"/>
      <c r="P144" s="63"/>
      <c r="Q144" s="25" t="s">
        <v>54</v>
      </c>
      <c r="R144" s="26" t="s">
        <v>55</v>
      </c>
      <c r="S144" s="26" t="s">
        <v>44</v>
      </c>
      <c r="T144" s="26" t="s">
        <v>56</v>
      </c>
      <c r="U144" s="26" t="s">
        <v>57</v>
      </c>
      <c r="V144" s="34">
        <v>0</v>
      </c>
      <c r="W144" s="31"/>
      <c r="X144" s="22">
        <v>12</v>
      </c>
      <c r="Y144" s="152"/>
      <c r="Z144" s="139" t="s">
        <v>2944</v>
      </c>
      <c r="AA144" s="155">
        <f>COUNTIF($Z$1:Z144,Z144)</f>
        <v>17</v>
      </c>
      <c r="AB144" s="83">
        <f t="shared" si="93"/>
        <v>22</v>
      </c>
      <c r="AC144" s="122" t="str">
        <f>VLOOKUP(Z144,'module list'!A:B,2,0)</f>
        <v>DO</v>
      </c>
      <c r="AD144" s="122"/>
      <c r="AE144" s="32"/>
      <c r="AF144" s="33" t="s">
        <v>37</v>
      </c>
      <c r="AG144" s="16" t="str">
        <f t="shared" si="83"/>
        <v>12.1.1</v>
      </c>
      <c r="AH144" s="222" t="str">
        <f t="shared" si="81"/>
        <v>CK1106A act.carb. pneu.convey. - start/stop</v>
      </c>
      <c r="AI144" s="224"/>
      <c r="AJ144" s="16" t="str">
        <f t="shared" si="76"/>
        <v>CK1106A</v>
      </c>
      <c r="AK144" s="16" t="str">
        <f t="shared" si="84"/>
        <v>A18</v>
      </c>
      <c r="AL144" s="16" t="str">
        <f t="shared" si="98"/>
        <v>CK</v>
      </c>
      <c r="AM144" s="16" t="str">
        <f t="shared" si="86"/>
        <v>1106</v>
      </c>
      <c r="AN144" s="16" t="str">
        <f t="shared" si="95"/>
        <v>A</v>
      </c>
      <c r="AO144" s="16" t="str">
        <f t="shared" si="88"/>
        <v>_</v>
      </c>
      <c r="AP144" s="16">
        <f t="shared" si="89"/>
        <v>11</v>
      </c>
      <c r="AQ144" s="16" t="str">
        <f t="shared" si="100"/>
        <v>HSH</v>
      </c>
      <c r="AR144" s="16" t="str">
        <f t="shared" si="90"/>
        <v>A18CK1106A_HSH</v>
      </c>
      <c r="AS144" s="16" t="str">
        <f t="shared" si="91"/>
        <v>ok</v>
      </c>
      <c r="AW144" s="16" t="str">
        <f t="shared" si="96"/>
        <v/>
      </c>
      <c r="AX144" s="16" t="str">
        <f t="shared" si="97"/>
        <v/>
      </c>
      <c r="AY144" s="16">
        <f t="shared" si="92"/>
        <v>0</v>
      </c>
    </row>
    <row r="145" spans="1:51" ht="15" customHeight="1" x14ac:dyDescent="0.2">
      <c r="A145" s="16" t="str">
        <f t="shared" si="82"/>
        <v>ID-S01AP1030-00143</v>
      </c>
      <c r="B145" s="17">
        <v>143</v>
      </c>
      <c r="C145" s="17"/>
      <c r="D145" s="18" t="s">
        <v>358</v>
      </c>
      <c r="E145" s="19" t="s">
        <v>359</v>
      </c>
      <c r="F145" s="20"/>
      <c r="G145" s="21" t="s">
        <v>27</v>
      </c>
      <c r="H145" s="22" t="s">
        <v>28</v>
      </c>
      <c r="I145" s="23" t="s">
        <v>347</v>
      </c>
      <c r="J145" s="22" t="s">
        <v>41</v>
      </c>
      <c r="K145" s="22"/>
      <c r="L145" s="22" t="s">
        <v>31</v>
      </c>
      <c r="M145" s="23"/>
      <c r="N145" s="24"/>
      <c r="O145" s="63"/>
      <c r="P145" s="63"/>
      <c r="Q145" s="25" t="s">
        <v>42</v>
      </c>
      <c r="R145" s="26" t="s">
        <v>43</v>
      </c>
      <c r="S145" s="26" t="s">
        <v>44</v>
      </c>
      <c r="T145" s="26" t="s">
        <v>45</v>
      </c>
      <c r="U145" s="26" t="s">
        <v>46</v>
      </c>
      <c r="V145" s="34">
        <v>0</v>
      </c>
      <c r="W145" s="31"/>
      <c r="X145" s="22">
        <v>12</v>
      </c>
      <c r="Y145" s="152" t="str">
        <f t="shared" ref="Y145:Y147" si="101">AN145</f>
        <v>B</v>
      </c>
      <c r="Z145" s="142" t="s">
        <v>2929</v>
      </c>
      <c r="AA145" s="155">
        <f>COUNTIF($Z$1:Z145,Z145)</f>
        <v>4</v>
      </c>
      <c r="AB145" s="83">
        <f t="shared" si="93"/>
        <v>30</v>
      </c>
      <c r="AC145" s="122" t="str">
        <f>VLOOKUP(Z145,'module list'!A:B,2,0)</f>
        <v>DI</v>
      </c>
      <c r="AD145" s="122"/>
      <c r="AE145" s="32"/>
      <c r="AF145" s="33" t="s">
        <v>37</v>
      </c>
      <c r="AG145" s="16" t="str">
        <f t="shared" si="83"/>
        <v>12.1.2</v>
      </c>
      <c r="AH145" s="222" t="str">
        <f t="shared" si="81"/>
        <v>CK1106B act.carb. pneu.convey. - in remote</v>
      </c>
      <c r="AI145" s="224"/>
      <c r="AJ145" s="16" t="str">
        <f t="shared" si="76"/>
        <v>CK1106B</v>
      </c>
      <c r="AK145" s="16" t="str">
        <f t="shared" si="84"/>
        <v>A18</v>
      </c>
      <c r="AL145" s="16" t="str">
        <f t="shared" si="98"/>
        <v>CK</v>
      </c>
      <c r="AM145" s="16" t="str">
        <f t="shared" si="86"/>
        <v>1106</v>
      </c>
      <c r="AN145" s="16" t="str">
        <f t="shared" si="95"/>
        <v>B</v>
      </c>
      <c r="AO145" s="16" t="str">
        <f t="shared" si="88"/>
        <v>_</v>
      </c>
      <c r="AP145" s="16">
        <f t="shared" si="89"/>
        <v>11</v>
      </c>
      <c r="AQ145" s="16" t="str">
        <f t="shared" si="100"/>
        <v>YLRE</v>
      </c>
      <c r="AR145" s="16" t="str">
        <f t="shared" si="90"/>
        <v>A18CK1106B_YLRE</v>
      </c>
      <c r="AS145" s="16" t="str">
        <f t="shared" si="91"/>
        <v>ok</v>
      </c>
      <c r="AW145" s="16" t="str">
        <f t="shared" si="96"/>
        <v/>
      </c>
      <c r="AX145" s="16" t="str">
        <f t="shared" si="97"/>
        <v/>
      </c>
      <c r="AY145" s="16">
        <f t="shared" si="92"/>
        <v>0</v>
      </c>
    </row>
    <row r="146" spans="1:51" ht="15" customHeight="1" x14ac:dyDescent="0.2">
      <c r="A146" s="16" t="str">
        <f t="shared" si="82"/>
        <v>ID-S01AP1030-00144</v>
      </c>
      <c r="B146" s="17">
        <v>144</v>
      </c>
      <c r="C146" s="17"/>
      <c r="D146" s="18" t="s">
        <v>360</v>
      </c>
      <c r="E146" s="19" t="s">
        <v>361</v>
      </c>
      <c r="F146" s="20"/>
      <c r="G146" s="21" t="s">
        <v>27</v>
      </c>
      <c r="H146" s="22" t="s">
        <v>28</v>
      </c>
      <c r="I146" s="23" t="s">
        <v>347</v>
      </c>
      <c r="J146" s="22" t="s">
        <v>41</v>
      </c>
      <c r="K146" s="22"/>
      <c r="L146" s="22" t="s">
        <v>31</v>
      </c>
      <c r="M146" s="23"/>
      <c r="N146" s="24"/>
      <c r="O146" s="63"/>
      <c r="P146" s="63"/>
      <c r="Q146" s="25" t="s">
        <v>42</v>
      </c>
      <c r="R146" s="26" t="s">
        <v>43</v>
      </c>
      <c r="S146" s="26" t="s">
        <v>44</v>
      </c>
      <c r="T146" s="26" t="s">
        <v>45</v>
      </c>
      <c r="U146" s="26" t="s">
        <v>46</v>
      </c>
      <c r="V146" s="34">
        <v>0</v>
      </c>
      <c r="W146" s="31"/>
      <c r="X146" s="22">
        <v>12</v>
      </c>
      <c r="Y146" s="152" t="str">
        <f t="shared" si="101"/>
        <v>B</v>
      </c>
      <c r="Z146" s="142" t="s">
        <v>2929</v>
      </c>
      <c r="AA146" s="155">
        <f>COUNTIF($Z$1:Z146,Z146)</f>
        <v>5</v>
      </c>
      <c r="AB146" s="83">
        <f t="shared" si="93"/>
        <v>30</v>
      </c>
      <c r="AC146" s="122" t="str">
        <f>VLOOKUP(Z146,'module list'!A:B,2,0)</f>
        <v>DI</v>
      </c>
      <c r="AD146" s="122"/>
      <c r="AE146" s="32"/>
      <c r="AF146" s="33" t="s">
        <v>37</v>
      </c>
      <c r="AG146" s="16" t="str">
        <f t="shared" si="83"/>
        <v>12.1.2</v>
      </c>
      <c r="AH146" s="222" t="str">
        <f t="shared" si="81"/>
        <v>CK1106B act.carb. pneu.convey. - in running</v>
      </c>
      <c r="AI146" s="224"/>
      <c r="AJ146" s="16" t="str">
        <f t="shared" si="76"/>
        <v>CK1106B</v>
      </c>
      <c r="AK146" s="16" t="str">
        <f t="shared" si="84"/>
        <v>A18</v>
      </c>
      <c r="AL146" s="16" t="str">
        <f t="shared" si="98"/>
        <v>CK</v>
      </c>
      <c r="AM146" s="16" t="str">
        <f t="shared" si="86"/>
        <v>1106</v>
      </c>
      <c r="AN146" s="16" t="str">
        <f t="shared" si="95"/>
        <v>B</v>
      </c>
      <c r="AO146" s="16" t="str">
        <f t="shared" si="88"/>
        <v>_</v>
      </c>
      <c r="AP146" s="16">
        <f t="shared" si="89"/>
        <v>11</v>
      </c>
      <c r="AQ146" s="16" t="str">
        <f t="shared" si="100"/>
        <v>YLH</v>
      </c>
      <c r="AR146" s="16" t="str">
        <f t="shared" si="90"/>
        <v>A18CK1106B_YLH</v>
      </c>
      <c r="AS146" s="16" t="str">
        <f t="shared" si="91"/>
        <v>ok</v>
      </c>
      <c r="AW146" s="16" t="str">
        <f t="shared" si="96"/>
        <v/>
      </c>
      <c r="AX146" s="16" t="str">
        <f t="shared" si="97"/>
        <v/>
      </c>
      <c r="AY146" s="16">
        <f t="shared" si="92"/>
        <v>0</v>
      </c>
    </row>
    <row r="147" spans="1:51" ht="15" customHeight="1" x14ac:dyDescent="0.2">
      <c r="A147" s="16" t="str">
        <f t="shared" si="82"/>
        <v>ID-S01AP1030-00145</v>
      </c>
      <c r="B147" s="17">
        <v>145</v>
      </c>
      <c r="C147" s="17"/>
      <c r="D147" s="18" t="s">
        <v>362</v>
      </c>
      <c r="E147" s="19" t="s">
        <v>363</v>
      </c>
      <c r="F147" s="20"/>
      <c r="G147" s="21" t="s">
        <v>27</v>
      </c>
      <c r="H147" s="22" t="s">
        <v>28</v>
      </c>
      <c r="I147" s="23" t="s">
        <v>347</v>
      </c>
      <c r="J147" s="22" t="s">
        <v>41</v>
      </c>
      <c r="K147" s="22"/>
      <c r="L147" s="22" t="s">
        <v>31</v>
      </c>
      <c r="M147" s="23"/>
      <c r="N147" s="24"/>
      <c r="O147" s="63"/>
      <c r="P147" s="63"/>
      <c r="Q147" s="25" t="s">
        <v>42</v>
      </c>
      <c r="R147" s="26" t="s">
        <v>43</v>
      </c>
      <c r="S147" s="26" t="s">
        <v>51</v>
      </c>
      <c r="T147" s="26" t="s">
        <v>45</v>
      </c>
      <c r="U147" s="26" t="s">
        <v>46</v>
      </c>
      <c r="V147" s="34">
        <v>0</v>
      </c>
      <c r="W147" s="31"/>
      <c r="X147" s="22">
        <v>12</v>
      </c>
      <c r="Y147" s="152" t="str">
        <f t="shared" si="101"/>
        <v>B</v>
      </c>
      <c r="Z147" s="142" t="s">
        <v>2929</v>
      </c>
      <c r="AA147" s="155">
        <f>COUNTIF($Z$1:Z147,Z147)</f>
        <v>6</v>
      </c>
      <c r="AB147" s="83">
        <f t="shared" si="93"/>
        <v>30</v>
      </c>
      <c r="AC147" s="122" t="str">
        <f>VLOOKUP(Z147,'module list'!A:B,2,0)</f>
        <v>DI</v>
      </c>
      <c r="AD147" s="122"/>
      <c r="AE147" s="32"/>
      <c r="AF147" s="33" t="s">
        <v>37</v>
      </c>
      <c r="AG147" s="16" t="str">
        <f t="shared" si="83"/>
        <v>12.1.2</v>
      </c>
      <c r="AH147" s="222" t="str">
        <f t="shared" si="81"/>
        <v>CK1106B act.carb. pneu.convey. - supply fault</v>
      </c>
      <c r="AI147" s="224"/>
      <c r="AJ147" s="16" t="str">
        <f t="shared" si="76"/>
        <v>CK1106B</v>
      </c>
      <c r="AK147" s="16" t="str">
        <f t="shared" si="84"/>
        <v>A18</v>
      </c>
      <c r="AL147" s="16" t="str">
        <f t="shared" si="98"/>
        <v>CK</v>
      </c>
      <c r="AM147" s="16" t="str">
        <f t="shared" si="86"/>
        <v>1106</v>
      </c>
      <c r="AN147" s="16" t="str">
        <f t="shared" si="95"/>
        <v>B</v>
      </c>
      <c r="AO147" s="16" t="str">
        <f t="shared" si="88"/>
        <v>_</v>
      </c>
      <c r="AP147" s="16">
        <f t="shared" si="89"/>
        <v>11</v>
      </c>
      <c r="AQ147" s="16" t="str">
        <f t="shared" si="100"/>
        <v>YSG</v>
      </c>
      <c r="AR147" s="16" t="str">
        <f t="shared" si="90"/>
        <v>A18CK1106B_YSG</v>
      </c>
      <c r="AS147" s="16" t="str">
        <f t="shared" si="91"/>
        <v>ok</v>
      </c>
      <c r="AW147" s="16" t="str">
        <f t="shared" si="96"/>
        <v/>
      </c>
      <c r="AX147" s="16" t="str">
        <f t="shared" si="97"/>
        <v/>
      </c>
      <c r="AY147" s="16">
        <f t="shared" si="92"/>
        <v>0</v>
      </c>
    </row>
    <row r="148" spans="1:51" ht="15" customHeight="1" x14ac:dyDescent="0.2">
      <c r="A148" s="16" t="str">
        <f t="shared" si="82"/>
        <v>ID-S01AP1030-00146</v>
      </c>
      <c r="B148" s="17">
        <v>146</v>
      </c>
      <c r="C148" s="17"/>
      <c r="D148" s="18" t="s">
        <v>364</v>
      </c>
      <c r="E148" s="19" t="s">
        <v>365</v>
      </c>
      <c r="F148" s="20"/>
      <c r="G148" s="21" t="s">
        <v>27</v>
      </c>
      <c r="H148" s="22" t="s">
        <v>28</v>
      </c>
      <c r="I148" s="23" t="s">
        <v>347</v>
      </c>
      <c r="J148" s="22" t="s">
        <v>41</v>
      </c>
      <c r="K148" s="22"/>
      <c r="L148" s="22" t="s">
        <v>31</v>
      </c>
      <c r="M148" s="23"/>
      <c r="N148" s="24"/>
      <c r="O148" s="63"/>
      <c r="P148" s="63"/>
      <c r="Q148" s="25" t="s">
        <v>54</v>
      </c>
      <c r="R148" s="26" t="s">
        <v>55</v>
      </c>
      <c r="S148" s="26" t="s">
        <v>44</v>
      </c>
      <c r="T148" s="26" t="s">
        <v>56</v>
      </c>
      <c r="U148" s="26" t="s">
        <v>57</v>
      </c>
      <c r="V148" s="34">
        <v>0</v>
      </c>
      <c r="W148" s="31"/>
      <c r="X148" s="22">
        <v>12</v>
      </c>
      <c r="Y148" s="152"/>
      <c r="Z148" s="139" t="s">
        <v>2944</v>
      </c>
      <c r="AA148" s="155">
        <f>COUNTIF($Z$1:Z148,Z148)</f>
        <v>18</v>
      </c>
      <c r="AB148" s="83">
        <f t="shared" si="93"/>
        <v>22</v>
      </c>
      <c r="AC148" s="122" t="str">
        <f>VLOOKUP(Z148,'module list'!A:B,2,0)</f>
        <v>DO</v>
      </c>
      <c r="AD148" s="122"/>
      <c r="AE148" s="32"/>
      <c r="AF148" s="33" t="s">
        <v>37</v>
      </c>
      <c r="AG148" s="16" t="str">
        <f t="shared" si="83"/>
        <v>12.1.1</v>
      </c>
      <c r="AH148" s="222" t="str">
        <f t="shared" si="81"/>
        <v>CK1106B act.carb. pneu.convey. - start/stop</v>
      </c>
      <c r="AI148" s="224"/>
      <c r="AJ148" s="16" t="str">
        <f t="shared" si="76"/>
        <v>CK1106B</v>
      </c>
      <c r="AK148" s="16" t="str">
        <f t="shared" si="84"/>
        <v>A18</v>
      </c>
      <c r="AL148" s="16" t="str">
        <f t="shared" si="98"/>
        <v>CK</v>
      </c>
      <c r="AM148" s="16" t="str">
        <f t="shared" si="86"/>
        <v>1106</v>
      </c>
      <c r="AN148" s="16" t="str">
        <f t="shared" si="95"/>
        <v>B</v>
      </c>
      <c r="AO148" s="16" t="str">
        <f t="shared" si="88"/>
        <v>_</v>
      </c>
      <c r="AP148" s="16">
        <f t="shared" si="89"/>
        <v>11</v>
      </c>
      <c r="AQ148" s="16" t="str">
        <f t="shared" si="100"/>
        <v>HSH</v>
      </c>
      <c r="AR148" s="16" t="str">
        <f t="shared" si="90"/>
        <v>A18CK1106B_HSH</v>
      </c>
      <c r="AS148" s="16" t="str">
        <f t="shared" si="91"/>
        <v>ok</v>
      </c>
      <c r="AW148" s="16" t="str">
        <f t="shared" si="96"/>
        <v/>
      </c>
      <c r="AX148" s="16" t="str">
        <f t="shared" si="97"/>
        <v/>
      </c>
      <c r="AY148" s="16">
        <f t="shared" si="92"/>
        <v>0</v>
      </c>
    </row>
    <row r="149" spans="1:51" ht="15" customHeight="1" x14ac:dyDescent="0.2">
      <c r="A149" s="16" t="str">
        <f t="shared" si="82"/>
        <v>ID-S01AP1030-00147</v>
      </c>
      <c r="B149" s="17">
        <v>147</v>
      </c>
      <c r="C149" s="17"/>
      <c r="D149" s="18" t="s">
        <v>366</v>
      </c>
      <c r="E149" s="19" t="s">
        <v>367</v>
      </c>
      <c r="F149" s="20"/>
      <c r="G149" s="21" t="s">
        <v>27</v>
      </c>
      <c r="H149" s="22" t="s">
        <v>28</v>
      </c>
      <c r="I149" s="23" t="s">
        <v>347</v>
      </c>
      <c r="J149" s="22" t="s">
        <v>41</v>
      </c>
      <c r="K149" s="22"/>
      <c r="L149" s="22" t="s">
        <v>31</v>
      </c>
      <c r="M149" s="23"/>
      <c r="N149" s="24"/>
      <c r="O149" s="63"/>
      <c r="P149" s="63"/>
      <c r="Q149" s="25" t="s">
        <v>42</v>
      </c>
      <c r="R149" s="26" t="s">
        <v>43</v>
      </c>
      <c r="S149" s="26" t="s">
        <v>44</v>
      </c>
      <c r="T149" s="26" t="s">
        <v>45</v>
      </c>
      <c r="U149" s="26" t="s">
        <v>46</v>
      </c>
      <c r="V149" s="34">
        <v>0</v>
      </c>
      <c r="W149" s="31"/>
      <c r="X149" s="22">
        <v>12</v>
      </c>
      <c r="Y149" s="152" t="str">
        <f t="shared" ref="Y149:Y150" si="102">AN149</f>
        <v>A</v>
      </c>
      <c r="Z149" s="142" t="s">
        <v>2928</v>
      </c>
      <c r="AA149" s="155">
        <f>COUNTIF($Z$1:Z149,Z149)</f>
        <v>14</v>
      </c>
      <c r="AB149" s="83">
        <f t="shared" si="93"/>
        <v>30</v>
      </c>
      <c r="AC149" s="122" t="str">
        <f>VLOOKUP(Z149,'module list'!A:B,2,0)</f>
        <v>DI</v>
      </c>
      <c r="AD149" s="122"/>
      <c r="AE149" s="32"/>
      <c r="AF149" s="33" t="s">
        <v>37</v>
      </c>
      <c r="AG149" s="16" t="str">
        <f t="shared" si="83"/>
        <v>12.1.1</v>
      </c>
      <c r="AH149" s="222" t="str">
        <f t="shared" si="81"/>
        <v>FN1105A cooling act.carb. M1104A - in running</v>
      </c>
      <c r="AI149" s="224"/>
      <c r="AJ149" s="16" t="str">
        <f t="shared" si="76"/>
        <v>FN1105A</v>
      </c>
      <c r="AK149" s="16" t="str">
        <f t="shared" si="84"/>
        <v>A18</v>
      </c>
      <c r="AL149" s="16" t="str">
        <f t="shared" si="98"/>
        <v>FN</v>
      </c>
      <c r="AM149" s="16" t="str">
        <f t="shared" si="86"/>
        <v>1105</v>
      </c>
      <c r="AN149" s="16" t="str">
        <f t="shared" si="95"/>
        <v>A</v>
      </c>
      <c r="AO149" s="16" t="str">
        <f t="shared" si="88"/>
        <v>_</v>
      </c>
      <c r="AP149" s="16">
        <f t="shared" si="89"/>
        <v>11</v>
      </c>
      <c r="AQ149" s="16" t="str">
        <f t="shared" si="100"/>
        <v>YLH</v>
      </c>
      <c r="AR149" s="16" t="str">
        <f t="shared" si="90"/>
        <v>A18FN1105A_YLH</v>
      </c>
      <c r="AS149" s="16" t="str">
        <f t="shared" si="91"/>
        <v>ok</v>
      </c>
      <c r="AW149" s="16" t="str">
        <f t="shared" si="96"/>
        <v/>
      </c>
      <c r="AX149" s="16" t="str">
        <f t="shared" si="97"/>
        <v/>
      </c>
      <c r="AY149" s="16">
        <f t="shared" si="92"/>
        <v>0</v>
      </c>
    </row>
    <row r="150" spans="1:51" ht="15" customHeight="1" x14ac:dyDescent="0.2">
      <c r="A150" s="16" t="str">
        <f t="shared" si="82"/>
        <v>ID-S01AP1030-00148</v>
      </c>
      <c r="B150" s="17">
        <v>148</v>
      </c>
      <c r="C150" s="17"/>
      <c r="D150" s="18" t="s">
        <v>368</v>
      </c>
      <c r="E150" s="19" t="s">
        <v>369</v>
      </c>
      <c r="F150" s="20"/>
      <c r="G150" s="21" t="s">
        <v>27</v>
      </c>
      <c r="H150" s="22" t="s">
        <v>28</v>
      </c>
      <c r="I150" s="23" t="s">
        <v>347</v>
      </c>
      <c r="J150" s="22" t="s">
        <v>41</v>
      </c>
      <c r="K150" s="22"/>
      <c r="L150" s="22" t="s">
        <v>31</v>
      </c>
      <c r="M150" s="23"/>
      <c r="N150" s="24"/>
      <c r="O150" s="63"/>
      <c r="P150" s="63"/>
      <c r="Q150" s="25" t="s">
        <v>42</v>
      </c>
      <c r="R150" s="26" t="s">
        <v>43</v>
      </c>
      <c r="S150" s="26" t="s">
        <v>51</v>
      </c>
      <c r="T150" s="26" t="s">
        <v>45</v>
      </c>
      <c r="U150" s="26" t="s">
        <v>46</v>
      </c>
      <c r="V150" s="34">
        <v>0</v>
      </c>
      <c r="W150" s="31"/>
      <c r="X150" s="22">
        <v>12</v>
      </c>
      <c r="Y150" s="152" t="str">
        <f t="shared" si="102"/>
        <v>A</v>
      </c>
      <c r="Z150" s="142" t="s">
        <v>2928</v>
      </c>
      <c r="AA150" s="155">
        <f>COUNTIF($Z$1:Z150,Z150)</f>
        <v>15</v>
      </c>
      <c r="AB150" s="83">
        <f t="shared" si="93"/>
        <v>30</v>
      </c>
      <c r="AC150" s="122" t="str">
        <f>VLOOKUP(Z150,'module list'!A:B,2,0)</f>
        <v>DI</v>
      </c>
      <c r="AD150" s="122"/>
      <c r="AE150" s="32"/>
      <c r="AF150" s="33" t="s">
        <v>37</v>
      </c>
      <c r="AG150" s="16" t="str">
        <f t="shared" si="83"/>
        <v>12.1.1</v>
      </c>
      <c r="AH150" s="222" t="str">
        <f t="shared" si="81"/>
        <v>FN1105A cooling act.carb. M1104A - supply fault</v>
      </c>
      <c r="AI150" s="224"/>
      <c r="AJ150" s="16" t="str">
        <f t="shared" si="76"/>
        <v>FN1105A</v>
      </c>
      <c r="AK150" s="16" t="str">
        <f t="shared" si="84"/>
        <v>A18</v>
      </c>
      <c r="AL150" s="16" t="str">
        <f t="shared" si="98"/>
        <v>FN</v>
      </c>
      <c r="AM150" s="16" t="str">
        <f t="shared" si="86"/>
        <v>1105</v>
      </c>
      <c r="AN150" s="16" t="str">
        <f t="shared" si="95"/>
        <v>A</v>
      </c>
      <c r="AO150" s="16" t="str">
        <f t="shared" si="88"/>
        <v>_</v>
      </c>
      <c r="AP150" s="16">
        <f t="shared" si="89"/>
        <v>11</v>
      </c>
      <c r="AQ150" s="16" t="str">
        <f t="shared" si="100"/>
        <v>YSG</v>
      </c>
      <c r="AR150" s="16" t="str">
        <f t="shared" si="90"/>
        <v>A18FN1105A_YSG</v>
      </c>
      <c r="AS150" s="16" t="str">
        <f t="shared" si="91"/>
        <v>ok</v>
      </c>
      <c r="AW150" s="16" t="str">
        <f t="shared" si="96"/>
        <v/>
      </c>
      <c r="AX150" s="16" t="str">
        <f t="shared" si="97"/>
        <v/>
      </c>
      <c r="AY150" s="16">
        <f t="shared" si="92"/>
        <v>0</v>
      </c>
    </row>
    <row r="151" spans="1:51" ht="15" customHeight="1" x14ac:dyDescent="0.2">
      <c r="A151" s="16" t="str">
        <f t="shared" si="82"/>
        <v>ID-S01AP1030-00149</v>
      </c>
      <c r="B151" s="17">
        <v>149</v>
      </c>
      <c r="C151" s="17"/>
      <c r="D151" s="18" t="s">
        <v>370</v>
      </c>
      <c r="E151" s="19" t="s">
        <v>371</v>
      </c>
      <c r="F151" s="20"/>
      <c r="G151" s="21" t="s">
        <v>27</v>
      </c>
      <c r="H151" s="22" t="s">
        <v>28</v>
      </c>
      <c r="I151" s="23" t="s">
        <v>347</v>
      </c>
      <c r="J151" s="22" t="s">
        <v>41</v>
      </c>
      <c r="K151" s="22"/>
      <c r="L151" s="22" t="s">
        <v>31</v>
      </c>
      <c r="M151" s="23"/>
      <c r="N151" s="24"/>
      <c r="O151" s="63"/>
      <c r="P151" s="63"/>
      <c r="Q151" s="25" t="s">
        <v>54</v>
      </c>
      <c r="R151" s="26" t="s">
        <v>55</v>
      </c>
      <c r="S151" s="26" t="s">
        <v>44</v>
      </c>
      <c r="T151" s="26" t="s">
        <v>56</v>
      </c>
      <c r="U151" s="26" t="s">
        <v>57</v>
      </c>
      <c r="V151" s="34">
        <v>0</v>
      </c>
      <c r="W151" s="31"/>
      <c r="X151" s="22">
        <v>12</v>
      </c>
      <c r="Y151" s="152"/>
      <c r="Z151" s="139" t="s">
        <v>2945</v>
      </c>
      <c r="AA151" s="155">
        <f>COUNTIF($Z$1:Z151,Z151)</f>
        <v>10</v>
      </c>
      <c r="AB151" s="83">
        <f t="shared" si="93"/>
        <v>39</v>
      </c>
      <c r="AC151" s="122" t="str">
        <f>VLOOKUP(Z151,'module list'!A:B,2,0)</f>
        <v>DO</v>
      </c>
      <c r="AD151" s="122"/>
      <c r="AE151" s="32"/>
      <c r="AF151" s="33" t="s">
        <v>37</v>
      </c>
      <c r="AG151" s="16" t="str">
        <f t="shared" si="83"/>
        <v>12.1.2</v>
      </c>
      <c r="AH151" s="222" t="str">
        <f t="shared" si="81"/>
        <v>FN1105A cooling act.carb. M1104A - start/stop</v>
      </c>
      <c r="AI151" s="224"/>
      <c r="AJ151" s="16" t="str">
        <f t="shared" si="76"/>
        <v>FN1105A</v>
      </c>
      <c r="AK151" s="16" t="str">
        <f t="shared" si="84"/>
        <v>A18</v>
      </c>
      <c r="AL151" s="16" t="str">
        <f t="shared" si="98"/>
        <v>FN</v>
      </c>
      <c r="AM151" s="16" t="str">
        <f t="shared" si="86"/>
        <v>1105</v>
      </c>
      <c r="AN151" s="16" t="str">
        <f t="shared" si="95"/>
        <v>A</v>
      </c>
      <c r="AO151" s="16" t="str">
        <f t="shared" si="88"/>
        <v>_</v>
      </c>
      <c r="AP151" s="16">
        <f t="shared" si="89"/>
        <v>11</v>
      </c>
      <c r="AQ151" s="16" t="str">
        <f t="shared" si="100"/>
        <v>HSH</v>
      </c>
      <c r="AR151" s="16" t="str">
        <f t="shared" si="90"/>
        <v>A18FN1105A_HSH</v>
      </c>
      <c r="AS151" s="16" t="str">
        <f t="shared" si="91"/>
        <v>ok</v>
      </c>
      <c r="AW151" s="16" t="str">
        <f t="shared" si="96"/>
        <v/>
      </c>
      <c r="AX151" s="16" t="str">
        <f t="shared" si="97"/>
        <v/>
      </c>
      <c r="AY151" s="16">
        <f t="shared" si="92"/>
        <v>0</v>
      </c>
    </row>
    <row r="152" spans="1:51" ht="15" customHeight="1" x14ac:dyDescent="0.2">
      <c r="A152" s="16" t="str">
        <f t="shared" si="82"/>
        <v>ID-S01AP1030-00150</v>
      </c>
      <c r="B152" s="17">
        <v>150</v>
      </c>
      <c r="C152" s="17"/>
      <c r="D152" s="18" t="s">
        <v>372</v>
      </c>
      <c r="E152" s="19" t="s">
        <v>373</v>
      </c>
      <c r="F152" s="20"/>
      <c r="G152" s="21" t="s">
        <v>27</v>
      </c>
      <c r="H152" s="22" t="s">
        <v>28</v>
      </c>
      <c r="I152" s="23" t="s">
        <v>347</v>
      </c>
      <c r="J152" s="22" t="s">
        <v>41</v>
      </c>
      <c r="K152" s="22"/>
      <c r="L152" s="22" t="s">
        <v>31</v>
      </c>
      <c r="M152" s="23"/>
      <c r="N152" s="24"/>
      <c r="O152" s="63"/>
      <c r="P152" s="63"/>
      <c r="Q152" s="25" t="s">
        <v>42</v>
      </c>
      <c r="R152" s="26" t="s">
        <v>43</v>
      </c>
      <c r="S152" s="26" t="s">
        <v>44</v>
      </c>
      <c r="T152" s="26" t="s">
        <v>45</v>
      </c>
      <c r="U152" s="26" t="s">
        <v>46</v>
      </c>
      <c r="V152" s="34">
        <v>0</v>
      </c>
      <c r="W152" s="31"/>
      <c r="X152" s="22">
        <v>12</v>
      </c>
      <c r="Y152" s="152" t="str">
        <f t="shared" ref="Y152:Y153" si="103">AN152</f>
        <v>B</v>
      </c>
      <c r="Z152" s="142" t="s">
        <v>2921</v>
      </c>
      <c r="AA152" s="155">
        <f>COUNTIF($Z$1:Z152,Z152)</f>
        <v>23</v>
      </c>
      <c r="AB152" s="83">
        <f t="shared" si="93"/>
        <v>27</v>
      </c>
      <c r="AC152" s="122" t="str">
        <f>VLOOKUP(Z152,'module list'!A:B,2,0)</f>
        <v>DI</v>
      </c>
      <c r="AD152" s="122"/>
      <c r="AE152" s="32"/>
      <c r="AF152" s="33" t="s">
        <v>37</v>
      </c>
      <c r="AG152" s="16" t="str">
        <f t="shared" si="83"/>
        <v>12.1.2</v>
      </c>
      <c r="AH152" s="222" t="str">
        <f t="shared" si="81"/>
        <v>FN1105B cooling act.carb. M1104B - in running</v>
      </c>
      <c r="AI152" s="224"/>
      <c r="AJ152" s="16" t="str">
        <f t="shared" si="76"/>
        <v>FN1105B</v>
      </c>
      <c r="AK152" s="16" t="str">
        <f t="shared" si="84"/>
        <v>A18</v>
      </c>
      <c r="AL152" s="16" t="str">
        <f t="shared" si="98"/>
        <v>FN</v>
      </c>
      <c r="AM152" s="16" t="str">
        <f t="shared" si="86"/>
        <v>1105</v>
      </c>
      <c r="AN152" s="16" t="str">
        <f t="shared" si="95"/>
        <v>B</v>
      </c>
      <c r="AO152" s="16" t="str">
        <f t="shared" si="88"/>
        <v>_</v>
      </c>
      <c r="AP152" s="16">
        <f t="shared" si="89"/>
        <v>11</v>
      </c>
      <c r="AQ152" s="16" t="str">
        <f t="shared" si="100"/>
        <v>YLH</v>
      </c>
      <c r="AR152" s="16" t="str">
        <f t="shared" si="90"/>
        <v>A18FN1105B_YLH</v>
      </c>
      <c r="AS152" s="16" t="str">
        <f t="shared" si="91"/>
        <v>ok</v>
      </c>
      <c r="AW152" s="16" t="str">
        <f t="shared" si="96"/>
        <v/>
      </c>
      <c r="AX152" s="16" t="str">
        <f t="shared" si="97"/>
        <v/>
      </c>
      <c r="AY152" s="16">
        <f t="shared" si="92"/>
        <v>0</v>
      </c>
    </row>
    <row r="153" spans="1:51" ht="15" customHeight="1" x14ac:dyDescent="0.2">
      <c r="A153" s="16" t="str">
        <f t="shared" si="82"/>
        <v>ID-S01AP1030-00151</v>
      </c>
      <c r="B153" s="17">
        <v>151</v>
      </c>
      <c r="C153" s="17"/>
      <c r="D153" s="18" t="s">
        <v>374</v>
      </c>
      <c r="E153" s="19" t="s">
        <v>375</v>
      </c>
      <c r="F153" s="20"/>
      <c r="G153" s="21" t="s">
        <v>27</v>
      </c>
      <c r="H153" s="22" t="s">
        <v>28</v>
      </c>
      <c r="I153" s="23" t="s">
        <v>347</v>
      </c>
      <c r="J153" s="22" t="s">
        <v>41</v>
      </c>
      <c r="K153" s="22"/>
      <c r="L153" s="22" t="s">
        <v>31</v>
      </c>
      <c r="M153" s="23"/>
      <c r="N153" s="24"/>
      <c r="O153" s="63"/>
      <c r="P153" s="63"/>
      <c r="Q153" s="25" t="s">
        <v>42</v>
      </c>
      <c r="R153" s="26" t="s">
        <v>43</v>
      </c>
      <c r="S153" s="26" t="s">
        <v>51</v>
      </c>
      <c r="T153" s="26" t="s">
        <v>45</v>
      </c>
      <c r="U153" s="26" t="s">
        <v>46</v>
      </c>
      <c r="V153" s="34">
        <v>0</v>
      </c>
      <c r="W153" s="31"/>
      <c r="X153" s="22">
        <v>12</v>
      </c>
      <c r="Y153" s="152" t="str">
        <f t="shared" si="103"/>
        <v>B</v>
      </c>
      <c r="Z153" s="142" t="s">
        <v>2921</v>
      </c>
      <c r="AA153" s="155">
        <f>COUNTIF($Z$1:Z153,Z153)</f>
        <v>24</v>
      </c>
      <c r="AB153" s="83">
        <f t="shared" si="93"/>
        <v>27</v>
      </c>
      <c r="AC153" s="122" t="str">
        <f>VLOOKUP(Z153,'module list'!A:B,2,0)</f>
        <v>DI</v>
      </c>
      <c r="AD153" s="122"/>
      <c r="AE153" s="32"/>
      <c r="AF153" s="33" t="s">
        <v>37</v>
      </c>
      <c r="AG153" s="16" t="str">
        <f t="shared" si="83"/>
        <v>12.1.2</v>
      </c>
      <c r="AH153" s="222" t="str">
        <f t="shared" si="81"/>
        <v>FN1105B cooling act.carb. M1104B - supply fault</v>
      </c>
      <c r="AI153" s="224"/>
      <c r="AJ153" s="16" t="str">
        <f t="shared" si="76"/>
        <v>FN1105B</v>
      </c>
      <c r="AK153" s="16" t="str">
        <f t="shared" si="84"/>
        <v>A18</v>
      </c>
      <c r="AL153" s="16" t="str">
        <f t="shared" si="98"/>
        <v>FN</v>
      </c>
      <c r="AM153" s="16" t="str">
        <f t="shared" si="86"/>
        <v>1105</v>
      </c>
      <c r="AN153" s="16" t="str">
        <f t="shared" si="95"/>
        <v>B</v>
      </c>
      <c r="AO153" s="16" t="str">
        <f t="shared" si="88"/>
        <v>_</v>
      </c>
      <c r="AP153" s="16">
        <f t="shared" si="89"/>
        <v>11</v>
      </c>
      <c r="AQ153" s="16" t="str">
        <f t="shared" si="100"/>
        <v>YSG</v>
      </c>
      <c r="AR153" s="16" t="str">
        <f t="shared" si="90"/>
        <v>A18FN1105B_YSG</v>
      </c>
      <c r="AS153" s="16" t="str">
        <f t="shared" si="91"/>
        <v>ok</v>
      </c>
      <c r="AW153" s="16" t="str">
        <f t="shared" si="96"/>
        <v/>
      </c>
      <c r="AX153" s="16" t="str">
        <f t="shared" si="97"/>
        <v/>
      </c>
      <c r="AY153" s="16">
        <f t="shared" si="92"/>
        <v>0</v>
      </c>
    </row>
    <row r="154" spans="1:51" ht="15" customHeight="1" x14ac:dyDescent="0.2">
      <c r="A154" s="16" t="str">
        <f t="shared" si="82"/>
        <v>ID-S01AP1030-00152</v>
      </c>
      <c r="B154" s="17">
        <v>152</v>
      </c>
      <c r="C154" s="17"/>
      <c r="D154" s="18" t="s">
        <v>376</v>
      </c>
      <c r="E154" s="19" t="s">
        <v>377</v>
      </c>
      <c r="F154" s="20"/>
      <c r="G154" s="21" t="s">
        <v>27</v>
      </c>
      <c r="H154" s="22" t="s">
        <v>28</v>
      </c>
      <c r="I154" s="23" t="s">
        <v>347</v>
      </c>
      <c r="J154" s="22" t="s">
        <v>41</v>
      </c>
      <c r="K154" s="22"/>
      <c r="L154" s="22" t="s">
        <v>31</v>
      </c>
      <c r="M154" s="23"/>
      <c r="N154" s="24"/>
      <c r="O154" s="63"/>
      <c r="P154" s="63"/>
      <c r="Q154" s="25" t="s">
        <v>54</v>
      </c>
      <c r="R154" s="26" t="s">
        <v>55</v>
      </c>
      <c r="S154" s="26" t="s">
        <v>44</v>
      </c>
      <c r="T154" s="26" t="s">
        <v>56</v>
      </c>
      <c r="U154" s="26" t="s">
        <v>57</v>
      </c>
      <c r="V154" s="34">
        <v>0</v>
      </c>
      <c r="W154" s="31"/>
      <c r="X154" s="22">
        <v>12</v>
      </c>
      <c r="Y154" s="152"/>
      <c r="Z154" s="139" t="s">
        <v>2945</v>
      </c>
      <c r="AA154" s="155">
        <f>COUNTIF($Z$1:Z154,Z154)</f>
        <v>11</v>
      </c>
      <c r="AB154" s="83">
        <f t="shared" si="93"/>
        <v>39</v>
      </c>
      <c r="AC154" s="122" t="str">
        <f>VLOOKUP(Z154,'module list'!A:B,2,0)</f>
        <v>DO</v>
      </c>
      <c r="AD154" s="122"/>
      <c r="AE154" s="32"/>
      <c r="AF154" s="33" t="s">
        <v>37</v>
      </c>
      <c r="AG154" s="16" t="str">
        <f t="shared" si="83"/>
        <v>12.1.2</v>
      </c>
      <c r="AH154" s="222" t="str">
        <f t="shared" si="81"/>
        <v>FN1105B cooling act.carb. M1104B - start/stop</v>
      </c>
      <c r="AI154" s="224"/>
      <c r="AJ154" s="16" t="str">
        <f t="shared" si="76"/>
        <v>FN1105B</v>
      </c>
      <c r="AK154" s="16" t="str">
        <f t="shared" si="84"/>
        <v>A18</v>
      </c>
      <c r="AL154" s="16" t="str">
        <f t="shared" si="98"/>
        <v>FN</v>
      </c>
      <c r="AM154" s="16" t="str">
        <f t="shared" si="86"/>
        <v>1105</v>
      </c>
      <c r="AN154" s="16" t="str">
        <f t="shared" si="95"/>
        <v>B</v>
      </c>
      <c r="AO154" s="16" t="str">
        <f t="shared" si="88"/>
        <v>_</v>
      </c>
      <c r="AP154" s="16">
        <f t="shared" si="89"/>
        <v>11</v>
      </c>
      <c r="AQ154" s="16" t="str">
        <f t="shared" si="100"/>
        <v>HSH</v>
      </c>
      <c r="AR154" s="16" t="str">
        <f t="shared" si="90"/>
        <v>A18FN1105B_HSH</v>
      </c>
      <c r="AS154" s="16" t="str">
        <f t="shared" si="91"/>
        <v>ok</v>
      </c>
      <c r="AW154" s="16" t="str">
        <f t="shared" si="96"/>
        <v/>
      </c>
      <c r="AX154" s="16" t="str">
        <f t="shared" si="97"/>
        <v/>
      </c>
      <c r="AY154" s="16">
        <f t="shared" si="92"/>
        <v>0</v>
      </c>
    </row>
    <row r="155" spans="1:51" ht="15" customHeight="1" x14ac:dyDescent="0.2">
      <c r="A155" s="16" t="str">
        <f t="shared" si="82"/>
        <v>ID-S01AP1030-00153</v>
      </c>
      <c r="B155" s="17">
        <v>153</v>
      </c>
      <c r="C155" s="17"/>
      <c r="D155" s="18" t="s">
        <v>378</v>
      </c>
      <c r="E155" s="19" t="s">
        <v>379</v>
      </c>
      <c r="F155" s="20"/>
      <c r="G155" s="21" t="s">
        <v>27</v>
      </c>
      <c r="H155" s="22" t="s">
        <v>28</v>
      </c>
      <c r="I155" s="23" t="s">
        <v>347</v>
      </c>
      <c r="J155" s="22" t="s">
        <v>146</v>
      </c>
      <c r="K155" s="22"/>
      <c r="L155" s="22" t="s">
        <v>31</v>
      </c>
      <c r="M155" s="23"/>
      <c r="N155" s="24"/>
      <c r="O155" s="63"/>
      <c r="P155" s="63"/>
      <c r="Q155" s="25" t="s">
        <v>42</v>
      </c>
      <c r="R155" s="26" t="s">
        <v>43</v>
      </c>
      <c r="S155" s="26" t="s">
        <v>51</v>
      </c>
      <c r="T155" s="26" t="s">
        <v>45</v>
      </c>
      <c r="U155" s="26" t="s">
        <v>46</v>
      </c>
      <c r="V155" s="34">
        <v>0</v>
      </c>
      <c r="W155" s="31"/>
      <c r="X155" s="22">
        <v>12</v>
      </c>
      <c r="Y155" s="152" t="str">
        <f t="shared" ref="Y155:Y158" si="104">AN155</f>
        <v>A</v>
      </c>
      <c r="Z155" s="142" t="s">
        <v>2932</v>
      </c>
      <c r="AA155" s="155">
        <f>COUNTIF($Z$1:Z155,Z155)</f>
        <v>12</v>
      </c>
      <c r="AB155" s="83">
        <f t="shared" si="93"/>
        <v>27</v>
      </c>
      <c r="AC155" s="122" t="str">
        <f>VLOOKUP(Z155,'module list'!A:B,2,0)</f>
        <v>DI</v>
      </c>
      <c r="AD155" s="122"/>
      <c r="AE155" s="32"/>
      <c r="AF155" s="33" t="s">
        <v>37</v>
      </c>
      <c r="AG155" s="16" t="str">
        <f t="shared" si="83"/>
        <v>12.1.5</v>
      </c>
      <c r="AH155" s="222" t="str">
        <f t="shared" si="81"/>
        <v>L FSL1106A act.carb. pneu.convey.</v>
      </c>
      <c r="AI155" s="224"/>
      <c r="AJ155" s="16" t="str">
        <f t="shared" si="76"/>
        <v>L</v>
      </c>
      <c r="AK155" s="16" t="str">
        <f t="shared" si="84"/>
        <v>A18</v>
      </c>
      <c r="AL155" s="16" t="str">
        <f t="shared" ref="AL155:AL156" si="105">MID(D155,4,3)</f>
        <v>FSL</v>
      </c>
      <c r="AM155" s="16" t="str">
        <f t="shared" si="86"/>
        <v>1106</v>
      </c>
      <c r="AN155" s="16" t="str">
        <f t="shared" ref="AN155:AN156" si="106">MID(D155,11,1)</f>
        <v>A</v>
      </c>
      <c r="AO155" s="16" t="str">
        <f t="shared" si="88"/>
        <v/>
      </c>
      <c r="AP155" s="16" t="str">
        <f t="shared" si="89"/>
        <v/>
      </c>
      <c r="AQ155" s="226"/>
      <c r="AR155" s="16" t="str">
        <f t="shared" si="90"/>
        <v>A18FSL1106A</v>
      </c>
      <c r="AS155" s="16" t="str">
        <f t="shared" si="91"/>
        <v>ok</v>
      </c>
      <c r="AW155" s="16" t="str">
        <f t="shared" si="96"/>
        <v/>
      </c>
      <c r="AX155" s="16" t="str">
        <f t="shared" si="97"/>
        <v/>
      </c>
      <c r="AY155" s="16">
        <f t="shared" si="92"/>
        <v>0</v>
      </c>
    </row>
    <row r="156" spans="1:51" ht="15" customHeight="1" x14ac:dyDescent="0.2">
      <c r="A156" s="16" t="str">
        <f t="shared" si="82"/>
        <v>ID-S01AP1030-00154</v>
      </c>
      <c r="B156" s="17">
        <v>154</v>
      </c>
      <c r="C156" s="17"/>
      <c r="D156" s="18" t="s">
        <v>380</v>
      </c>
      <c r="E156" s="19" t="s">
        <v>381</v>
      </c>
      <c r="F156" s="20"/>
      <c r="G156" s="21" t="s">
        <v>27</v>
      </c>
      <c r="H156" s="22" t="s">
        <v>28</v>
      </c>
      <c r="I156" s="23" t="s">
        <v>347</v>
      </c>
      <c r="J156" s="22" t="s">
        <v>146</v>
      </c>
      <c r="K156" s="22"/>
      <c r="L156" s="22" t="s">
        <v>31</v>
      </c>
      <c r="M156" s="23"/>
      <c r="N156" s="24"/>
      <c r="O156" s="63"/>
      <c r="P156" s="63"/>
      <c r="Q156" s="25" t="s">
        <v>42</v>
      </c>
      <c r="R156" s="26" t="s">
        <v>43</v>
      </c>
      <c r="S156" s="26" t="s">
        <v>51</v>
      </c>
      <c r="T156" s="26" t="s">
        <v>45</v>
      </c>
      <c r="U156" s="26" t="s">
        <v>46</v>
      </c>
      <c r="V156" s="34">
        <v>0</v>
      </c>
      <c r="W156" s="31"/>
      <c r="X156" s="22">
        <v>12</v>
      </c>
      <c r="Y156" s="152" t="str">
        <f t="shared" si="104"/>
        <v>B</v>
      </c>
      <c r="Z156" s="142" t="s">
        <v>2933</v>
      </c>
      <c r="AA156" s="155">
        <f>COUNTIF($Z$1:Z156,Z156)</f>
        <v>11</v>
      </c>
      <c r="AB156" s="83">
        <f t="shared" si="93"/>
        <v>27</v>
      </c>
      <c r="AC156" s="122" t="str">
        <f>VLOOKUP(Z156,'module list'!A:B,2,0)</f>
        <v>DI</v>
      </c>
      <c r="AD156" s="122"/>
      <c r="AE156" s="32"/>
      <c r="AF156" s="33" t="s">
        <v>37</v>
      </c>
      <c r="AG156" s="16" t="str">
        <f t="shared" si="83"/>
        <v>12.1.6</v>
      </c>
      <c r="AH156" s="222" t="str">
        <f t="shared" si="81"/>
        <v>L FSL1106B act.carb. pneu.convey.</v>
      </c>
      <c r="AI156" s="224"/>
      <c r="AJ156" s="16" t="str">
        <f t="shared" si="76"/>
        <v>L</v>
      </c>
      <c r="AK156" s="16" t="str">
        <f t="shared" si="84"/>
        <v>A18</v>
      </c>
      <c r="AL156" s="16" t="str">
        <f t="shared" si="105"/>
        <v>FSL</v>
      </c>
      <c r="AM156" s="16" t="str">
        <f t="shared" si="86"/>
        <v>1106</v>
      </c>
      <c r="AN156" s="16" t="str">
        <f t="shared" si="106"/>
        <v>B</v>
      </c>
      <c r="AO156" s="16" t="str">
        <f t="shared" si="88"/>
        <v/>
      </c>
      <c r="AP156" s="16" t="str">
        <f t="shared" si="89"/>
        <v/>
      </c>
      <c r="AQ156" s="226"/>
      <c r="AR156" s="16" t="str">
        <f t="shared" si="90"/>
        <v>A18FSL1106B</v>
      </c>
      <c r="AS156" s="16" t="str">
        <f t="shared" si="91"/>
        <v>ok</v>
      </c>
      <c r="AW156" s="16" t="str">
        <f t="shared" si="96"/>
        <v/>
      </c>
      <c r="AX156" s="16" t="str">
        <f t="shared" si="97"/>
        <v/>
      </c>
      <c r="AY156" s="16">
        <f t="shared" si="92"/>
        <v>0</v>
      </c>
    </row>
    <row r="157" spans="1:51" ht="15" customHeight="1" x14ac:dyDescent="0.2">
      <c r="A157" s="16" t="str">
        <f t="shared" si="82"/>
        <v>ID-S01AP1030-00155</v>
      </c>
      <c r="B157" s="17">
        <v>155</v>
      </c>
      <c r="C157" s="17"/>
      <c r="D157" s="18" t="s">
        <v>382</v>
      </c>
      <c r="E157" s="19" t="s">
        <v>383</v>
      </c>
      <c r="F157" s="20"/>
      <c r="G157" s="21" t="s">
        <v>27</v>
      </c>
      <c r="H157" s="22" t="s">
        <v>28</v>
      </c>
      <c r="I157" s="23" t="s">
        <v>347</v>
      </c>
      <c r="J157" s="22" t="s">
        <v>384</v>
      </c>
      <c r="K157" s="22"/>
      <c r="L157" s="22" t="s">
        <v>31</v>
      </c>
      <c r="M157" s="23"/>
      <c r="N157" s="24"/>
      <c r="O157" s="63"/>
      <c r="P157" s="63"/>
      <c r="Q157" s="25" t="s">
        <v>42</v>
      </c>
      <c r="R157" s="26" t="s">
        <v>43</v>
      </c>
      <c r="S157" s="26" t="s">
        <v>44</v>
      </c>
      <c r="T157" s="26" t="s">
        <v>45</v>
      </c>
      <c r="U157" s="26" t="s">
        <v>46</v>
      </c>
      <c r="V157" s="34">
        <v>0</v>
      </c>
      <c r="W157" s="31"/>
      <c r="X157" s="22">
        <v>12</v>
      </c>
      <c r="Y157" s="152" t="str">
        <f t="shared" si="104"/>
        <v>A</v>
      </c>
      <c r="Z157" s="142" t="s">
        <v>2926</v>
      </c>
      <c r="AA157" s="155">
        <f>COUNTIF($Z$1:Z157,Z157)</f>
        <v>1</v>
      </c>
      <c r="AB157" s="83">
        <f t="shared" si="93"/>
        <v>18</v>
      </c>
      <c r="AC157" s="122" t="str">
        <f>VLOOKUP(Z157,'module list'!A:B,2,0)</f>
        <v>DI</v>
      </c>
      <c r="AD157" s="122"/>
      <c r="AE157" s="32"/>
      <c r="AF157" s="33" t="s">
        <v>37</v>
      </c>
      <c r="AG157" s="16" t="str">
        <f t="shared" si="83"/>
        <v>12.1.7</v>
      </c>
      <c r="AH157" s="222" t="str">
        <f t="shared" si="81"/>
        <v>HV1101A extract. act.carb. silos SL1100 - opened</v>
      </c>
      <c r="AI157" s="224"/>
      <c r="AJ157" s="16" t="str">
        <f t="shared" si="76"/>
        <v>HV1101A</v>
      </c>
      <c r="AK157" s="16" t="str">
        <f t="shared" si="84"/>
        <v>A18</v>
      </c>
      <c r="AL157" s="16" t="str">
        <f t="shared" ref="AL157:AL159" si="107">MID(D157,4,2)</f>
        <v>HV</v>
      </c>
      <c r="AM157" s="16" t="str">
        <f t="shared" si="86"/>
        <v>1101</v>
      </c>
      <c r="AN157" s="16" t="str">
        <f t="shared" si="95"/>
        <v>A</v>
      </c>
      <c r="AO157" s="16" t="str">
        <f t="shared" si="88"/>
        <v>_</v>
      </c>
      <c r="AP157" s="16">
        <f t="shared" si="89"/>
        <v>11</v>
      </c>
      <c r="AQ157" s="16" t="str">
        <f t="shared" ref="AQ157:AQ168" si="108">RIGHT(D157,LEN(D157)-FIND("_",D157))</f>
        <v>ZSH</v>
      </c>
      <c r="AR157" s="16" t="str">
        <f t="shared" si="90"/>
        <v>A18HV1101A_ZSH</v>
      </c>
      <c r="AS157" s="16" t="str">
        <f t="shared" si="91"/>
        <v>ok</v>
      </c>
      <c r="AW157" s="16" t="str">
        <f t="shared" si="96"/>
        <v/>
      </c>
      <c r="AX157" s="16" t="str">
        <f t="shared" si="97"/>
        <v/>
      </c>
      <c r="AY157" s="16">
        <f t="shared" si="92"/>
        <v>0</v>
      </c>
    </row>
    <row r="158" spans="1:51" ht="15" customHeight="1" x14ac:dyDescent="0.2">
      <c r="A158" s="16" t="str">
        <f t="shared" si="82"/>
        <v>ID-S01AP1030-00156</v>
      </c>
      <c r="B158" s="17">
        <v>156</v>
      </c>
      <c r="C158" s="17"/>
      <c r="D158" s="18" t="s">
        <v>385</v>
      </c>
      <c r="E158" s="19" t="s">
        <v>386</v>
      </c>
      <c r="F158" s="20"/>
      <c r="G158" s="21" t="s">
        <v>27</v>
      </c>
      <c r="H158" s="22" t="s">
        <v>28</v>
      </c>
      <c r="I158" s="23" t="s">
        <v>347</v>
      </c>
      <c r="J158" s="22" t="s">
        <v>384</v>
      </c>
      <c r="K158" s="22"/>
      <c r="L158" s="22" t="s">
        <v>31</v>
      </c>
      <c r="M158" s="23"/>
      <c r="N158" s="24"/>
      <c r="O158" s="63"/>
      <c r="P158" s="63"/>
      <c r="Q158" s="25" t="s">
        <v>42</v>
      </c>
      <c r="R158" s="26" t="s">
        <v>43</v>
      </c>
      <c r="S158" s="26" t="s">
        <v>44</v>
      </c>
      <c r="T158" s="26" t="s">
        <v>45</v>
      </c>
      <c r="U158" s="26" t="s">
        <v>46</v>
      </c>
      <c r="V158" s="34">
        <v>0</v>
      </c>
      <c r="W158" s="31"/>
      <c r="X158" s="22">
        <v>12</v>
      </c>
      <c r="Y158" s="152" t="str">
        <f t="shared" si="104"/>
        <v>B</v>
      </c>
      <c r="Z158" s="142" t="s">
        <v>2941</v>
      </c>
      <c r="AA158" s="155">
        <f>COUNTIF($Z$1:Z158,Z158)</f>
        <v>8</v>
      </c>
      <c r="AB158" s="83">
        <f t="shared" si="93"/>
        <v>24</v>
      </c>
      <c r="AC158" s="122" t="str">
        <f>VLOOKUP(Z158,'module list'!A:B,2,0)</f>
        <v>DI</v>
      </c>
      <c r="AD158" s="122"/>
      <c r="AE158" s="32"/>
      <c r="AF158" s="33" t="s">
        <v>37</v>
      </c>
      <c r="AG158" s="16" t="str">
        <f t="shared" si="83"/>
        <v>12.1.6</v>
      </c>
      <c r="AH158" s="222" t="str">
        <f t="shared" si="81"/>
        <v>HV1101B extract. act.carb. silos SL1100 - opened</v>
      </c>
      <c r="AI158" s="224"/>
      <c r="AJ158" s="16" t="str">
        <f t="shared" si="76"/>
        <v>HV1101B</v>
      </c>
      <c r="AK158" s="16" t="str">
        <f t="shared" si="84"/>
        <v>A18</v>
      </c>
      <c r="AL158" s="16" t="str">
        <f t="shared" si="107"/>
        <v>HV</v>
      </c>
      <c r="AM158" s="16" t="str">
        <f t="shared" si="86"/>
        <v>1101</v>
      </c>
      <c r="AN158" s="16" t="str">
        <f t="shared" si="95"/>
        <v>B</v>
      </c>
      <c r="AO158" s="16" t="str">
        <f t="shared" si="88"/>
        <v>_</v>
      </c>
      <c r="AP158" s="16">
        <f t="shared" si="89"/>
        <v>11</v>
      </c>
      <c r="AQ158" s="16" t="str">
        <f t="shared" si="108"/>
        <v>ZSH</v>
      </c>
      <c r="AR158" s="16" t="str">
        <f t="shared" si="90"/>
        <v>A18HV1101B_ZSH</v>
      </c>
      <c r="AS158" s="16" t="str">
        <f t="shared" si="91"/>
        <v>ok</v>
      </c>
      <c r="AW158" s="16" t="str">
        <f t="shared" si="96"/>
        <v/>
      </c>
      <c r="AX158" s="16" t="str">
        <f t="shared" si="97"/>
        <v/>
      </c>
      <c r="AY158" s="16">
        <f t="shared" si="92"/>
        <v>0</v>
      </c>
    </row>
    <row r="159" spans="1:51" ht="15" customHeight="1" x14ac:dyDescent="0.2">
      <c r="A159" s="16" t="str">
        <f t="shared" si="82"/>
        <v>ID-S01AP1030-00157</v>
      </c>
      <c r="B159" s="17">
        <v>157</v>
      </c>
      <c r="C159" s="17"/>
      <c r="D159" s="18" t="s">
        <v>387</v>
      </c>
      <c r="E159" s="19" t="s">
        <v>388</v>
      </c>
      <c r="F159" s="20"/>
      <c r="G159" s="21" t="s">
        <v>27</v>
      </c>
      <c r="H159" s="22" t="s">
        <v>28</v>
      </c>
      <c r="I159" s="23" t="s">
        <v>347</v>
      </c>
      <c r="J159" s="22" t="s">
        <v>31</v>
      </c>
      <c r="K159" s="22"/>
      <c r="L159" s="22" t="s">
        <v>31</v>
      </c>
      <c r="M159" s="23"/>
      <c r="N159" s="24"/>
      <c r="O159" s="63"/>
      <c r="P159" s="63"/>
      <c r="Q159" s="25" t="s">
        <v>42</v>
      </c>
      <c r="R159" s="26" t="s">
        <v>43</v>
      </c>
      <c r="S159" s="26" t="s">
        <v>44</v>
      </c>
      <c r="T159" s="26" t="s">
        <v>45</v>
      </c>
      <c r="U159" s="26" t="s">
        <v>156</v>
      </c>
      <c r="V159" s="34">
        <v>0</v>
      </c>
      <c r="W159" s="31"/>
      <c r="X159" s="22">
        <v>12</v>
      </c>
      <c r="Y159" s="152"/>
      <c r="Z159" s="139" t="s">
        <v>2923</v>
      </c>
      <c r="AA159" s="155">
        <f>COUNTIF($Z$1:Z159,Z159)</f>
        <v>4</v>
      </c>
      <c r="AB159" s="83">
        <f t="shared" si="93"/>
        <v>26</v>
      </c>
      <c r="AC159" s="122" t="str">
        <f>VLOOKUP(Z159,'module list'!A:B,2,0)</f>
        <v>DI</v>
      </c>
      <c r="AD159" s="122"/>
      <c r="AE159" s="32"/>
      <c r="AF159" s="33" t="s">
        <v>37</v>
      </c>
      <c r="AG159" s="16" t="str">
        <f t="shared" si="83"/>
        <v>12.1.4</v>
      </c>
      <c r="AH159" s="222" t="str">
        <f t="shared" si="81"/>
        <v>LP1100 filling act.carb. SL1100 - reset</v>
      </c>
      <c r="AI159" s="224"/>
      <c r="AJ159" s="16" t="str">
        <f t="shared" si="76"/>
        <v>LP1100</v>
      </c>
      <c r="AK159" s="16" t="str">
        <f t="shared" si="84"/>
        <v>A18</v>
      </c>
      <c r="AL159" s="16" t="str">
        <f t="shared" si="107"/>
        <v>LP</v>
      </c>
      <c r="AM159" s="16" t="str">
        <f t="shared" si="86"/>
        <v>1100</v>
      </c>
      <c r="AO159" s="16" t="str">
        <f t="shared" si="88"/>
        <v>_</v>
      </c>
      <c r="AP159" s="16">
        <f t="shared" si="89"/>
        <v>10</v>
      </c>
      <c r="AQ159" s="16" t="str">
        <f t="shared" si="108"/>
        <v>YL</v>
      </c>
      <c r="AR159" s="16" t="str">
        <f t="shared" si="90"/>
        <v>A18LP1100_YL</v>
      </c>
      <c r="AS159" s="16" t="str">
        <f t="shared" si="91"/>
        <v>ok</v>
      </c>
      <c r="AW159" s="16" t="str">
        <f t="shared" si="96"/>
        <v/>
      </c>
      <c r="AX159" s="16" t="str">
        <f t="shared" si="97"/>
        <v/>
      </c>
      <c r="AY159" s="16">
        <f t="shared" si="92"/>
        <v>0</v>
      </c>
    </row>
    <row r="160" spans="1:51" ht="15" customHeight="1" x14ac:dyDescent="0.2">
      <c r="A160" s="16" t="str">
        <f t="shared" si="82"/>
        <v>ID-S01AP1030-00158</v>
      </c>
      <c r="B160" s="17">
        <v>158</v>
      </c>
      <c r="C160" s="18"/>
      <c r="D160" s="18" t="s">
        <v>389</v>
      </c>
      <c r="E160" s="19" t="s">
        <v>390</v>
      </c>
      <c r="F160" s="20"/>
      <c r="G160" s="21" t="s">
        <v>27</v>
      </c>
      <c r="H160" s="22" t="s">
        <v>28</v>
      </c>
      <c r="I160" s="23" t="s">
        <v>347</v>
      </c>
      <c r="J160" s="22" t="s">
        <v>31</v>
      </c>
      <c r="K160" s="22"/>
      <c r="L160" s="22" t="s">
        <v>31</v>
      </c>
      <c r="M160" s="23"/>
      <c r="N160" s="24"/>
      <c r="O160" s="63"/>
      <c r="P160" s="63"/>
      <c r="Q160" s="25" t="s">
        <v>54</v>
      </c>
      <c r="R160" s="26" t="s">
        <v>55</v>
      </c>
      <c r="S160" s="26" t="s">
        <v>44</v>
      </c>
      <c r="T160" s="26" t="s">
        <v>56</v>
      </c>
      <c r="U160" s="26" t="s">
        <v>159</v>
      </c>
      <c r="V160" s="34">
        <v>0</v>
      </c>
      <c r="W160" s="31"/>
      <c r="X160" s="22">
        <v>12</v>
      </c>
      <c r="Y160" s="152"/>
      <c r="Z160" s="139" t="s">
        <v>2947</v>
      </c>
      <c r="AA160" s="155">
        <f>COUNTIF($Z$1:Z160,Z160)</f>
        <v>6</v>
      </c>
      <c r="AB160" s="83">
        <f t="shared" si="93"/>
        <v>31</v>
      </c>
      <c r="AC160" s="122" t="str">
        <f>VLOOKUP(Z160,'module list'!A:B,2,0)</f>
        <v>DO</v>
      </c>
      <c r="AD160" s="122"/>
      <c r="AE160" s="32"/>
      <c r="AF160" s="33" t="s">
        <v>37</v>
      </c>
      <c r="AG160" s="16" t="str">
        <f t="shared" si="83"/>
        <v>12.1.4</v>
      </c>
      <c r="AH160" s="222" t="str">
        <f t="shared" si="81"/>
        <v>LP1100 filling act.carb. SL1100 - charge alarm</v>
      </c>
      <c r="AI160" s="224"/>
      <c r="AJ160" s="16" t="str">
        <f t="shared" si="76"/>
        <v>LP1100</v>
      </c>
      <c r="AK160" s="16" t="str">
        <f t="shared" si="84"/>
        <v>A18</v>
      </c>
      <c r="AL160" s="16" t="str">
        <f t="shared" ref="AL160:AL168" si="109">MID(D160,4,2)</f>
        <v>LP</v>
      </c>
      <c r="AM160" s="227" t="str">
        <f t="shared" ref="AM160:AM164" si="110">MID(D160,LEN(AK160)+LEN(AL160)+1,5)</f>
        <v>11100</v>
      </c>
      <c r="AO160" s="16" t="str">
        <f t="shared" si="88"/>
        <v>_</v>
      </c>
      <c r="AP160" s="16">
        <f t="shared" si="89"/>
        <v>11</v>
      </c>
      <c r="AQ160" s="16" t="str">
        <f t="shared" si="108"/>
        <v>YSA</v>
      </c>
      <c r="AR160" s="16" t="str">
        <f t="shared" si="90"/>
        <v>A18LP11100_YSA</v>
      </c>
      <c r="AS160" s="16" t="str">
        <f t="shared" si="91"/>
        <v>ok</v>
      </c>
      <c r="AW160" s="16" t="str">
        <f t="shared" si="96"/>
        <v/>
      </c>
      <c r="AX160" s="16" t="str">
        <f t="shared" si="97"/>
        <v/>
      </c>
      <c r="AY160" s="16">
        <f t="shared" si="92"/>
        <v>0</v>
      </c>
    </row>
    <row r="161" spans="1:51" ht="15" customHeight="1" x14ac:dyDescent="0.2">
      <c r="A161" s="16" t="str">
        <f t="shared" si="82"/>
        <v>ID-S01AP1030-00159</v>
      </c>
      <c r="B161" s="17">
        <v>159</v>
      </c>
      <c r="C161" s="18"/>
      <c r="D161" s="18" t="s">
        <v>391</v>
      </c>
      <c r="E161" s="19" t="s">
        <v>392</v>
      </c>
      <c r="F161" s="20"/>
      <c r="G161" s="21" t="s">
        <v>27</v>
      </c>
      <c r="H161" s="22" t="s">
        <v>28</v>
      </c>
      <c r="I161" s="23" t="s">
        <v>347</v>
      </c>
      <c r="J161" s="22" t="s">
        <v>31</v>
      </c>
      <c r="K161" s="22"/>
      <c r="L161" s="22" t="s">
        <v>31</v>
      </c>
      <c r="M161" s="23"/>
      <c r="N161" s="24"/>
      <c r="O161" s="63"/>
      <c r="P161" s="63"/>
      <c r="Q161" s="25" t="s">
        <v>54</v>
      </c>
      <c r="R161" s="26" t="s">
        <v>55</v>
      </c>
      <c r="S161" s="26" t="s">
        <v>44</v>
      </c>
      <c r="T161" s="26" t="s">
        <v>56</v>
      </c>
      <c r="U161" s="26" t="s">
        <v>159</v>
      </c>
      <c r="V161" s="34">
        <v>0</v>
      </c>
      <c r="W161" s="31"/>
      <c r="X161" s="22">
        <v>12</v>
      </c>
      <c r="Y161" s="152"/>
      <c r="Z161" s="139" t="s">
        <v>2947</v>
      </c>
      <c r="AA161" s="155">
        <f>COUNTIF($Z$1:Z161,Z161)</f>
        <v>7</v>
      </c>
      <c r="AB161" s="83">
        <f t="shared" si="93"/>
        <v>31</v>
      </c>
      <c r="AC161" s="122" t="str">
        <f>VLOOKUP(Z161,'module list'!A:B,2,0)</f>
        <v>DO</v>
      </c>
      <c r="AD161" s="122"/>
      <c r="AE161" s="32"/>
      <c r="AF161" s="33" t="s">
        <v>37</v>
      </c>
      <c r="AG161" s="16" t="str">
        <f t="shared" si="83"/>
        <v>12.1.4</v>
      </c>
      <c r="AH161" s="222" t="str">
        <f t="shared" si="81"/>
        <v>LP1100 filling act.carb. SL1100 - charge ready</v>
      </c>
      <c r="AI161" s="224"/>
      <c r="AJ161" s="16" t="str">
        <f t="shared" si="76"/>
        <v>LP1100</v>
      </c>
      <c r="AK161" s="16" t="str">
        <f t="shared" si="84"/>
        <v>A18</v>
      </c>
      <c r="AL161" s="16" t="str">
        <f t="shared" si="109"/>
        <v>LP</v>
      </c>
      <c r="AM161" s="227" t="str">
        <f t="shared" si="110"/>
        <v>11100</v>
      </c>
      <c r="AO161" s="16" t="str">
        <f t="shared" si="88"/>
        <v>_</v>
      </c>
      <c r="AP161" s="16">
        <f t="shared" si="89"/>
        <v>11</v>
      </c>
      <c r="AQ161" s="16" t="str">
        <f t="shared" si="108"/>
        <v>YLRE</v>
      </c>
      <c r="AR161" s="16" t="str">
        <f t="shared" si="90"/>
        <v>A18LP11100_YLRE</v>
      </c>
      <c r="AS161" s="16" t="str">
        <f t="shared" si="91"/>
        <v>ok</v>
      </c>
      <c r="AW161" s="16" t="str">
        <f t="shared" si="96"/>
        <v/>
      </c>
      <c r="AX161" s="16" t="str">
        <f t="shared" si="97"/>
        <v/>
      </c>
      <c r="AY161" s="16">
        <f t="shared" si="92"/>
        <v>0</v>
      </c>
    </row>
    <row r="162" spans="1:51" ht="15" customHeight="1" x14ac:dyDescent="0.2">
      <c r="A162" s="16" t="str">
        <f t="shared" si="82"/>
        <v>ID-S01AP1030-00160</v>
      </c>
      <c r="B162" s="17">
        <v>160</v>
      </c>
      <c r="C162" s="18"/>
      <c r="D162" s="18" t="s">
        <v>393</v>
      </c>
      <c r="E162" s="19" t="s">
        <v>394</v>
      </c>
      <c r="F162" s="20"/>
      <c r="G162" s="21" t="s">
        <v>27</v>
      </c>
      <c r="H162" s="22" t="s">
        <v>28</v>
      </c>
      <c r="I162" s="23" t="s">
        <v>347</v>
      </c>
      <c r="J162" s="22" t="s">
        <v>31</v>
      </c>
      <c r="K162" s="22"/>
      <c r="L162" s="22" t="s">
        <v>31</v>
      </c>
      <c r="M162" s="23"/>
      <c r="N162" s="24"/>
      <c r="O162" s="63"/>
      <c r="P162" s="63"/>
      <c r="Q162" s="25" t="s">
        <v>54</v>
      </c>
      <c r="R162" s="26" t="s">
        <v>55</v>
      </c>
      <c r="S162" s="26" t="s">
        <v>44</v>
      </c>
      <c r="T162" s="26" t="s">
        <v>56</v>
      </c>
      <c r="U162" s="26" t="s">
        <v>159</v>
      </c>
      <c r="V162" s="34">
        <v>0</v>
      </c>
      <c r="W162" s="31"/>
      <c r="X162" s="22">
        <v>12</v>
      </c>
      <c r="Y162" s="152"/>
      <c r="Z162" s="139" t="s">
        <v>2947</v>
      </c>
      <c r="AA162" s="155">
        <f>COUNTIF($Z$1:Z162,Z162)</f>
        <v>8</v>
      </c>
      <c r="AB162" s="83">
        <f t="shared" si="93"/>
        <v>31</v>
      </c>
      <c r="AC162" s="122" t="str">
        <f>VLOOKUP(Z162,'module list'!A:B,2,0)</f>
        <v>DO</v>
      </c>
      <c r="AD162" s="122"/>
      <c r="AE162" s="32"/>
      <c r="AF162" s="33" t="s">
        <v>37</v>
      </c>
      <c r="AG162" s="16" t="str">
        <f t="shared" si="83"/>
        <v>12.1.4</v>
      </c>
      <c r="AH162" s="222" t="str">
        <f t="shared" si="81"/>
        <v>LP1100 filling act.carb. SL1100 - visive alarm</v>
      </c>
      <c r="AI162" s="224"/>
      <c r="AJ162" s="16" t="str">
        <f t="shared" si="76"/>
        <v>LP1100</v>
      </c>
      <c r="AK162" s="16" t="str">
        <f t="shared" si="84"/>
        <v>A18</v>
      </c>
      <c r="AL162" s="16" t="str">
        <f t="shared" si="109"/>
        <v>LP</v>
      </c>
      <c r="AM162" s="227" t="str">
        <f t="shared" si="110"/>
        <v>11100</v>
      </c>
      <c r="AO162" s="16" t="str">
        <f t="shared" si="88"/>
        <v>_</v>
      </c>
      <c r="AP162" s="16">
        <f t="shared" si="89"/>
        <v>11</v>
      </c>
      <c r="AQ162" s="16" t="str">
        <f t="shared" si="108"/>
        <v>LAHH</v>
      </c>
      <c r="AR162" s="16" t="str">
        <f t="shared" si="90"/>
        <v>A18LP11100_LAHH</v>
      </c>
      <c r="AS162" s="16" t="str">
        <f t="shared" si="91"/>
        <v>ok</v>
      </c>
      <c r="AW162" s="16" t="str">
        <f t="shared" si="96"/>
        <v/>
      </c>
      <c r="AX162" s="16" t="str">
        <f t="shared" si="97"/>
        <v/>
      </c>
      <c r="AY162" s="16">
        <f t="shared" si="92"/>
        <v>0</v>
      </c>
    </row>
    <row r="163" spans="1:51" ht="15" customHeight="1" x14ac:dyDescent="0.2">
      <c r="A163" s="16" t="str">
        <f t="shared" si="82"/>
        <v>ID-S01AP1030-00161</v>
      </c>
      <c r="B163" s="17">
        <v>161</v>
      </c>
      <c r="C163" s="18"/>
      <c r="D163" s="18" t="s">
        <v>395</v>
      </c>
      <c r="E163" s="19" t="s">
        <v>396</v>
      </c>
      <c r="F163" s="20"/>
      <c r="G163" s="21" t="s">
        <v>27</v>
      </c>
      <c r="H163" s="22" t="s">
        <v>28</v>
      </c>
      <c r="I163" s="23" t="s">
        <v>347</v>
      </c>
      <c r="J163" s="22" t="s">
        <v>31</v>
      </c>
      <c r="K163" s="22"/>
      <c r="L163" s="22" t="s">
        <v>31</v>
      </c>
      <c r="M163" s="23"/>
      <c r="N163" s="24"/>
      <c r="O163" s="63"/>
      <c r="P163" s="63"/>
      <c r="Q163" s="25" t="s">
        <v>54</v>
      </c>
      <c r="R163" s="26" t="s">
        <v>55</v>
      </c>
      <c r="S163" s="26" t="s">
        <v>44</v>
      </c>
      <c r="T163" s="26" t="s">
        <v>56</v>
      </c>
      <c r="U163" s="26" t="s">
        <v>159</v>
      </c>
      <c r="V163" s="34">
        <v>0</v>
      </c>
      <c r="W163" s="31"/>
      <c r="X163" s="22">
        <v>12</v>
      </c>
      <c r="Y163" s="152"/>
      <c r="Z163" s="139" t="s">
        <v>2947</v>
      </c>
      <c r="AA163" s="155">
        <f>COUNTIF($Z$1:Z163,Z163)</f>
        <v>9</v>
      </c>
      <c r="AB163" s="83">
        <f t="shared" si="93"/>
        <v>31</v>
      </c>
      <c r="AC163" s="122" t="str">
        <f>VLOOKUP(Z163,'module list'!A:B,2,0)</f>
        <v>DO</v>
      </c>
      <c r="AD163" s="122"/>
      <c r="AE163" s="32"/>
      <c r="AF163" s="33" t="s">
        <v>37</v>
      </c>
      <c r="AG163" s="16" t="str">
        <f t="shared" si="83"/>
        <v>12.1.4</v>
      </c>
      <c r="AH163" s="222" t="str">
        <f t="shared" si="81"/>
        <v>LP1100 filling act.carb. SL1100 - acustic alarm</v>
      </c>
      <c r="AI163" s="224"/>
      <c r="AJ163" s="16" t="str">
        <f t="shared" si="76"/>
        <v>LP1100</v>
      </c>
      <c r="AK163" s="16" t="str">
        <f t="shared" si="84"/>
        <v>A18</v>
      </c>
      <c r="AL163" s="16" t="str">
        <f t="shared" si="109"/>
        <v>LP</v>
      </c>
      <c r="AM163" s="227" t="str">
        <f t="shared" si="110"/>
        <v>21100</v>
      </c>
      <c r="AO163" s="16" t="str">
        <f t="shared" si="88"/>
        <v>_</v>
      </c>
      <c r="AP163" s="16">
        <f t="shared" si="89"/>
        <v>11</v>
      </c>
      <c r="AQ163" s="16" t="str">
        <f t="shared" si="108"/>
        <v>LAHH</v>
      </c>
      <c r="AR163" s="16" t="str">
        <f t="shared" si="90"/>
        <v>A18LP21100_LAHH</v>
      </c>
      <c r="AS163" s="16" t="str">
        <f t="shared" si="91"/>
        <v>ok</v>
      </c>
      <c r="AW163" s="16" t="str">
        <f t="shared" si="96"/>
        <v/>
      </c>
      <c r="AX163" s="16" t="str">
        <f t="shared" si="97"/>
        <v/>
      </c>
      <c r="AY163" s="16">
        <f t="shared" si="92"/>
        <v>0</v>
      </c>
    </row>
    <row r="164" spans="1:51" ht="15" hidden="1" customHeight="1" x14ac:dyDescent="0.2">
      <c r="A164" s="16" t="str">
        <f t="shared" si="82"/>
        <v>ID-S01AP1030-00162</v>
      </c>
      <c r="B164" s="17">
        <v>162</v>
      </c>
      <c r="C164" s="80"/>
      <c r="D164" s="35" t="s">
        <v>397</v>
      </c>
      <c r="E164" s="52" t="s">
        <v>398</v>
      </c>
      <c r="F164" s="53"/>
      <c r="G164" s="21" t="s">
        <v>27</v>
      </c>
      <c r="H164" s="36" t="s">
        <v>28</v>
      </c>
      <c r="I164" s="37" t="s">
        <v>347</v>
      </c>
      <c r="J164" s="37" t="s">
        <v>31</v>
      </c>
      <c r="K164" s="37"/>
      <c r="L164" s="22" t="s">
        <v>31</v>
      </c>
      <c r="M164" s="38"/>
      <c r="N164" s="39"/>
      <c r="O164" s="85"/>
      <c r="P164" s="85"/>
      <c r="Q164" s="40" t="s">
        <v>168</v>
      </c>
      <c r="R164" s="41" t="s">
        <v>169</v>
      </c>
      <c r="S164" s="40">
        <v>0</v>
      </c>
      <c r="T164" s="40" t="s">
        <v>170</v>
      </c>
      <c r="U164" s="42">
        <v>100</v>
      </c>
      <c r="V164" s="43" t="s">
        <v>171</v>
      </c>
      <c r="W164" s="37"/>
      <c r="X164" s="22"/>
      <c r="Y164" s="153"/>
      <c r="Z164" s="158"/>
      <c r="AA164" s="155">
        <f>COUNTIF($Z$1:Z164,Z164)</f>
        <v>0</v>
      </c>
      <c r="AB164" s="83">
        <f t="shared" si="93"/>
        <v>0</v>
      </c>
      <c r="AC164" s="122" t="e">
        <f>VLOOKUP(Z164,'module list'!A:B,2,0)</f>
        <v>#N/A</v>
      </c>
      <c r="AD164" s="44"/>
      <c r="AE164" s="44" t="s">
        <v>172</v>
      </c>
      <c r="AF164" s="33" t="s">
        <v>37</v>
      </c>
      <c r="AG164" s="16" t="str">
        <f t="shared" si="83"/>
        <v/>
      </c>
      <c r="AH164" s="222" t="str">
        <f t="shared" si="81"/>
        <v>LP1100 filling act.carb. SL1100 - Level indicator</v>
      </c>
      <c r="AI164" s="224"/>
      <c r="AJ164" s="16" t="str">
        <f t="shared" si="76"/>
        <v>LP1100</v>
      </c>
      <c r="AK164" s="16" t="str">
        <f t="shared" si="84"/>
        <v>A18</v>
      </c>
      <c r="AL164" s="16" t="str">
        <f t="shared" si="109"/>
        <v>LP</v>
      </c>
      <c r="AM164" s="227" t="str">
        <f t="shared" si="110"/>
        <v>11100</v>
      </c>
      <c r="AO164" s="16" t="str">
        <f t="shared" si="88"/>
        <v>_</v>
      </c>
      <c r="AP164" s="16">
        <f t="shared" si="89"/>
        <v>11</v>
      </c>
      <c r="AQ164" s="16" t="str">
        <f t="shared" si="108"/>
        <v>LI</v>
      </c>
      <c r="AR164" s="16" t="str">
        <f t="shared" si="90"/>
        <v>A18LP11100_LI</v>
      </c>
      <c r="AS164" s="16" t="str">
        <f t="shared" si="91"/>
        <v>ok</v>
      </c>
      <c r="AW164" s="16" t="str">
        <f t="shared" ref="AW153:AW216" si="111">IFERROR(IF(FIND("A",AC164,1),S164,""),"")</f>
        <v/>
      </c>
      <c r="AX164" s="16" t="str">
        <f t="shared" ref="AX132:AX195" si="112">IFERROR(IF(FIND("AI",AC164,1),U164,""),"")</f>
        <v/>
      </c>
      <c r="AY164" s="16" t="str">
        <f t="shared" si="92"/>
        <v>%</v>
      </c>
    </row>
    <row r="165" spans="1:51" ht="15" customHeight="1" x14ac:dyDescent="0.2">
      <c r="A165" s="16" t="str">
        <f t="shared" si="82"/>
        <v>ID-S01AP1030-00163</v>
      </c>
      <c r="B165" s="17">
        <v>163</v>
      </c>
      <c r="C165" s="17"/>
      <c r="D165" s="18" t="s">
        <v>399</v>
      </c>
      <c r="E165" s="19" t="s">
        <v>400</v>
      </c>
      <c r="F165" s="20"/>
      <c r="G165" s="21" t="s">
        <v>27</v>
      </c>
      <c r="H165" s="22" t="s">
        <v>28</v>
      </c>
      <c r="I165" s="23" t="s">
        <v>347</v>
      </c>
      <c r="J165" s="22" t="s">
        <v>31</v>
      </c>
      <c r="K165" s="22"/>
      <c r="L165" s="22" t="s">
        <v>31</v>
      </c>
      <c r="M165" s="23"/>
      <c r="N165" s="24"/>
      <c r="O165" s="63"/>
      <c r="P165" s="63"/>
      <c r="Q165" s="25" t="s">
        <v>42</v>
      </c>
      <c r="R165" s="26" t="s">
        <v>43</v>
      </c>
      <c r="S165" s="26" t="s">
        <v>44</v>
      </c>
      <c r="T165" s="26" t="s">
        <v>45</v>
      </c>
      <c r="U165" s="26" t="s">
        <v>156</v>
      </c>
      <c r="V165" s="34">
        <v>0</v>
      </c>
      <c r="W165" s="31"/>
      <c r="X165" s="22">
        <v>12</v>
      </c>
      <c r="Y165" s="152"/>
      <c r="Z165" s="139" t="s">
        <v>2923</v>
      </c>
      <c r="AA165" s="155">
        <f>COUNTIF($Z$1:Z165,Z165)</f>
        <v>5</v>
      </c>
      <c r="AB165" s="83">
        <f t="shared" si="93"/>
        <v>26</v>
      </c>
      <c r="AC165" s="122" t="str">
        <f>VLOOKUP(Z165,'module list'!A:B,2,0)</f>
        <v>DI</v>
      </c>
      <c r="AD165" s="122"/>
      <c r="AE165" s="32"/>
      <c r="AF165" s="33" t="s">
        <v>37</v>
      </c>
      <c r="AG165" s="16" t="str">
        <f t="shared" si="83"/>
        <v>12.1.4</v>
      </c>
      <c r="AH165" s="222" t="str">
        <f t="shared" si="81"/>
        <v>LP1110 earth act.carb. SL1100 - check ok</v>
      </c>
      <c r="AI165" s="224"/>
      <c r="AJ165" s="16" t="str">
        <f t="shared" si="76"/>
        <v>LP1110</v>
      </c>
      <c r="AK165" s="16" t="str">
        <f t="shared" si="84"/>
        <v>A18</v>
      </c>
      <c r="AL165" s="16" t="str">
        <f t="shared" si="109"/>
        <v>LP</v>
      </c>
      <c r="AM165" s="16" t="str">
        <f t="shared" si="86"/>
        <v>1110</v>
      </c>
      <c r="AO165" s="16" t="str">
        <f t="shared" si="88"/>
        <v>_</v>
      </c>
      <c r="AP165" s="16">
        <f t="shared" si="89"/>
        <v>10</v>
      </c>
      <c r="AQ165" s="16" t="str">
        <f t="shared" si="108"/>
        <v>YL</v>
      </c>
      <c r="AR165" s="16" t="str">
        <f t="shared" si="90"/>
        <v>A18LP1110_YL</v>
      </c>
      <c r="AS165" s="16" t="str">
        <f t="shared" si="91"/>
        <v>ok</v>
      </c>
      <c r="AW165" s="16" t="str">
        <f t="shared" ref="AW165:AW174" si="113">IFERROR(IF(FIND("A",Q165,1),S165,""),"")</f>
        <v/>
      </c>
      <c r="AX165" s="16" t="str">
        <f t="shared" ref="AX165:AX174" si="114">IFERROR(IF(FIND("AI",Q165,1),U165,""),"")</f>
        <v/>
      </c>
      <c r="AY165" s="16">
        <f t="shared" si="92"/>
        <v>0</v>
      </c>
    </row>
    <row r="166" spans="1:51" ht="15" customHeight="1" x14ac:dyDescent="0.2">
      <c r="A166" s="16" t="str">
        <f t="shared" si="82"/>
        <v>ID-S01AP1030-00164</v>
      </c>
      <c r="B166" s="17">
        <v>164</v>
      </c>
      <c r="C166" s="17"/>
      <c r="D166" s="18" t="s">
        <v>401</v>
      </c>
      <c r="E166" s="19" t="s">
        <v>402</v>
      </c>
      <c r="F166" s="20"/>
      <c r="G166" s="21" t="s">
        <v>27</v>
      </c>
      <c r="H166" s="22" t="s">
        <v>28</v>
      </c>
      <c r="I166" s="23" t="s">
        <v>347</v>
      </c>
      <c r="J166" s="22" t="s">
        <v>31</v>
      </c>
      <c r="K166" s="22"/>
      <c r="L166" s="22" t="s">
        <v>31</v>
      </c>
      <c r="M166" s="23"/>
      <c r="N166" s="24"/>
      <c r="O166" s="63"/>
      <c r="P166" s="63"/>
      <c r="Q166" s="25" t="s">
        <v>42</v>
      </c>
      <c r="R166" s="26" t="s">
        <v>43</v>
      </c>
      <c r="S166" s="26" t="s">
        <v>44</v>
      </c>
      <c r="T166" s="26" t="s">
        <v>45</v>
      </c>
      <c r="U166" s="26" t="s">
        <v>46</v>
      </c>
      <c r="V166" s="34">
        <v>0</v>
      </c>
      <c r="W166" s="31"/>
      <c r="X166" s="22">
        <v>12</v>
      </c>
      <c r="Y166" s="152"/>
      <c r="Z166" s="139" t="s">
        <v>2923</v>
      </c>
      <c r="AA166" s="155">
        <f>COUNTIF($Z$1:Z166,Z166)</f>
        <v>6</v>
      </c>
      <c r="AB166" s="83">
        <f t="shared" si="93"/>
        <v>26</v>
      </c>
      <c r="AC166" s="122" t="str">
        <f>VLOOKUP(Z166,'module list'!A:B,2,0)</f>
        <v>DI</v>
      </c>
      <c r="AD166" s="122"/>
      <c r="AE166" s="32"/>
      <c r="AF166" s="33" t="s">
        <v>37</v>
      </c>
      <c r="AG166" s="16" t="str">
        <f t="shared" si="83"/>
        <v>12.1.4</v>
      </c>
      <c r="AH166" s="222" t="str">
        <f t="shared" si="81"/>
        <v>AP1300 cleaning act.carb. FF1100 - in remote</v>
      </c>
      <c r="AI166" s="224"/>
      <c r="AJ166" s="16" t="str">
        <f t="shared" si="76"/>
        <v>AP1300</v>
      </c>
      <c r="AK166" s="16" t="str">
        <f t="shared" si="84"/>
        <v>A18</v>
      </c>
      <c r="AL166" s="16" t="str">
        <f t="shared" si="109"/>
        <v>CD</v>
      </c>
      <c r="AM166" s="16" t="str">
        <f t="shared" si="86"/>
        <v>1300</v>
      </c>
      <c r="AO166" s="16" t="str">
        <f t="shared" si="88"/>
        <v>_</v>
      </c>
      <c r="AP166" s="16">
        <f t="shared" si="89"/>
        <v>10</v>
      </c>
      <c r="AQ166" s="16" t="str">
        <f t="shared" si="108"/>
        <v>YLRE</v>
      </c>
      <c r="AR166" s="16" t="str">
        <f t="shared" si="90"/>
        <v>A18CD1300_YLRE</v>
      </c>
      <c r="AS166" s="16" t="str">
        <f t="shared" si="91"/>
        <v>ok</v>
      </c>
      <c r="AW166" s="16" t="str">
        <f t="shared" si="113"/>
        <v/>
      </c>
      <c r="AX166" s="16" t="str">
        <f t="shared" si="114"/>
        <v/>
      </c>
      <c r="AY166" s="16">
        <f t="shared" si="92"/>
        <v>0</v>
      </c>
    </row>
    <row r="167" spans="1:51" ht="15" customHeight="1" x14ac:dyDescent="0.2">
      <c r="A167" s="16" t="str">
        <f t="shared" si="82"/>
        <v>ID-S01AP1030-00165</v>
      </c>
      <c r="B167" s="17">
        <v>165</v>
      </c>
      <c r="C167" s="17"/>
      <c r="D167" s="18" t="s">
        <v>403</v>
      </c>
      <c r="E167" s="19" t="s">
        <v>404</v>
      </c>
      <c r="F167" s="20"/>
      <c r="G167" s="21" t="s">
        <v>27</v>
      </c>
      <c r="H167" s="22" t="s">
        <v>28</v>
      </c>
      <c r="I167" s="23" t="s">
        <v>347</v>
      </c>
      <c r="J167" s="22" t="s">
        <v>31</v>
      </c>
      <c r="K167" s="22"/>
      <c r="L167" s="22" t="s">
        <v>31</v>
      </c>
      <c r="M167" s="23"/>
      <c r="N167" s="24"/>
      <c r="O167" s="63"/>
      <c r="P167" s="63"/>
      <c r="Q167" s="25" t="s">
        <v>42</v>
      </c>
      <c r="R167" s="26" t="s">
        <v>43</v>
      </c>
      <c r="S167" s="26" t="s">
        <v>51</v>
      </c>
      <c r="T167" s="26" t="s">
        <v>45</v>
      </c>
      <c r="U167" s="26" t="s">
        <v>46</v>
      </c>
      <c r="V167" s="34">
        <v>0</v>
      </c>
      <c r="W167" s="31"/>
      <c r="X167" s="22">
        <v>12</v>
      </c>
      <c r="Y167" s="152"/>
      <c r="Z167" s="139" t="s">
        <v>2923</v>
      </c>
      <c r="AA167" s="155">
        <f>COUNTIF($Z$1:Z167,Z167)</f>
        <v>7</v>
      </c>
      <c r="AB167" s="83">
        <f t="shared" si="93"/>
        <v>26</v>
      </c>
      <c r="AC167" s="122" t="str">
        <f>VLOOKUP(Z167,'module list'!A:B,2,0)</f>
        <v>DI</v>
      </c>
      <c r="AD167" s="122"/>
      <c r="AE167" s="32"/>
      <c r="AF167" s="33" t="s">
        <v>37</v>
      </c>
      <c r="AG167" s="16" t="str">
        <f t="shared" si="83"/>
        <v>12.1.4</v>
      </c>
      <c r="AH167" s="222" t="str">
        <f t="shared" si="81"/>
        <v>AP1300 cleaning act.carb. FF1100 - com.alarm</v>
      </c>
      <c r="AI167" s="224"/>
      <c r="AJ167" s="16" t="str">
        <f t="shared" si="76"/>
        <v>AP1300</v>
      </c>
      <c r="AK167" s="16" t="str">
        <f t="shared" si="84"/>
        <v>A18</v>
      </c>
      <c r="AL167" s="16" t="str">
        <f t="shared" si="109"/>
        <v>CD</v>
      </c>
      <c r="AM167" s="16" t="str">
        <f t="shared" si="86"/>
        <v>1300</v>
      </c>
      <c r="AO167" s="16" t="str">
        <f t="shared" si="88"/>
        <v>_</v>
      </c>
      <c r="AP167" s="16">
        <f t="shared" si="89"/>
        <v>10</v>
      </c>
      <c r="AQ167" s="16" t="str">
        <f t="shared" si="108"/>
        <v>YSA</v>
      </c>
      <c r="AR167" s="16" t="str">
        <f t="shared" si="90"/>
        <v>A18CD1300_YSA</v>
      </c>
      <c r="AS167" s="16" t="str">
        <f t="shared" si="91"/>
        <v>ok</v>
      </c>
      <c r="AW167" s="16" t="str">
        <f t="shared" si="113"/>
        <v/>
      </c>
      <c r="AX167" s="16" t="str">
        <f t="shared" si="114"/>
        <v/>
      </c>
      <c r="AY167" s="16">
        <f t="shared" si="92"/>
        <v>0</v>
      </c>
    </row>
    <row r="168" spans="1:51" ht="15" customHeight="1" x14ac:dyDescent="0.2">
      <c r="A168" s="16" t="str">
        <f t="shared" si="82"/>
        <v>ID-S01AP1030-00166</v>
      </c>
      <c r="B168" s="17">
        <v>166</v>
      </c>
      <c r="C168" s="17"/>
      <c r="D168" s="18" t="s">
        <v>405</v>
      </c>
      <c r="E168" s="19" t="s">
        <v>406</v>
      </c>
      <c r="F168" s="20"/>
      <c r="G168" s="21" t="s">
        <v>27</v>
      </c>
      <c r="H168" s="22" t="s">
        <v>28</v>
      </c>
      <c r="I168" s="23" t="s">
        <v>347</v>
      </c>
      <c r="J168" s="22" t="s">
        <v>31</v>
      </c>
      <c r="K168" s="22"/>
      <c r="L168" s="22" t="s">
        <v>31</v>
      </c>
      <c r="M168" s="23"/>
      <c r="N168" s="24"/>
      <c r="O168" s="63"/>
      <c r="P168" s="63"/>
      <c r="Q168" s="25" t="s">
        <v>54</v>
      </c>
      <c r="R168" s="26" t="s">
        <v>55</v>
      </c>
      <c r="S168" s="26" t="s">
        <v>44</v>
      </c>
      <c r="T168" s="26" t="s">
        <v>56</v>
      </c>
      <c r="U168" s="26" t="s">
        <v>46</v>
      </c>
      <c r="V168" s="34">
        <v>0</v>
      </c>
      <c r="W168" s="31"/>
      <c r="X168" s="22">
        <v>12</v>
      </c>
      <c r="Y168" s="152"/>
      <c r="Z168" s="139" t="s">
        <v>2947</v>
      </c>
      <c r="AA168" s="155">
        <f>COUNTIF($Z$1:Z168,Z168)</f>
        <v>10</v>
      </c>
      <c r="AB168" s="83">
        <f t="shared" si="93"/>
        <v>31</v>
      </c>
      <c r="AC168" s="122" t="str">
        <f>VLOOKUP(Z168,'module list'!A:B,2,0)</f>
        <v>DO</v>
      </c>
      <c r="AD168" s="122"/>
      <c r="AE168" s="32"/>
      <c r="AF168" s="33" t="s">
        <v>37</v>
      </c>
      <c r="AG168" s="16" t="str">
        <f t="shared" si="83"/>
        <v>12.1.4</v>
      </c>
      <c r="AH168" s="222" t="str">
        <f t="shared" si="81"/>
        <v>AP1300 cleaning act.carb. FF1100 - enable</v>
      </c>
      <c r="AI168" s="224"/>
      <c r="AJ168" s="16" t="str">
        <f t="shared" si="76"/>
        <v>AP1300</v>
      </c>
      <c r="AK168" s="16" t="str">
        <f t="shared" si="84"/>
        <v>A18</v>
      </c>
      <c r="AL168" s="16" t="str">
        <f t="shared" si="109"/>
        <v>CD</v>
      </c>
      <c r="AM168" s="16" t="str">
        <f t="shared" si="86"/>
        <v>1300</v>
      </c>
      <c r="AO168" s="16" t="str">
        <f t="shared" si="88"/>
        <v>_</v>
      </c>
      <c r="AP168" s="16">
        <f t="shared" si="89"/>
        <v>10</v>
      </c>
      <c r="AQ168" s="16" t="str">
        <f t="shared" si="108"/>
        <v>HSH</v>
      </c>
      <c r="AR168" s="16" t="str">
        <f t="shared" si="90"/>
        <v>A18CD1300_HSH</v>
      </c>
      <c r="AS168" s="16" t="str">
        <f t="shared" si="91"/>
        <v>ok</v>
      </c>
      <c r="AW168" s="16" t="str">
        <f t="shared" si="113"/>
        <v/>
      </c>
      <c r="AX168" s="16" t="str">
        <f t="shared" si="114"/>
        <v/>
      </c>
      <c r="AY168" s="16">
        <f t="shared" si="92"/>
        <v>0</v>
      </c>
    </row>
    <row r="169" spans="1:51" ht="15" customHeight="1" x14ac:dyDescent="0.2">
      <c r="A169" s="16" t="str">
        <f t="shared" si="82"/>
        <v>ID-S01AP1030-00167</v>
      </c>
      <c r="B169" s="17">
        <v>167</v>
      </c>
      <c r="C169" s="17"/>
      <c r="D169" s="18" t="s">
        <v>407</v>
      </c>
      <c r="E169" s="19" t="s">
        <v>408</v>
      </c>
      <c r="F169" s="20"/>
      <c r="G169" s="21" t="s">
        <v>27</v>
      </c>
      <c r="H169" s="22" t="s">
        <v>28</v>
      </c>
      <c r="I169" s="23" t="s">
        <v>347</v>
      </c>
      <c r="J169" s="22" t="s">
        <v>384</v>
      </c>
      <c r="K169" s="22"/>
      <c r="L169" s="22" t="s">
        <v>31</v>
      </c>
      <c r="M169" s="23"/>
      <c r="N169" s="24"/>
      <c r="O169" s="63"/>
      <c r="P169" s="63"/>
      <c r="Q169" s="25" t="s">
        <v>42</v>
      </c>
      <c r="R169" s="29" t="s">
        <v>181</v>
      </c>
      <c r="S169" s="26" t="s">
        <v>51</v>
      </c>
      <c r="T169" s="26" t="s">
        <v>45</v>
      </c>
      <c r="U169" s="26" t="s">
        <v>46</v>
      </c>
      <c r="V169" s="34">
        <v>0</v>
      </c>
      <c r="W169" s="31"/>
      <c r="X169" s="22">
        <v>12</v>
      </c>
      <c r="Y169" s="152" t="str">
        <f t="shared" ref="Y169:Y170" si="115">AN169</f>
        <v>A</v>
      </c>
      <c r="Z169" s="142" t="s">
        <v>2926</v>
      </c>
      <c r="AA169" s="155">
        <f>COUNTIF($Z$1:Z169,Z169)</f>
        <v>2</v>
      </c>
      <c r="AB169" s="83">
        <f t="shared" si="93"/>
        <v>18</v>
      </c>
      <c r="AC169" s="122" t="str">
        <f>VLOOKUP(Z169,'module list'!A:B,2,0)</f>
        <v>DI</v>
      </c>
      <c r="AD169" s="122"/>
      <c r="AE169" s="32"/>
      <c r="AF169" s="33" t="s">
        <v>172</v>
      </c>
      <c r="AG169" s="16" t="str">
        <f t="shared" si="83"/>
        <v>12.1.7</v>
      </c>
      <c r="AH169" s="222" t="str">
        <f t="shared" si="81"/>
        <v>H LSH1101A act.carb. hopper HP1101A</v>
      </c>
      <c r="AI169" s="224"/>
      <c r="AJ169" s="16" t="str">
        <f t="shared" si="76"/>
        <v>H</v>
      </c>
      <c r="AK169" s="16" t="str">
        <f t="shared" si="84"/>
        <v>A18</v>
      </c>
      <c r="AL169" s="16" t="str">
        <f t="shared" ref="AL169:AL173" si="116">MID(D169,4,3)</f>
        <v>LSH</v>
      </c>
      <c r="AM169" s="16" t="str">
        <f t="shared" si="86"/>
        <v>1101</v>
      </c>
      <c r="AN169" s="16" t="str">
        <f t="shared" ref="AN169:AN173" si="117">MID(D169,11,1)</f>
        <v>A</v>
      </c>
      <c r="AO169" s="16" t="str">
        <f t="shared" si="88"/>
        <v/>
      </c>
      <c r="AP169" s="16" t="str">
        <f t="shared" si="89"/>
        <v/>
      </c>
      <c r="AQ169" s="226"/>
      <c r="AR169" s="16" t="str">
        <f t="shared" si="90"/>
        <v>A18LSH1101A</v>
      </c>
      <c r="AS169" s="16" t="str">
        <f t="shared" si="91"/>
        <v>ok</v>
      </c>
      <c r="AW169" s="16" t="str">
        <f t="shared" si="113"/>
        <v/>
      </c>
      <c r="AX169" s="16" t="str">
        <f t="shared" si="114"/>
        <v/>
      </c>
      <c r="AY169" s="16">
        <f t="shared" si="92"/>
        <v>0</v>
      </c>
    </row>
    <row r="170" spans="1:51" ht="15" customHeight="1" x14ac:dyDescent="0.2">
      <c r="A170" s="16" t="str">
        <f t="shared" si="82"/>
        <v>ID-S01AP1030-00168</v>
      </c>
      <c r="B170" s="17">
        <v>168</v>
      </c>
      <c r="C170" s="17"/>
      <c r="D170" s="18" t="s">
        <v>409</v>
      </c>
      <c r="E170" s="19" t="s">
        <v>410</v>
      </c>
      <c r="F170" s="20"/>
      <c r="G170" s="21" t="s">
        <v>27</v>
      </c>
      <c r="H170" s="22" t="s">
        <v>28</v>
      </c>
      <c r="I170" s="23" t="s">
        <v>347</v>
      </c>
      <c r="J170" s="22" t="s">
        <v>384</v>
      </c>
      <c r="K170" s="22"/>
      <c r="L170" s="22" t="s">
        <v>31</v>
      </c>
      <c r="M170" s="23"/>
      <c r="N170" s="24"/>
      <c r="O170" s="63"/>
      <c r="P170" s="63"/>
      <c r="Q170" s="25" t="s">
        <v>42</v>
      </c>
      <c r="R170" s="29" t="s">
        <v>181</v>
      </c>
      <c r="S170" s="26" t="s">
        <v>51</v>
      </c>
      <c r="T170" s="26" t="s">
        <v>45</v>
      </c>
      <c r="U170" s="26" t="s">
        <v>46</v>
      </c>
      <c r="V170" s="34">
        <v>0</v>
      </c>
      <c r="W170" s="31"/>
      <c r="X170" s="22">
        <v>12</v>
      </c>
      <c r="Y170" s="152" t="str">
        <f t="shared" si="115"/>
        <v>B</v>
      </c>
      <c r="Z170" s="142" t="s">
        <v>2941</v>
      </c>
      <c r="AA170" s="155">
        <f>COUNTIF($Z$1:Z170,Z170)</f>
        <v>9</v>
      </c>
      <c r="AB170" s="83">
        <f t="shared" si="93"/>
        <v>24</v>
      </c>
      <c r="AC170" s="122" t="str">
        <f>VLOOKUP(Z170,'module list'!A:B,2,0)</f>
        <v>DI</v>
      </c>
      <c r="AD170" s="122"/>
      <c r="AE170" s="32"/>
      <c r="AF170" s="33" t="s">
        <v>172</v>
      </c>
      <c r="AG170" s="16" t="str">
        <f t="shared" si="83"/>
        <v>12.1.6</v>
      </c>
      <c r="AH170" s="222" t="str">
        <f t="shared" si="81"/>
        <v>H LSH1101B act.carb. hopper HP1101B</v>
      </c>
      <c r="AI170" s="224"/>
      <c r="AJ170" s="16" t="str">
        <f t="shared" si="76"/>
        <v>H</v>
      </c>
      <c r="AK170" s="16" t="str">
        <f t="shared" si="84"/>
        <v>A18</v>
      </c>
      <c r="AL170" s="16" t="str">
        <f t="shared" si="116"/>
        <v>LSH</v>
      </c>
      <c r="AM170" s="16" t="str">
        <f t="shared" si="86"/>
        <v>1101</v>
      </c>
      <c r="AN170" s="16" t="str">
        <f t="shared" si="117"/>
        <v>B</v>
      </c>
      <c r="AO170" s="16" t="str">
        <f t="shared" si="88"/>
        <v/>
      </c>
      <c r="AP170" s="16" t="str">
        <f t="shared" si="89"/>
        <v/>
      </c>
      <c r="AQ170" s="226"/>
      <c r="AR170" s="16" t="str">
        <f t="shared" si="90"/>
        <v>A18LSH1101B</v>
      </c>
      <c r="AS170" s="16" t="str">
        <f t="shared" si="91"/>
        <v>ok</v>
      </c>
      <c r="AW170" s="16" t="str">
        <f t="shared" si="113"/>
        <v/>
      </c>
      <c r="AX170" s="16" t="str">
        <f t="shared" si="114"/>
        <v/>
      </c>
      <c r="AY170" s="16">
        <f t="shared" si="92"/>
        <v>0</v>
      </c>
    </row>
    <row r="171" spans="1:51" ht="15" customHeight="1" x14ac:dyDescent="0.2">
      <c r="A171" s="16" t="str">
        <f t="shared" si="82"/>
        <v>ID-S01AP1030-00169</v>
      </c>
      <c r="B171" s="17">
        <v>169</v>
      </c>
      <c r="C171" s="17"/>
      <c r="D171" s="18" t="s">
        <v>411</v>
      </c>
      <c r="E171" s="19" t="s">
        <v>412</v>
      </c>
      <c r="F171" s="20"/>
      <c r="G171" s="21" t="s">
        <v>27</v>
      </c>
      <c r="H171" s="22" t="s">
        <v>28</v>
      </c>
      <c r="I171" s="23" t="s">
        <v>347</v>
      </c>
      <c r="J171" s="22" t="s">
        <v>413</v>
      </c>
      <c r="K171" s="22"/>
      <c r="L171" s="22" t="s">
        <v>31</v>
      </c>
      <c r="M171" s="23"/>
      <c r="N171" s="24"/>
      <c r="O171" s="63"/>
      <c r="P171" s="63"/>
      <c r="Q171" s="25" t="s">
        <v>42</v>
      </c>
      <c r="R171" s="29" t="s">
        <v>181</v>
      </c>
      <c r="S171" s="26" t="s">
        <v>51</v>
      </c>
      <c r="T171" s="26" t="s">
        <v>45</v>
      </c>
      <c r="U171" s="26" t="s">
        <v>46</v>
      </c>
      <c r="V171" s="34">
        <v>0</v>
      </c>
      <c r="W171" s="31"/>
      <c r="X171" s="22">
        <v>12</v>
      </c>
      <c r="Y171" s="152"/>
      <c r="Z171" s="139" t="s">
        <v>2926</v>
      </c>
      <c r="AA171" s="155">
        <f>COUNTIF($Z$1:Z171,Z171)</f>
        <v>3</v>
      </c>
      <c r="AB171" s="83">
        <f t="shared" si="93"/>
        <v>18</v>
      </c>
      <c r="AC171" s="122" t="str">
        <f>VLOOKUP(Z171,'module list'!A:B,2,0)</f>
        <v>DI</v>
      </c>
      <c r="AD171" s="122"/>
      <c r="AE171" s="32"/>
      <c r="AF171" s="33" t="s">
        <v>172</v>
      </c>
      <c r="AG171" s="16" t="str">
        <f t="shared" si="83"/>
        <v>12.1.7</v>
      </c>
      <c r="AH171" s="222" t="str">
        <f t="shared" si="81"/>
        <v>HH LSHH1100 act.carb. silos SL1100</v>
      </c>
      <c r="AI171" s="224"/>
      <c r="AJ171" s="16" t="str">
        <f t="shared" si="76"/>
        <v>HH</v>
      </c>
      <c r="AK171" s="16" t="str">
        <f t="shared" si="84"/>
        <v>A18</v>
      </c>
      <c r="AL171" s="16" t="str">
        <f>MID(D171,4,4)</f>
        <v>LSHH</v>
      </c>
      <c r="AM171" s="16" t="str">
        <f t="shared" si="86"/>
        <v>1100</v>
      </c>
      <c r="AN171" s="16" t="str">
        <f>MID(D171,12,1)</f>
        <v/>
      </c>
      <c r="AO171" s="16" t="str">
        <f t="shared" si="88"/>
        <v/>
      </c>
      <c r="AP171" s="16" t="str">
        <f t="shared" si="89"/>
        <v/>
      </c>
      <c r="AQ171" s="226"/>
      <c r="AR171" s="16" t="str">
        <f t="shared" si="90"/>
        <v>A18LSHH1100</v>
      </c>
      <c r="AS171" s="16" t="str">
        <f t="shared" si="91"/>
        <v>ok</v>
      </c>
      <c r="AW171" s="16" t="str">
        <f t="shared" si="113"/>
        <v/>
      </c>
      <c r="AX171" s="16" t="str">
        <f t="shared" si="114"/>
        <v/>
      </c>
      <c r="AY171" s="16">
        <f t="shared" si="92"/>
        <v>0</v>
      </c>
    </row>
    <row r="172" spans="1:51" ht="15" customHeight="1" x14ac:dyDescent="0.2">
      <c r="A172" s="16" t="str">
        <f t="shared" si="82"/>
        <v>ID-S01AP1030-00170</v>
      </c>
      <c r="B172" s="17">
        <v>170</v>
      </c>
      <c r="C172" s="17"/>
      <c r="D172" s="18" t="s">
        <v>414</v>
      </c>
      <c r="E172" s="19" t="s">
        <v>415</v>
      </c>
      <c r="F172" s="20"/>
      <c r="G172" s="21" t="s">
        <v>27</v>
      </c>
      <c r="H172" s="22" t="s">
        <v>28</v>
      </c>
      <c r="I172" s="23" t="s">
        <v>347</v>
      </c>
      <c r="J172" s="22" t="s">
        <v>384</v>
      </c>
      <c r="K172" s="22"/>
      <c r="L172" s="22" t="s">
        <v>31</v>
      </c>
      <c r="M172" s="23"/>
      <c r="N172" s="24"/>
      <c r="O172" s="63"/>
      <c r="P172" s="63"/>
      <c r="Q172" s="25" t="s">
        <v>42</v>
      </c>
      <c r="R172" s="29" t="s">
        <v>181</v>
      </c>
      <c r="S172" s="26" t="s">
        <v>51</v>
      </c>
      <c r="T172" s="26" t="s">
        <v>45</v>
      </c>
      <c r="U172" s="26" t="s">
        <v>46</v>
      </c>
      <c r="V172" s="34">
        <v>0</v>
      </c>
      <c r="W172" s="31"/>
      <c r="X172" s="22">
        <v>12</v>
      </c>
      <c r="Y172" s="152" t="str">
        <f t="shared" ref="Y172:Y173" si="118">AN172</f>
        <v>A</v>
      </c>
      <c r="Z172" s="142" t="s">
        <v>2926</v>
      </c>
      <c r="AA172" s="155">
        <f>COUNTIF($Z$1:Z172,Z172)</f>
        <v>4</v>
      </c>
      <c r="AB172" s="83">
        <f t="shared" si="93"/>
        <v>18</v>
      </c>
      <c r="AC172" s="122" t="str">
        <f>VLOOKUP(Z172,'module list'!A:B,2,0)</f>
        <v>DI</v>
      </c>
      <c r="AD172" s="122"/>
      <c r="AE172" s="32"/>
      <c r="AF172" s="33" t="s">
        <v>172</v>
      </c>
      <c r="AG172" s="16" t="str">
        <f t="shared" si="83"/>
        <v>12.1.7</v>
      </c>
      <c r="AH172" s="222" t="str">
        <f t="shared" si="81"/>
        <v>L LSL1101A act.carb. hopper HP1101A</v>
      </c>
      <c r="AI172" s="224"/>
      <c r="AJ172" s="16" t="str">
        <f t="shared" si="76"/>
        <v>L</v>
      </c>
      <c r="AK172" s="16" t="str">
        <f t="shared" si="84"/>
        <v>A18</v>
      </c>
      <c r="AL172" s="16" t="str">
        <f t="shared" si="116"/>
        <v>LSL</v>
      </c>
      <c r="AM172" s="16" t="str">
        <f t="shared" si="86"/>
        <v>1101</v>
      </c>
      <c r="AN172" s="16" t="str">
        <f t="shared" si="117"/>
        <v>A</v>
      </c>
      <c r="AO172" s="16" t="str">
        <f t="shared" si="88"/>
        <v/>
      </c>
      <c r="AP172" s="16" t="str">
        <f t="shared" si="89"/>
        <v/>
      </c>
      <c r="AQ172" s="226"/>
      <c r="AR172" s="16" t="str">
        <f t="shared" si="90"/>
        <v>A18LSL1101A</v>
      </c>
      <c r="AS172" s="16" t="str">
        <f t="shared" si="91"/>
        <v>ok</v>
      </c>
      <c r="AW172" s="16" t="str">
        <f t="shared" si="113"/>
        <v/>
      </c>
      <c r="AX172" s="16" t="str">
        <f t="shared" si="114"/>
        <v/>
      </c>
      <c r="AY172" s="16">
        <f t="shared" si="92"/>
        <v>0</v>
      </c>
    </row>
    <row r="173" spans="1:51" ht="15" customHeight="1" x14ac:dyDescent="0.2">
      <c r="A173" s="16" t="str">
        <f t="shared" si="82"/>
        <v>ID-S01AP1030-00171</v>
      </c>
      <c r="B173" s="17">
        <v>171</v>
      </c>
      <c r="C173" s="17"/>
      <c r="D173" s="18" t="s">
        <v>416</v>
      </c>
      <c r="E173" s="19" t="s">
        <v>417</v>
      </c>
      <c r="F173" s="20"/>
      <c r="G173" s="21" t="s">
        <v>27</v>
      </c>
      <c r="H173" s="22" t="s">
        <v>28</v>
      </c>
      <c r="I173" s="23" t="s">
        <v>347</v>
      </c>
      <c r="J173" s="22" t="s">
        <v>384</v>
      </c>
      <c r="K173" s="22"/>
      <c r="L173" s="22" t="s">
        <v>31</v>
      </c>
      <c r="M173" s="23"/>
      <c r="N173" s="24"/>
      <c r="O173" s="63"/>
      <c r="P173" s="63"/>
      <c r="Q173" s="25" t="s">
        <v>42</v>
      </c>
      <c r="R173" s="29" t="s">
        <v>181</v>
      </c>
      <c r="S173" s="26" t="s">
        <v>51</v>
      </c>
      <c r="T173" s="26" t="s">
        <v>45</v>
      </c>
      <c r="U173" s="26" t="s">
        <v>46</v>
      </c>
      <c r="V173" s="34">
        <v>0</v>
      </c>
      <c r="W173" s="31"/>
      <c r="X173" s="22">
        <v>12</v>
      </c>
      <c r="Y173" s="152" t="str">
        <f t="shared" si="118"/>
        <v>B</v>
      </c>
      <c r="Z173" s="142" t="s">
        <v>2941</v>
      </c>
      <c r="AA173" s="155">
        <f>COUNTIF($Z$1:Z173,Z173)</f>
        <v>10</v>
      </c>
      <c r="AB173" s="83">
        <f t="shared" si="93"/>
        <v>24</v>
      </c>
      <c r="AC173" s="122" t="str">
        <f>VLOOKUP(Z173,'module list'!A:B,2,0)</f>
        <v>DI</v>
      </c>
      <c r="AD173" s="122"/>
      <c r="AE173" s="32"/>
      <c r="AF173" s="33" t="s">
        <v>172</v>
      </c>
      <c r="AG173" s="16" t="str">
        <f t="shared" si="83"/>
        <v>12.1.6</v>
      </c>
      <c r="AH173" s="222" t="str">
        <f t="shared" si="81"/>
        <v>L LSL1101B act.carb. hopper HP1101B</v>
      </c>
      <c r="AI173" s="224"/>
      <c r="AJ173" s="16" t="str">
        <f t="shared" si="76"/>
        <v>L</v>
      </c>
      <c r="AK173" s="16" t="str">
        <f t="shared" si="84"/>
        <v>A18</v>
      </c>
      <c r="AL173" s="16" t="str">
        <f t="shared" si="116"/>
        <v>LSL</v>
      </c>
      <c r="AM173" s="16" t="str">
        <f t="shared" si="86"/>
        <v>1101</v>
      </c>
      <c r="AN173" s="16" t="str">
        <f t="shared" si="117"/>
        <v>B</v>
      </c>
      <c r="AO173" s="16" t="str">
        <f t="shared" si="88"/>
        <v/>
      </c>
      <c r="AP173" s="16" t="str">
        <f t="shared" si="89"/>
        <v/>
      </c>
      <c r="AQ173" s="226"/>
      <c r="AR173" s="16" t="str">
        <f t="shared" si="90"/>
        <v>A18LSL1101B</v>
      </c>
      <c r="AS173" s="16" t="str">
        <f t="shared" si="91"/>
        <v>ok</v>
      </c>
      <c r="AW173" s="16" t="str">
        <f t="shared" si="113"/>
        <v/>
      </c>
      <c r="AX173" s="16" t="str">
        <f t="shared" si="114"/>
        <v/>
      </c>
      <c r="AY173" s="16">
        <f t="shared" si="92"/>
        <v>0</v>
      </c>
    </row>
    <row r="174" spans="1:51" ht="15" customHeight="1" x14ac:dyDescent="0.2">
      <c r="A174" s="16" t="str">
        <f t="shared" si="82"/>
        <v>ID-S01AP1030-00172</v>
      </c>
      <c r="B174" s="17">
        <v>172</v>
      </c>
      <c r="C174" s="17"/>
      <c r="D174" s="18" t="s">
        <v>418</v>
      </c>
      <c r="E174" s="19" t="s">
        <v>419</v>
      </c>
      <c r="F174" s="20"/>
      <c r="G174" s="21" t="s">
        <v>27</v>
      </c>
      <c r="H174" s="22" t="s">
        <v>28</v>
      </c>
      <c r="I174" s="23" t="s">
        <v>347</v>
      </c>
      <c r="J174" s="22" t="s">
        <v>384</v>
      </c>
      <c r="K174" s="22"/>
      <c r="L174" s="22" t="s">
        <v>31</v>
      </c>
      <c r="M174" s="23"/>
      <c r="N174" s="24"/>
      <c r="O174" s="63"/>
      <c r="P174" s="63"/>
      <c r="Q174" s="25" t="s">
        <v>42</v>
      </c>
      <c r="R174" s="29" t="s">
        <v>181</v>
      </c>
      <c r="S174" s="26" t="s">
        <v>51</v>
      </c>
      <c r="T174" s="26" t="s">
        <v>45</v>
      </c>
      <c r="U174" s="26" t="s">
        <v>46</v>
      </c>
      <c r="V174" s="34">
        <v>0</v>
      </c>
      <c r="W174" s="31"/>
      <c r="X174" s="22">
        <v>12</v>
      </c>
      <c r="Y174" s="152"/>
      <c r="Z174" s="139" t="s">
        <v>2926</v>
      </c>
      <c r="AA174" s="155">
        <f>COUNTIF($Z$1:Z174,Z174)</f>
        <v>5</v>
      </c>
      <c r="AB174" s="83">
        <f t="shared" si="93"/>
        <v>18</v>
      </c>
      <c r="AC174" s="122" t="str">
        <f>VLOOKUP(Z174,'module list'!A:B,2,0)</f>
        <v>DI</v>
      </c>
      <c r="AD174" s="122"/>
      <c r="AE174" s="32"/>
      <c r="AF174" s="33" t="s">
        <v>172</v>
      </c>
      <c r="AG174" s="16" t="str">
        <f t="shared" si="83"/>
        <v>12.1.7</v>
      </c>
      <c r="AH174" s="222" t="str">
        <f t="shared" si="81"/>
        <v>LL LSLL1100 act.carb. silos SL1100</v>
      </c>
      <c r="AI174" s="224"/>
      <c r="AJ174" s="16" t="str">
        <f t="shared" si="76"/>
        <v>LL</v>
      </c>
      <c r="AK174" s="16" t="str">
        <f t="shared" si="84"/>
        <v>A18</v>
      </c>
      <c r="AL174" s="16" t="str">
        <f>MID(D174,4,4)</f>
        <v>LSLL</v>
      </c>
      <c r="AM174" s="16" t="str">
        <f t="shared" si="86"/>
        <v>1100</v>
      </c>
      <c r="AN174" s="16" t="str">
        <f>MID(D174,12,1)</f>
        <v/>
      </c>
      <c r="AO174" s="16" t="str">
        <f t="shared" si="88"/>
        <v/>
      </c>
      <c r="AP174" s="16" t="str">
        <f t="shared" si="89"/>
        <v/>
      </c>
      <c r="AQ174" s="226"/>
      <c r="AR174" s="16" t="str">
        <f t="shared" si="90"/>
        <v>A18LSLL1100</v>
      </c>
      <c r="AS174" s="16" t="str">
        <f t="shared" si="91"/>
        <v>ok</v>
      </c>
      <c r="AW174" s="16" t="str">
        <f t="shared" si="113"/>
        <v/>
      </c>
      <c r="AX174" s="16" t="str">
        <f t="shared" si="114"/>
        <v/>
      </c>
      <c r="AY174" s="16">
        <f t="shared" si="92"/>
        <v>0</v>
      </c>
    </row>
    <row r="175" spans="1:51" ht="15" hidden="1" customHeight="1" x14ac:dyDescent="0.2">
      <c r="A175" s="16" t="str">
        <f t="shared" si="82"/>
        <v>ID-S01AP1030-00173</v>
      </c>
      <c r="B175" s="17">
        <v>173</v>
      </c>
      <c r="C175" s="17"/>
      <c r="D175" s="45" t="s">
        <v>420</v>
      </c>
      <c r="E175" s="35" t="s">
        <v>421</v>
      </c>
      <c r="F175" s="46"/>
      <c r="G175" s="21" t="s">
        <v>27</v>
      </c>
      <c r="H175" s="37" t="s">
        <v>28</v>
      </c>
      <c r="I175" s="36" t="s">
        <v>347</v>
      </c>
      <c r="J175" s="37" t="s">
        <v>348</v>
      </c>
      <c r="K175" s="37"/>
      <c r="L175" s="22" t="s">
        <v>31</v>
      </c>
      <c r="M175" s="36"/>
      <c r="N175" s="38"/>
      <c r="O175" s="86"/>
      <c r="P175" s="86"/>
      <c r="Q175" s="39" t="s">
        <v>32</v>
      </c>
      <c r="R175" s="40" t="s">
        <v>33</v>
      </c>
      <c r="S175" s="47" t="s">
        <v>34</v>
      </c>
      <c r="T175" s="48" t="s">
        <v>35</v>
      </c>
      <c r="U175" s="49">
        <v>100</v>
      </c>
      <c r="V175" s="50" t="s">
        <v>171</v>
      </c>
      <c r="W175" s="43"/>
      <c r="X175" s="22"/>
      <c r="Y175" s="153"/>
      <c r="Z175" s="158"/>
      <c r="AA175" s="155">
        <f>COUNTIF($Z$1:Z175,Z175)</f>
        <v>0</v>
      </c>
      <c r="AB175" s="83">
        <f t="shared" si="93"/>
        <v>0</v>
      </c>
      <c r="AC175" s="122" t="e">
        <f>VLOOKUP(Z175,'module list'!A:B,2,0)</f>
        <v>#N/A</v>
      </c>
      <c r="AD175" s="37"/>
      <c r="AE175" s="44" t="s">
        <v>172</v>
      </c>
      <c r="AF175" s="33" t="s">
        <v>37</v>
      </c>
      <c r="AG175" s="16" t="str">
        <f t="shared" si="83"/>
        <v/>
      </c>
      <c r="AH175" s="222" t="str">
        <f t="shared" si="81"/>
        <v>LT1100 act.carb. silos SL1100</v>
      </c>
      <c r="AI175" s="224"/>
      <c r="AJ175" s="16" t="str">
        <f t="shared" si="76"/>
        <v>LT1100</v>
      </c>
      <c r="AK175" s="16" t="str">
        <f t="shared" si="84"/>
        <v>A18</v>
      </c>
      <c r="AL175" s="16" t="str">
        <f>MID(D175,4,2)</f>
        <v>LI</v>
      </c>
      <c r="AM175" s="16" t="str">
        <f t="shared" si="86"/>
        <v>1100</v>
      </c>
      <c r="AN175" s="16" t="str">
        <f t="shared" si="95"/>
        <v/>
      </c>
      <c r="AO175" s="16" t="str">
        <f t="shared" si="88"/>
        <v/>
      </c>
      <c r="AP175" s="16" t="str">
        <f t="shared" si="89"/>
        <v/>
      </c>
      <c r="AQ175" s="226"/>
      <c r="AR175" s="16" t="str">
        <f t="shared" si="90"/>
        <v>A18LI1100</v>
      </c>
      <c r="AS175" s="16" t="str">
        <f t="shared" si="91"/>
        <v>ok</v>
      </c>
      <c r="AW175" s="16" t="str">
        <f t="shared" si="111"/>
        <v/>
      </c>
      <c r="AX175" s="16" t="str">
        <f t="shared" si="112"/>
        <v/>
      </c>
      <c r="AY175" s="16" t="str">
        <f t="shared" si="92"/>
        <v>%</v>
      </c>
    </row>
    <row r="176" spans="1:51" ht="15" customHeight="1" x14ac:dyDescent="0.2">
      <c r="A176" s="16" t="str">
        <f t="shared" si="82"/>
        <v>ID-S01AP1030-00174</v>
      </c>
      <c r="B176" s="17">
        <v>174</v>
      </c>
      <c r="C176" s="17"/>
      <c r="D176" s="18" t="s">
        <v>422</v>
      </c>
      <c r="E176" s="19" t="s">
        <v>423</v>
      </c>
      <c r="F176" s="20"/>
      <c r="G176" s="21" t="s">
        <v>27</v>
      </c>
      <c r="H176" s="22" t="s">
        <v>28</v>
      </c>
      <c r="I176" s="23" t="s">
        <v>347</v>
      </c>
      <c r="J176" s="22" t="s">
        <v>384</v>
      </c>
      <c r="K176" s="22"/>
      <c r="L176" s="22" t="s">
        <v>31</v>
      </c>
      <c r="M176" s="23"/>
      <c r="N176" s="24"/>
      <c r="O176" s="63"/>
      <c r="P176" s="63"/>
      <c r="Q176" s="25" t="s">
        <v>42</v>
      </c>
      <c r="R176" s="26" t="s">
        <v>43</v>
      </c>
      <c r="S176" s="26" t="s">
        <v>44</v>
      </c>
      <c r="T176" s="26" t="s">
        <v>45</v>
      </c>
      <c r="U176" s="26" t="s">
        <v>46</v>
      </c>
      <c r="V176" s="34">
        <v>0</v>
      </c>
      <c r="W176" s="31"/>
      <c r="X176" s="22">
        <v>12</v>
      </c>
      <c r="Y176" s="152"/>
      <c r="Z176" s="139" t="s">
        <v>2926</v>
      </c>
      <c r="AA176" s="155">
        <f>COUNTIF($Z$1:Z176,Z176)</f>
        <v>6</v>
      </c>
      <c r="AB176" s="83">
        <f t="shared" si="93"/>
        <v>18</v>
      </c>
      <c r="AC176" s="122" t="str">
        <f>VLOOKUP(Z176,'module list'!A:B,2,0)</f>
        <v>DI</v>
      </c>
      <c r="AD176" s="122"/>
      <c r="AE176" s="32"/>
      <c r="AF176" s="33" t="s">
        <v>37</v>
      </c>
      <c r="AG176" s="16" t="str">
        <f t="shared" si="83"/>
        <v>12.1.7</v>
      </c>
      <c r="AH176" s="222" t="str">
        <f t="shared" si="81"/>
        <v>POV1100 filling act.carb. silos SL1100 - closed</v>
      </c>
      <c r="AI176" s="224"/>
      <c r="AJ176" s="16" t="str">
        <f t="shared" si="76"/>
        <v>POV1100</v>
      </c>
      <c r="AK176" s="16" t="str">
        <f t="shared" si="84"/>
        <v>A18</v>
      </c>
      <c r="AL176" s="16" t="str">
        <f t="shared" ref="AL176:AL183" si="119">MID(D176,4,3)</f>
        <v>POV</v>
      </c>
      <c r="AM176" s="16" t="str">
        <f t="shared" si="86"/>
        <v>1100</v>
      </c>
      <c r="AO176" s="16" t="str">
        <f t="shared" si="88"/>
        <v>_</v>
      </c>
      <c r="AP176" s="16">
        <f t="shared" si="89"/>
        <v>11</v>
      </c>
      <c r="AQ176" s="16" t="str">
        <f t="shared" ref="AQ176:AQ183" si="120">RIGHT(D176,LEN(D176)-FIND("_",D176))</f>
        <v>ZSL</v>
      </c>
      <c r="AR176" s="16" t="str">
        <f t="shared" si="90"/>
        <v>A18POV1100_ZSL</v>
      </c>
      <c r="AS176" s="16" t="str">
        <f t="shared" si="91"/>
        <v>ok</v>
      </c>
      <c r="AW176" s="16" t="str">
        <f t="shared" ref="AW176:AW239" si="121">IFERROR(IF(FIND("A",Q176,1),S176,""),"")</f>
        <v/>
      </c>
      <c r="AX176" s="16" t="str">
        <f t="shared" ref="AX176:AX239" si="122">IFERROR(IF(FIND("AI",Q176,1),U176,""),"")</f>
        <v/>
      </c>
      <c r="AY176" s="16">
        <f t="shared" si="92"/>
        <v>0</v>
      </c>
    </row>
    <row r="177" spans="1:51" ht="15" customHeight="1" x14ac:dyDescent="0.2">
      <c r="A177" s="16" t="str">
        <f t="shared" si="82"/>
        <v>ID-S01AP1030-00175</v>
      </c>
      <c r="B177" s="17">
        <v>175</v>
      </c>
      <c r="C177" s="17"/>
      <c r="D177" s="18" t="s">
        <v>424</v>
      </c>
      <c r="E177" s="19" t="s">
        <v>425</v>
      </c>
      <c r="F177" s="20"/>
      <c r="G177" s="21" t="s">
        <v>27</v>
      </c>
      <c r="H177" s="22" t="s">
        <v>28</v>
      </c>
      <c r="I177" s="23" t="s">
        <v>347</v>
      </c>
      <c r="J177" s="22" t="s">
        <v>146</v>
      </c>
      <c r="K177" s="22"/>
      <c r="L177" s="22" t="s">
        <v>31</v>
      </c>
      <c r="M177" s="23"/>
      <c r="N177" s="24"/>
      <c r="O177" s="63"/>
      <c r="P177" s="63"/>
      <c r="Q177" s="25" t="s">
        <v>54</v>
      </c>
      <c r="R177" s="26" t="s">
        <v>201</v>
      </c>
      <c r="S177" s="26" t="s">
        <v>44</v>
      </c>
      <c r="T177" s="26" t="s">
        <v>56</v>
      </c>
      <c r="U177" s="26" t="s">
        <v>46</v>
      </c>
      <c r="V177" s="34">
        <v>0</v>
      </c>
      <c r="W177" s="31"/>
      <c r="X177" s="22">
        <v>12</v>
      </c>
      <c r="Y177" s="152"/>
      <c r="Z177" s="139" t="s">
        <v>2949</v>
      </c>
      <c r="AA177" s="155">
        <f>COUNTIF($Z$1:Z177,Z177)</f>
        <v>9</v>
      </c>
      <c r="AB177" s="83">
        <f t="shared" si="93"/>
        <v>30</v>
      </c>
      <c r="AC177" s="122" t="str">
        <f>VLOOKUP(Z177,'module list'!A:B,2,0)</f>
        <v>DO</v>
      </c>
      <c r="AD177" s="122"/>
      <c r="AE177" s="32"/>
      <c r="AF177" s="33" t="s">
        <v>37</v>
      </c>
      <c r="AG177" s="16" t="str">
        <f t="shared" si="83"/>
        <v>12.1.6</v>
      </c>
      <c r="AH177" s="222" t="str">
        <f t="shared" si="81"/>
        <v>POV1100 filling act.carb. silos SL1100 - open</v>
      </c>
      <c r="AI177" s="224"/>
      <c r="AJ177" s="16" t="str">
        <f t="shared" si="76"/>
        <v>POV1100</v>
      </c>
      <c r="AK177" s="16" t="str">
        <f t="shared" si="84"/>
        <v>A18</v>
      </c>
      <c r="AL177" s="16" t="str">
        <f t="shared" si="119"/>
        <v>POV</v>
      </c>
      <c r="AM177" s="16" t="str">
        <f t="shared" si="86"/>
        <v>1100</v>
      </c>
      <c r="AO177" s="16" t="str">
        <f t="shared" si="88"/>
        <v>_</v>
      </c>
      <c r="AP177" s="16">
        <f t="shared" si="89"/>
        <v>11</v>
      </c>
      <c r="AQ177" s="16" t="str">
        <f t="shared" si="120"/>
        <v>HSH</v>
      </c>
      <c r="AR177" s="16" t="str">
        <f t="shared" si="90"/>
        <v>A18POV1100_HSH</v>
      </c>
      <c r="AS177" s="16" t="str">
        <f t="shared" si="91"/>
        <v>ok</v>
      </c>
      <c r="AW177" s="16" t="str">
        <f t="shared" si="121"/>
        <v/>
      </c>
      <c r="AX177" s="16" t="str">
        <f t="shared" si="122"/>
        <v/>
      </c>
      <c r="AY177" s="16">
        <f t="shared" si="92"/>
        <v>0</v>
      </c>
    </row>
    <row r="178" spans="1:51" ht="15" customHeight="1" x14ac:dyDescent="0.2">
      <c r="A178" s="16" t="str">
        <f t="shared" si="82"/>
        <v>ID-S01AP1030-00176</v>
      </c>
      <c r="B178" s="17">
        <v>176</v>
      </c>
      <c r="C178" s="17"/>
      <c r="D178" s="18" t="s">
        <v>426</v>
      </c>
      <c r="E178" s="19" t="s">
        <v>427</v>
      </c>
      <c r="F178" s="20"/>
      <c r="G178" s="21" t="s">
        <v>27</v>
      </c>
      <c r="H178" s="22" t="s">
        <v>28</v>
      </c>
      <c r="I178" s="23" t="s">
        <v>347</v>
      </c>
      <c r="J178" s="22" t="s">
        <v>384</v>
      </c>
      <c r="K178" s="22"/>
      <c r="L178" s="22" t="s">
        <v>31</v>
      </c>
      <c r="M178" s="23"/>
      <c r="N178" s="24"/>
      <c r="O178" s="63"/>
      <c r="P178" s="63"/>
      <c r="Q178" s="25" t="s">
        <v>42</v>
      </c>
      <c r="R178" s="26" t="s">
        <v>43</v>
      </c>
      <c r="S178" s="26" t="s">
        <v>44</v>
      </c>
      <c r="T178" s="26" t="s">
        <v>45</v>
      </c>
      <c r="U178" s="26" t="s">
        <v>46</v>
      </c>
      <c r="V178" s="34">
        <v>0</v>
      </c>
      <c r="W178" s="31"/>
      <c r="X178" s="22">
        <v>12</v>
      </c>
      <c r="Y178" s="152" t="str">
        <f>AN178</f>
        <v>A</v>
      </c>
      <c r="Z178" s="142" t="s">
        <v>2926</v>
      </c>
      <c r="AA178" s="155">
        <f>COUNTIF($Z$1:Z178,Z178)</f>
        <v>7</v>
      </c>
      <c r="AB178" s="83">
        <f t="shared" si="93"/>
        <v>18</v>
      </c>
      <c r="AC178" s="122" t="str">
        <f>VLOOKUP(Z178,'module list'!A:B,2,0)</f>
        <v>DI</v>
      </c>
      <c r="AD178" s="122"/>
      <c r="AE178" s="32"/>
      <c r="AF178" s="33" t="s">
        <v>37</v>
      </c>
      <c r="AG178" s="16" t="str">
        <f t="shared" si="83"/>
        <v>12.1.7</v>
      </c>
      <c r="AH178" s="222" t="str">
        <f t="shared" si="81"/>
        <v>POV1102A extract. act.carb. silos SL1100 - opened</v>
      </c>
      <c r="AI178" s="224"/>
      <c r="AJ178" s="16" t="str">
        <f t="shared" si="76"/>
        <v>POV1102A</v>
      </c>
      <c r="AK178" s="16" t="str">
        <f t="shared" si="84"/>
        <v>A18</v>
      </c>
      <c r="AL178" s="16" t="str">
        <f t="shared" si="119"/>
        <v>POV</v>
      </c>
      <c r="AM178" s="16" t="str">
        <f t="shared" si="86"/>
        <v>1102</v>
      </c>
      <c r="AN178" s="16" t="str">
        <f t="shared" ref="AN178:AN183" si="123">MID(D178,11,1)</f>
        <v>A</v>
      </c>
      <c r="AO178" s="16" t="str">
        <f t="shared" si="88"/>
        <v>_</v>
      </c>
      <c r="AP178" s="16">
        <f t="shared" si="89"/>
        <v>12</v>
      </c>
      <c r="AQ178" s="16" t="str">
        <f t="shared" si="120"/>
        <v>ZSH</v>
      </c>
      <c r="AR178" s="16" t="str">
        <f t="shared" si="90"/>
        <v>A18POV1102A_ZSH</v>
      </c>
      <c r="AS178" s="16" t="str">
        <f t="shared" si="91"/>
        <v>ok</v>
      </c>
      <c r="AW178" s="16" t="str">
        <f t="shared" si="121"/>
        <v/>
      </c>
      <c r="AX178" s="16" t="str">
        <f t="shared" si="122"/>
        <v/>
      </c>
      <c r="AY178" s="16">
        <f t="shared" si="92"/>
        <v>0</v>
      </c>
    </row>
    <row r="179" spans="1:51" ht="15" customHeight="1" x14ac:dyDescent="0.2">
      <c r="A179" s="16" t="str">
        <f t="shared" si="82"/>
        <v>ID-S01AP1030-00177</v>
      </c>
      <c r="B179" s="17">
        <v>177</v>
      </c>
      <c r="C179" s="17"/>
      <c r="D179" s="18" t="s">
        <v>428</v>
      </c>
      <c r="E179" s="19" t="s">
        <v>429</v>
      </c>
      <c r="F179" s="20"/>
      <c r="G179" s="21" t="s">
        <v>27</v>
      </c>
      <c r="H179" s="22" t="s">
        <v>28</v>
      </c>
      <c r="I179" s="23" t="s">
        <v>347</v>
      </c>
      <c r="J179" s="22" t="s">
        <v>430</v>
      </c>
      <c r="K179" s="22"/>
      <c r="L179" s="22" t="s">
        <v>31</v>
      </c>
      <c r="M179" s="23"/>
      <c r="N179" s="24"/>
      <c r="O179" s="63"/>
      <c r="P179" s="63"/>
      <c r="Q179" s="25" t="s">
        <v>54</v>
      </c>
      <c r="R179" s="26" t="s">
        <v>201</v>
      </c>
      <c r="S179" s="26" t="s">
        <v>44</v>
      </c>
      <c r="T179" s="26" t="s">
        <v>56</v>
      </c>
      <c r="U179" s="26" t="s">
        <v>46</v>
      </c>
      <c r="V179" s="34">
        <v>0</v>
      </c>
      <c r="W179" s="31"/>
      <c r="X179" s="22">
        <v>12</v>
      </c>
      <c r="Y179" s="152"/>
      <c r="Z179" s="139" t="s">
        <v>2944</v>
      </c>
      <c r="AA179" s="155">
        <f>COUNTIF($Z$1:Z179,Z179)</f>
        <v>19</v>
      </c>
      <c r="AB179" s="83">
        <f t="shared" si="93"/>
        <v>22</v>
      </c>
      <c r="AC179" s="122" t="str">
        <f>VLOOKUP(Z179,'module list'!A:B,2,0)</f>
        <v>DO</v>
      </c>
      <c r="AD179" s="122"/>
      <c r="AE179" s="32"/>
      <c r="AF179" s="33" t="s">
        <v>37</v>
      </c>
      <c r="AG179" s="16" t="str">
        <f t="shared" si="83"/>
        <v>12.1.1</v>
      </c>
      <c r="AH179" s="222" t="str">
        <f t="shared" si="81"/>
        <v>POV1102A extract. act.carb. silos SL1100 - open</v>
      </c>
      <c r="AI179" s="224"/>
      <c r="AJ179" s="16" t="str">
        <f t="shared" si="76"/>
        <v>POV1102A</v>
      </c>
      <c r="AK179" s="16" t="str">
        <f t="shared" si="84"/>
        <v>A18</v>
      </c>
      <c r="AL179" s="16" t="str">
        <f t="shared" si="119"/>
        <v>POV</v>
      </c>
      <c r="AM179" s="16" t="str">
        <f t="shared" si="86"/>
        <v>1102</v>
      </c>
      <c r="AN179" s="16" t="str">
        <f t="shared" si="123"/>
        <v>A</v>
      </c>
      <c r="AO179" s="16" t="str">
        <f t="shared" si="88"/>
        <v>_</v>
      </c>
      <c r="AP179" s="16">
        <f t="shared" si="89"/>
        <v>12</v>
      </c>
      <c r="AQ179" s="16" t="str">
        <f t="shared" si="120"/>
        <v>HSH</v>
      </c>
      <c r="AR179" s="16" t="str">
        <f t="shared" si="90"/>
        <v>A18POV1102A_HSH</v>
      </c>
      <c r="AS179" s="16" t="str">
        <f t="shared" si="91"/>
        <v>ok</v>
      </c>
      <c r="AW179" s="16" t="str">
        <f t="shared" si="121"/>
        <v/>
      </c>
      <c r="AX179" s="16" t="str">
        <f t="shared" si="122"/>
        <v/>
      </c>
      <c r="AY179" s="16">
        <f t="shared" si="92"/>
        <v>0</v>
      </c>
    </row>
    <row r="180" spans="1:51" ht="15" customHeight="1" x14ac:dyDescent="0.2">
      <c r="A180" s="16" t="str">
        <f t="shared" si="82"/>
        <v>ID-S01AP1030-00178</v>
      </c>
      <c r="B180" s="17">
        <v>178</v>
      </c>
      <c r="C180" s="17"/>
      <c r="D180" s="18" t="s">
        <v>431</v>
      </c>
      <c r="E180" s="19" t="s">
        <v>432</v>
      </c>
      <c r="F180" s="20"/>
      <c r="G180" s="21" t="s">
        <v>27</v>
      </c>
      <c r="H180" s="22" t="s">
        <v>28</v>
      </c>
      <c r="I180" s="23" t="s">
        <v>347</v>
      </c>
      <c r="J180" s="22" t="s">
        <v>430</v>
      </c>
      <c r="K180" s="22"/>
      <c r="L180" s="22" t="s">
        <v>31</v>
      </c>
      <c r="M180" s="23"/>
      <c r="N180" s="24"/>
      <c r="O180" s="63"/>
      <c r="P180" s="63"/>
      <c r="Q180" s="25" t="s">
        <v>54</v>
      </c>
      <c r="R180" s="26" t="s">
        <v>201</v>
      </c>
      <c r="S180" s="26" t="s">
        <v>44</v>
      </c>
      <c r="T180" s="26" t="s">
        <v>56</v>
      </c>
      <c r="U180" s="26" t="s">
        <v>46</v>
      </c>
      <c r="V180" s="34">
        <v>0</v>
      </c>
      <c r="W180" s="31"/>
      <c r="X180" s="22">
        <v>12</v>
      </c>
      <c r="Y180" s="152"/>
      <c r="Z180" s="139" t="s">
        <v>2944</v>
      </c>
      <c r="AA180" s="155">
        <f>COUNTIF($Z$1:Z180,Z180)</f>
        <v>20</v>
      </c>
      <c r="AB180" s="83">
        <f t="shared" si="93"/>
        <v>22</v>
      </c>
      <c r="AC180" s="122" t="str">
        <f>VLOOKUP(Z180,'module list'!A:B,2,0)</f>
        <v>DO</v>
      </c>
      <c r="AD180" s="122"/>
      <c r="AE180" s="32"/>
      <c r="AF180" s="33" t="s">
        <v>37</v>
      </c>
      <c r="AG180" s="16" t="str">
        <f t="shared" si="83"/>
        <v>12.1.1</v>
      </c>
      <c r="AH180" s="222" t="str">
        <f t="shared" si="81"/>
        <v>POV1102A extract. act.carb. silos SL1100 - close</v>
      </c>
      <c r="AI180" s="224"/>
      <c r="AJ180" s="16" t="str">
        <f t="shared" ref="AJ180:AJ243" si="124">LEFT(AH180,FIND(" ",AH180)-1)</f>
        <v>POV1102A</v>
      </c>
      <c r="AK180" s="16" t="str">
        <f t="shared" si="84"/>
        <v>A18</v>
      </c>
      <c r="AL180" s="16" t="str">
        <f t="shared" si="119"/>
        <v>POV</v>
      </c>
      <c r="AM180" s="16" t="str">
        <f t="shared" si="86"/>
        <v>1102</v>
      </c>
      <c r="AN180" s="16" t="str">
        <f t="shared" si="123"/>
        <v>A</v>
      </c>
      <c r="AO180" s="16" t="str">
        <f t="shared" si="88"/>
        <v>_</v>
      </c>
      <c r="AP180" s="16">
        <f t="shared" si="89"/>
        <v>12</v>
      </c>
      <c r="AQ180" s="16" t="str">
        <f t="shared" si="120"/>
        <v>HSL</v>
      </c>
      <c r="AR180" s="16" t="str">
        <f t="shared" si="90"/>
        <v>A18POV1102A_HSL</v>
      </c>
      <c r="AS180" s="16" t="str">
        <f t="shared" si="91"/>
        <v>ok</v>
      </c>
      <c r="AW180" s="16" t="str">
        <f t="shared" si="121"/>
        <v/>
      </c>
      <c r="AX180" s="16" t="str">
        <f t="shared" si="122"/>
        <v/>
      </c>
      <c r="AY180" s="16">
        <f t="shared" si="92"/>
        <v>0</v>
      </c>
    </row>
    <row r="181" spans="1:51" ht="15" customHeight="1" x14ac:dyDescent="0.2">
      <c r="A181" s="16" t="str">
        <f t="shared" si="82"/>
        <v>ID-S01AP1030-00179</v>
      </c>
      <c r="B181" s="17">
        <v>179</v>
      </c>
      <c r="C181" s="17"/>
      <c r="D181" s="18" t="s">
        <v>433</v>
      </c>
      <c r="E181" s="19" t="s">
        <v>434</v>
      </c>
      <c r="F181" s="20"/>
      <c r="G181" s="21" t="s">
        <v>27</v>
      </c>
      <c r="H181" s="22" t="s">
        <v>28</v>
      </c>
      <c r="I181" s="23" t="s">
        <v>347</v>
      </c>
      <c r="J181" s="22" t="s">
        <v>384</v>
      </c>
      <c r="K181" s="22"/>
      <c r="L181" s="22" t="s">
        <v>31</v>
      </c>
      <c r="M181" s="23"/>
      <c r="N181" s="24"/>
      <c r="O181" s="63"/>
      <c r="P181" s="63"/>
      <c r="Q181" s="25" t="s">
        <v>42</v>
      </c>
      <c r="R181" s="26" t="s">
        <v>43</v>
      </c>
      <c r="S181" s="26" t="s">
        <v>44</v>
      </c>
      <c r="T181" s="26" t="s">
        <v>45</v>
      </c>
      <c r="U181" s="26" t="s">
        <v>46</v>
      </c>
      <c r="V181" s="34">
        <v>0</v>
      </c>
      <c r="W181" s="31"/>
      <c r="X181" s="22">
        <v>12</v>
      </c>
      <c r="Y181" s="152" t="str">
        <f>AN181</f>
        <v>B</v>
      </c>
      <c r="Z181" s="142" t="s">
        <v>2941</v>
      </c>
      <c r="AA181" s="155">
        <f>COUNTIF($Z$1:Z181,Z181)</f>
        <v>11</v>
      </c>
      <c r="AB181" s="83">
        <f t="shared" si="93"/>
        <v>24</v>
      </c>
      <c r="AC181" s="122" t="str">
        <f>VLOOKUP(Z181,'module list'!A:B,2,0)</f>
        <v>DI</v>
      </c>
      <c r="AD181" s="122"/>
      <c r="AE181" s="32"/>
      <c r="AF181" s="33" t="s">
        <v>37</v>
      </c>
      <c r="AG181" s="16" t="str">
        <f t="shared" si="83"/>
        <v>12.1.6</v>
      </c>
      <c r="AH181" s="222" t="str">
        <f t="shared" si="81"/>
        <v>POV1102B extract. act.carb. silos SL1100 - opened</v>
      </c>
      <c r="AI181" s="224"/>
      <c r="AJ181" s="16" t="str">
        <f t="shared" si="124"/>
        <v>POV1102B</v>
      </c>
      <c r="AK181" s="16" t="str">
        <f t="shared" si="84"/>
        <v>A18</v>
      </c>
      <c r="AL181" s="16" t="str">
        <f t="shared" si="119"/>
        <v>POV</v>
      </c>
      <c r="AM181" s="16" t="str">
        <f t="shared" si="86"/>
        <v>1102</v>
      </c>
      <c r="AN181" s="16" t="str">
        <f t="shared" si="123"/>
        <v>B</v>
      </c>
      <c r="AO181" s="16" t="str">
        <f t="shared" si="88"/>
        <v>_</v>
      </c>
      <c r="AP181" s="16">
        <f t="shared" si="89"/>
        <v>12</v>
      </c>
      <c r="AQ181" s="16" t="str">
        <f t="shared" si="120"/>
        <v>ZSH</v>
      </c>
      <c r="AR181" s="16" t="str">
        <f t="shared" si="90"/>
        <v>A18POV1102B_ZSH</v>
      </c>
      <c r="AS181" s="16" t="str">
        <f t="shared" si="91"/>
        <v>ok</v>
      </c>
      <c r="AW181" s="16" t="str">
        <f t="shared" si="121"/>
        <v/>
      </c>
      <c r="AX181" s="16" t="str">
        <f t="shared" si="122"/>
        <v/>
      </c>
      <c r="AY181" s="16">
        <f t="shared" si="92"/>
        <v>0</v>
      </c>
    </row>
    <row r="182" spans="1:51" ht="15" customHeight="1" x14ac:dyDescent="0.2">
      <c r="A182" s="16" t="str">
        <f t="shared" si="82"/>
        <v>ID-S01AP1030-00180</v>
      </c>
      <c r="B182" s="17">
        <v>180</v>
      </c>
      <c r="C182" s="17"/>
      <c r="D182" s="18" t="s">
        <v>435</v>
      </c>
      <c r="E182" s="19" t="s">
        <v>436</v>
      </c>
      <c r="F182" s="20"/>
      <c r="G182" s="21" t="s">
        <v>27</v>
      </c>
      <c r="H182" s="22" t="s">
        <v>28</v>
      </c>
      <c r="I182" s="23" t="s">
        <v>347</v>
      </c>
      <c r="J182" s="22" t="s">
        <v>430</v>
      </c>
      <c r="K182" s="22"/>
      <c r="L182" s="22" t="s">
        <v>31</v>
      </c>
      <c r="M182" s="23"/>
      <c r="N182" s="24"/>
      <c r="O182" s="63"/>
      <c r="P182" s="63"/>
      <c r="Q182" s="25" t="s">
        <v>54</v>
      </c>
      <c r="R182" s="26" t="s">
        <v>201</v>
      </c>
      <c r="S182" s="26" t="s">
        <v>44</v>
      </c>
      <c r="T182" s="26" t="s">
        <v>56</v>
      </c>
      <c r="U182" s="26" t="s">
        <v>46</v>
      </c>
      <c r="V182" s="34">
        <v>0</v>
      </c>
      <c r="W182" s="31"/>
      <c r="X182" s="22">
        <v>12</v>
      </c>
      <c r="Y182" s="152"/>
      <c r="Z182" s="139" t="s">
        <v>2944</v>
      </c>
      <c r="AA182" s="155">
        <f>COUNTIF($Z$1:Z182,Z182)</f>
        <v>21</v>
      </c>
      <c r="AB182" s="83">
        <f t="shared" si="93"/>
        <v>22</v>
      </c>
      <c r="AC182" s="122" t="str">
        <f>VLOOKUP(Z182,'module list'!A:B,2,0)</f>
        <v>DO</v>
      </c>
      <c r="AD182" s="122"/>
      <c r="AE182" s="32"/>
      <c r="AF182" s="33" t="s">
        <v>37</v>
      </c>
      <c r="AG182" s="16" t="str">
        <f t="shared" si="83"/>
        <v>12.1.1</v>
      </c>
      <c r="AH182" s="222" t="str">
        <f t="shared" si="81"/>
        <v>POV1102B extract. act.carb. silos SL1100 - open</v>
      </c>
      <c r="AI182" s="224"/>
      <c r="AJ182" s="16" t="str">
        <f t="shared" si="124"/>
        <v>POV1102B</v>
      </c>
      <c r="AK182" s="16" t="str">
        <f t="shared" si="84"/>
        <v>A18</v>
      </c>
      <c r="AL182" s="16" t="str">
        <f t="shared" si="119"/>
        <v>POV</v>
      </c>
      <c r="AM182" s="16" t="str">
        <f t="shared" si="86"/>
        <v>1102</v>
      </c>
      <c r="AN182" s="16" t="str">
        <f t="shared" si="123"/>
        <v>B</v>
      </c>
      <c r="AO182" s="16" t="str">
        <f t="shared" si="88"/>
        <v>_</v>
      </c>
      <c r="AP182" s="16">
        <f t="shared" si="89"/>
        <v>12</v>
      </c>
      <c r="AQ182" s="16" t="str">
        <f t="shared" si="120"/>
        <v>HSH</v>
      </c>
      <c r="AR182" s="16" t="str">
        <f t="shared" si="90"/>
        <v>A18POV1102B_HSH</v>
      </c>
      <c r="AS182" s="16" t="str">
        <f t="shared" si="91"/>
        <v>ok</v>
      </c>
      <c r="AW182" s="16" t="str">
        <f t="shared" si="121"/>
        <v/>
      </c>
      <c r="AX182" s="16" t="str">
        <f t="shared" si="122"/>
        <v/>
      </c>
      <c r="AY182" s="16">
        <f t="shared" si="92"/>
        <v>0</v>
      </c>
    </row>
    <row r="183" spans="1:51" ht="15" customHeight="1" x14ac:dyDescent="0.2">
      <c r="A183" s="16" t="str">
        <f t="shared" si="82"/>
        <v>ID-S01AP1030-00181</v>
      </c>
      <c r="B183" s="17">
        <v>181</v>
      </c>
      <c r="C183" s="17"/>
      <c r="D183" s="18" t="s">
        <v>437</v>
      </c>
      <c r="E183" s="19" t="s">
        <v>438</v>
      </c>
      <c r="F183" s="20"/>
      <c r="G183" s="21" t="s">
        <v>27</v>
      </c>
      <c r="H183" s="22" t="s">
        <v>28</v>
      </c>
      <c r="I183" s="23" t="s">
        <v>347</v>
      </c>
      <c r="J183" s="22" t="s">
        <v>430</v>
      </c>
      <c r="K183" s="22"/>
      <c r="L183" s="22" t="s">
        <v>31</v>
      </c>
      <c r="M183" s="23"/>
      <c r="N183" s="24"/>
      <c r="O183" s="63"/>
      <c r="P183" s="63"/>
      <c r="Q183" s="25" t="s">
        <v>54</v>
      </c>
      <c r="R183" s="26" t="s">
        <v>201</v>
      </c>
      <c r="S183" s="26" t="s">
        <v>44</v>
      </c>
      <c r="T183" s="26" t="s">
        <v>56</v>
      </c>
      <c r="U183" s="26" t="s">
        <v>46</v>
      </c>
      <c r="V183" s="34">
        <v>0</v>
      </c>
      <c r="W183" s="31"/>
      <c r="X183" s="22">
        <v>12</v>
      </c>
      <c r="Y183" s="152"/>
      <c r="Z183" s="139" t="s">
        <v>2944</v>
      </c>
      <c r="AA183" s="155">
        <f>COUNTIF($Z$1:Z183,Z183)</f>
        <v>22</v>
      </c>
      <c r="AB183" s="83">
        <f t="shared" si="93"/>
        <v>22</v>
      </c>
      <c r="AC183" s="122" t="str">
        <f>VLOOKUP(Z183,'module list'!A:B,2,0)</f>
        <v>DO</v>
      </c>
      <c r="AD183" s="122"/>
      <c r="AE183" s="32"/>
      <c r="AF183" s="33" t="s">
        <v>37</v>
      </c>
      <c r="AG183" s="16" t="str">
        <f t="shared" si="83"/>
        <v>12.1.1</v>
      </c>
      <c r="AH183" s="222" t="str">
        <f t="shared" si="81"/>
        <v>POV1102B extract. act.carb. silos SL1100 - close</v>
      </c>
      <c r="AI183" s="224"/>
      <c r="AJ183" s="16" t="str">
        <f t="shared" si="124"/>
        <v>POV1102B</v>
      </c>
      <c r="AK183" s="16" t="str">
        <f t="shared" si="84"/>
        <v>A18</v>
      </c>
      <c r="AL183" s="16" t="str">
        <f t="shared" si="119"/>
        <v>POV</v>
      </c>
      <c r="AM183" s="16" t="str">
        <f t="shared" si="86"/>
        <v>1102</v>
      </c>
      <c r="AN183" s="16" t="str">
        <f t="shared" si="123"/>
        <v>B</v>
      </c>
      <c r="AO183" s="16" t="str">
        <f t="shared" si="88"/>
        <v>_</v>
      </c>
      <c r="AP183" s="16">
        <f t="shared" si="89"/>
        <v>12</v>
      </c>
      <c r="AQ183" s="16" t="str">
        <f t="shared" si="120"/>
        <v>HSL</v>
      </c>
      <c r="AR183" s="16" t="str">
        <f t="shared" si="90"/>
        <v>A18POV1102B_HSL</v>
      </c>
      <c r="AS183" s="16" t="str">
        <f t="shared" si="91"/>
        <v>ok</v>
      </c>
      <c r="AW183" s="16" t="str">
        <f t="shared" si="121"/>
        <v/>
      </c>
      <c r="AX183" s="16" t="str">
        <f t="shared" si="122"/>
        <v/>
      </c>
      <c r="AY183" s="16">
        <f t="shared" si="92"/>
        <v>0</v>
      </c>
    </row>
    <row r="184" spans="1:51" ht="15" customHeight="1" x14ac:dyDescent="0.2">
      <c r="A184" s="16" t="str">
        <f t="shared" si="82"/>
        <v>ID-S01AP1030-00182</v>
      </c>
      <c r="B184" s="17">
        <v>182</v>
      </c>
      <c r="C184" s="17"/>
      <c r="D184" s="18" t="s">
        <v>439</v>
      </c>
      <c r="E184" s="19" t="s">
        <v>440</v>
      </c>
      <c r="F184" s="20"/>
      <c r="G184" s="21" t="s">
        <v>27</v>
      </c>
      <c r="H184" s="22" t="s">
        <v>28</v>
      </c>
      <c r="I184" s="23" t="s">
        <v>347</v>
      </c>
      <c r="J184" s="22" t="s">
        <v>413</v>
      </c>
      <c r="K184" s="22"/>
      <c r="L184" s="22" t="s">
        <v>31</v>
      </c>
      <c r="M184" s="23"/>
      <c r="N184" s="24"/>
      <c r="O184" s="63"/>
      <c r="P184" s="63"/>
      <c r="Q184" s="25" t="s">
        <v>42</v>
      </c>
      <c r="R184" s="26" t="s">
        <v>43</v>
      </c>
      <c r="S184" s="26" t="s">
        <v>51</v>
      </c>
      <c r="T184" s="26" t="s">
        <v>45</v>
      </c>
      <c r="U184" s="26" t="s">
        <v>46</v>
      </c>
      <c r="V184" s="34">
        <v>0</v>
      </c>
      <c r="W184" s="31"/>
      <c r="X184" s="22">
        <v>12</v>
      </c>
      <c r="Y184" s="152"/>
      <c r="Z184" s="139" t="s">
        <v>2926</v>
      </c>
      <c r="AA184" s="155">
        <f>COUNTIF($Z$1:Z184,Z184)</f>
        <v>8</v>
      </c>
      <c r="AB184" s="83">
        <f t="shared" si="93"/>
        <v>18</v>
      </c>
      <c r="AC184" s="122" t="str">
        <f>VLOOKUP(Z184,'module list'!A:B,2,0)</f>
        <v>DI</v>
      </c>
      <c r="AD184" s="122"/>
      <c r="AE184" s="32"/>
      <c r="AF184" s="33" t="s">
        <v>37</v>
      </c>
      <c r="AG184" s="16" t="str">
        <f t="shared" si="83"/>
        <v>12.1.7</v>
      </c>
      <c r="AH184" s="222" t="str">
        <f t="shared" si="81"/>
        <v>HH PSHH1100 act.carb. compr.air FF1100</v>
      </c>
      <c r="AI184" s="224"/>
      <c r="AJ184" s="16" t="str">
        <f t="shared" si="124"/>
        <v>HH</v>
      </c>
      <c r="AK184" s="16" t="str">
        <f t="shared" si="84"/>
        <v>A18</v>
      </c>
      <c r="AL184" s="16" t="str">
        <f t="shared" ref="AL184" si="125">MID(D184,4,4)</f>
        <v>PSHH</v>
      </c>
      <c r="AM184" s="16" t="str">
        <f t="shared" si="86"/>
        <v>1100</v>
      </c>
      <c r="AN184" s="16" t="str">
        <f t="shared" ref="AN184:AN186" si="126">MID(D184,12,1)</f>
        <v/>
      </c>
      <c r="AO184" s="16" t="str">
        <f t="shared" si="88"/>
        <v/>
      </c>
      <c r="AP184" s="16" t="str">
        <f t="shared" si="89"/>
        <v/>
      </c>
      <c r="AQ184" s="226"/>
      <c r="AR184" s="16" t="str">
        <f t="shared" si="90"/>
        <v>A18PSHH1100</v>
      </c>
      <c r="AS184" s="16" t="str">
        <f t="shared" si="91"/>
        <v>ok</v>
      </c>
      <c r="AW184" s="16" t="str">
        <f t="shared" si="121"/>
        <v/>
      </c>
      <c r="AX184" s="16" t="str">
        <f t="shared" si="122"/>
        <v/>
      </c>
      <c r="AY184" s="16">
        <f t="shared" si="92"/>
        <v>0</v>
      </c>
    </row>
    <row r="185" spans="1:51" ht="15" customHeight="1" x14ac:dyDescent="0.2">
      <c r="A185" s="16" t="str">
        <f t="shared" si="82"/>
        <v>ID-S01AP1030-00183</v>
      </c>
      <c r="B185" s="17">
        <v>183</v>
      </c>
      <c r="C185" s="17"/>
      <c r="D185" s="18" t="s">
        <v>441</v>
      </c>
      <c r="E185" s="19" t="s">
        <v>442</v>
      </c>
      <c r="F185" s="20"/>
      <c r="G185" s="21" t="s">
        <v>27</v>
      </c>
      <c r="H185" s="22" t="s">
        <v>28</v>
      </c>
      <c r="I185" s="23" t="s">
        <v>347</v>
      </c>
      <c r="J185" s="22" t="s">
        <v>413</v>
      </c>
      <c r="K185" s="22"/>
      <c r="L185" s="22" t="s">
        <v>31</v>
      </c>
      <c r="M185" s="23"/>
      <c r="N185" s="24"/>
      <c r="O185" s="63"/>
      <c r="P185" s="63"/>
      <c r="Q185" s="25" t="s">
        <v>42</v>
      </c>
      <c r="R185" s="26" t="s">
        <v>43</v>
      </c>
      <c r="S185" s="26" t="s">
        <v>51</v>
      </c>
      <c r="T185" s="26" t="s">
        <v>45</v>
      </c>
      <c r="U185" s="26" t="s">
        <v>46</v>
      </c>
      <c r="V185" s="34">
        <v>0</v>
      </c>
      <c r="W185" s="31"/>
      <c r="X185" s="22">
        <v>12</v>
      </c>
      <c r="Y185" s="152"/>
      <c r="Z185" s="139" t="s">
        <v>2926</v>
      </c>
      <c r="AA185" s="155">
        <f>COUNTIF($Z$1:Z185,Z185)</f>
        <v>9</v>
      </c>
      <c r="AB185" s="83">
        <f t="shared" si="93"/>
        <v>18</v>
      </c>
      <c r="AC185" s="122" t="str">
        <f>VLOOKUP(Z185,'module list'!A:B,2,0)</f>
        <v>DI</v>
      </c>
      <c r="AD185" s="122"/>
      <c r="AE185" s="32"/>
      <c r="AF185" s="33" t="s">
        <v>37</v>
      </c>
      <c r="AG185" s="16" t="str">
        <f t="shared" si="83"/>
        <v>12.1.7</v>
      </c>
      <c r="AH185" s="222" t="str">
        <f t="shared" si="81"/>
        <v>L PSL1301 act.carb. compr.air PRV1301</v>
      </c>
      <c r="AI185" s="224"/>
      <c r="AJ185" s="16" t="str">
        <f t="shared" si="124"/>
        <v>L</v>
      </c>
      <c r="AK185" s="16" t="str">
        <f t="shared" si="84"/>
        <v>A18</v>
      </c>
      <c r="AL185" s="16" t="str">
        <f t="shared" ref="AL185:AL186" si="127">MID(D185,4,3)</f>
        <v>PSL</v>
      </c>
      <c r="AM185" s="16" t="str">
        <f t="shared" si="86"/>
        <v>1301</v>
      </c>
      <c r="AN185" s="16" t="str">
        <f t="shared" si="126"/>
        <v/>
      </c>
      <c r="AO185" s="16" t="str">
        <f t="shared" si="88"/>
        <v/>
      </c>
      <c r="AP185" s="16" t="str">
        <f t="shared" si="89"/>
        <v/>
      </c>
      <c r="AQ185" s="226"/>
      <c r="AR185" s="16" t="str">
        <f t="shared" si="90"/>
        <v>A18PSL1301</v>
      </c>
      <c r="AS185" s="16" t="str">
        <f t="shared" si="91"/>
        <v>ok</v>
      </c>
      <c r="AW185" s="16" t="str">
        <f t="shared" si="121"/>
        <v/>
      </c>
      <c r="AX185" s="16" t="str">
        <f t="shared" si="122"/>
        <v/>
      </c>
      <c r="AY185" s="16">
        <f t="shared" si="92"/>
        <v>0</v>
      </c>
    </row>
    <row r="186" spans="1:51" ht="15" customHeight="1" x14ac:dyDescent="0.2">
      <c r="A186" s="16" t="str">
        <f t="shared" si="82"/>
        <v>ID-S01AP1030-00184</v>
      </c>
      <c r="B186" s="17">
        <v>184</v>
      </c>
      <c r="C186" s="17"/>
      <c r="D186" s="18" t="s">
        <v>443</v>
      </c>
      <c r="E186" s="19" t="s">
        <v>444</v>
      </c>
      <c r="F186" s="20"/>
      <c r="G186" s="21" t="s">
        <v>27</v>
      </c>
      <c r="H186" s="22" t="s">
        <v>28</v>
      </c>
      <c r="I186" s="23" t="s">
        <v>347</v>
      </c>
      <c r="J186" s="22" t="s">
        <v>146</v>
      </c>
      <c r="K186" s="22"/>
      <c r="L186" s="22" t="s">
        <v>31</v>
      </c>
      <c r="M186" s="23"/>
      <c r="N186" s="24"/>
      <c r="O186" s="63"/>
      <c r="P186" s="63"/>
      <c r="Q186" s="25" t="s">
        <v>42</v>
      </c>
      <c r="R186" s="26" t="s">
        <v>43</v>
      </c>
      <c r="S186" s="26" t="s">
        <v>51</v>
      </c>
      <c r="T186" s="26" t="s">
        <v>45</v>
      </c>
      <c r="U186" s="26" t="s">
        <v>46</v>
      </c>
      <c r="V186" s="34">
        <v>0</v>
      </c>
      <c r="W186" s="31"/>
      <c r="X186" s="22">
        <v>12</v>
      </c>
      <c r="Y186" s="152"/>
      <c r="Z186" s="139" t="s">
        <v>2933</v>
      </c>
      <c r="AA186" s="155">
        <f>COUNTIF($Z$1:Z186,Z186)</f>
        <v>12</v>
      </c>
      <c r="AB186" s="83">
        <f t="shared" si="93"/>
        <v>27</v>
      </c>
      <c r="AC186" s="122" t="str">
        <f>VLOOKUP(Z186,'module list'!A:B,2,0)</f>
        <v>DI</v>
      </c>
      <c r="AD186" s="122"/>
      <c r="AE186" s="32"/>
      <c r="AF186" s="33" t="s">
        <v>37</v>
      </c>
      <c r="AG186" s="16" t="str">
        <f t="shared" si="83"/>
        <v>12.1.6</v>
      </c>
      <c r="AH186" s="222" t="str">
        <f t="shared" si="81"/>
        <v>L PSL1307 act.carb. Nitrogen gas</v>
      </c>
      <c r="AI186" s="224"/>
      <c r="AJ186" s="16" t="str">
        <f t="shared" si="124"/>
        <v>L</v>
      </c>
      <c r="AK186" s="16" t="str">
        <f t="shared" si="84"/>
        <v>A18</v>
      </c>
      <c r="AL186" s="16" t="str">
        <f t="shared" si="127"/>
        <v>PSL</v>
      </c>
      <c r="AM186" s="16" t="str">
        <f t="shared" si="86"/>
        <v>1307</v>
      </c>
      <c r="AN186" s="16" t="str">
        <f t="shared" si="126"/>
        <v/>
      </c>
      <c r="AO186" s="16" t="str">
        <f t="shared" si="88"/>
        <v/>
      </c>
      <c r="AP186" s="16" t="str">
        <f t="shared" si="89"/>
        <v/>
      </c>
      <c r="AQ186" s="226"/>
      <c r="AR186" s="16" t="str">
        <f t="shared" si="90"/>
        <v>A18PSL1307</v>
      </c>
      <c r="AS186" s="16" t="str">
        <f t="shared" si="91"/>
        <v>ok</v>
      </c>
      <c r="AW186" s="16" t="str">
        <f t="shared" si="121"/>
        <v/>
      </c>
      <c r="AX186" s="16" t="str">
        <f t="shared" si="122"/>
        <v/>
      </c>
      <c r="AY186" s="16">
        <f t="shared" si="92"/>
        <v>0</v>
      </c>
    </row>
    <row r="187" spans="1:51" ht="15" customHeight="1" x14ac:dyDescent="0.2">
      <c r="A187" s="16" t="str">
        <f t="shared" si="82"/>
        <v>ID-S01AP1030-00185</v>
      </c>
      <c r="B187" s="17">
        <v>185</v>
      </c>
      <c r="C187" s="17"/>
      <c r="D187" s="18" t="s">
        <v>445</v>
      </c>
      <c r="E187" s="19" t="s">
        <v>446</v>
      </c>
      <c r="F187" s="20"/>
      <c r="G187" s="21" t="s">
        <v>27</v>
      </c>
      <c r="H187" s="22" t="s">
        <v>28</v>
      </c>
      <c r="I187" s="23" t="s">
        <v>347</v>
      </c>
      <c r="J187" s="22" t="s">
        <v>216</v>
      </c>
      <c r="K187" s="22"/>
      <c r="L187" s="22" t="s">
        <v>31</v>
      </c>
      <c r="M187" s="23"/>
      <c r="N187" s="24"/>
      <c r="O187" s="63"/>
      <c r="P187" s="63"/>
      <c r="Q187" s="25" t="s">
        <v>32</v>
      </c>
      <c r="R187" s="26" t="s">
        <v>33</v>
      </c>
      <c r="S187" s="27" t="s">
        <v>34</v>
      </c>
      <c r="T187" s="28" t="s">
        <v>35</v>
      </c>
      <c r="U187" s="29">
        <v>4000</v>
      </c>
      <c r="V187" s="30" t="s">
        <v>217</v>
      </c>
      <c r="W187" s="31"/>
      <c r="X187" s="22">
        <v>12</v>
      </c>
      <c r="Y187" s="152"/>
      <c r="Z187" s="157" t="s">
        <v>2972</v>
      </c>
      <c r="AA187" s="155">
        <f>COUNTIF($Z$1:Z187,Z187)</f>
        <v>5</v>
      </c>
      <c r="AB187" s="83">
        <f t="shared" si="93"/>
        <v>9</v>
      </c>
      <c r="AC187" s="122" t="str">
        <f>VLOOKUP(Z187,'module list'!A:B,2,0)</f>
        <v>AI</v>
      </c>
      <c r="AD187" s="122"/>
      <c r="AE187" s="32"/>
      <c r="AF187" s="33" t="s">
        <v>37</v>
      </c>
      <c r="AG187" s="16" t="str">
        <f t="shared" si="83"/>
        <v>12.1.5</v>
      </c>
      <c r="AH187" s="222" t="str">
        <f t="shared" si="81"/>
        <v>PT1106A act.carb. pneu.convey.</v>
      </c>
      <c r="AI187" s="224"/>
      <c r="AJ187" s="16" t="str">
        <f t="shared" si="124"/>
        <v>PT1106A</v>
      </c>
      <c r="AK187" s="16" t="str">
        <f t="shared" si="84"/>
        <v>A18</v>
      </c>
      <c r="AL187" s="16" t="str">
        <f t="shared" ref="AL187:AL196" si="128">MID(D187,4,2)</f>
        <v>PI</v>
      </c>
      <c r="AM187" s="16" t="str">
        <f t="shared" si="86"/>
        <v>1106</v>
      </c>
      <c r="AN187" s="16" t="str">
        <f t="shared" si="95"/>
        <v>A</v>
      </c>
      <c r="AO187" s="16" t="str">
        <f t="shared" si="88"/>
        <v/>
      </c>
      <c r="AP187" s="16" t="str">
        <f t="shared" si="89"/>
        <v/>
      </c>
      <c r="AQ187" s="226"/>
      <c r="AR187" s="16" t="str">
        <f t="shared" si="90"/>
        <v>A18PI1106A</v>
      </c>
      <c r="AS187" s="16" t="str">
        <f t="shared" si="91"/>
        <v>ok</v>
      </c>
      <c r="AW187" s="16" t="str">
        <f t="shared" si="121"/>
        <v>0</v>
      </c>
      <c r="AX187" s="16">
        <f t="shared" si="122"/>
        <v>4000</v>
      </c>
      <c r="AY187" s="16" t="str">
        <f t="shared" si="92"/>
        <v>mmH20</v>
      </c>
    </row>
    <row r="188" spans="1:51" ht="15" customHeight="1" x14ac:dyDescent="0.2">
      <c r="A188" s="16" t="str">
        <f t="shared" si="82"/>
        <v>ID-S01AP1030-00186</v>
      </c>
      <c r="B188" s="17">
        <v>186</v>
      </c>
      <c r="C188" s="17"/>
      <c r="D188" s="18" t="s">
        <v>447</v>
      </c>
      <c r="E188" s="19" t="s">
        <v>448</v>
      </c>
      <c r="F188" s="20"/>
      <c r="G188" s="21" t="s">
        <v>27</v>
      </c>
      <c r="H188" s="22" t="s">
        <v>28</v>
      </c>
      <c r="I188" s="23" t="s">
        <v>347</v>
      </c>
      <c r="J188" s="22" t="s">
        <v>216</v>
      </c>
      <c r="K188" s="22"/>
      <c r="L188" s="22" t="s">
        <v>31</v>
      </c>
      <c r="M188" s="23"/>
      <c r="N188" s="24"/>
      <c r="O188" s="63"/>
      <c r="P188" s="63"/>
      <c r="Q188" s="25" t="s">
        <v>32</v>
      </c>
      <c r="R188" s="26" t="s">
        <v>33</v>
      </c>
      <c r="S188" s="27" t="s">
        <v>34</v>
      </c>
      <c r="T188" s="28" t="s">
        <v>35</v>
      </c>
      <c r="U188" s="29">
        <v>4000</v>
      </c>
      <c r="V188" s="30" t="s">
        <v>217</v>
      </c>
      <c r="W188" s="31"/>
      <c r="X188" s="22">
        <v>12</v>
      </c>
      <c r="Y188" s="152"/>
      <c r="Z188" s="157" t="s">
        <v>2972</v>
      </c>
      <c r="AA188" s="155">
        <f>COUNTIF($Z$1:Z188,Z188)</f>
        <v>6</v>
      </c>
      <c r="AB188" s="83">
        <f t="shared" si="93"/>
        <v>9</v>
      </c>
      <c r="AC188" s="122" t="str">
        <f>VLOOKUP(Z188,'module list'!A:B,2,0)</f>
        <v>AI</v>
      </c>
      <c r="AD188" s="122"/>
      <c r="AE188" s="32"/>
      <c r="AF188" s="33" t="s">
        <v>37</v>
      </c>
      <c r="AG188" s="16" t="str">
        <f t="shared" si="83"/>
        <v>12.1.5</v>
      </c>
      <c r="AH188" s="222" t="str">
        <f t="shared" si="81"/>
        <v>PT1106B act.carb. pneu.convey.</v>
      </c>
      <c r="AI188" s="224"/>
      <c r="AJ188" s="16" t="str">
        <f t="shared" si="124"/>
        <v>PT1106B</v>
      </c>
      <c r="AK188" s="16" t="str">
        <f t="shared" si="84"/>
        <v>A18</v>
      </c>
      <c r="AL188" s="16" t="str">
        <f t="shared" si="128"/>
        <v>PI</v>
      </c>
      <c r="AM188" s="16" t="str">
        <f t="shared" si="86"/>
        <v>1106</v>
      </c>
      <c r="AN188" s="16" t="str">
        <f t="shared" si="95"/>
        <v>B</v>
      </c>
      <c r="AO188" s="16" t="str">
        <f t="shared" si="88"/>
        <v/>
      </c>
      <c r="AP188" s="16" t="str">
        <f t="shared" si="89"/>
        <v/>
      </c>
      <c r="AQ188" s="226"/>
      <c r="AR188" s="16" t="str">
        <f t="shared" si="90"/>
        <v>A18PI1106B</v>
      </c>
      <c r="AS188" s="16" t="str">
        <f t="shared" si="91"/>
        <v>ok</v>
      </c>
      <c r="AW188" s="16" t="str">
        <f t="shared" si="121"/>
        <v>0</v>
      </c>
      <c r="AX188" s="16">
        <f t="shared" si="122"/>
        <v>4000</v>
      </c>
      <c r="AY188" s="16" t="str">
        <f t="shared" si="92"/>
        <v>mmH20</v>
      </c>
    </row>
    <row r="189" spans="1:51" ht="15" customHeight="1" x14ac:dyDescent="0.2">
      <c r="A189" s="16" t="str">
        <f t="shared" si="82"/>
        <v>ID-S01AP1030-00187</v>
      </c>
      <c r="B189" s="17">
        <v>187</v>
      </c>
      <c r="C189" s="17"/>
      <c r="D189" s="18" t="s">
        <v>449</v>
      </c>
      <c r="E189" s="19" t="s">
        <v>450</v>
      </c>
      <c r="F189" s="20"/>
      <c r="G189" s="21" t="s">
        <v>27</v>
      </c>
      <c r="H189" s="22" t="s">
        <v>28</v>
      </c>
      <c r="I189" s="23" t="s">
        <v>347</v>
      </c>
      <c r="J189" s="22" t="s">
        <v>41</v>
      </c>
      <c r="K189" s="22"/>
      <c r="L189" s="22" t="s">
        <v>31</v>
      </c>
      <c r="M189" s="23"/>
      <c r="N189" s="24"/>
      <c r="O189" s="63"/>
      <c r="P189" s="63"/>
      <c r="Q189" s="25" t="s">
        <v>42</v>
      </c>
      <c r="R189" s="26" t="s">
        <v>43</v>
      </c>
      <c r="S189" s="26" t="s">
        <v>44</v>
      </c>
      <c r="T189" s="26" t="s">
        <v>45</v>
      </c>
      <c r="U189" s="26" t="s">
        <v>46</v>
      </c>
      <c r="V189" s="34">
        <v>0</v>
      </c>
      <c r="W189" s="31"/>
      <c r="X189" s="22">
        <v>12</v>
      </c>
      <c r="Y189" s="152" t="str">
        <f t="shared" ref="Y189:Y191" si="129">AN189</f>
        <v>A</v>
      </c>
      <c r="Z189" s="142" t="s">
        <v>2920</v>
      </c>
      <c r="AA189" s="155">
        <f>COUNTIF($Z$1:Z189,Z189)</f>
        <v>16</v>
      </c>
      <c r="AB189" s="83">
        <f t="shared" si="93"/>
        <v>30</v>
      </c>
      <c r="AC189" s="122" t="str">
        <f>VLOOKUP(Z189,'module list'!A:B,2,0)</f>
        <v>DI</v>
      </c>
      <c r="AD189" s="122"/>
      <c r="AE189" s="32"/>
      <c r="AF189" s="33" t="s">
        <v>37</v>
      </c>
      <c r="AG189" s="16" t="str">
        <f t="shared" si="83"/>
        <v>12.1.1</v>
      </c>
      <c r="AH189" s="222" t="str">
        <f t="shared" si="81"/>
        <v>RV1107A act.carb. pneu.convey. - in remote</v>
      </c>
      <c r="AI189" s="224"/>
      <c r="AJ189" s="16" t="str">
        <f t="shared" si="124"/>
        <v>RV1107A</v>
      </c>
      <c r="AK189" s="16" t="str">
        <f t="shared" si="84"/>
        <v>A18</v>
      </c>
      <c r="AL189" s="16" t="str">
        <f t="shared" si="128"/>
        <v>RV</v>
      </c>
      <c r="AM189" s="16" t="str">
        <f t="shared" si="86"/>
        <v>1107</v>
      </c>
      <c r="AN189" s="16" t="str">
        <f t="shared" si="95"/>
        <v>A</v>
      </c>
      <c r="AO189" s="16" t="str">
        <f t="shared" si="88"/>
        <v>_</v>
      </c>
      <c r="AP189" s="16">
        <f t="shared" si="89"/>
        <v>11</v>
      </c>
      <c r="AQ189" s="16" t="str">
        <f t="shared" ref="AQ189:AQ201" si="130">RIGHT(D189,LEN(D189)-FIND("_",D189))</f>
        <v>YLRE</v>
      </c>
      <c r="AR189" s="16" t="str">
        <f t="shared" si="90"/>
        <v>A18RV1107A_YLRE</v>
      </c>
      <c r="AS189" s="16" t="str">
        <f t="shared" si="91"/>
        <v>ok</v>
      </c>
      <c r="AW189" s="16" t="str">
        <f t="shared" si="121"/>
        <v/>
      </c>
      <c r="AX189" s="16" t="str">
        <f t="shared" si="122"/>
        <v/>
      </c>
      <c r="AY189" s="16">
        <f t="shared" si="92"/>
        <v>0</v>
      </c>
    </row>
    <row r="190" spans="1:51" ht="15" customHeight="1" x14ac:dyDescent="0.2">
      <c r="A190" s="16" t="str">
        <f t="shared" si="82"/>
        <v>ID-S01AP1030-00188</v>
      </c>
      <c r="B190" s="17">
        <v>188</v>
      </c>
      <c r="C190" s="17"/>
      <c r="D190" s="18" t="s">
        <v>451</v>
      </c>
      <c r="E190" s="19" t="s">
        <v>452</v>
      </c>
      <c r="F190" s="20"/>
      <c r="G190" s="21" t="s">
        <v>27</v>
      </c>
      <c r="H190" s="22" t="s">
        <v>28</v>
      </c>
      <c r="I190" s="23" t="s">
        <v>347</v>
      </c>
      <c r="J190" s="22" t="s">
        <v>41</v>
      </c>
      <c r="K190" s="22"/>
      <c r="L190" s="22" t="s">
        <v>31</v>
      </c>
      <c r="M190" s="23"/>
      <c r="N190" s="24"/>
      <c r="O190" s="63"/>
      <c r="P190" s="63"/>
      <c r="Q190" s="25" t="s">
        <v>42</v>
      </c>
      <c r="R190" s="26" t="s">
        <v>43</v>
      </c>
      <c r="S190" s="26" t="s">
        <v>44</v>
      </c>
      <c r="T190" s="26" t="s">
        <v>45</v>
      </c>
      <c r="U190" s="26" t="s">
        <v>46</v>
      </c>
      <c r="V190" s="34">
        <v>0</v>
      </c>
      <c r="W190" s="31"/>
      <c r="X190" s="22">
        <v>12</v>
      </c>
      <c r="Y190" s="152" t="str">
        <f t="shared" si="129"/>
        <v>A</v>
      </c>
      <c r="Z190" s="142" t="s">
        <v>2920</v>
      </c>
      <c r="AA190" s="155">
        <f>COUNTIF($Z$1:Z190,Z190)</f>
        <v>17</v>
      </c>
      <c r="AB190" s="83">
        <f t="shared" si="93"/>
        <v>30</v>
      </c>
      <c r="AC190" s="122" t="str">
        <f>VLOOKUP(Z190,'module list'!A:B,2,0)</f>
        <v>DI</v>
      </c>
      <c r="AD190" s="122"/>
      <c r="AE190" s="32"/>
      <c r="AF190" s="33" t="s">
        <v>37</v>
      </c>
      <c r="AG190" s="16" t="str">
        <f t="shared" si="83"/>
        <v>12.1.1</v>
      </c>
      <c r="AH190" s="222" t="str">
        <f t="shared" si="81"/>
        <v>RV1107A act.carb. pneu.convey. - in running</v>
      </c>
      <c r="AI190" s="224"/>
      <c r="AJ190" s="16" t="str">
        <f t="shared" si="124"/>
        <v>RV1107A</v>
      </c>
      <c r="AK190" s="16" t="str">
        <f t="shared" si="84"/>
        <v>A18</v>
      </c>
      <c r="AL190" s="16" t="str">
        <f t="shared" si="128"/>
        <v>RV</v>
      </c>
      <c r="AM190" s="16" t="str">
        <f t="shared" si="86"/>
        <v>1107</v>
      </c>
      <c r="AN190" s="16" t="str">
        <f t="shared" si="95"/>
        <v>A</v>
      </c>
      <c r="AO190" s="16" t="str">
        <f t="shared" si="88"/>
        <v>_</v>
      </c>
      <c r="AP190" s="16">
        <f t="shared" si="89"/>
        <v>11</v>
      </c>
      <c r="AQ190" s="16" t="str">
        <f t="shared" si="130"/>
        <v>YLH</v>
      </c>
      <c r="AR190" s="16" t="str">
        <f t="shared" si="90"/>
        <v>A18RV1107A_YLH</v>
      </c>
      <c r="AS190" s="16" t="str">
        <f t="shared" si="91"/>
        <v>ok</v>
      </c>
      <c r="AW190" s="16" t="str">
        <f t="shared" si="121"/>
        <v/>
      </c>
      <c r="AX190" s="16" t="str">
        <f t="shared" si="122"/>
        <v/>
      </c>
      <c r="AY190" s="16">
        <f t="shared" si="92"/>
        <v>0</v>
      </c>
    </row>
    <row r="191" spans="1:51" ht="15" customHeight="1" x14ac:dyDescent="0.2">
      <c r="A191" s="16" t="str">
        <f t="shared" si="82"/>
        <v>ID-S01AP1030-00189</v>
      </c>
      <c r="B191" s="17">
        <v>189</v>
      </c>
      <c r="C191" s="17"/>
      <c r="D191" s="18" t="s">
        <v>453</v>
      </c>
      <c r="E191" s="19" t="s">
        <v>454</v>
      </c>
      <c r="F191" s="20"/>
      <c r="G191" s="21" t="s">
        <v>27</v>
      </c>
      <c r="H191" s="22" t="s">
        <v>28</v>
      </c>
      <c r="I191" s="23" t="s">
        <v>347</v>
      </c>
      <c r="J191" s="22" t="s">
        <v>41</v>
      </c>
      <c r="K191" s="22"/>
      <c r="L191" s="22" t="s">
        <v>31</v>
      </c>
      <c r="M191" s="23"/>
      <c r="N191" s="24"/>
      <c r="O191" s="63"/>
      <c r="P191" s="63"/>
      <c r="Q191" s="25" t="s">
        <v>42</v>
      </c>
      <c r="R191" s="26" t="s">
        <v>43</v>
      </c>
      <c r="S191" s="26" t="s">
        <v>51</v>
      </c>
      <c r="T191" s="26" t="s">
        <v>45</v>
      </c>
      <c r="U191" s="26" t="s">
        <v>46</v>
      </c>
      <c r="V191" s="34">
        <v>0</v>
      </c>
      <c r="W191" s="31"/>
      <c r="X191" s="22">
        <v>12</v>
      </c>
      <c r="Y191" s="152" t="str">
        <f t="shared" si="129"/>
        <v>A</v>
      </c>
      <c r="Z191" s="142" t="s">
        <v>2920</v>
      </c>
      <c r="AA191" s="155">
        <f>COUNTIF($Z$1:Z191,Z191)</f>
        <v>18</v>
      </c>
      <c r="AB191" s="83">
        <f t="shared" si="93"/>
        <v>30</v>
      </c>
      <c r="AC191" s="122" t="str">
        <f>VLOOKUP(Z191,'module list'!A:B,2,0)</f>
        <v>DI</v>
      </c>
      <c r="AD191" s="122"/>
      <c r="AE191" s="32"/>
      <c r="AF191" s="33" t="s">
        <v>37</v>
      </c>
      <c r="AG191" s="16" t="str">
        <f t="shared" si="83"/>
        <v>12.1.1</v>
      </c>
      <c r="AH191" s="222" t="str">
        <f t="shared" si="81"/>
        <v>RV1107A act.carb. pneu.convey. - supply fault</v>
      </c>
      <c r="AI191" s="224"/>
      <c r="AJ191" s="16" t="str">
        <f t="shared" si="124"/>
        <v>RV1107A</v>
      </c>
      <c r="AK191" s="16" t="str">
        <f t="shared" si="84"/>
        <v>A18</v>
      </c>
      <c r="AL191" s="16" t="str">
        <f t="shared" si="128"/>
        <v>RV</v>
      </c>
      <c r="AM191" s="16" t="str">
        <f t="shared" si="86"/>
        <v>1107</v>
      </c>
      <c r="AN191" s="16" t="str">
        <f t="shared" si="95"/>
        <v>A</v>
      </c>
      <c r="AO191" s="16" t="str">
        <f t="shared" si="88"/>
        <v>_</v>
      </c>
      <c r="AP191" s="16">
        <f t="shared" si="89"/>
        <v>11</v>
      </c>
      <c r="AQ191" s="16" t="str">
        <f t="shared" si="130"/>
        <v>YSG</v>
      </c>
      <c r="AR191" s="16" t="str">
        <f t="shared" si="90"/>
        <v>A18RV1107A_YSG</v>
      </c>
      <c r="AS191" s="16" t="str">
        <f t="shared" si="91"/>
        <v>ok</v>
      </c>
      <c r="AW191" s="16" t="str">
        <f t="shared" si="121"/>
        <v/>
      </c>
      <c r="AX191" s="16" t="str">
        <f t="shared" si="122"/>
        <v/>
      </c>
      <c r="AY191" s="16">
        <f t="shared" si="92"/>
        <v>0</v>
      </c>
    </row>
    <row r="192" spans="1:51" ht="15" customHeight="1" x14ac:dyDescent="0.2">
      <c r="A192" s="16" t="str">
        <f t="shared" si="82"/>
        <v>ID-S01AP1030-00190</v>
      </c>
      <c r="B192" s="17">
        <v>190</v>
      </c>
      <c r="C192" s="17"/>
      <c r="D192" s="18" t="s">
        <v>455</v>
      </c>
      <c r="E192" s="19" t="s">
        <v>456</v>
      </c>
      <c r="F192" s="20"/>
      <c r="G192" s="21" t="s">
        <v>27</v>
      </c>
      <c r="H192" s="22" t="s">
        <v>28</v>
      </c>
      <c r="I192" s="23" t="s">
        <v>347</v>
      </c>
      <c r="J192" s="22" t="s">
        <v>41</v>
      </c>
      <c r="K192" s="22"/>
      <c r="L192" s="22" t="s">
        <v>31</v>
      </c>
      <c r="M192" s="23"/>
      <c r="N192" s="24"/>
      <c r="O192" s="63"/>
      <c r="P192" s="63"/>
      <c r="Q192" s="25" t="s">
        <v>54</v>
      </c>
      <c r="R192" s="26" t="s">
        <v>55</v>
      </c>
      <c r="S192" s="26" t="s">
        <v>44</v>
      </c>
      <c r="T192" s="26" t="s">
        <v>56</v>
      </c>
      <c r="U192" s="26" t="s">
        <v>57</v>
      </c>
      <c r="V192" s="34">
        <v>0</v>
      </c>
      <c r="W192" s="31"/>
      <c r="X192" s="22">
        <v>12</v>
      </c>
      <c r="Y192" s="152"/>
      <c r="Z192" s="139" t="s">
        <v>2945</v>
      </c>
      <c r="AA192" s="155">
        <f>COUNTIF($Z$1:Z192,Z192)</f>
        <v>12</v>
      </c>
      <c r="AB192" s="83">
        <f t="shared" si="93"/>
        <v>39</v>
      </c>
      <c r="AC192" s="122" t="str">
        <f>VLOOKUP(Z192,'module list'!A:B,2,0)</f>
        <v>DO</v>
      </c>
      <c r="AD192" s="122"/>
      <c r="AE192" s="32"/>
      <c r="AF192" s="33" t="s">
        <v>37</v>
      </c>
      <c r="AG192" s="16" t="str">
        <f t="shared" si="83"/>
        <v>12.1.2</v>
      </c>
      <c r="AH192" s="222" t="str">
        <f t="shared" si="81"/>
        <v>RV1107A act.carb. pneu.convey. - start/stop</v>
      </c>
      <c r="AI192" s="224"/>
      <c r="AJ192" s="16" t="str">
        <f t="shared" si="124"/>
        <v>RV1107A</v>
      </c>
      <c r="AK192" s="16" t="str">
        <f t="shared" si="84"/>
        <v>A18</v>
      </c>
      <c r="AL192" s="16" t="str">
        <f t="shared" si="128"/>
        <v>RV</v>
      </c>
      <c r="AM192" s="16" t="str">
        <f t="shared" si="86"/>
        <v>1107</v>
      </c>
      <c r="AN192" s="16" t="str">
        <f t="shared" si="95"/>
        <v>A</v>
      </c>
      <c r="AO192" s="16" t="str">
        <f t="shared" si="88"/>
        <v>_</v>
      </c>
      <c r="AP192" s="16">
        <f t="shared" si="89"/>
        <v>11</v>
      </c>
      <c r="AQ192" s="16" t="str">
        <f t="shared" si="130"/>
        <v>HSH</v>
      </c>
      <c r="AR192" s="16" t="str">
        <f t="shared" si="90"/>
        <v>A18RV1107A_HSH</v>
      </c>
      <c r="AS192" s="16" t="str">
        <f t="shared" si="91"/>
        <v>ok</v>
      </c>
      <c r="AW192" s="16" t="str">
        <f t="shared" si="121"/>
        <v/>
      </c>
      <c r="AX192" s="16" t="str">
        <f t="shared" si="122"/>
        <v/>
      </c>
      <c r="AY192" s="16">
        <f t="shared" si="92"/>
        <v>0</v>
      </c>
    </row>
    <row r="193" spans="1:51" ht="15" customHeight="1" x14ac:dyDescent="0.2">
      <c r="A193" s="16" t="str">
        <f t="shared" si="82"/>
        <v>ID-S01AP1030-00191</v>
      </c>
      <c r="B193" s="17">
        <v>191</v>
      </c>
      <c r="C193" s="17"/>
      <c r="D193" s="18" t="s">
        <v>457</v>
      </c>
      <c r="E193" s="19" t="s">
        <v>458</v>
      </c>
      <c r="F193" s="20"/>
      <c r="G193" s="21" t="s">
        <v>27</v>
      </c>
      <c r="H193" s="22" t="s">
        <v>28</v>
      </c>
      <c r="I193" s="23" t="s">
        <v>347</v>
      </c>
      <c r="J193" s="22" t="s">
        <v>41</v>
      </c>
      <c r="K193" s="22"/>
      <c r="L193" s="22" t="s">
        <v>31</v>
      </c>
      <c r="M193" s="23"/>
      <c r="N193" s="24"/>
      <c r="O193" s="63"/>
      <c r="P193" s="63"/>
      <c r="Q193" s="25" t="s">
        <v>42</v>
      </c>
      <c r="R193" s="26" t="s">
        <v>43</v>
      </c>
      <c r="S193" s="26" t="s">
        <v>44</v>
      </c>
      <c r="T193" s="26" t="s">
        <v>45</v>
      </c>
      <c r="U193" s="26" t="s">
        <v>46</v>
      </c>
      <c r="V193" s="34">
        <v>0</v>
      </c>
      <c r="W193" s="31"/>
      <c r="X193" s="22">
        <v>12</v>
      </c>
      <c r="Y193" s="152" t="str">
        <f t="shared" ref="Y193:Y195" si="131">AN193</f>
        <v>B</v>
      </c>
      <c r="Z193" s="142" t="s">
        <v>2921</v>
      </c>
      <c r="AA193" s="155">
        <f>COUNTIF($Z$1:Z193,Z193)</f>
        <v>25</v>
      </c>
      <c r="AB193" s="83">
        <f t="shared" si="93"/>
        <v>27</v>
      </c>
      <c r="AC193" s="122" t="str">
        <f>VLOOKUP(Z193,'module list'!A:B,2,0)</f>
        <v>DI</v>
      </c>
      <c r="AD193" s="122"/>
      <c r="AE193" s="32"/>
      <c r="AF193" s="33" t="s">
        <v>37</v>
      </c>
      <c r="AG193" s="16" t="str">
        <f t="shared" si="83"/>
        <v>12.1.2</v>
      </c>
      <c r="AH193" s="222" t="str">
        <f t="shared" si="81"/>
        <v>RV1107B act.carb. pneu.convey. - in remote</v>
      </c>
      <c r="AI193" s="224"/>
      <c r="AJ193" s="16" t="str">
        <f t="shared" si="124"/>
        <v>RV1107B</v>
      </c>
      <c r="AK193" s="16" t="str">
        <f t="shared" si="84"/>
        <v>A18</v>
      </c>
      <c r="AL193" s="16" t="str">
        <f t="shared" si="128"/>
        <v>RV</v>
      </c>
      <c r="AM193" s="16" t="str">
        <f t="shared" si="86"/>
        <v>1107</v>
      </c>
      <c r="AN193" s="16" t="str">
        <f t="shared" si="95"/>
        <v>B</v>
      </c>
      <c r="AO193" s="16" t="str">
        <f t="shared" si="88"/>
        <v>_</v>
      </c>
      <c r="AP193" s="16">
        <f t="shared" si="89"/>
        <v>11</v>
      </c>
      <c r="AQ193" s="16" t="str">
        <f t="shared" si="130"/>
        <v>YLRE</v>
      </c>
      <c r="AR193" s="16" t="str">
        <f t="shared" si="90"/>
        <v>A18RV1107B_YLRE</v>
      </c>
      <c r="AS193" s="16" t="str">
        <f t="shared" si="91"/>
        <v>ok</v>
      </c>
      <c r="AW193" s="16" t="str">
        <f t="shared" si="121"/>
        <v/>
      </c>
      <c r="AX193" s="16" t="str">
        <f t="shared" si="122"/>
        <v/>
      </c>
      <c r="AY193" s="16">
        <f t="shared" si="92"/>
        <v>0</v>
      </c>
    </row>
    <row r="194" spans="1:51" ht="15" customHeight="1" x14ac:dyDescent="0.2">
      <c r="A194" s="16" t="str">
        <f t="shared" si="82"/>
        <v>ID-S01AP1030-00192</v>
      </c>
      <c r="B194" s="17">
        <v>192</v>
      </c>
      <c r="C194" s="17"/>
      <c r="D194" s="18" t="s">
        <v>459</v>
      </c>
      <c r="E194" s="19" t="s">
        <v>460</v>
      </c>
      <c r="F194" s="20"/>
      <c r="G194" s="21" t="s">
        <v>27</v>
      </c>
      <c r="H194" s="22" t="s">
        <v>28</v>
      </c>
      <c r="I194" s="23" t="s">
        <v>347</v>
      </c>
      <c r="J194" s="22" t="s">
        <v>41</v>
      </c>
      <c r="K194" s="22"/>
      <c r="L194" s="22" t="s">
        <v>31</v>
      </c>
      <c r="M194" s="23"/>
      <c r="N194" s="24"/>
      <c r="O194" s="63"/>
      <c r="P194" s="63"/>
      <c r="Q194" s="25" t="s">
        <v>42</v>
      </c>
      <c r="R194" s="26" t="s">
        <v>43</v>
      </c>
      <c r="S194" s="26" t="s">
        <v>44</v>
      </c>
      <c r="T194" s="26" t="s">
        <v>45</v>
      </c>
      <c r="U194" s="26" t="s">
        <v>46</v>
      </c>
      <c r="V194" s="34">
        <v>0</v>
      </c>
      <c r="W194" s="31"/>
      <c r="X194" s="22">
        <v>12</v>
      </c>
      <c r="Y194" s="152" t="str">
        <f t="shared" si="131"/>
        <v>B</v>
      </c>
      <c r="Z194" s="142" t="s">
        <v>2921</v>
      </c>
      <c r="AA194" s="155">
        <f>COUNTIF($Z$1:Z194,Z194)</f>
        <v>26</v>
      </c>
      <c r="AB194" s="83">
        <f t="shared" si="93"/>
        <v>27</v>
      </c>
      <c r="AC194" s="122" t="str">
        <f>VLOOKUP(Z194,'module list'!A:B,2,0)</f>
        <v>DI</v>
      </c>
      <c r="AD194" s="122"/>
      <c r="AE194" s="32"/>
      <c r="AF194" s="33" t="s">
        <v>37</v>
      </c>
      <c r="AG194" s="16" t="str">
        <f t="shared" si="83"/>
        <v>12.1.2</v>
      </c>
      <c r="AH194" s="222" t="str">
        <f t="shared" si="81"/>
        <v>RV1107B act.carb. pneu.convey. - in running</v>
      </c>
      <c r="AI194" s="224"/>
      <c r="AJ194" s="16" t="str">
        <f t="shared" si="124"/>
        <v>RV1107B</v>
      </c>
      <c r="AK194" s="16" t="str">
        <f t="shared" si="84"/>
        <v>A18</v>
      </c>
      <c r="AL194" s="16" t="str">
        <f t="shared" si="128"/>
        <v>RV</v>
      </c>
      <c r="AM194" s="16" t="str">
        <f t="shared" si="86"/>
        <v>1107</v>
      </c>
      <c r="AN194" s="16" t="str">
        <f t="shared" si="95"/>
        <v>B</v>
      </c>
      <c r="AO194" s="16" t="str">
        <f t="shared" si="88"/>
        <v>_</v>
      </c>
      <c r="AP194" s="16">
        <f t="shared" si="89"/>
        <v>11</v>
      </c>
      <c r="AQ194" s="16" t="str">
        <f t="shared" si="130"/>
        <v>YLH</v>
      </c>
      <c r="AR194" s="16" t="str">
        <f t="shared" si="90"/>
        <v>A18RV1107B_YLH</v>
      </c>
      <c r="AS194" s="16" t="str">
        <f t="shared" si="91"/>
        <v>ok</v>
      </c>
      <c r="AW194" s="16" t="str">
        <f t="shared" si="121"/>
        <v/>
      </c>
      <c r="AX194" s="16" t="str">
        <f t="shared" si="122"/>
        <v/>
      </c>
      <c r="AY194" s="16">
        <f t="shared" si="92"/>
        <v>0</v>
      </c>
    </row>
    <row r="195" spans="1:51" ht="15" customHeight="1" x14ac:dyDescent="0.2">
      <c r="A195" s="16" t="str">
        <f t="shared" si="82"/>
        <v>ID-S01AP1030-00193</v>
      </c>
      <c r="B195" s="17">
        <v>193</v>
      </c>
      <c r="C195" s="17"/>
      <c r="D195" s="18" t="s">
        <v>461</v>
      </c>
      <c r="E195" s="19" t="s">
        <v>462</v>
      </c>
      <c r="F195" s="20"/>
      <c r="G195" s="21" t="s">
        <v>27</v>
      </c>
      <c r="H195" s="22" t="s">
        <v>28</v>
      </c>
      <c r="I195" s="23" t="s">
        <v>347</v>
      </c>
      <c r="J195" s="22" t="s">
        <v>41</v>
      </c>
      <c r="K195" s="22"/>
      <c r="L195" s="22" t="s">
        <v>31</v>
      </c>
      <c r="M195" s="23"/>
      <c r="N195" s="24"/>
      <c r="O195" s="63"/>
      <c r="P195" s="63"/>
      <c r="Q195" s="25" t="s">
        <v>42</v>
      </c>
      <c r="R195" s="26" t="s">
        <v>43</v>
      </c>
      <c r="S195" s="26" t="s">
        <v>51</v>
      </c>
      <c r="T195" s="26" t="s">
        <v>45</v>
      </c>
      <c r="U195" s="26" t="s">
        <v>46</v>
      </c>
      <c r="V195" s="34">
        <v>0</v>
      </c>
      <c r="W195" s="31"/>
      <c r="X195" s="22">
        <v>12</v>
      </c>
      <c r="Y195" s="152" t="str">
        <f t="shared" si="131"/>
        <v>B</v>
      </c>
      <c r="Z195" s="142" t="s">
        <v>2921</v>
      </c>
      <c r="AA195" s="155">
        <f>COUNTIF($Z$1:Z195,Z195)</f>
        <v>27</v>
      </c>
      <c r="AB195" s="83">
        <f t="shared" si="93"/>
        <v>27</v>
      </c>
      <c r="AC195" s="122" t="str">
        <f>VLOOKUP(Z195,'module list'!A:B,2,0)</f>
        <v>DI</v>
      </c>
      <c r="AD195" s="122"/>
      <c r="AE195" s="32"/>
      <c r="AF195" s="33" t="s">
        <v>37</v>
      </c>
      <c r="AG195" s="16" t="str">
        <f t="shared" si="83"/>
        <v>12.1.2</v>
      </c>
      <c r="AH195" s="222" t="str">
        <f t="shared" ref="AH195:AH258" si="132">RIGHT(E195,LEN(E195)-FIND(" ",E195))</f>
        <v>RV1107B act.carb. pneu.convey. - supply fault</v>
      </c>
      <c r="AI195" s="224"/>
      <c r="AJ195" s="16" t="str">
        <f t="shared" si="124"/>
        <v>RV1107B</v>
      </c>
      <c r="AK195" s="16" t="str">
        <f t="shared" si="84"/>
        <v>A18</v>
      </c>
      <c r="AL195" s="16" t="str">
        <f t="shared" si="128"/>
        <v>RV</v>
      </c>
      <c r="AM195" s="16" t="str">
        <f t="shared" si="86"/>
        <v>1107</v>
      </c>
      <c r="AN195" s="16" t="str">
        <f t="shared" si="95"/>
        <v>B</v>
      </c>
      <c r="AO195" s="16" t="str">
        <f t="shared" si="88"/>
        <v>_</v>
      </c>
      <c r="AP195" s="16">
        <f t="shared" si="89"/>
        <v>11</v>
      </c>
      <c r="AQ195" s="16" t="str">
        <f t="shared" si="130"/>
        <v>YSG</v>
      </c>
      <c r="AR195" s="16" t="str">
        <f t="shared" si="90"/>
        <v>A18RV1107B_YSG</v>
      </c>
      <c r="AS195" s="16" t="str">
        <f t="shared" si="91"/>
        <v>ok</v>
      </c>
      <c r="AW195" s="16" t="str">
        <f t="shared" si="121"/>
        <v/>
      </c>
      <c r="AX195" s="16" t="str">
        <f t="shared" si="122"/>
        <v/>
      </c>
      <c r="AY195" s="16">
        <f t="shared" si="92"/>
        <v>0</v>
      </c>
    </row>
    <row r="196" spans="1:51" ht="15" customHeight="1" x14ac:dyDescent="0.2">
      <c r="A196" s="16" t="str">
        <f t="shared" ref="A196:A259" si="133">"ID-"&amp;L196&amp;"-"&amp;TEXT(B196,"00000")</f>
        <v>ID-S01AP1030-00194</v>
      </c>
      <c r="B196" s="17">
        <v>194</v>
      </c>
      <c r="C196" s="17"/>
      <c r="D196" s="18" t="s">
        <v>463</v>
      </c>
      <c r="E196" s="19" t="s">
        <v>464</v>
      </c>
      <c r="F196" s="20"/>
      <c r="G196" s="21" t="s">
        <v>27</v>
      </c>
      <c r="H196" s="22" t="s">
        <v>28</v>
      </c>
      <c r="I196" s="23" t="s">
        <v>347</v>
      </c>
      <c r="J196" s="22" t="s">
        <v>41</v>
      </c>
      <c r="K196" s="22"/>
      <c r="L196" s="22" t="s">
        <v>31</v>
      </c>
      <c r="M196" s="23"/>
      <c r="N196" s="24"/>
      <c r="O196" s="63"/>
      <c r="P196" s="63"/>
      <c r="Q196" s="25" t="s">
        <v>54</v>
      </c>
      <c r="R196" s="26" t="s">
        <v>55</v>
      </c>
      <c r="S196" s="26" t="s">
        <v>44</v>
      </c>
      <c r="T196" s="26" t="s">
        <v>56</v>
      </c>
      <c r="U196" s="26" t="s">
        <v>57</v>
      </c>
      <c r="V196" s="34">
        <v>0</v>
      </c>
      <c r="W196" s="31"/>
      <c r="X196" s="22">
        <v>12</v>
      </c>
      <c r="Y196" s="152"/>
      <c r="Z196" s="139" t="s">
        <v>2945</v>
      </c>
      <c r="AA196" s="155">
        <f>COUNTIF($Z$1:Z196,Z196)</f>
        <v>13</v>
      </c>
      <c r="AB196" s="83">
        <f t="shared" si="93"/>
        <v>39</v>
      </c>
      <c r="AC196" s="122" t="str">
        <f>VLOOKUP(Z196,'module list'!A:B,2,0)</f>
        <v>DO</v>
      </c>
      <c r="AD196" s="122"/>
      <c r="AE196" s="32"/>
      <c r="AF196" s="33" t="s">
        <v>37</v>
      </c>
      <c r="AG196" s="16" t="str">
        <f t="shared" ref="AG196:AG259" si="134">LEFT(Z196,6)</f>
        <v>12.1.2</v>
      </c>
      <c r="AH196" s="222" t="str">
        <f t="shared" si="132"/>
        <v>RV1107B act.carb. pneu.convey. - start/stop</v>
      </c>
      <c r="AI196" s="224"/>
      <c r="AJ196" s="16" t="str">
        <f t="shared" si="124"/>
        <v>RV1107B</v>
      </c>
      <c r="AK196" s="16" t="str">
        <f t="shared" ref="AK196:AK259" si="135">LEFT(D196,3)</f>
        <v>A18</v>
      </c>
      <c r="AL196" s="16" t="str">
        <f t="shared" si="128"/>
        <v>RV</v>
      </c>
      <c r="AM196" s="16" t="str">
        <f t="shared" ref="AM196:AM259" si="136">MID(D196,LEN(AK196)+LEN(AL196)+1,4)</f>
        <v>1107</v>
      </c>
      <c r="AN196" s="16" t="str">
        <f t="shared" si="95"/>
        <v>B</v>
      </c>
      <c r="AO196" s="16" t="str">
        <f t="shared" ref="AO196:AO259" si="137">IF(ISNUMBER(AP196),"_","")</f>
        <v>_</v>
      </c>
      <c r="AP196" s="16">
        <f t="shared" ref="AP196:AP259" si="138">IFERROR(FIND("_",D196),"")</f>
        <v>11</v>
      </c>
      <c r="AQ196" s="16" t="str">
        <f t="shared" si="130"/>
        <v>HSH</v>
      </c>
      <c r="AR196" s="16" t="str">
        <f t="shared" ref="AR196:AR259" si="139">_xlfn.CONCAT(AK196:AO196,AQ196)</f>
        <v>A18RV1107B_HSH</v>
      </c>
      <c r="AS196" s="16" t="str">
        <f t="shared" ref="AS196:AS259" si="140">IF(AR196=D196,"ok")</f>
        <v>ok</v>
      </c>
      <c r="AW196" s="16" t="str">
        <f t="shared" si="121"/>
        <v/>
      </c>
      <c r="AX196" s="16" t="str">
        <f t="shared" si="122"/>
        <v/>
      </c>
      <c r="AY196" s="16">
        <f t="shared" ref="AY196:AY259" si="141">V196</f>
        <v>0</v>
      </c>
    </row>
    <row r="197" spans="1:51" ht="15" customHeight="1" x14ac:dyDescent="0.2">
      <c r="A197" s="16" t="str">
        <f t="shared" si="133"/>
        <v>ID-S01AP1030-00195</v>
      </c>
      <c r="B197" s="17">
        <v>195</v>
      </c>
      <c r="C197" s="17"/>
      <c r="D197" s="18" t="s">
        <v>465</v>
      </c>
      <c r="E197" s="19" t="s">
        <v>466</v>
      </c>
      <c r="F197" s="20"/>
      <c r="G197" s="21" t="s">
        <v>27</v>
      </c>
      <c r="H197" s="22" t="s">
        <v>28</v>
      </c>
      <c r="I197" s="23" t="s">
        <v>347</v>
      </c>
      <c r="J197" s="22" t="s">
        <v>146</v>
      </c>
      <c r="K197" s="22"/>
      <c r="L197" s="22" t="s">
        <v>31</v>
      </c>
      <c r="M197" s="23"/>
      <c r="N197" s="24"/>
      <c r="O197" s="63"/>
      <c r="P197" s="63"/>
      <c r="Q197" s="25" t="s">
        <v>54</v>
      </c>
      <c r="R197" s="26" t="s">
        <v>201</v>
      </c>
      <c r="S197" s="26" t="s">
        <v>44</v>
      </c>
      <c r="T197" s="26" t="s">
        <v>56</v>
      </c>
      <c r="U197" s="26" t="s">
        <v>46</v>
      </c>
      <c r="V197" s="34">
        <v>0</v>
      </c>
      <c r="W197" s="31"/>
      <c r="X197" s="22">
        <v>12</v>
      </c>
      <c r="Y197" s="152"/>
      <c r="Z197" s="139" t="s">
        <v>2949</v>
      </c>
      <c r="AA197" s="155">
        <f>COUNTIF($Z$1:Z197,Z197)</f>
        <v>10</v>
      </c>
      <c r="AB197" s="83">
        <f t="shared" ref="AB197:AB260" si="142">COUNTIF(Z:Z,Z197)</f>
        <v>30</v>
      </c>
      <c r="AC197" s="122" t="str">
        <f>VLOOKUP(Z197,'module list'!A:B,2,0)</f>
        <v>DO</v>
      </c>
      <c r="AD197" s="122"/>
      <c r="AE197" s="32"/>
      <c r="AF197" s="33" t="s">
        <v>37</v>
      </c>
      <c r="AG197" s="16" t="str">
        <f t="shared" si="134"/>
        <v>12.1.6</v>
      </c>
      <c r="AH197" s="222" t="str">
        <f t="shared" si="132"/>
        <v>SOV1304 fluid act.carb. compr.air SI1100 - open</v>
      </c>
      <c r="AI197" s="224"/>
      <c r="AJ197" s="16" t="str">
        <f t="shared" si="124"/>
        <v>SOV1304</v>
      </c>
      <c r="AK197" s="16" t="str">
        <f t="shared" si="135"/>
        <v>A18</v>
      </c>
      <c r="AL197" s="16" t="str">
        <f t="shared" ref="AL197:AL207" si="143">MID(D197,4,3)</f>
        <v>SOV</v>
      </c>
      <c r="AM197" s="16" t="str">
        <f t="shared" si="136"/>
        <v>1304</v>
      </c>
      <c r="AO197" s="16" t="str">
        <f t="shared" si="137"/>
        <v>_</v>
      </c>
      <c r="AP197" s="16">
        <f t="shared" si="138"/>
        <v>11</v>
      </c>
      <c r="AQ197" s="16" t="str">
        <f t="shared" si="130"/>
        <v>HSH</v>
      </c>
      <c r="AR197" s="16" t="str">
        <f t="shared" si="139"/>
        <v>A18SOV1304_HSH</v>
      </c>
      <c r="AS197" s="16" t="str">
        <f t="shared" si="140"/>
        <v>ok</v>
      </c>
      <c r="AW197" s="16" t="str">
        <f t="shared" si="121"/>
        <v/>
      </c>
      <c r="AX197" s="16" t="str">
        <f t="shared" si="122"/>
        <v/>
      </c>
      <c r="AY197" s="16">
        <f t="shared" si="141"/>
        <v>0</v>
      </c>
    </row>
    <row r="198" spans="1:51" ht="15" customHeight="1" x14ac:dyDescent="0.2">
      <c r="A198" s="16" t="str">
        <f t="shared" si="133"/>
        <v>ID-S01AP1030-00196</v>
      </c>
      <c r="B198" s="17">
        <v>196</v>
      </c>
      <c r="C198" s="17"/>
      <c r="D198" s="18" t="s">
        <v>467</v>
      </c>
      <c r="E198" s="19" t="s">
        <v>468</v>
      </c>
      <c r="F198" s="20"/>
      <c r="G198" s="21" t="s">
        <v>27</v>
      </c>
      <c r="H198" s="22" t="s">
        <v>28</v>
      </c>
      <c r="I198" s="23" t="s">
        <v>347</v>
      </c>
      <c r="J198" s="22" t="s">
        <v>146</v>
      </c>
      <c r="K198" s="22"/>
      <c r="L198" s="22" t="s">
        <v>31</v>
      </c>
      <c r="M198" s="23"/>
      <c r="N198" s="24"/>
      <c r="O198" s="63"/>
      <c r="P198" s="63"/>
      <c r="Q198" s="25" t="s">
        <v>54</v>
      </c>
      <c r="R198" s="26" t="s">
        <v>201</v>
      </c>
      <c r="S198" s="26" t="s">
        <v>44</v>
      </c>
      <c r="T198" s="26" t="s">
        <v>56</v>
      </c>
      <c r="U198" s="26" t="s">
        <v>46</v>
      </c>
      <c r="V198" s="34">
        <v>0</v>
      </c>
      <c r="W198" s="31"/>
      <c r="X198" s="22">
        <v>12</v>
      </c>
      <c r="Y198" s="152"/>
      <c r="Z198" s="139" t="s">
        <v>2949</v>
      </c>
      <c r="AA198" s="155">
        <f>COUNTIF($Z$1:Z198,Z198)</f>
        <v>11</v>
      </c>
      <c r="AB198" s="83">
        <f t="shared" si="142"/>
        <v>30</v>
      </c>
      <c r="AC198" s="122" t="str">
        <f>VLOOKUP(Z198,'module list'!A:B,2,0)</f>
        <v>DO</v>
      </c>
      <c r="AD198" s="122"/>
      <c r="AE198" s="32"/>
      <c r="AF198" s="33" t="s">
        <v>37</v>
      </c>
      <c r="AG198" s="16" t="str">
        <f t="shared" si="134"/>
        <v>12.1.6</v>
      </c>
      <c r="AH198" s="222" t="str">
        <f t="shared" si="132"/>
        <v>SOV1305 fluid act.carb. compr.air SI1100 - open</v>
      </c>
      <c r="AI198" s="224"/>
      <c r="AJ198" s="16" t="str">
        <f t="shared" si="124"/>
        <v>SOV1305</v>
      </c>
      <c r="AK198" s="16" t="str">
        <f t="shared" si="135"/>
        <v>A18</v>
      </c>
      <c r="AL198" s="16" t="str">
        <f t="shared" si="143"/>
        <v>SOV</v>
      </c>
      <c r="AM198" s="16" t="str">
        <f t="shared" si="136"/>
        <v>1305</v>
      </c>
      <c r="AO198" s="16" t="str">
        <f t="shared" si="137"/>
        <v>_</v>
      </c>
      <c r="AP198" s="16">
        <f t="shared" si="138"/>
        <v>11</v>
      </c>
      <c r="AQ198" s="16" t="str">
        <f t="shared" si="130"/>
        <v>HSH</v>
      </c>
      <c r="AR198" s="16" t="str">
        <f t="shared" si="139"/>
        <v>A18SOV1305_HSH</v>
      </c>
      <c r="AS198" s="16" t="str">
        <f t="shared" si="140"/>
        <v>ok</v>
      </c>
      <c r="AW198" s="16" t="str">
        <f t="shared" si="121"/>
        <v/>
      </c>
      <c r="AX198" s="16" t="str">
        <f t="shared" si="122"/>
        <v/>
      </c>
      <c r="AY198" s="16">
        <f t="shared" si="141"/>
        <v>0</v>
      </c>
    </row>
    <row r="199" spans="1:51" ht="15" customHeight="1" x14ac:dyDescent="0.2">
      <c r="A199" s="16" t="str">
        <f t="shared" si="133"/>
        <v>ID-S01AP1030-00197</v>
      </c>
      <c r="B199" s="17">
        <v>197</v>
      </c>
      <c r="C199" s="17"/>
      <c r="D199" s="18" t="s">
        <v>469</v>
      </c>
      <c r="E199" s="19" t="s">
        <v>470</v>
      </c>
      <c r="F199" s="20"/>
      <c r="G199" s="21" t="s">
        <v>27</v>
      </c>
      <c r="H199" s="22" t="s">
        <v>28</v>
      </c>
      <c r="I199" s="23" t="s">
        <v>347</v>
      </c>
      <c r="J199" s="22" t="s">
        <v>384</v>
      </c>
      <c r="K199" s="22"/>
      <c r="L199" s="22" t="s">
        <v>31</v>
      </c>
      <c r="M199" s="23"/>
      <c r="N199" s="24"/>
      <c r="O199" s="63"/>
      <c r="P199" s="63"/>
      <c r="Q199" s="25" t="s">
        <v>54</v>
      </c>
      <c r="R199" s="26" t="s">
        <v>201</v>
      </c>
      <c r="S199" s="26" t="s">
        <v>44</v>
      </c>
      <c r="T199" s="26" t="s">
        <v>56</v>
      </c>
      <c r="U199" s="26" t="s">
        <v>46</v>
      </c>
      <c r="V199" s="34">
        <v>0</v>
      </c>
      <c r="W199" s="31"/>
      <c r="X199" s="22">
        <v>12</v>
      </c>
      <c r="Y199" s="152"/>
      <c r="Z199" s="139" t="s">
        <v>2951</v>
      </c>
      <c r="AA199" s="155">
        <f>COUNTIF($Z$1:Z199,Z199)</f>
        <v>1</v>
      </c>
      <c r="AB199" s="83">
        <f t="shared" si="142"/>
        <v>2</v>
      </c>
      <c r="AC199" s="122" t="str">
        <f>VLOOKUP(Z199,'module list'!A:B,2,0)</f>
        <v>DO</v>
      </c>
      <c r="AD199" s="122"/>
      <c r="AE199" s="32"/>
      <c r="AF199" s="33" t="s">
        <v>37</v>
      </c>
      <c r="AG199" s="16" t="str">
        <f t="shared" si="134"/>
        <v>12.1.8</v>
      </c>
      <c r="AH199" s="222" t="str">
        <f t="shared" si="132"/>
        <v>SOV1306A fluid act.carb. compr.air HP1101A - open</v>
      </c>
      <c r="AI199" s="224"/>
      <c r="AJ199" s="16" t="str">
        <f t="shared" si="124"/>
        <v>SOV1306A</v>
      </c>
      <c r="AK199" s="16" t="str">
        <f t="shared" si="135"/>
        <v>A18</v>
      </c>
      <c r="AL199" s="16" t="str">
        <f t="shared" si="143"/>
        <v>SOV</v>
      </c>
      <c r="AM199" s="16" t="str">
        <f t="shared" si="136"/>
        <v>1306</v>
      </c>
      <c r="AN199" s="16" t="str">
        <f t="shared" ref="AN199:AN207" si="144">MID(D199,11,1)</f>
        <v>A</v>
      </c>
      <c r="AO199" s="16" t="str">
        <f t="shared" si="137"/>
        <v>_</v>
      </c>
      <c r="AP199" s="16">
        <f t="shared" si="138"/>
        <v>12</v>
      </c>
      <c r="AQ199" s="16" t="str">
        <f t="shared" si="130"/>
        <v>HSH</v>
      </c>
      <c r="AR199" s="16" t="str">
        <f t="shared" si="139"/>
        <v>A18SOV1306A_HSH</v>
      </c>
      <c r="AS199" s="16" t="str">
        <f t="shared" si="140"/>
        <v>ok</v>
      </c>
      <c r="AW199" s="16" t="str">
        <f t="shared" si="121"/>
        <v/>
      </c>
      <c r="AX199" s="16" t="str">
        <f t="shared" si="122"/>
        <v/>
      </c>
      <c r="AY199" s="16">
        <f t="shared" si="141"/>
        <v>0</v>
      </c>
    </row>
    <row r="200" spans="1:51" ht="15" customHeight="1" x14ac:dyDescent="0.2">
      <c r="A200" s="16" t="str">
        <f t="shared" si="133"/>
        <v>ID-S01AP1030-00198</v>
      </c>
      <c r="B200" s="17">
        <v>198</v>
      </c>
      <c r="C200" s="17"/>
      <c r="D200" s="18" t="s">
        <v>471</v>
      </c>
      <c r="E200" s="19" t="s">
        <v>472</v>
      </c>
      <c r="F200" s="20"/>
      <c r="G200" s="21" t="s">
        <v>27</v>
      </c>
      <c r="H200" s="22" t="s">
        <v>28</v>
      </c>
      <c r="I200" s="23" t="s">
        <v>347</v>
      </c>
      <c r="J200" s="22" t="s">
        <v>384</v>
      </c>
      <c r="K200" s="22"/>
      <c r="L200" s="22" t="s">
        <v>31</v>
      </c>
      <c r="M200" s="23"/>
      <c r="N200" s="24"/>
      <c r="O200" s="63"/>
      <c r="P200" s="63"/>
      <c r="Q200" s="25" t="s">
        <v>54</v>
      </c>
      <c r="R200" s="26" t="s">
        <v>201</v>
      </c>
      <c r="S200" s="26" t="s">
        <v>44</v>
      </c>
      <c r="T200" s="26" t="s">
        <v>56</v>
      </c>
      <c r="U200" s="26" t="s">
        <v>46</v>
      </c>
      <c r="V200" s="34">
        <v>0</v>
      </c>
      <c r="W200" s="31"/>
      <c r="X200" s="22">
        <v>12</v>
      </c>
      <c r="Y200" s="152"/>
      <c r="Z200" s="139" t="s">
        <v>2951</v>
      </c>
      <c r="AA200" s="155">
        <f>COUNTIF($Z$1:Z200,Z200)</f>
        <v>2</v>
      </c>
      <c r="AB200" s="83">
        <f t="shared" si="142"/>
        <v>2</v>
      </c>
      <c r="AC200" s="122" t="str">
        <f>VLOOKUP(Z200,'module list'!A:B,2,0)</f>
        <v>DO</v>
      </c>
      <c r="AD200" s="122"/>
      <c r="AE200" s="32"/>
      <c r="AF200" s="33" t="s">
        <v>37</v>
      </c>
      <c r="AG200" s="16" t="str">
        <f t="shared" si="134"/>
        <v>12.1.8</v>
      </c>
      <c r="AH200" s="222" t="str">
        <f t="shared" si="132"/>
        <v>SOV1306B fluid act.carb. compr.air HP1101B - open</v>
      </c>
      <c r="AI200" s="224"/>
      <c r="AJ200" s="16" t="str">
        <f t="shared" si="124"/>
        <v>SOV1306B</v>
      </c>
      <c r="AK200" s="16" t="str">
        <f t="shared" si="135"/>
        <v>A18</v>
      </c>
      <c r="AL200" s="16" t="str">
        <f t="shared" si="143"/>
        <v>SOV</v>
      </c>
      <c r="AM200" s="16" t="str">
        <f t="shared" si="136"/>
        <v>1306</v>
      </c>
      <c r="AN200" s="16" t="str">
        <f t="shared" si="144"/>
        <v>B</v>
      </c>
      <c r="AO200" s="16" t="str">
        <f t="shared" si="137"/>
        <v>_</v>
      </c>
      <c r="AP200" s="16">
        <f t="shared" si="138"/>
        <v>12</v>
      </c>
      <c r="AQ200" s="16" t="str">
        <f t="shared" si="130"/>
        <v>HSH</v>
      </c>
      <c r="AR200" s="16" t="str">
        <f t="shared" si="139"/>
        <v>A18SOV1306B_HSH</v>
      </c>
      <c r="AS200" s="16" t="str">
        <f t="shared" si="140"/>
        <v>ok</v>
      </c>
      <c r="AW200" s="16" t="str">
        <f t="shared" si="121"/>
        <v/>
      </c>
      <c r="AX200" s="16" t="str">
        <f t="shared" si="122"/>
        <v/>
      </c>
      <c r="AY200" s="16">
        <f t="shared" si="141"/>
        <v>0</v>
      </c>
    </row>
    <row r="201" spans="1:51" ht="15" customHeight="1" x14ac:dyDescent="0.2">
      <c r="A201" s="16" t="str">
        <f t="shared" si="133"/>
        <v>ID-S01AP1030-00199</v>
      </c>
      <c r="B201" s="17">
        <v>199</v>
      </c>
      <c r="C201" s="17"/>
      <c r="D201" s="18" t="s">
        <v>473</v>
      </c>
      <c r="E201" s="19" t="s">
        <v>474</v>
      </c>
      <c r="F201" s="20"/>
      <c r="G201" s="21" t="s">
        <v>27</v>
      </c>
      <c r="H201" s="22" t="s">
        <v>28</v>
      </c>
      <c r="I201" s="23" t="s">
        <v>347</v>
      </c>
      <c r="J201" s="22" t="s">
        <v>146</v>
      </c>
      <c r="K201" s="22"/>
      <c r="L201" s="22" t="s">
        <v>31</v>
      </c>
      <c r="M201" s="23"/>
      <c r="N201" s="24"/>
      <c r="O201" s="63"/>
      <c r="P201" s="63"/>
      <c r="Q201" s="25" t="s">
        <v>475</v>
      </c>
      <c r="R201" s="26" t="s">
        <v>201</v>
      </c>
      <c r="S201" s="26" t="s">
        <v>44</v>
      </c>
      <c r="T201" s="26" t="s">
        <v>56</v>
      </c>
      <c r="U201" s="26" t="s">
        <v>46</v>
      </c>
      <c r="V201" s="34">
        <v>0</v>
      </c>
      <c r="W201" s="31"/>
      <c r="X201" s="22">
        <v>31</v>
      </c>
      <c r="Y201" s="152"/>
      <c r="Z201" s="159"/>
      <c r="AA201" s="155">
        <f>COUNTIF($Z$1:Z201,Z201)</f>
        <v>0</v>
      </c>
      <c r="AB201" s="83">
        <f t="shared" si="142"/>
        <v>0</v>
      </c>
      <c r="AC201" s="122" t="e">
        <f>VLOOKUP(Z201,'module list'!A:B,2,0)</f>
        <v>#N/A</v>
      </c>
      <c r="AD201" s="122"/>
      <c r="AE201" s="32"/>
      <c r="AF201" s="33" t="s">
        <v>476</v>
      </c>
      <c r="AG201" s="16" t="str">
        <f t="shared" si="134"/>
        <v/>
      </c>
      <c r="AH201" s="222" t="str">
        <f t="shared" si="132"/>
        <v>SOV1307 inert act.carb. nitrog. SI1100 - open</v>
      </c>
      <c r="AI201" s="224"/>
      <c r="AJ201" s="16" t="str">
        <f t="shared" si="124"/>
        <v>SOV1307</v>
      </c>
      <c r="AK201" s="16" t="str">
        <f t="shared" si="135"/>
        <v>A18</v>
      </c>
      <c r="AL201" s="16" t="str">
        <f t="shared" si="143"/>
        <v>SOV</v>
      </c>
      <c r="AM201" s="16" t="str">
        <f t="shared" si="136"/>
        <v>1307</v>
      </c>
      <c r="AO201" s="16" t="str">
        <f t="shared" si="137"/>
        <v>_</v>
      </c>
      <c r="AP201" s="16">
        <f t="shared" si="138"/>
        <v>11</v>
      </c>
      <c r="AQ201" s="16" t="str">
        <f t="shared" si="130"/>
        <v>HSH</v>
      </c>
      <c r="AR201" s="16" t="str">
        <f t="shared" si="139"/>
        <v>A18SOV1307_HSH</v>
      </c>
      <c r="AS201" s="16" t="str">
        <f t="shared" si="140"/>
        <v>ok</v>
      </c>
      <c r="AW201" s="16" t="str">
        <f t="shared" si="121"/>
        <v/>
      </c>
      <c r="AX201" s="16" t="str">
        <f t="shared" si="122"/>
        <v/>
      </c>
      <c r="AY201" s="16">
        <f t="shared" si="141"/>
        <v>0</v>
      </c>
    </row>
    <row r="202" spans="1:51" ht="15" customHeight="1" x14ac:dyDescent="0.2">
      <c r="A202" s="16" t="str">
        <f t="shared" si="133"/>
        <v>ID-S01AP1030-00200</v>
      </c>
      <c r="B202" s="17">
        <v>200</v>
      </c>
      <c r="C202" s="17"/>
      <c r="D202" s="18" t="s">
        <v>477</v>
      </c>
      <c r="E202" s="19" t="s">
        <v>478</v>
      </c>
      <c r="F202" s="20"/>
      <c r="G202" s="21" t="s">
        <v>27</v>
      </c>
      <c r="H202" s="22" t="s">
        <v>28</v>
      </c>
      <c r="I202" s="23" t="s">
        <v>347</v>
      </c>
      <c r="J202" s="22" t="s">
        <v>384</v>
      </c>
      <c r="K202" s="22"/>
      <c r="L202" s="22" t="s">
        <v>31</v>
      </c>
      <c r="M202" s="23"/>
      <c r="N202" s="24"/>
      <c r="O202" s="63"/>
      <c r="P202" s="63"/>
      <c r="Q202" s="25" t="s">
        <v>42</v>
      </c>
      <c r="R202" s="26" t="s">
        <v>43</v>
      </c>
      <c r="S202" s="26" t="s">
        <v>51</v>
      </c>
      <c r="T202" s="26" t="s">
        <v>45</v>
      </c>
      <c r="U202" s="26" t="s">
        <v>46</v>
      </c>
      <c r="V202" s="34">
        <v>0</v>
      </c>
      <c r="W202" s="31"/>
      <c r="X202" s="22">
        <v>12</v>
      </c>
      <c r="Y202" s="152" t="str">
        <f t="shared" ref="Y202:Y210" si="145">AN202</f>
        <v>A</v>
      </c>
      <c r="Z202" s="142" t="s">
        <v>2926</v>
      </c>
      <c r="AA202" s="155">
        <f>COUNTIF($Z$1:Z202,Z202)</f>
        <v>10</v>
      </c>
      <c r="AB202" s="83">
        <f t="shared" si="142"/>
        <v>18</v>
      </c>
      <c r="AC202" s="122" t="str">
        <f>VLOOKUP(Z202,'module list'!A:B,2,0)</f>
        <v>DI</v>
      </c>
      <c r="AD202" s="122"/>
      <c r="AE202" s="32"/>
      <c r="AF202" s="33" t="s">
        <v>37</v>
      </c>
      <c r="AG202" s="16" t="str">
        <f t="shared" si="134"/>
        <v>12.1.7</v>
      </c>
      <c r="AH202" s="222" t="str">
        <f t="shared" si="132"/>
        <v>L SSL1103A act.carb. conveyor SW1103A</v>
      </c>
      <c r="AI202" s="224"/>
      <c r="AJ202" s="16" t="str">
        <f t="shared" si="124"/>
        <v>L</v>
      </c>
      <c r="AK202" s="16" t="str">
        <f t="shared" si="135"/>
        <v>A18</v>
      </c>
      <c r="AL202" s="16" t="str">
        <f t="shared" si="143"/>
        <v>SSL</v>
      </c>
      <c r="AM202" s="16" t="str">
        <f t="shared" si="136"/>
        <v>1103</v>
      </c>
      <c r="AN202" s="16" t="str">
        <f t="shared" si="144"/>
        <v>A</v>
      </c>
      <c r="AO202" s="16" t="str">
        <f t="shared" si="137"/>
        <v/>
      </c>
      <c r="AP202" s="16" t="str">
        <f t="shared" si="138"/>
        <v/>
      </c>
      <c r="AQ202" s="226"/>
      <c r="AR202" s="16" t="str">
        <f t="shared" si="139"/>
        <v>A18SSL1103A</v>
      </c>
      <c r="AS202" s="16" t="str">
        <f t="shared" si="140"/>
        <v>ok</v>
      </c>
      <c r="AW202" s="16" t="str">
        <f t="shared" si="121"/>
        <v/>
      </c>
      <c r="AX202" s="16" t="str">
        <f t="shared" si="122"/>
        <v/>
      </c>
      <c r="AY202" s="16">
        <f t="shared" si="141"/>
        <v>0</v>
      </c>
    </row>
    <row r="203" spans="1:51" ht="15" customHeight="1" x14ac:dyDescent="0.2">
      <c r="A203" s="16" t="str">
        <f t="shared" si="133"/>
        <v>ID-S01AP1030-00201</v>
      </c>
      <c r="B203" s="17">
        <v>201</v>
      </c>
      <c r="C203" s="17"/>
      <c r="D203" s="18" t="s">
        <v>479</v>
      </c>
      <c r="E203" s="19" t="s">
        <v>480</v>
      </c>
      <c r="F203" s="20"/>
      <c r="G203" s="21" t="s">
        <v>27</v>
      </c>
      <c r="H203" s="22" t="s">
        <v>28</v>
      </c>
      <c r="I203" s="23" t="s">
        <v>347</v>
      </c>
      <c r="J203" s="22" t="s">
        <v>384</v>
      </c>
      <c r="K203" s="22"/>
      <c r="L203" s="22" t="s">
        <v>31</v>
      </c>
      <c r="M203" s="23"/>
      <c r="N203" s="24"/>
      <c r="O203" s="63"/>
      <c r="P203" s="63"/>
      <c r="Q203" s="25" t="s">
        <v>42</v>
      </c>
      <c r="R203" s="26" t="s">
        <v>43</v>
      </c>
      <c r="S203" s="26" t="s">
        <v>51</v>
      </c>
      <c r="T203" s="26" t="s">
        <v>45</v>
      </c>
      <c r="U203" s="26" t="s">
        <v>46</v>
      </c>
      <c r="V203" s="34">
        <v>0</v>
      </c>
      <c r="W203" s="31"/>
      <c r="X203" s="22">
        <v>12</v>
      </c>
      <c r="Y203" s="152" t="str">
        <f t="shared" si="145"/>
        <v>B</v>
      </c>
      <c r="Z203" s="142" t="s">
        <v>2941</v>
      </c>
      <c r="AA203" s="155">
        <f>COUNTIF($Z$1:Z203,Z203)</f>
        <v>12</v>
      </c>
      <c r="AB203" s="83">
        <f t="shared" si="142"/>
        <v>24</v>
      </c>
      <c r="AC203" s="122" t="str">
        <f>VLOOKUP(Z203,'module list'!A:B,2,0)</f>
        <v>DI</v>
      </c>
      <c r="AD203" s="122"/>
      <c r="AE203" s="32"/>
      <c r="AF203" s="33" t="s">
        <v>37</v>
      </c>
      <c r="AG203" s="16" t="str">
        <f t="shared" si="134"/>
        <v>12.1.6</v>
      </c>
      <c r="AH203" s="222" t="str">
        <f t="shared" si="132"/>
        <v>L SSL1103B act.carb. conveyor SW1103B</v>
      </c>
      <c r="AI203" s="224"/>
      <c r="AJ203" s="16" t="str">
        <f t="shared" si="124"/>
        <v>L</v>
      </c>
      <c r="AK203" s="16" t="str">
        <f t="shared" si="135"/>
        <v>A18</v>
      </c>
      <c r="AL203" s="16" t="str">
        <f t="shared" si="143"/>
        <v>SSL</v>
      </c>
      <c r="AM203" s="16" t="str">
        <f t="shared" si="136"/>
        <v>1103</v>
      </c>
      <c r="AN203" s="16" t="str">
        <f t="shared" si="144"/>
        <v>B</v>
      </c>
      <c r="AO203" s="16" t="str">
        <f t="shared" si="137"/>
        <v/>
      </c>
      <c r="AP203" s="16" t="str">
        <f t="shared" si="138"/>
        <v/>
      </c>
      <c r="AQ203" s="226"/>
      <c r="AR203" s="16" t="str">
        <f t="shared" si="139"/>
        <v>A18SSL1103B</v>
      </c>
      <c r="AS203" s="16" t="str">
        <f t="shared" si="140"/>
        <v>ok</v>
      </c>
      <c r="AW203" s="16" t="str">
        <f t="shared" si="121"/>
        <v/>
      </c>
      <c r="AX203" s="16" t="str">
        <f t="shared" si="122"/>
        <v/>
      </c>
      <c r="AY203" s="16">
        <f t="shared" si="141"/>
        <v>0</v>
      </c>
    </row>
    <row r="204" spans="1:51" ht="15" customHeight="1" x14ac:dyDescent="0.2">
      <c r="A204" s="16" t="str">
        <f t="shared" si="133"/>
        <v>ID-S01AP1030-00202</v>
      </c>
      <c r="B204" s="17">
        <v>202</v>
      </c>
      <c r="C204" s="17"/>
      <c r="D204" s="18" t="s">
        <v>481</v>
      </c>
      <c r="E204" s="19" t="s">
        <v>482</v>
      </c>
      <c r="F204" s="20"/>
      <c r="G204" s="21" t="s">
        <v>27</v>
      </c>
      <c r="H204" s="22" t="s">
        <v>28</v>
      </c>
      <c r="I204" s="23" t="s">
        <v>347</v>
      </c>
      <c r="J204" s="22" t="s">
        <v>384</v>
      </c>
      <c r="K204" s="22"/>
      <c r="L204" s="22" t="s">
        <v>31</v>
      </c>
      <c r="M204" s="23"/>
      <c r="N204" s="24"/>
      <c r="O204" s="63"/>
      <c r="P204" s="63"/>
      <c r="Q204" s="25" t="s">
        <v>42</v>
      </c>
      <c r="R204" s="26" t="s">
        <v>43</v>
      </c>
      <c r="S204" s="26" t="s">
        <v>51</v>
      </c>
      <c r="T204" s="26" t="s">
        <v>45</v>
      </c>
      <c r="U204" s="26" t="s">
        <v>46</v>
      </c>
      <c r="V204" s="34">
        <v>0</v>
      </c>
      <c r="W204" s="31"/>
      <c r="X204" s="22">
        <v>12</v>
      </c>
      <c r="Y204" s="152" t="str">
        <f t="shared" si="145"/>
        <v>A</v>
      </c>
      <c r="Z204" s="142" t="s">
        <v>2926</v>
      </c>
      <c r="AA204" s="155">
        <f>COUNTIF($Z$1:Z204,Z204)</f>
        <v>11</v>
      </c>
      <c r="AB204" s="83">
        <f t="shared" si="142"/>
        <v>18</v>
      </c>
      <c r="AC204" s="122" t="str">
        <f>VLOOKUP(Z204,'module list'!A:B,2,0)</f>
        <v>DI</v>
      </c>
      <c r="AD204" s="122"/>
      <c r="AE204" s="32"/>
      <c r="AF204" s="33" t="s">
        <v>37</v>
      </c>
      <c r="AG204" s="16" t="str">
        <f t="shared" si="134"/>
        <v>12.1.7</v>
      </c>
      <c r="AH204" s="222" t="str">
        <f t="shared" si="132"/>
        <v>L SSL1104A act.carb. conveyor SW1104A</v>
      </c>
      <c r="AI204" s="224"/>
      <c r="AJ204" s="16" t="str">
        <f t="shared" si="124"/>
        <v>L</v>
      </c>
      <c r="AK204" s="16" t="str">
        <f t="shared" si="135"/>
        <v>A18</v>
      </c>
      <c r="AL204" s="16" t="str">
        <f t="shared" si="143"/>
        <v>SSL</v>
      </c>
      <c r="AM204" s="16" t="str">
        <f t="shared" si="136"/>
        <v>1104</v>
      </c>
      <c r="AN204" s="16" t="str">
        <f t="shared" si="144"/>
        <v>A</v>
      </c>
      <c r="AO204" s="16" t="str">
        <f t="shared" si="137"/>
        <v/>
      </c>
      <c r="AP204" s="16" t="str">
        <f t="shared" si="138"/>
        <v/>
      </c>
      <c r="AQ204" s="226"/>
      <c r="AR204" s="16" t="str">
        <f t="shared" si="139"/>
        <v>A18SSL1104A</v>
      </c>
      <c r="AS204" s="16" t="str">
        <f t="shared" si="140"/>
        <v>ok</v>
      </c>
      <c r="AW204" s="16" t="str">
        <f t="shared" si="121"/>
        <v/>
      </c>
      <c r="AX204" s="16" t="str">
        <f t="shared" si="122"/>
        <v/>
      </c>
      <c r="AY204" s="16">
        <f t="shared" si="141"/>
        <v>0</v>
      </c>
    </row>
    <row r="205" spans="1:51" ht="15" customHeight="1" x14ac:dyDescent="0.2">
      <c r="A205" s="16" t="str">
        <f t="shared" si="133"/>
        <v>ID-S01AP1030-00203</v>
      </c>
      <c r="B205" s="17">
        <v>203</v>
      </c>
      <c r="C205" s="17"/>
      <c r="D205" s="18" t="s">
        <v>483</v>
      </c>
      <c r="E205" s="19" t="s">
        <v>484</v>
      </c>
      <c r="F205" s="20"/>
      <c r="G205" s="21" t="s">
        <v>27</v>
      </c>
      <c r="H205" s="22" t="s">
        <v>28</v>
      </c>
      <c r="I205" s="23" t="s">
        <v>347</v>
      </c>
      <c r="J205" s="22" t="s">
        <v>384</v>
      </c>
      <c r="K205" s="22"/>
      <c r="L205" s="22" t="s">
        <v>31</v>
      </c>
      <c r="M205" s="23"/>
      <c r="N205" s="24"/>
      <c r="O205" s="63"/>
      <c r="P205" s="63"/>
      <c r="Q205" s="25" t="s">
        <v>42</v>
      </c>
      <c r="R205" s="26" t="s">
        <v>43</v>
      </c>
      <c r="S205" s="26" t="s">
        <v>51</v>
      </c>
      <c r="T205" s="26" t="s">
        <v>45</v>
      </c>
      <c r="U205" s="26" t="s">
        <v>46</v>
      </c>
      <c r="V205" s="34">
        <v>0</v>
      </c>
      <c r="W205" s="31"/>
      <c r="X205" s="22">
        <v>12</v>
      </c>
      <c r="Y205" s="152" t="str">
        <f t="shared" si="145"/>
        <v>B</v>
      </c>
      <c r="Z205" s="142" t="s">
        <v>2941</v>
      </c>
      <c r="AA205" s="155">
        <f>COUNTIF($Z$1:Z205,Z205)</f>
        <v>13</v>
      </c>
      <c r="AB205" s="83">
        <f t="shared" si="142"/>
        <v>24</v>
      </c>
      <c r="AC205" s="122" t="str">
        <f>VLOOKUP(Z205,'module list'!A:B,2,0)</f>
        <v>DI</v>
      </c>
      <c r="AD205" s="122"/>
      <c r="AE205" s="32"/>
      <c r="AF205" s="33" t="s">
        <v>37</v>
      </c>
      <c r="AG205" s="16" t="str">
        <f t="shared" si="134"/>
        <v>12.1.6</v>
      </c>
      <c r="AH205" s="222" t="str">
        <f t="shared" si="132"/>
        <v>L SSL1104B act.carb. conveyor SW1104B</v>
      </c>
      <c r="AI205" s="224"/>
      <c r="AJ205" s="16" t="str">
        <f t="shared" si="124"/>
        <v>L</v>
      </c>
      <c r="AK205" s="16" t="str">
        <f t="shared" si="135"/>
        <v>A18</v>
      </c>
      <c r="AL205" s="16" t="str">
        <f t="shared" si="143"/>
        <v>SSL</v>
      </c>
      <c r="AM205" s="16" t="str">
        <f t="shared" si="136"/>
        <v>1104</v>
      </c>
      <c r="AN205" s="16" t="str">
        <f t="shared" si="144"/>
        <v>B</v>
      </c>
      <c r="AO205" s="16" t="str">
        <f t="shared" si="137"/>
        <v/>
      </c>
      <c r="AP205" s="16" t="str">
        <f t="shared" si="138"/>
        <v/>
      </c>
      <c r="AQ205" s="226"/>
      <c r="AR205" s="16" t="str">
        <f t="shared" si="139"/>
        <v>A18SSL1104B</v>
      </c>
      <c r="AS205" s="16" t="str">
        <f t="shared" si="140"/>
        <v>ok</v>
      </c>
      <c r="AW205" s="16" t="str">
        <f t="shared" si="121"/>
        <v/>
      </c>
      <c r="AX205" s="16" t="str">
        <f t="shared" si="122"/>
        <v/>
      </c>
      <c r="AY205" s="16">
        <f t="shared" si="141"/>
        <v>0</v>
      </c>
    </row>
    <row r="206" spans="1:51" ht="15" customHeight="1" x14ac:dyDescent="0.2">
      <c r="A206" s="16" t="str">
        <f t="shared" si="133"/>
        <v>ID-S01AP1030-00204</v>
      </c>
      <c r="B206" s="17">
        <v>204</v>
      </c>
      <c r="C206" s="17"/>
      <c r="D206" s="18" t="s">
        <v>485</v>
      </c>
      <c r="E206" s="19" t="s">
        <v>486</v>
      </c>
      <c r="F206" s="20"/>
      <c r="G206" s="21" t="s">
        <v>27</v>
      </c>
      <c r="H206" s="22" t="s">
        <v>28</v>
      </c>
      <c r="I206" s="23" t="s">
        <v>347</v>
      </c>
      <c r="J206" s="22" t="s">
        <v>384</v>
      </c>
      <c r="K206" s="22"/>
      <c r="L206" s="22" t="s">
        <v>31</v>
      </c>
      <c r="M206" s="23"/>
      <c r="N206" s="24"/>
      <c r="O206" s="63"/>
      <c r="P206" s="63"/>
      <c r="Q206" s="25" t="s">
        <v>42</v>
      </c>
      <c r="R206" s="26" t="s">
        <v>43</v>
      </c>
      <c r="S206" s="26" t="s">
        <v>51</v>
      </c>
      <c r="T206" s="26" t="s">
        <v>45</v>
      </c>
      <c r="U206" s="26" t="s">
        <v>46</v>
      </c>
      <c r="V206" s="34">
        <v>0</v>
      </c>
      <c r="W206" s="31"/>
      <c r="X206" s="22">
        <v>12</v>
      </c>
      <c r="Y206" s="152" t="str">
        <f t="shared" si="145"/>
        <v>A</v>
      </c>
      <c r="Z206" s="142" t="s">
        <v>2926</v>
      </c>
      <c r="AA206" s="155">
        <f>COUNTIF($Z$1:Z206,Z206)</f>
        <v>12</v>
      </c>
      <c r="AB206" s="83">
        <f t="shared" si="142"/>
        <v>18</v>
      </c>
      <c r="AC206" s="122" t="str">
        <f>VLOOKUP(Z206,'module list'!A:B,2,0)</f>
        <v>DI</v>
      </c>
      <c r="AD206" s="122"/>
      <c r="AE206" s="32"/>
      <c r="AF206" s="33" t="s">
        <v>37</v>
      </c>
      <c r="AG206" s="16" t="str">
        <f t="shared" si="134"/>
        <v>12.1.7</v>
      </c>
      <c r="AH206" s="222" t="str">
        <f t="shared" si="132"/>
        <v>L SSL1107A act.carb. rot.vlv. RV1107A</v>
      </c>
      <c r="AI206" s="224"/>
      <c r="AJ206" s="16" t="str">
        <f t="shared" si="124"/>
        <v>L</v>
      </c>
      <c r="AK206" s="16" t="str">
        <f t="shared" si="135"/>
        <v>A18</v>
      </c>
      <c r="AL206" s="16" t="str">
        <f t="shared" si="143"/>
        <v>SSL</v>
      </c>
      <c r="AM206" s="16" t="str">
        <f t="shared" si="136"/>
        <v>1107</v>
      </c>
      <c r="AN206" s="16" t="str">
        <f t="shared" si="144"/>
        <v>A</v>
      </c>
      <c r="AO206" s="16" t="str">
        <f t="shared" si="137"/>
        <v/>
      </c>
      <c r="AP206" s="16" t="str">
        <f t="shared" si="138"/>
        <v/>
      </c>
      <c r="AQ206" s="226"/>
      <c r="AR206" s="16" t="str">
        <f t="shared" si="139"/>
        <v>A18SSL1107A</v>
      </c>
      <c r="AS206" s="16" t="str">
        <f t="shared" si="140"/>
        <v>ok</v>
      </c>
      <c r="AW206" s="16" t="str">
        <f t="shared" si="121"/>
        <v/>
      </c>
      <c r="AX206" s="16" t="str">
        <f t="shared" si="122"/>
        <v/>
      </c>
      <c r="AY206" s="16">
        <f t="shared" si="141"/>
        <v>0</v>
      </c>
    </row>
    <row r="207" spans="1:51" ht="15" customHeight="1" x14ac:dyDescent="0.2">
      <c r="A207" s="16" t="str">
        <f t="shared" si="133"/>
        <v>ID-S01AP1030-00205</v>
      </c>
      <c r="B207" s="17">
        <v>205</v>
      </c>
      <c r="C207" s="17"/>
      <c r="D207" s="18" t="s">
        <v>487</v>
      </c>
      <c r="E207" s="19" t="s">
        <v>488</v>
      </c>
      <c r="F207" s="20"/>
      <c r="G207" s="21" t="s">
        <v>27</v>
      </c>
      <c r="H207" s="22" t="s">
        <v>28</v>
      </c>
      <c r="I207" s="23" t="s">
        <v>347</v>
      </c>
      <c r="J207" s="22" t="s">
        <v>384</v>
      </c>
      <c r="K207" s="22"/>
      <c r="L207" s="22" t="s">
        <v>31</v>
      </c>
      <c r="M207" s="23"/>
      <c r="N207" s="24"/>
      <c r="O207" s="63"/>
      <c r="P207" s="63"/>
      <c r="Q207" s="25" t="s">
        <v>42</v>
      </c>
      <c r="R207" s="26" t="s">
        <v>43</v>
      </c>
      <c r="S207" s="26" t="s">
        <v>51</v>
      </c>
      <c r="T207" s="26" t="s">
        <v>45</v>
      </c>
      <c r="U207" s="26" t="s">
        <v>46</v>
      </c>
      <c r="V207" s="34">
        <v>0</v>
      </c>
      <c r="W207" s="31"/>
      <c r="X207" s="22">
        <v>12</v>
      </c>
      <c r="Y207" s="152" t="str">
        <f t="shared" si="145"/>
        <v>B</v>
      </c>
      <c r="Z207" s="142" t="s">
        <v>2941</v>
      </c>
      <c r="AA207" s="155">
        <f>COUNTIF($Z$1:Z207,Z207)</f>
        <v>14</v>
      </c>
      <c r="AB207" s="83">
        <f t="shared" si="142"/>
        <v>24</v>
      </c>
      <c r="AC207" s="122" t="str">
        <f>VLOOKUP(Z207,'module list'!A:B,2,0)</f>
        <v>DI</v>
      </c>
      <c r="AD207" s="122"/>
      <c r="AE207" s="32"/>
      <c r="AF207" s="33" t="s">
        <v>37</v>
      </c>
      <c r="AG207" s="16" t="str">
        <f t="shared" si="134"/>
        <v>12.1.6</v>
      </c>
      <c r="AH207" s="222" t="str">
        <f t="shared" si="132"/>
        <v>L SSL1107B act.carb. rot.vlv. RV1107B</v>
      </c>
      <c r="AI207" s="224"/>
      <c r="AJ207" s="16" t="str">
        <f t="shared" si="124"/>
        <v>L</v>
      </c>
      <c r="AK207" s="16" t="str">
        <f t="shared" si="135"/>
        <v>A18</v>
      </c>
      <c r="AL207" s="16" t="str">
        <f t="shared" si="143"/>
        <v>SSL</v>
      </c>
      <c r="AM207" s="16" t="str">
        <f t="shared" si="136"/>
        <v>1107</v>
      </c>
      <c r="AN207" s="16" t="str">
        <f t="shared" si="144"/>
        <v>B</v>
      </c>
      <c r="AO207" s="16" t="str">
        <f t="shared" si="137"/>
        <v/>
      </c>
      <c r="AP207" s="16" t="str">
        <f t="shared" si="138"/>
        <v/>
      </c>
      <c r="AQ207" s="226"/>
      <c r="AR207" s="16" t="str">
        <f t="shared" si="139"/>
        <v>A18SSL1107B</v>
      </c>
      <c r="AS207" s="16" t="str">
        <f t="shared" si="140"/>
        <v>ok</v>
      </c>
      <c r="AW207" s="16" t="str">
        <f t="shared" si="121"/>
        <v/>
      </c>
      <c r="AX207" s="16" t="str">
        <f t="shared" si="122"/>
        <v/>
      </c>
      <c r="AY207" s="16">
        <f t="shared" si="141"/>
        <v>0</v>
      </c>
    </row>
    <row r="208" spans="1:51" ht="15" customHeight="1" x14ac:dyDescent="0.2">
      <c r="A208" s="16" t="str">
        <f t="shared" si="133"/>
        <v>ID-S01AP1030-00206</v>
      </c>
      <c r="B208" s="17">
        <v>206</v>
      </c>
      <c r="C208" s="17"/>
      <c r="D208" s="18" t="s">
        <v>489</v>
      </c>
      <c r="E208" s="19" t="s">
        <v>490</v>
      </c>
      <c r="F208" s="20"/>
      <c r="G208" s="21" t="s">
        <v>27</v>
      </c>
      <c r="H208" s="22" t="s">
        <v>28</v>
      </c>
      <c r="I208" s="23" t="s">
        <v>347</v>
      </c>
      <c r="J208" s="22" t="s">
        <v>41</v>
      </c>
      <c r="K208" s="22"/>
      <c r="L208" s="22" t="s">
        <v>31</v>
      </c>
      <c r="M208" s="23"/>
      <c r="N208" s="24"/>
      <c r="O208" s="63"/>
      <c r="P208" s="63"/>
      <c r="Q208" s="25" t="s">
        <v>42</v>
      </c>
      <c r="R208" s="26" t="s">
        <v>43</v>
      </c>
      <c r="S208" s="26" t="s">
        <v>44</v>
      </c>
      <c r="T208" s="26" t="s">
        <v>45</v>
      </c>
      <c r="U208" s="26" t="s">
        <v>46</v>
      </c>
      <c r="V208" s="34">
        <v>0</v>
      </c>
      <c r="W208" s="31"/>
      <c r="X208" s="22">
        <v>12</v>
      </c>
      <c r="Y208" s="152" t="str">
        <f t="shared" si="145"/>
        <v>A</v>
      </c>
      <c r="Z208" s="142" t="s">
        <v>2920</v>
      </c>
      <c r="AA208" s="155">
        <f>COUNTIF($Z$1:Z208,Z208)</f>
        <v>19</v>
      </c>
      <c r="AB208" s="83">
        <f t="shared" si="142"/>
        <v>30</v>
      </c>
      <c r="AC208" s="122" t="str">
        <f>VLOOKUP(Z208,'module list'!A:B,2,0)</f>
        <v>DI</v>
      </c>
      <c r="AD208" s="122"/>
      <c r="AE208" s="32"/>
      <c r="AF208" s="33" t="s">
        <v>37</v>
      </c>
      <c r="AG208" s="16" t="str">
        <f t="shared" si="134"/>
        <v>12.1.1</v>
      </c>
      <c r="AH208" s="222" t="str">
        <f t="shared" si="132"/>
        <v>conv. SW1103A extract. act.carb. - in remote</v>
      </c>
      <c r="AI208" s="224"/>
      <c r="AJ208" s="16" t="str">
        <f t="shared" si="124"/>
        <v>conv.</v>
      </c>
      <c r="AK208" s="16" t="str">
        <f t="shared" si="135"/>
        <v>A18</v>
      </c>
      <c r="AL208" s="16" t="str">
        <f t="shared" ref="AL208:AL238" si="146">MID(D208,4,2)</f>
        <v>SW</v>
      </c>
      <c r="AM208" s="16" t="str">
        <f t="shared" si="136"/>
        <v>1103</v>
      </c>
      <c r="AN208" s="16" t="str">
        <f t="shared" ref="AN208:AN260" si="147">MID(D208,10,1)</f>
        <v>A</v>
      </c>
      <c r="AO208" s="16" t="str">
        <f t="shared" si="137"/>
        <v>_</v>
      </c>
      <c r="AP208" s="16">
        <f t="shared" si="138"/>
        <v>11</v>
      </c>
      <c r="AQ208" s="16" t="str">
        <f t="shared" ref="AQ208:AQ231" si="148">RIGHT(D208,LEN(D208)-FIND("_",D208))</f>
        <v>YLRE</v>
      </c>
      <c r="AR208" s="16" t="str">
        <f t="shared" si="139"/>
        <v>A18SW1103A_YLRE</v>
      </c>
      <c r="AS208" s="16" t="str">
        <f t="shared" si="140"/>
        <v>ok</v>
      </c>
      <c r="AW208" s="16" t="str">
        <f t="shared" si="121"/>
        <v/>
      </c>
      <c r="AX208" s="16" t="str">
        <f t="shared" si="122"/>
        <v/>
      </c>
      <c r="AY208" s="16">
        <f t="shared" si="141"/>
        <v>0</v>
      </c>
    </row>
    <row r="209" spans="1:51" ht="15" customHeight="1" x14ac:dyDescent="0.2">
      <c r="A209" s="16" t="str">
        <f t="shared" si="133"/>
        <v>ID-S01AP1030-00207</v>
      </c>
      <c r="B209" s="17">
        <v>207</v>
      </c>
      <c r="C209" s="17"/>
      <c r="D209" s="18" t="s">
        <v>491</v>
      </c>
      <c r="E209" s="19" t="s">
        <v>492</v>
      </c>
      <c r="F209" s="20"/>
      <c r="G209" s="21" t="s">
        <v>27</v>
      </c>
      <c r="H209" s="22" t="s">
        <v>28</v>
      </c>
      <c r="I209" s="23" t="s">
        <v>347</v>
      </c>
      <c r="J209" s="22" t="s">
        <v>41</v>
      </c>
      <c r="K209" s="22"/>
      <c r="L209" s="22" t="s">
        <v>31</v>
      </c>
      <c r="M209" s="23"/>
      <c r="N209" s="24"/>
      <c r="O209" s="63"/>
      <c r="P209" s="63"/>
      <c r="Q209" s="25" t="s">
        <v>42</v>
      </c>
      <c r="R209" s="26" t="s">
        <v>43</v>
      </c>
      <c r="S209" s="26" t="s">
        <v>44</v>
      </c>
      <c r="T209" s="26" t="s">
        <v>45</v>
      </c>
      <c r="U209" s="26" t="s">
        <v>46</v>
      </c>
      <c r="V209" s="34">
        <v>0</v>
      </c>
      <c r="W209" s="31"/>
      <c r="X209" s="22">
        <v>12</v>
      </c>
      <c r="Y209" s="152" t="str">
        <f t="shared" si="145"/>
        <v>A</v>
      </c>
      <c r="Z209" s="142" t="s">
        <v>2920</v>
      </c>
      <c r="AA209" s="155">
        <f>COUNTIF($Z$1:Z209,Z209)</f>
        <v>20</v>
      </c>
      <c r="AB209" s="83">
        <f t="shared" si="142"/>
        <v>30</v>
      </c>
      <c r="AC209" s="122" t="str">
        <f>VLOOKUP(Z209,'module list'!A:B,2,0)</f>
        <v>DI</v>
      </c>
      <c r="AD209" s="122"/>
      <c r="AE209" s="32"/>
      <c r="AF209" s="33" t="s">
        <v>37</v>
      </c>
      <c r="AG209" s="16" t="str">
        <f t="shared" si="134"/>
        <v>12.1.1</v>
      </c>
      <c r="AH209" s="222" t="str">
        <f t="shared" si="132"/>
        <v>conv. SW1103A extract. act.carb. - in running</v>
      </c>
      <c r="AI209" s="224"/>
      <c r="AJ209" s="16" t="str">
        <f t="shared" si="124"/>
        <v>conv.</v>
      </c>
      <c r="AK209" s="16" t="str">
        <f t="shared" si="135"/>
        <v>A18</v>
      </c>
      <c r="AL209" s="16" t="str">
        <f t="shared" si="146"/>
        <v>SW</v>
      </c>
      <c r="AM209" s="16" t="str">
        <f t="shared" si="136"/>
        <v>1103</v>
      </c>
      <c r="AN209" s="16" t="str">
        <f t="shared" si="147"/>
        <v>A</v>
      </c>
      <c r="AO209" s="16" t="str">
        <f t="shared" si="137"/>
        <v>_</v>
      </c>
      <c r="AP209" s="16">
        <f t="shared" si="138"/>
        <v>11</v>
      </c>
      <c r="AQ209" s="16" t="str">
        <f t="shared" si="148"/>
        <v>YLH</v>
      </c>
      <c r="AR209" s="16" t="str">
        <f t="shared" si="139"/>
        <v>A18SW1103A_YLH</v>
      </c>
      <c r="AS209" s="16" t="str">
        <f t="shared" si="140"/>
        <v>ok</v>
      </c>
      <c r="AW209" s="16" t="str">
        <f t="shared" si="121"/>
        <v/>
      </c>
      <c r="AX209" s="16" t="str">
        <f t="shared" si="122"/>
        <v/>
      </c>
      <c r="AY209" s="16">
        <f t="shared" si="141"/>
        <v>0</v>
      </c>
    </row>
    <row r="210" spans="1:51" ht="15" customHeight="1" x14ac:dyDescent="0.2">
      <c r="A210" s="16" t="str">
        <f t="shared" si="133"/>
        <v>ID-S01AP1030-00208</v>
      </c>
      <c r="B210" s="17">
        <v>208</v>
      </c>
      <c r="C210" s="17"/>
      <c r="D210" s="18" t="s">
        <v>493</v>
      </c>
      <c r="E210" s="19" t="s">
        <v>494</v>
      </c>
      <c r="F210" s="20"/>
      <c r="G210" s="21" t="s">
        <v>27</v>
      </c>
      <c r="H210" s="22" t="s">
        <v>28</v>
      </c>
      <c r="I210" s="23" t="s">
        <v>347</v>
      </c>
      <c r="J210" s="22" t="s">
        <v>41</v>
      </c>
      <c r="K210" s="22"/>
      <c r="L210" s="22" t="s">
        <v>31</v>
      </c>
      <c r="M210" s="23"/>
      <c r="N210" s="24"/>
      <c r="O210" s="63"/>
      <c r="P210" s="63"/>
      <c r="Q210" s="25" t="s">
        <v>42</v>
      </c>
      <c r="R210" s="26" t="s">
        <v>43</v>
      </c>
      <c r="S210" s="26" t="s">
        <v>51</v>
      </c>
      <c r="T210" s="26" t="s">
        <v>45</v>
      </c>
      <c r="U210" s="26" t="s">
        <v>46</v>
      </c>
      <c r="V210" s="34">
        <v>0</v>
      </c>
      <c r="W210" s="31"/>
      <c r="X210" s="22">
        <v>12</v>
      </c>
      <c r="Y210" s="152" t="str">
        <f t="shared" si="145"/>
        <v>A</v>
      </c>
      <c r="Z210" s="142" t="s">
        <v>2920</v>
      </c>
      <c r="AA210" s="155">
        <f>COUNTIF($Z$1:Z210,Z210)</f>
        <v>21</v>
      </c>
      <c r="AB210" s="83">
        <f t="shared" si="142"/>
        <v>30</v>
      </c>
      <c r="AC210" s="122" t="str">
        <f>VLOOKUP(Z210,'module list'!A:B,2,0)</f>
        <v>DI</v>
      </c>
      <c r="AD210" s="122"/>
      <c r="AE210" s="32"/>
      <c r="AF210" s="33" t="s">
        <v>37</v>
      </c>
      <c r="AG210" s="16" t="str">
        <f t="shared" si="134"/>
        <v>12.1.1</v>
      </c>
      <c r="AH210" s="222" t="str">
        <f t="shared" si="132"/>
        <v>conv. SW1103A extract. act.carb. - supply fault</v>
      </c>
      <c r="AI210" s="224"/>
      <c r="AJ210" s="16" t="str">
        <f t="shared" si="124"/>
        <v>conv.</v>
      </c>
      <c r="AK210" s="16" t="str">
        <f t="shared" si="135"/>
        <v>A18</v>
      </c>
      <c r="AL210" s="16" t="str">
        <f t="shared" si="146"/>
        <v>SW</v>
      </c>
      <c r="AM210" s="16" t="str">
        <f t="shared" si="136"/>
        <v>1103</v>
      </c>
      <c r="AN210" s="16" t="str">
        <f t="shared" si="147"/>
        <v>A</v>
      </c>
      <c r="AO210" s="16" t="str">
        <f t="shared" si="137"/>
        <v>_</v>
      </c>
      <c r="AP210" s="16">
        <f t="shared" si="138"/>
        <v>11</v>
      </c>
      <c r="AQ210" s="16" t="str">
        <f t="shared" si="148"/>
        <v>YSG</v>
      </c>
      <c r="AR210" s="16" t="str">
        <f t="shared" si="139"/>
        <v>A18SW1103A_YSG</v>
      </c>
      <c r="AS210" s="16" t="str">
        <f t="shared" si="140"/>
        <v>ok</v>
      </c>
      <c r="AW210" s="16" t="str">
        <f t="shared" si="121"/>
        <v/>
      </c>
      <c r="AX210" s="16" t="str">
        <f t="shared" si="122"/>
        <v/>
      </c>
      <c r="AY210" s="16">
        <f t="shared" si="141"/>
        <v>0</v>
      </c>
    </row>
    <row r="211" spans="1:51" ht="15" customHeight="1" x14ac:dyDescent="0.2">
      <c r="A211" s="16" t="str">
        <f t="shared" si="133"/>
        <v>ID-S01AP1030-00209</v>
      </c>
      <c r="B211" s="17">
        <v>209</v>
      </c>
      <c r="C211" s="17"/>
      <c r="D211" s="18" t="s">
        <v>495</v>
      </c>
      <c r="E211" s="19" t="s">
        <v>496</v>
      </c>
      <c r="F211" s="20"/>
      <c r="G211" s="21" t="s">
        <v>27</v>
      </c>
      <c r="H211" s="22" t="s">
        <v>28</v>
      </c>
      <c r="I211" s="23" t="s">
        <v>347</v>
      </c>
      <c r="J211" s="22" t="s">
        <v>41</v>
      </c>
      <c r="K211" s="22"/>
      <c r="L211" s="22" t="s">
        <v>31</v>
      </c>
      <c r="M211" s="23"/>
      <c r="N211" s="24"/>
      <c r="O211" s="63"/>
      <c r="P211" s="63"/>
      <c r="Q211" s="25" t="s">
        <v>54</v>
      </c>
      <c r="R211" s="26" t="s">
        <v>55</v>
      </c>
      <c r="S211" s="26" t="s">
        <v>44</v>
      </c>
      <c r="T211" s="26" t="s">
        <v>56</v>
      </c>
      <c r="U211" s="26" t="s">
        <v>57</v>
      </c>
      <c r="V211" s="34">
        <v>0</v>
      </c>
      <c r="W211" s="31"/>
      <c r="X211" s="22">
        <v>12</v>
      </c>
      <c r="Y211" s="152"/>
      <c r="Z211" s="139" t="s">
        <v>2945</v>
      </c>
      <c r="AA211" s="155">
        <f>COUNTIF($Z$1:Z211,Z211)</f>
        <v>14</v>
      </c>
      <c r="AB211" s="83">
        <f t="shared" si="142"/>
        <v>39</v>
      </c>
      <c r="AC211" s="122" t="str">
        <f>VLOOKUP(Z211,'module list'!A:B,2,0)</f>
        <v>DO</v>
      </c>
      <c r="AD211" s="122"/>
      <c r="AE211" s="32"/>
      <c r="AF211" s="33" t="s">
        <v>37</v>
      </c>
      <c r="AG211" s="16" t="str">
        <f t="shared" si="134"/>
        <v>12.1.2</v>
      </c>
      <c r="AH211" s="222" t="str">
        <f t="shared" si="132"/>
        <v>conv. SW1103A extract. act.carb. - start/stop</v>
      </c>
      <c r="AI211" s="224"/>
      <c r="AJ211" s="16" t="str">
        <f t="shared" si="124"/>
        <v>conv.</v>
      </c>
      <c r="AK211" s="16" t="str">
        <f t="shared" si="135"/>
        <v>A18</v>
      </c>
      <c r="AL211" s="16" t="str">
        <f t="shared" si="146"/>
        <v>SW</v>
      </c>
      <c r="AM211" s="16" t="str">
        <f t="shared" si="136"/>
        <v>1103</v>
      </c>
      <c r="AN211" s="16" t="str">
        <f t="shared" si="147"/>
        <v>A</v>
      </c>
      <c r="AO211" s="16" t="str">
        <f t="shared" si="137"/>
        <v>_</v>
      </c>
      <c r="AP211" s="16">
        <f t="shared" si="138"/>
        <v>11</v>
      </c>
      <c r="AQ211" s="16" t="str">
        <f t="shared" si="148"/>
        <v>HSH</v>
      </c>
      <c r="AR211" s="16" t="str">
        <f t="shared" si="139"/>
        <v>A18SW1103A_HSH</v>
      </c>
      <c r="AS211" s="16" t="str">
        <f t="shared" si="140"/>
        <v>ok</v>
      </c>
      <c r="AW211" s="16" t="str">
        <f t="shared" si="121"/>
        <v/>
      </c>
      <c r="AX211" s="16" t="str">
        <f t="shared" si="122"/>
        <v/>
      </c>
      <c r="AY211" s="16">
        <f t="shared" si="141"/>
        <v>0</v>
      </c>
    </row>
    <row r="212" spans="1:51" ht="15" customHeight="1" x14ac:dyDescent="0.2">
      <c r="A212" s="16" t="str">
        <f t="shared" si="133"/>
        <v>ID-S01AP1030-00210</v>
      </c>
      <c r="B212" s="17">
        <v>210</v>
      </c>
      <c r="C212" s="17"/>
      <c r="D212" s="18" t="s">
        <v>497</v>
      </c>
      <c r="E212" s="19" t="s">
        <v>498</v>
      </c>
      <c r="F212" s="20"/>
      <c r="G212" s="21" t="s">
        <v>27</v>
      </c>
      <c r="H212" s="22" t="s">
        <v>28</v>
      </c>
      <c r="I212" s="23" t="s">
        <v>347</v>
      </c>
      <c r="J212" s="22" t="s">
        <v>41</v>
      </c>
      <c r="K212" s="22"/>
      <c r="L212" s="22" t="s">
        <v>31</v>
      </c>
      <c r="M212" s="23"/>
      <c r="N212" s="24"/>
      <c r="O212" s="63"/>
      <c r="P212" s="63"/>
      <c r="Q212" s="25" t="s">
        <v>42</v>
      </c>
      <c r="R212" s="26" t="s">
        <v>43</v>
      </c>
      <c r="S212" s="26" t="s">
        <v>44</v>
      </c>
      <c r="T212" s="26" t="s">
        <v>45</v>
      </c>
      <c r="U212" s="26" t="s">
        <v>46</v>
      </c>
      <c r="V212" s="34">
        <v>0</v>
      </c>
      <c r="W212" s="31"/>
      <c r="X212" s="22">
        <v>12</v>
      </c>
      <c r="Y212" s="152" t="str">
        <f t="shared" ref="Y212:Y214" si="149">AN212</f>
        <v>B</v>
      </c>
      <c r="Z212" s="139" t="s">
        <v>2929</v>
      </c>
      <c r="AA212" s="155">
        <f>COUNTIF($Z$1:Z212,Z212)</f>
        <v>7</v>
      </c>
      <c r="AB212" s="83">
        <f t="shared" si="142"/>
        <v>30</v>
      </c>
      <c r="AC212" s="122" t="str">
        <f>VLOOKUP(Z212,'module list'!A:B,2,0)</f>
        <v>DI</v>
      </c>
      <c r="AD212" s="122"/>
      <c r="AE212" s="32"/>
      <c r="AF212" s="33" t="s">
        <v>37</v>
      </c>
      <c r="AG212" s="16" t="str">
        <f t="shared" si="134"/>
        <v>12.1.2</v>
      </c>
      <c r="AH212" s="222" t="str">
        <f t="shared" si="132"/>
        <v>conv. SW1103B extract. act.carb. - in remote</v>
      </c>
      <c r="AI212" s="224"/>
      <c r="AJ212" s="16" t="str">
        <f t="shared" si="124"/>
        <v>conv.</v>
      </c>
      <c r="AK212" s="16" t="str">
        <f t="shared" si="135"/>
        <v>A18</v>
      </c>
      <c r="AL212" s="16" t="str">
        <f t="shared" si="146"/>
        <v>SW</v>
      </c>
      <c r="AM212" s="16" t="str">
        <f t="shared" si="136"/>
        <v>1103</v>
      </c>
      <c r="AN212" s="16" t="str">
        <f t="shared" si="147"/>
        <v>B</v>
      </c>
      <c r="AO212" s="16" t="str">
        <f t="shared" si="137"/>
        <v>_</v>
      </c>
      <c r="AP212" s="16">
        <f t="shared" si="138"/>
        <v>11</v>
      </c>
      <c r="AQ212" s="16" t="str">
        <f t="shared" si="148"/>
        <v>YLRE</v>
      </c>
      <c r="AR212" s="16" t="str">
        <f t="shared" si="139"/>
        <v>A18SW1103B_YLRE</v>
      </c>
      <c r="AS212" s="16" t="str">
        <f t="shared" si="140"/>
        <v>ok</v>
      </c>
      <c r="AW212" s="16" t="str">
        <f t="shared" si="121"/>
        <v/>
      </c>
      <c r="AX212" s="16" t="str">
        <f t="shared" si="122"/>
        <v/>
      </c>
      <c r="AY212" s="16">
        <f t="shared" si="141"/>
        <v>0</v>
      </c>
    </row>
    <row r="213" spans="1:51" ht="15" customHeight="1" x14ac:dyDescent="0.2">
      <c r="A213" s="16" t="str">
        <f t="shared" si="133"/>
        <v>ID-S01AP1030-00211</v>
      </c>
      <c r="B213" s="17">
        <v>211</v>
      </c>
      <c r="C213" s="17"/>
      <c r="D213" s="18" t="s">
        <v>499</v>
      </c>
      <c r="E213" s="19" t="s">
        <v>500</v>
      </c>
      <c r="F213" s="20"/>
      <c r="G213" s="21" t="s">
        <v>27</v>
      </c>
      <c r="H213" s="22" t="s">
        <v>28</v>
      </c>
      <c r="I213" s="23" t="s">
        <v>347</v>
      </c>
      <c r="J213" s="22" t="s">
        <v>41</v>
      </c>
      <c r="K213" s="22"/>
      <c r="L213" s="22" t="s">
        <v>31</v>
      </c>
      <c r="M213" s="23"/>
      <c r="N213" s="24"/>
      <c r="O213" s="63"/>
      <c r="P213" s="63"/>
      <c r="Q213" s="25" t="s">
        <v>42</v>
      </c>
      <c r="R213" s="26" t="s">
        <v>43</v>
      </c>
      <c r="S213" s="26" t="s">
        <v>44</v>
      </c>
      <c r="T213" s="26" t="s">
        <v>45</v>
      </c>
      <c r="U213" s="26" t="s">
        <v>46</v>
      </c>
      <c r="V213" s="34">
        <v>0</v>
      </c>
      <c r="W213" s="31"/>
      <c r="X213" s="22">
        <v>12</v>
      </c>
      <c r="Y213" s="152" t="str">
        <f t="shared" si="149"/>
        <v>B</v>
      </c>
      <c r="Z213" s="139" t="s">
        <v>2929</v>
      </c>
      <c r="AA213" s="155">
        <f>COUNTIF($Z$1:Z213,Z213)</f>
        <v>8</v>
      </c>
      <c r="AB213" s="83">
        <f t="shared" si="142"/>
        <v>30</v>
      </c>
      <c r="AC213" s="122" t="str">
        <f>VLOOKUP(Z213,'module list'!A:B,2,0)</f>
        <v>DI</v>
      </c>
      <c r="AD213" s="122"/>
      <c r="AE213" s="32"/>
      <c r="AF213" s="33" t="s">
        <v>37</v>
      </c>
      <c r="AG213" s="16" t="str">
        <f t="shared" si="134"/>
        <v>12.1.2</v>
      </c>
      <c r="AH213" s="222" t="str">
        <f t="shared" si="132"/>
        <v>conv. SW1103B extract. act.carb. - in running</v>
      </c>
      <c r="AI213" s="224"/>
      <c r="AJ213" s="16" t="str">
        <f t="shared" si="124"/>
        <v>conv.</v>
      </c>
      <c r="AK213" s="16" t="str">
        <f t="shared" si="135"/>
        <v>A18</v>
      </c>
      <c r="AL213" s="16" t="str">
        <f t="shared" si="146"/>
        <v>SW</v>
      </c>
      <c r="AM213" s="16" t="str">
        <f t="shared" si="136"/>
        <v>1103</v>
      </c>
      <c r="AN213" s="16" t="str">
        <f t="shared" si="147"/>
        <v>B</v>
      </c>
      <c r="AO213" s="16" t="str">
        <f t="shared" si="137"/>
        <v>_</v>
      </c>
      <c r="AP213" s="16">
        <f t="shared" si="138"/>
        <v>11</v>
      </c>
      <c r="AQ213" s="16" t="str">
        <f t="shared" si="148"/>
        <v>YLH</v>
      </c>
      <c r="AR213" s="16" t="str">
        <f t="shared" si="139"/>
        <v>A18SW1103B_YLH</v>
      </c>
      <c r="AS213" s="16" t="str">
        <f t="shared" si="140"/>
        <v>ok</v>
      </c>
      <c r="AW213" s="16" t="str">
        <f t="shared" si="121"/>
        <v/>
      </c>
      <c r="AX213" s="16" t="str">
        <f t="shared" si="122"/>
        <v/>
      </c>
      <c r="AY213" s="16">
        <f t="shared" si="141"/>
        <v>0</v>
      </c>
    </row>
    <row r="214" spans="1:51" ht="15" customHeight="1" x14ac:dyDescent="0.2">
      <c r="A214" s="16" t="str">
        <f t="shared" si="133"/>
        <v>ID-S01AP1030-00212</v>
      </c>
      <c r="B214" s="17">
        <v>212</v>
      </c>
      <c r="C214" s="17"/>
      <c r="D214" s="18" t="s">
        <v>501</v>
      </c>
      <c r="E214" s="19" t="s">
        <v>502</v>
      </c>
      <c r="F214" s="20"/>
      <c r="G214" s="21" t="s">
        <v>27</v>
      </c>
      <c r="H214" s="22" t="s">
        <v>28</v>
      </c>
      <c r="I214" s="23" t="s">
        <v>347</v>
      </c>
      <c r="J214" s="22" t="s">
        <v>41</v>
      </c>
      <c r="K214" s="22"/>
      <c r="L214" s="22" t="s">
        <v>31</v>
      </c>
      <c r="M214" s="23"/>
      <c r="N214" s="24"/>
      <c r="O214" s="63"/>
      <c r="P214" s="63"/>
      <c r="Q214" s="25" t="s">
        <v>42</v>
      </c>
      <c r="R214" s="26" t="s">
        <v>43</v>
      </c>
      <c r="S214" s="26" t="s">
        <v>51</v>
      </c>
      <c r="T214" s="26" t="s">
        <v>45</v>
      </c>
      <c r="U214" s="26" t="s">
        <v>46</v>
      </c>
      <c r="V214" s="34">
        <v>0</v>
      </c>
      <c r="W214" s="31"/>
      <c r="X214" s="22">
        <v>12</v>
      </c>
      <c r="Y214" s="152" t="str">
        <f t="shared" si="149"/>
        <v>B</v>
      </c>
      <c r="Z214" s="139" t="s">
        <v>2929</v>
      </c>
      <c r="AA214" s="155">
        <f>COUNTIF($Z$1:Z214,Z214)</f>
        <v>9</v>
      </c>
      <c r="AB214" s="83">
        <f t="shared" si="142"/>
        <v>30</v>
      </c>
      <c r="AC214" s="122" t="str">
        <f>VLOOKUP(Z214,'module list'!A:B,2,0)</f>
        <v>DI</v>
      </c>
      <c r="AD214" s="122"/>
      <c r="AE214" s="32"/>
      <c r="AF214" s="33" t="s">
        <v>37</v>
      </c>
      <c r="AG214" s="16" t="str">
        <f t="shared" si="134"/>
        <v>12.1.2</v>
      </c>
      <c r="AH214" s="222" t="str">
        <f t="shared" si="132"/>
        <v>conv. SW1103B extract. act.carb. - supply fault</v>
      </c>
      <c r="AI214" s="224"/>
      <c r="AJ214" s="16" t="str">
        <f t="shared" si="124"/>
        <v>conv.</v>
      </c>
      <c r="AK214" s="16" t="str">
        <f t="shared" si="135"/>
        <v>A18</v>
      </c>
      <c r="AL214" s="16" t="str">
        <f t="shared" si="146"/>
        <v>SW</v>
      </c>
      <c r="AM214" s="16" t="str">
        <f t="shared" si="136"/>
        <v>1103</v>
      </c>
      <c r="AN214" s="16" t="str">
        <f t="shared" si="147"/>
        <v>B</v>
      </c>
      <c r="AO214" s="16" t="str">
        <f t="shared" si="137"/>
        <v>_</v>
      </c>
      <c r="AP214" s="16">
        <f t="shared" si="138"/>
        <v>11</v>
      </c>
      <c r="AQ214" s="16" t="str">
        <f t="shared" si="148"/>
        <v>YSG</v>
      </c>
      <c r="AR214" s="16" t="str">
        <f t="shared" si="139"/>
        <v>A18SW1103B_YSG</v>
      </c>
      <c r="AS214" s="16" t="str">
        <f t="shared" si="140"/>
        <v>ok</v>
      </c>
      <c r="AW214" s="16" t="str">
        <f t="shared" si="121"/>
        <v/>
      </c>
      <c r="AX214" s="16" t="str">
        <f t="shared" si="122"/>
        <v/>
      </c>
      <c r="AY214" s="16">
        <f t="shared" si="141"/>
        <v>0</v>
      </c>
    </row>
    <row r="215" spans="1:51" ht="15" customHeight="1" x14ac:dyDescent="0.2">
      <c r="A215" s="16" t="str">
        <f t="shared" si="133"/>
        <v>ID-S01AP1030-00213</v>
      </c>
      <c r="B215" s="17">
        <v>213</v>
      </c>
      <c r="C215" s="17"/>
      <c r="D215" s="18" t="s">
        <v>503</v>
      </c>
      <c r="E215" s="19" t="s">
        <v>504</v>
      </c>
      <c r="F215" s="20"/>
      <c r="G215" s="21" t="s">
        <v>27</v>
      </c>
      <c r="H215" s="22" t="s">
        <v>28</v>
      </c>
      <c r="I215" s="23" t="s">
        <v>347</v>
      </c>
      <c r="J215" s="22" t="s">
        <v>41</v>
      </c>
      <c r="K215" s="22"/>
      <c r="L215" s="22" t="s">
        <v>31</v>
      </c>
      <c r="M215" s="23"/>
      <c r="N215" s="24"/>
      <c r="O215" s="63"/>
      <c r="P215" s="63"/>
      <c r="Q215" s="25" t="s">
        <v>54</v>
      </c>
      <c r="R215" s="26" t="s">
        <v>55</v>
      </c>
      <c r="S215" s="26" t="s">
        <v>44</v>
      </c>
      <c r="T215" s="26" t="s">
        <v>56</v>
      </c>
      <c r="U215" s="26" t="s">
        <v>57</v>
      </c>
      <c r="V215" s="34">
        <v>0</v>
      </c>
      <c r="W215" s="31"/>
      <c r="X215" s="22">
        <v>12</v>
      </c>
      <c r="Y215" s="152"/>
      <c r="Z215" s="139" t="s">
        <v>2945</v>
      </c>
      <c r="AA215" s="155">
        <f>COUNTIF($Z$1:Z215,Z215)</f>
        <v>15</v>
      </c>
      <c r="AB215" s="83">
        <f t="shared" si="142"/>
        <v>39</v>
      </c>
      <c r="AC215" s="122" t="str">
        <f>VLOOKUP(Z215,'module list'!A:B,2,0)</f>
        <v>DO</v>
      </c>
      <c r="AD215" s="122"/>
      <c r="AE215" s="32"/>
      <c r="AF215" s="33" t="s">
        <v>37</v>
      </c>
      <c r="AG215" s="16" t="str">
        <f t="shared" si="134"/>
        <v>12.1.2</v>
      </c>
      <c r="AH215" s="222" t="str">
        <f t="shared" si="132"/>
        <v>conv. SW1103B extract. act.carb. - start/stop</v>
      </c>
      <c r="AI215" s="224"/>
      <c r="AJ215" s="16" t="str">
        <f t="shared" si="124"/>
        <v>conv.</v>
      </c>
      <c r="AK215" s="16" t="str">
        <f t="shared" si="135"/>
        <v>A18</v>
      </c>
      <c r="AL215" s="16" t="str">
        <f t="shared" si="146"/>
        <v>SW</v>
      </c>
      <c r="AM215" s="16" t="str">
        <f t="shared" si="136"/>
        <v>1103</v>
      </c>
      <c r="AN215" s="16" t="str">
        <f t="shared" si="147"/>
        <v>B</v>
      </c>
      <c r="AO215" s="16" t="str">
        <f t="shared" si="137"/>
        <v>_</v>
      </c>
      <c r="AP215" s="16">
        <f t="shared" si="138"/>
        <v>11</v>
      </c>
      <c r="AQ215" s="16" t="str">
        <f t="shared" si="148"/>
        <v>HSH</v>
      </c>
      <c r="AR215" s="16" t="str">
        <f t="shared" si="139"/>
        <v>A18SW1103B_HSH</v>
      </c>
      <c r="AS215" s="16" t="str">
        <f t="shared" si="140"/>
        <v>ok</v>
      </c>
      <c r="AW215" s="16" t="str">
        <f t="shared" si="121"/>
        <v/>
      </c>
      <c r="AX215" s="16" t="str">
        <f t="shared" si="122"/>
        <v/>
      </c>
      <c r="AY215" s="16">
        <f t="shared" si="141"/>
        <v>0</v>
      </c>
    </row>
    <row r="216" spans="1:51" ht="15" customHeight="1" x14ac:dyDescent="0.2">
      <c r="A216" s="16" t="str">
        <f t="shared" si="133"/>
        <v>ID-S01AP1030-00214</v>
      </c>
      <c r="B216" s="17">
        <v>214</v>
      </c>
      <c r="C216" s="17"/>
      <c r="D216" s="18" t="s">
        <v>505</v>
      </c>
      <c r="E216" s="19" t="s">
        <v>506</v>
      </c>
      <c r="F216" s="20"/>
      <c r="G216" s="21" t="s">
        <v>27</v>
      </c>
      <c r="H216" s="22" t="s">
        <v>28</v>
      </c>
      <c r="I216" s="23" t="s">
        <v>347</v>
      </c>
      <c r="J216" s="22" t="s">
        <v>41</v>
      </c>
      <c r="K216" s="22"/>
      <c r="L216" s="22" t="s">
        <v>31</v>
      </c>
      <c r="M216" s="23"/>
      <c r="N216" s="24"/>
      <c r="O216" s="63"/>
      <c r="P216" s="63"/>
      <c r="Q216" s="25" t="s">
        <v>42</v>
      </c>
      <c r="R216" s="26" t="s">
        <v>43</v>
      </c>
      <c r="S216" s="26" t="s">
        <v>44</v>
      </c>
      <c r="T216" s="26" t="s">
        <v>45</v>
      </c>
      <c r="U216" s="26" t="s">
        <v>46</v>
      </c>
      <c r="V216" s="34">
        <v>0</v>
      </c>
      <c r="W216" s="31"/>
      <c r="X216" s="22">
        <v>12</v>
      </c>
      <c r="Y216" s="152" t="str">
        <f t="shared" ref="Y216:Y219" si="150">AN216</f>
        <v>A</v>
      </c>
      <c r="Z216" s="142" t="s">
        <v>2920</v>
      </c>
      <c r="AA216" s="155">
        <f>COUNTIF($Z$1:Z216,Z216)</f>
        <v>22</v>
      </c>
      <c r="AB216" s="83">
        <f t="shared" si="142"/>
        <v>30</v>
      </c>
      <c r="AC216" s="122" t="str">
        <f>VLOOKUP(Z216,'module list'!A:B,2,0)</f>
        <v>DI</v>
      </c>
      <c r="AD216" s="122"/>
      <c r="AE216" s="32"/>
      <c r="AF216" s="33" t="s">
        <v>37</v>
      </c>
      <c r="AG216" s="16" t="str">
        <f t="shared" si="134"/>
        <v>12.1.1</v>
      </c>
      <c r="AH216" s="222" t="str">
        <f t="shared" si="132"/>
        <v>conv. SW1104A dosag. act.carb. - in remote</v>
      </c>
      <c r="AI216" s="224"/>
      <c r="AJ216" s="16" t="str">
        <f t="shared" si="124"/>
        <v>conv.</v>
      </c>
      <c r="AK216" s="16" t="str">
        <f t="shared" si="135"/>
        <v>A18</v>
      </c>
      <c r="AL216" s="16" t="str">
        <f t="shared" si="146"/>
        <v>SW</v>
      </c>
      <c r="AM216" s="16" t="str">
        <f t="shared" si="136"/>
        <v>1104</v>
      </c>
      <c r="AN216" s="16" t="str">
        <f t="shared" si="147"/>
        <v>A</v>
      </c>
      <c r="AO216" s="16" t="str">
        <f t="shared" si="137"/>
        <v>_</v>
      </c>
      <c r="AP216" s="16">
        <f t="shared" si="138"/>
        <v>11</v>
      </c>
      <c r="AQ216" s="16" t="str">
        <f t="shared" si="148"/>
        <v>YLRE</v>
      </c>
      <c r="AR216" s="16" t="str">
        <f t="shared" si="139"/>
        <v>A18SW1104A_YLRE</v>
      </c>
      <c r="AS216" s="16" t="str">
        <f t="shared" si="140"/>
        <v>ok</v>
      </c>
      <c r="AW216" s="16" t="str">
        <f t="shared" si="121"/>
        <v/>
      </c>
      <c r="AX216" s="16" t="str">
        <f t="shared" si="122"/>
        <v/>
      </c>
      <c r="AY216" s="16">
        <f t="shared" si="141"/>
        <v>0</v>
      </c>
    </row>
    <row r="217" spans="1:51" ht="15" customHeight="1" x14ac:dyDescent="0.2">
      <c r="A217" s="16" t="str">
        <f t="shared" si="133"/>
        <v>ID-S01AP1030-00215</v>
      </c>
      <c r="B217" s="17">
        <v>215</v>
      </c>
      <c r="C217" s="17"/>
      <c r="D217" s="18" t="s">
        <v>507</v>
      </c>
      <c r="E217" s="19" t="s">
        <v>508</v>
      </c>
      <c r="F217" s="20"/>
      <c r="G217" s="21" t="s">
        <v>27</v>
      </c>
      <c r="H217" s="22" t="s">
        <v>28</v>
      </c>
      <c r="I217" s="23" t="s">
        <v>347</v>
      </c>
      <c r="J217" s="22" t="s">
        <v>41</v>
      </c>
      <c r="K217" s="22"/>
      <c r="L217" s="22" t="s">
        <v>31</v>
      </c>
      <c r="M217" s="23"/>
      <c r="N217" s="24"/>
      <c r="O217" s="63"/>
      <c r="P217" s="63"/>
      <c r="Q217" s="25" t="s">
        <v>42</v>
      </c>
      <c r="R217" s="26" t="s">
        <v>43</v>
      </c>
      <c r="S217" s="26" t="s">
        <v>44</v>
      </c>
      <c r="T217" s="26" t="s">
        <v>45</v>
      </c>
      <c r="U217" s="26" t="s">
        <v>46</v>
      </c>
      <c r="V217" s="34">
        <v>0</v>
      </c>
      <c r="W217" s="31"/>
      <c r="X217" s="22">
        <v>12</v>
      </c>
      <c r="Y217" s="152" t="str">
        <f t="shared" si="150"/>
        <v>A</v>
      </c>
      <c r="Z217" s="142" t="s">
        <v>2920</v>
      </c>
      <c r="AA217" s="155">
        <f>COUNTIF($Z$1:Z217,Z217)</f>
        <v>23</v>
      </c>
      <c r="AB217" s="83">
        <f t="shared" si="142"/>
        <v>30</v>
      </c>
      <c r="AC217" s="122" t="str">
        <f>VLOOKUP(Z217,'module list'!A:B,2,0)</f>
        <v>DI</v>
      </c>
      <c r="AD217" s="122"/>
      <c r="AE217" s="32"/>
      <c r="AF217" s="33" t="s">
        <v>37</v>
      </c>
      <c r="AG217" s="16" t="str">
        <f t="shared" si="134"/>
        <v>12.1.1</v>
      </c>
      <c r="AH217" s="222" t="str">
        <f t="shared" si="132"/>
        <v>conv. SW1104A dosag. act.carb. - in running</v>
      </c>
      <c r="AI217" s="224"/>
      <c r="AJ217" s="16" t="str">
        <f t="shared" si="124"/>
        <v>conv.</v>
      </c>
      <c r="AK217" s="16" t="str">
        <f t="shared" si="135"/>
        <v>A18</v>
      </c>
      <c r="AL217" s="16" t="str">
        <f t="shared" si="146"/>
        <v>SW</v>
      </c>
      <c r="AM217" s="16" t="str">
        <f t="shared" si="136"/>
        <v>1104</v>
      </c>
      <c r="AN217" s="16" t="str">
        <f t="shared" si="147"/>
        <v>A</v>
      </c>
      <c r="AO217" s="16" t="str">
        <f t="shared" si="137"/>
        <v>_</v>
      </c>
      <c r="AP217" s="16">
        <f t="shared" si="138"/>
        <v>11</v>
      </c>
      <c r="AQ217" s="16" t="str">
        <f t="shared" si="148"/>
        <v>YLH</v>
      </c>
      <c r="AR217" s="16" t="str">
        <f t="shared" si="139"/>
        <v>A18SW1104A_YLH</v>
      </c>
      <c r="AS217" s="16" t="str">
        <f t="shared" si="140"/>
        <v>ok</v>
      </c>
      <c r="AW217" s="16" t="str">
        <f t="shared" si="121"/>
        <v/>
      </c>
      <c r="AX217" s="16" t="str">
        <f t="shared" si="122"/>
        <v/>
      </c>
      <c r="AY217" s="16">
        <f t="shared" si="141"/>
        <v>0</v>
      </c>
    </row>
    <row r="218" spans="1:51" ht="15" customHeight="1" x14ac:dyDescent="0.2">
      <c r="A218" s="16" t="str">
        <f t="shared" si="133"/>
        <v>ID-S01AP1030-00216</v>
      </c>
      <c r="B218" s="17">
        <v>216</v>
      </c>
      <c r="C218" s="17"/>
      <c r="D218" s="18" t="s">
        <v>509</v>
      </c>
      <c r="E218" s="19" t="s">
        <v>510</v>
      </c>
      <c r="F218" s="20"/>
      <c r="G218" s="21" t="s">
        <v>27</v>
      </c>
      <c r="H218" s="22" t="s">
        <v>28</v>
      </c>
      <c r="I218" s="23" t="s">
        <v>347</v>
      </c>
      <c r="J218" s="22" t="s">
        <v>41</v>
      </c>
      <c r="K218" s="22"/>
      <c r="L218" s="22" t="s">
        <v>31</v>
      </c>
      <c r="M218" s="23"/>
      <c r="N218" s="24"/>
      <c r="O218" s="63"/>
      <c r="P218" s="63"/>
      <c r="Q218" s="25" t="s">
        <v>42</v>
      </c>
      <c r="R218" s="26" t="s">
        <v>43</v>
      </c>
      <c r="S218" s="26" t="s">
        <v>51</v>
      </c>
      <c r="T218" s="26" t="s">
        <v>45</v>
      </c>
      <c r="U218" s="26" t="s">
        <v>46</v>
      </c>
      <c r="V218" s="34">
        <v>0</v>
      </c>
      <c r="W218" s="31"/>
      <c r="X218" s="22">
        <v>12</v>
      </c>
      <c r="Y218" s="152" t="str">
        <f t="shared" si="150"/>
        <v>A</v>
      </c>
      <c r="Z218" s="142" t="s">
        <v>2920</v>
      </c>
      <c r="AA218" s="155">
        <f>COUNTIF($Z$1:Z218,Z218)</f>
        <v>24</v>
      </c>
      <c r="AB218" s="83">
        <f t="shared" si="142"/>
        <v>30</v>
      </c>
      <c r="AC218" s="122" t="str">
        <f>VLOOKUP(Z218,'module list'!A:B,2,0)</f>
        <v>DI</v>
      </c>
      <c r="AD218" s="122"/>
      <c r="AE218" s="32"/>
      <c r="AF218" s="33" t="s">
        <v>37</v>
      </c>
      <c r="AG218" s="16" t="str">
        <f t="shared" si="134"/>
        <v>12.1.1</v>
      </c>
      <c r="AH218" s="222" t="str">
        <f t="shared" si="132"/>
        <v>conv. SW1104A dosag. act.carb. - gen.fault</v>
      </c>
      <c r="AI218" s="224"/>
      <c r="AJ218" s="16" t="str">
        <f t="shared" si="124"/>
        <v>conv.</v>
      </c>
      <c r="AK218" s="16" t="str">
        <f t="shared" si="135"/>
        <v>A18</v>
      </c>
      <c r="AL218" s="16" t="str">
        <f t="shared" si="146"/>
        <v>SW</v>
      </c>
      <c r="AM218" s="16" t="str">
        <f t="shared" si="136"/>
        <v>1104</v>
      </c>
      <c r="AN218" s="16" t="str">
        <f t="shared" si="147"/>
        <v>A</v>
      </c>
      <c r="AO218" s="16" t="str">
        <f t="shared" si="137"/>
        <v>_</v>
      </c>
      <c r="AP218" s="16">
        <f t="shared" si="138"/>
        <v>11</v>
      </c>
      <c r="AQ218" s="16" t="str">
        <f t="shared" si="148"/>
        <v>YS</v>
      </c>
      <c r="AR218" s="16" t="str">
        <f t="shared" si="139"/>
        <v>A18SW1104A_YS</v>
      </c>
      <c r="AS218" s="16" t="str">
        <f t="shared" si="140"/>
        <v>ok</v>
      </c>
      <c r="AW218" s="16" t="str">
        <f t="shared" si="121"/>
        <v/>
      </c>
      <c r="AX218" s="16" t="str">
        <f t="shared" si="122"/>
        <v/>
      </c>
      <c r="AY218" s="16">
        <f t="shared" si="141"/>
        <v>0</v>
      </c>
    </row>
    <row r="219" spans="1:51" ht="15" customHeight="1" x14ac:dyDescent="0.2">
      <c r="A219" s="16" t="str">
        <f t="shared" si="133"/>
        <v>ID-S01AP1030-00217</v>
      </c>
      <c r="B219" s="17">
        <v>217</v>
      </c>
      <c r="C219" s="17"/>
      <c r="D219" s="18" t="s">
        <v>511</v>
      </c>
      <c r="E219" s="19" t="s">
        <v>512</v>
      </c>
      <c r="F219" s="20"/>
      <c r="G219" s="21" t="s">
        <v>27</v>
      </c>
      <c r="H219" s="22" t="s">
        <v>28</v>
      </c>
      <c r="I219" s="23" t="s">
        <v>347</v>
      </c>
      <c r="J219" s="22" t="s">
        <v>41</v>
      </c>
      <c r="K219" s="22"/>
      <c r="L219" s="22" t="s">
        <v>31</v>
      </c>
      <c r="M219" s="23"/>
      <c r="N219" s="24"/>
      <c r="O219" s="63"/>
      <c r="P219" s="63"/>
      <c r="Q219" s="25" t="s">
        <v>42</v>
      </c>
      <c r="R219" s="26" t="s">
        <v>43</v>
      </c>
      <c r="S219" s="26" t="s">
        <v>51</v>
      </c>
      <c r="T219" s="26" t="s">
        <v>45</v>
      </c>
      <c r="U219" s="26" t="s">
        <v>46</v>
      </c>
      <c r="V219" s="34">
        <v>0</v>
      </c>
      <c r="W219" s="31"/>
      <c r="X219" s="22">
        <v>12</v>
      </c>
      <c r="Y219" s="152" t="str">
        <f t="shared" si="150"/>
        <v>A</v>
      </c>
      <c r="Z219" s="142" t="s">
        <v>2920</v>
      </c>
      <c r="AA219" s="155">
        <f>COUNTIF($Z$1:Z219,Z219)</f>
        <v>25</v>
      </c>
      <c r="AB219" s="83">
        <f t="shared" si="142"/>
        <v>30</v>
      </c>
      <c r="AC219" s="122" t="str">
        <f>VLOOKUP(Z219,'module list'!A:B,2,0)</f>
        <v>DI</v>
      </c>
      <c r="AD219" s="122"/>
      <c r="AE219" s="32"/>
      <c r="AF219" s="33" t="s">
        <v>37</v>
      </c>
      <c r="AG219" s="16" t="str">
        <f t="shared" si="134"/>
        <v>12.1.1</v>
      </c>
      <c r="AH219" s="222" t="str">
        <f t="shared" si="132"/>
        <v>conv. SW1104A dosag. act.carb. - supply fault</v>
      </c>
      <c r="AI219" s="224"/>
      <c r="AJ219" s="16" t="str">
        <f t="shared" si="124"/>
        <v>conv.</v>
      </c>
      <c r="AK219" s="16" t="str">
        <f t="shared" si="135"/>
        <v>A18</v>
      </c>
      <c r="AL219" s="16" t="str">
        <f t="shared" si="146"/>
        <v>SW</v>
      </c>
      <c r="AM219" s="16" t="str">
        <f t="shared" si="136"/>
        <v>1104</v>
      </c>
      <c r="AN219" s="16" t="str">
        <f t="shared" si="147"/>
        <v>A</v>
      </c>
      <c r="AO219" s="16" t="str">
        <f t="shared" si="137"/>
        <v>_</v>
      </c>
      <c r="AP219" s="16">
        <f t="shared" si="138"/>
        <v>11</v>
      </c>
      <c r="AQ219" s="16" t="str">
        <f t="shared" si="148"/>
        <v>YSG</v>
      </c>
      <c r="AR219" s="16" t="str">
        <f t="shared" si="139"/>
        <v>A18SW1104A_YSG</v>
      </c>
      <c r="AS219" s="16" t="str">
        <f t="shared" si="140"/>
        <v>ok</v>
      </c>
      <c r="AW219" s="16" t="str">
        <f t="shared" si="121"/>
        <v/>
      </c>
      <c r="AX219" s="16" t="str">
        <f t="shared" si="122"/>
        <v/>
      </c>
      <c r="AY219" s="16">
        <f t="shared" si="141"/>
        <v>0</v>
      </c>
    </row>
    <row r="220" spans="1:51" ht="15" customHeight="1" x14ac:dyDescent="0.2">
      <c r="A220" s="16" t="str">
        <f t="shared" si="133"/>
        <v>ID-S01AP1030-00218</v>
      </c>
      <c r="B220" s="17">
        <v>218</v>
      </c>
      <c r="C220" s="17"/>
      <c r="D220" s="18" t="s">
        <v>513</v>
      </c>
      <c r="E220" s="19" t="s">
        <v>514</v>
      </c>
      <c r="F220" s="20"/>
      <c r="G220" s="21" t="s">
        <v>27</v>
      </c>
      <c r="H220" s="22" t="s">
        <v>28</v>
      </c>
      <c r="I220" s="23" t="s">
        <v>347</v>
      </c>
      <c r="J220" s="22" t="s">
        <v>41</v>
      </c>
      <c r="K220" s="22"/>
      <c r="L220" s="22" t="s">
        <v>31</v>
      </c>
      <c r="M220" s="23"/>
      <c r="N220" s="24"/>
      <c r="O220" s="63"/>
      <c r="P220" s="63"/>
      <c r="Q220" s="25" t="s">
        <v>54</v>
      </c>
      <c r="R220" s="26" t="s">
        <v>55</v>
      </c>
      <c r="S220" s="26" t="s">
        <v>44</v>
      </c>
      <c r="T220" s="26" t="s">
        <v>56</v>
      </c>
      <c r="U220" s="26" t="s">
        <v>57</v>
      </c>
      <c r="V220" s="34">
        <v>0</v>
      </c>
      <c r="W220" s="31"/>
      <c r="X220" s="22">
        <v>12</v>
      </c>
      <c r="Y220" s="152"/>
      <c r="Z220" s="139" t="s">
        <v>2945</v>
      </c>
      <c r="AA220" s="155">
        <f>COUNTIF($Z$1:Z220,Z220)</f>
        <v>16</v>
      </c>
      <c r="AB220" s="83">
        <f t="shared" si="142"/>
        <v>39</v>
      </c>
      <c r="AC220" s="122" t="str">
        <f>VLOOKUP(Z220,'module list'!A:B,2,0)</f>
        <v>DO</v>
      </c>
      <c r="AD220" s="122"/>
      <c r="AE220" s="32"/>
      <c r="AF220" s="33" t="s">
        <v>37</v>
      </c>
      <c r="AG220" s="16" t="str">
        <f t="shared" si="134"/>
        <v>12.1.2</v>
      </c>
      <c r="AH220" s="222" t="str">
        <f t="shared" si="132"/>
        <v>conv. SW1104A dosag. act.carb. - start/stop</v>
      </c>
      <c r="AI220" s="224"/>
      <c r="AJ220" s="16" t="str">
        <f t="shared" si="124"/>
        <v>conv.</v>
      </c>
      <c r="AK220" s="16" t="str">
        <f t="shared" si="135"/>
        <v>A18</v>
      </c>
      <c r="AL220" s="16" t="str">
        <f t="shared" si="146"/>
        <v>SW</v>
      </c>
      <c r="AM220" s="16" t="str">
        <f t="shared" si="136"/>
        <v>1104</v>
      </c>
      <c r="AN220" s="16" t="str">
        <f t="shared" si="147"/>
        <v>A</v>
      </c>
      <c r="AO220" s="16" t="str">
        <f t="shared" si="137"/>
        <v>_</v>
      </c>
      <c r="AP220" s="16">
        <f t="shared" si="138"/>
        <v>11</v>
      </c>
      <c r="AQ220" s="16" t="str">
        <f t="shared" si="148"/>
        <v>HSH</v>
      </c>
      <c r="AR220" s="16" t="str">
        <f t="shared" si="139"/>
        <v>A18SW1104A_HSH</v>
      </c>
      <c r="AS220" s="16" t="str">
        <f t="shared" si="140"/>
        <v>ok</v>
      </c>
      <c r="AW220" s="16" t="str">
        <f t="shared" si="121"/>
        <v/>
      </c>
      <c r="AX220" s="16" t="str">
        <f t="shared" si="122"/>
        <v/>
      </c>
      <c r="AY220" s="16">
        <f t="shared" si="141"/>
        <v>0</v>
      </c>
    </row>
    <row r="221" spans="1:51" ht="15" customHeight="1" x14ac:dyDescent="0.2">
      <c r="A221" s="16" t="str">
        <f t="shared" si="133"/>
        <v>ID-S01AP1030-00219</v>
      </c>
      <c r="B221" s="17">
        <v>219</v>
      </c>
      <c r="C221" s="17"/>
      <c r="D221" s="18" t="s">
        <v>515</v>
      </c>
      <c r="E221" s="19" t="s">
        <v>516</v>
      </c>
      <c r="F221" s="20"/>
      <c r="G221" s="21" t="s">
        <v>27</v>
      </c>
      <c r="H221" s="22" t="s">
        <v>28</v>
      </c>
      <c r="I221" s="23" t="s">
        <v>347</v>
      </c>
      <c r="J221" s="22" t="s">
        <v>41</v>
      </c>
      <c r="K221" s="22"/>
      <c r="L221" s="22" t="s">
        <v>31</v>
      </c>
      <c r="M221" s="23"/>
      <c r="N221" s="24"/>
      <c r="O221" s="63"/>
      <c r="P221" s="63"/>
      <c r="Q221" s="25" t="s">
        <v>32</v>
      </c>
      <c r="R221" s="26" t="s">
        <v>292</v>
      </c>
      <c r="S221" s="26">
        <v>0</v>
      </c>
      <c r="T221" s="26" t="s">
        <v>170</v>
      </c>
      <c r="U221" s="26">
        <v>100</v>
      </c>
      <c r="V221" s="34" t="s">
        <v>171</v>
      </c>
      <c r="W221" s="31"/>
      <c r="X221" s="22">
        <v>12</v>
      </c>
      <c r="Y221" s="152"/>
      <c r="Z221" s="159" t="s">
        <v>2968</v>
      </c>
      <c r="AA221" s="155">
        <f>COUNTIF($Z$1:Z221,Z221)</f>
        <v>5</v>
      </c>
      <c r="AB221" s="83">
        <f t="shared" si="142"/>
        <v>14</v>
      </c>
      <c r="AC221" s="122" t="str">
        <f>VLOOKUP(Z221,'module list'!A:B,2,0)</f>
        <v>AI</v>
      </c>
      <c r="AD221" s="122"/>
      <c r="AE221" s="32"/>
      <c r="AF221" s="78" t="s">
        <v>2919</v>
      </c>
      <c r="AG221" s="16" t="str">
        <f t="shared" si="134"/>
        <v>12.1.1</v>
      </c>
      <c r="AH221" s="222" t="str">
        <f t="shared" si="132"/>
        <v>conv. SW1104A dosag. act.carb. - speed</v>
      </c>
      <c r="AI221" s="224"/>
      <c r="AJ221" s="16" t="str">
        <f t="shared" si="124"/>
        <v>conv.</v>
      </c>
      <c r="AK221" s="16" t="str">
        <f t="shared" si="135"/>
        <v>A18</v>
      </c>
      <c r="AL221" s="16" t="str">
        <f t="shared" si="146"/>
        <v>SW</v>
      </c>
      <c r="AM221" s="16" t="str">
        <f t="shared" si="136"/>
        <v>1104</v>
      </c>
      <c r="AN221" s="16" t="str">
        <f t="shared" si="147"/>
        <v>A</v>
      </c>
      <c r="AO221" s="16" t="str">
        <f t="shared" si="137"/>
        <v>_</v>
      </c>
      <c r="AP221" s="16">
        <f t="shared" si="138"/>
        <v>11</v>
      </c>
      <c r="AQ221" s="16" t="str">
        <f t="shared" si="148"/>
        <v>SI</v>
      </c>
      <c r="AR221" s="16" t="str">
        <f t="shared" si="139"/>
        <v>A18SW1104A_SI</v>
      </c>
      <c r="AS221" s="16" t="str">
        <f t="shared" si="140"/>
        <v>ok</v>
      </c>
      <c r="AW221" s="16">
        <f t="shared" si="121"/>
        <v>0</v>
      </c>
      <c r="AX221" s="16">
        <f t="shared" si="122"/>
        <v>100</v>
      </c>
      <c r="AY221" s="16" t="str">
        <f t="shared" si="141"/>
        <v>%</v>
      </c>
    </row>
    <row r="222" spans="1:51" ht="15" customHeight="1" x14ac:dyDescent="0.2">
      <c r="A222" s="16" t="str">
        <f t="shared" si="133"/>
        <v>ID-S01AP1030-00220</v>
      </c>
      <c r="B222" s="17">
        <v>220</v>
      </c>
      <c r="C222" s="17"/>
      <c r="D222" s="18" t="s">
        <v>517</v>
      </c>
      <c r="E222" s="19" t="s">
        <v>518</v>
      </c>
      <c r="F222" s="20"/>
      <c r="G222" s="21" t="s">
        <v>27</v>
      </c>
      <c r="H222" s="22" t="s">
        <v>28</v>
      </c>
      <c r="I222" s="23" t="s">
        <v>347</v>
      </c>
      <c r="J222" s="22" t="s">
        <v>41</v>
      </c>
      <c r="K222" s="22"/>
      <c r="L222" s="22" t="s">
        <v>31</v>
      </c>
      <c r="M222" s="23"/>
      <c r="N222" s="24"/>
      <c r="O222" s="63"/>
      <c r="P222" s="63"/>
      <c r="Q222" s="25" t="s">
        <v>32</v>
      </c>
      <c r="R222" s="26" t="s">
        <v>292</v>
      </c>
      <c r="S222" s="26" t="s">
        <v>296</v>
      </c>
      <c r="T222" s="26" t="s">
        <v>170</v>
      </c>
      <c r="U222" s="26" t="s">
        <v>296</v>
      </c>
      <c r="V222" s="34" t="s">
        <v>297</v>
      </c>
      <c r="W222" s="31"/>
      <c r="X222" s="22">
        <v>12</v>
      </c>
      <c r="Y222" s="152"/>
      <c r="Z222" s="159" t="s">
        <v>2968</v>
      </c>
      <c r="AA222" s="155">
        <f>COUNTIF($Z$1:Z222,Z222)</f>
        <v>6</v>
      </c>
      <c r="AB222" s="83">
        <f t="shared" si="142"/>
        <v>14</v>
      </c>
      <c r="AC222" s="122" t="str">
        <f>VLOOKUP(Z222,'module list'!A:B,2,0)</f>
        <v>AI</v>
      </c>
      <c r="AD222" s="122"/>
      <c r="AE222" s="32"/>
      <c r="AF222" s="78" t="s">
        <v>2919</v>
      </c>
      <c r="AG222" s="16" t="str">
        <f t="shared" si="134"/>
        <v>12.1.1</v>
      </c>
      <c r="AH222" s="222" t="str">
        <f t="shared" si="132"/>
        <v>conv. SW1104A dosag. act.carb. - current</v>
      </c>
      <c r="AI222" s="224"/>
      <c r="AJ222" s="16" t="str">
        <f t="shared" si="124"/>
        <v>conv.</v>
      </c>
      <c r="AK222" s="16" t="str">
        <f t="shared" si="135"/>
        <v>A18</v>
      </c>
      <c r="AL222" s="16" t="str">
        <f t="shared" si="146"/>
        <v>SW</v>
      </c>
      <c r="AM222" s="16" t="str">
        <f t="shared" si="136"/>
        <v>1104</v>
      </c>
      <c r="AN222" s="16" t="str">
        <f t="shared" si="147"/>
        <v>A</v>
      </c>
      <c r="AO222" s="16" t="str">
        <f t="shared" si="137"/>
        <v>_</v>
      </c>
      <c r="AP222" s="16">
        <f t="shared" si="138"/>
        <v>11</v>
      </c>
      <c r="AQ222" s="16" t="str">
        <f t="shared" si="148"/>
        <v>II</v>
      </c>
      <c r="AR222" s="16" t="str">
        <f t="shared" si="139"/>
        <v>A18SW1104A_II</v>
      </c>
      <c r="AS222" s="16" t="str">
        <f t="shared" si="140"/>
        <v>ok</v>
      </c>
      <c r="AW222" s="16" t="str">
        <f t="shared" si="121"/>
        <v>xxx</v>
      </c>
      <c r="AX222" s="16" t="str">
        <f t="shared" si="122"/>
        <v>xxx</v>
      </c>
      <c r="AY222" s="16" t="str">
        <f t="shared" si="141"/>
        <v>A</v>
      </c>
    </row>
    <row r="223" spans="1:51" ht="15" customHeight="1" x14ac:dyDescent="0.2">
      <c r="A223" s="16" t="str">
        <f t="shared" si="133"/>
        <v>ID-S01AP1030-00221</v>
      </c>
      <c r="B223" s="17">
        <v>221</v>
      </c>
      <c r="C223" s="17"/>
      <c r="D223" s="18" t="s">
        <v>519</v>
      </c>
      <c r="E223" s="19" t="s">
        <v>520</v>
      </c>
      <c r="F223" s="20"/>
      <c r="G223" s="21" t="s">
        <v>27</v>
      </c>
      <c r="H223" s="22" t="s">
        <v>28</v>
      </c>
      <c r="I223" s="23" t="s">
        <v>347</v>
      </c>
      <c r="J223" s="22" t="s">
        <v>41</v>
      </c>
      <c r="K223" s="22"/>
      <c r="L223" s="22" t="s">
        <v>31</v>
      </c>
      <c r="M223" s="23"/>
      <c r="N223" s="24"/>
      <c r="O223" s="63"/>
      <c r="P223" s="63"/>
      <c r="Q223" s="25" t="s">
        <v>168</v>
      </c>
      <c r="R223" s="26" t="s">
        <v>169</v>
      </c>
      <c r="S223" s="26">
        <v>0</v>
      </c>
      <c r="T223" s="26" t="s">
        <v>170</v>
      </c>
      <c r="U223" s="26">
        <v>100</v>
      </c>
      <c r="V223" s="34" t="s">
        <v>171</v>
      </c>
      <c r="W223" s="31"/>
      <c r="X223" s="22">
        <v>12</v>
      </c>
      <c r="Y223" s="152"/>
      <c r="Z223" s="139" t="s">
        <v>2976</v>
      </c>
      <c r="AA223" s="155">
        <f>COUNTIF($Z$1:Z223,Z223)</f>
        <v>3</v>
      </c>
      <c r="AB223" s="83">
        <f t="shared" si="142"/>
        <v>8</v>
      </c>
      <c r="AC223" s="122" t="str">
        <f>VLOOKUP(Z223,'module list'!A:B,2,0)</f>
        <v>AO</v>
      </c>
      <c r="AD223" s="122"/>
      <c r="AE223" s="32"/>
      <c r="AF223" s="33" t="s">
        <v>37</v>
      </c>
      <c r="AG223" s="16" t="str">
        <f t="shared" si="134"/>
        <v>12.1.1</v>
      </c>
      <c r="AH223" s="222" t="str">
        <f t="shared" si="132"/>
        <v>conv. SW1104A dosag. act.carb. - req.speed</v>
      </c>
      <c r="AI223" s="224"/>
      <c r="AJ223" s="16" t="str">
        <f t="shared" si="124"/>
        <v>conv.</v>
      </c>
      <c r="AK223" s="16" t="str">
        <f t="shared" si="135"/>
        <v>A18</v>
      </c>
      <c r="AL223" s="16" t="str">
        <f t="shared" si="146"/>
        <v>SW</v>
      </c>
      <c r="AM223" s="16" t="str">
        <f t="shared" si="136"/>
        <v>1104</v>
      </c>
      <c r="AN223" s="16" t="str">
        <f t="shared" si="147"/>
        <v>A</v>
      </c>
      <c r="AO223" s="16" t="str">
        <f t="shared" si="137"/>
        <v>_</v>
      </c>
      <c r="AP223" s="16">
        <f t="shared" si="138"/>
        <v>11</v>
      </c>
      <c r="AQ223" s="16" t="str">
        <f t="shared" si="148"/>
        <v>SY</v>
      </c>
      <c r="AR223" s="16" t="str">
        <f t="shared" si="139"/>
        <v>A18SW1104A_SY</v>
      </c>
      <c r="AS223" s="16" t="str">
        <f t="shared" si="140"/>
        <v>ok</v>
      </c>
      <c r="AW223" s="16">
        <f t="shared" si="121"/>
        <v>0</v>
      </c>
      <c r="AX223" s="16" t="str">
        <f t="shared" si="122"/>
        <v/>
      </c>
      <c r="AY223" s="16" t="str">
        <f t="shared" si="141"/>
        <v>%</v>
      </c>
    </row>
    <row r="224" spans="1:51" ht="15" customHeight="1" x14ac:dyDescent="0.2">
      <c r="A224" s="16" t="str">
        <f t="shared" si="133"/>
        <v>ID-S01AP1030-00222</v>
      </c>
      <c r="B224" s="17">
        <v>222</v>
      </c>
      <c r="C224" s="17"/>
      <c r="D224" s="18" t="s">
        <v>521</v>
      </c>
      <c r="E224" s="19" t="s">
        <v>522</v>
      </c>
      <c r="F224" s="20"/>
      <c r="G224" s="21" t="s">
        <v>27</v>
      </c>
      <c r="H224" s="22" t="s">
        <v>28</v>
      </c>
      <c r="I224" s="23" t="s">
        <v>347</v>
      </c>
      <c r="J224" s="22" t="s">
        <v>41</v>
      </c>
      <c r="K224" s="22"/>
      <c r="L224" s="22" t="s">
        <v>31</v>
      </c>
      <c r="M224" s="23"/>
      <c r="N224" s="24"/>
      <c r="O224" s="63"/>
      <c r="P224" s="63"/>
      <c r="Q224" s="25" t="s">
        <v>42</v>
      </c>
      <c r="R224" s="26" t="s">
        <v>43</v>
      </c>
      <c r="S224" s="26" t="s">
        <v>44</v>
      </c>
      <c r="T224" s="26" t="s">
        <v>45</v>
      </c>
      <c r="U224" s="26" t="s">
        <v>46</v>
      </c>
      <c r="V224" s="34">
        <v>0</v>
      </c>
      <c r="W224" s="31"/>
      <c r="X224" s="22">
        <v>12</v>
      </c>
      <c r="Y224" s="152" t="str">
        <f t="shared" ref="Y224:Y227" si="151">AN224</f>
        <v>B</v>
      </c>
      <c r="Z224" s="139" t="s">
        <v>2929</v>
      </c>
      <c r="AA224" s="155">
        <f>COUNTIF($Z$1:Z224,Z224)</f>
        <v>10</v>
      </c>
      <c r="AB224" s="83">
        <f t="shared" si="142"/>
        <v>30</v>
      </c>
      <c r="AC224" s="122" t="str">
        <f>VLOOKUP(Z224,'module list'!A:B,2,0)</f>
        <v>DI</v>
      </c>
      <c r="AD224" s="122"/>
      <c r="AE224" s="32"/>
      <c r="AF224" s="33" t="s">
        <v>37</v>
      </c>
      <c r="AG224" s="16" t="str">
        <f t="shared" si="134"/>
        <v>12.1.2</v>
      </c>
      <c r="AH224" s="222" t="str">
        <f t="shared" si="132"/>
        <v>conv. SW1104B dosag. act.carb. - in remote</v>
      </c>
      <c r="AI224" s="224"/>
      <c r="AJ224" s="16" t="str">
        <f t="shared" si="124"/>
        <v>conv.</v>
      </c>
      <c r="AK224" s="16" t="str">
        <f t="shared" si="135"/>
        <v>A18</v>
      </c>
      <c r="AL224" s="16" t="str">
        <f t="shared" si="146"/>
        <v>SW</v>
      </c>
      <c r="AM224" s="16" t="str">
        <f t="shared" si="136"/>
        <v>1104</v>
      </c>
      <c r="AN224" s="16" t="str">
        <f t="shared" si="147"/>
        <v>B</v>
      </c>
      <c r="AO224" s="16" t="str">
        <f t="shared" si="137"/>
        <v>_</v>
      </c>
      <c r="AP224" s="16">
        <f t="shared" si="138"/>
        <v>11</v>
      </c>
      <c r="AQ224" s="16" t="str">
        <f t="shared" si="148"/>
        <v>YLRE</v>
      </c>
      <c r="AR224" s="16" t="str">
        <f t="shared" si="139"/>
        <v>A18SW1104B_YLRE</v>
      </c>
      <c r="AS224" s="16" t="str">
        <f t="shared" si="140"/>
        <v>ok</v>
      </c>
      <c r="AW224" s="16" t="str">
        <f t="shared" si="121"/>
        <v/>
      </c>
      <c r="AX224" s="16" t="str">
        <f t="shared" si="122"/>
        <v/>
      </c>
      <c r="AY224" s="16">
        <f t="shared" si="141"/>
        <v>0</v>
      </c>
    </row>
    <row r="225" spans="1:51" ht="15" customHeight="1" x14ac:dyDescent="0.2">
      <c r="A225" s="16" t="str">
        <f t="shared" si="133"/>
        <v>ID-S01AP1030-00223</v>
      </c>
      <c r="B225" s="17">
        <v>223</v>
      </c>
      <c r="C225" s="17"/>
      <c r="D225" s="18" t="s">
        <v>523</v>
      </c>
      <c r="E225" s="19" t="s">
        <v>524</v>
      </c>
      <c r="F225" s="20"/>
      <c r="G225" s="21" t="s">
        <v>27</v>
      </c>
      <c r="H225" s="22" t="s">
        <v>28</v>
      </c>
      <c r="I225" s="23" t="s">
        <v>347</v>
      </c>
      <c r="J225" s="22" t="s">
        <v>41</v>
      </c>
      <c r="K225" s="22"/>
      <c r="L225" s="22" t="s">
        <v>31</v>
      </c>
      <c r="M225" s="23"/>
      <c r="N225" s="24"/>
      <c r="O225" s="63"/>
      <c r="P225" s="63"/>
      <c r="Q225" s="25" t="s">
        <v>42</v>
      </c>
      <c r="R225" s="26" t="s">
        <v>43</v>
      </c>
      <c r="S225" s="26" t="s">
        <v>44</v>
      </c>
      <c r="T225" s="26" t="s">
        <v>45</v>
      </c>
      <c r="U225" s="26" t="s">
        <v>46</v>
      </c>
      <c r="V225" s="34">
        <v>0</v>
      </c>
      <c r="W225" s="31"/>
      <c r="X225" s="22">
        <v>12</v>
      </c>
      <c r="Y225" s="152" t="str">
        <f t="shared" si="151"/>
        <v>B</v>
      </c>
      <c r="Z225" s="139" t="s">
        <v>2929</v>
      </c>
      <c r="AA225" s="155">
        <f>COUNTIF($Z$1:Z225,Z225)</f>
        <v>11</v>
      </c>
      <c r="AB225" s="83">
        <f t="shared" si="142"/>
        <v>30</v>
      </c>
      <c r="AC225" s="122" t="str">
        <f>VLOOKUP(Z225,'module list'!A:B,2,0)</f>
        <v>DI</v>
      </c>
      <c r="AD225" s="122"/>
      <c r="AE225" s="32"/>
      <c r="AF225" s="33" t="s">
        <v>37</v>
      </c>
      <c r="AG225" s="16" t="str">
        <f t="shared" si="134"/>
        <v>12.1.2</v>
      </c>
      <c r="AH225" s="222" t="str">
        <f t="shared" si="132"/>
        <v>conv. SW1104B dosag. act.carb. - in running</v>
      </c>
      <c r="AI225" s="224"/>
      <c r="AJ225" s="16" t="str">
        <f t="shared" si="124"/>
        <v>conv.</v>
      </c>
      <c r="AK225" s="16" t="str">
        <f t="shared" si="135"/>
        <v>A18</v>
      </c>
      <c r="AL225" s="16" t="str">
        <f t="shared" si="146"/>
        <v>SW</v>
      </c>
      <c r="AM225" s="16" t="str">
        <f t="shared" si="136"/>
        <v>1104</v>
      </c>
      <c r="AN225" s="16" t="str">
        <f t="shared" si="147"/>
        <v>B</v>
      </c>
      <c r="AO225" s="16" t="str">
        <f t="shared" si="137"/>
        <v>_</v>
      </c>
      <c r="AP225" s="16">
        <f t="shared" si="138"/>
        <v>11</v>
      </c>
      <c r="AQ225" s="16" t="str">
        <f t="shared" si="148"/>
        <v>YLH</v>
      </c>
      <c r="AR225" s="16" t="str">
        <f t="shared" si="139"/>
        <v>A18SW1104B_YLH</v>
      </c>
      <c r="AS225" s="16" t="str">
        <f t="shared" si="140"/>
        <v>ok</v>
      </c>
      <c r="AW225" s="16" t="str">
        <f t="shared" si="121"/>
        <v/>
      </c>
      <c r="AX225" s="16" t="str">
        <f t="shared" si="122"/>
        <v/>
      </c>
      <c r="AY225" s="16">
        <f t="shared" si="141"/>
        <v>0</v>
      </c>
    </row>
    <row r="226" spans="1:51" ht="15" customHeight="1" x14ac:dyDescent="0.2">
      <c r="A226" s="16" t="str">
        <f t="shared" si="133"/>
        <v>ID-S01AP1030-00224</v>
      </c>
      <c r="B226" s="17">
        <v>224</v>
      </c>
      <c r="C226" s="17"/>
      <c r="D226" s="18" t="s">
        <v>525</v>
      </c>
      <c r="E226" s="19" t="s">
        <v>526</v>
      </c>
      <c r="F226" s="20"/>
      <c r="G226" s="21" t="s">
        <v>27</v>
      </c>
      <c r="H226" s="22" t="s">
        <v>28</v>
      </c>
      <c r="I226" s="23" t="s">
        <v>347</v>
      </c>
      <c r="J226" s="22" t="s">
        <v>41</v>
      </c>
      <c r="K226" s="22"/>
      <c r="L226" s="22" t="s">
        <v>31</v>
      </c>
      <c r="M226" s="23"/>
      <c r="N226" s="24"/>
      <c r="O226" s="63"/>
      <c r="P226" s="63"/>
      <c r="Q226" s="25" t="s">
        <v>42</v>
      </c>
      <c r="R226" s="26" t="s">
        <v>43</v>
      </c>
      <c r="S226" s="26" t="s">
        <v>51</v>
      </c>
      <c r="T226" s="26" t="s">
        <v>45</v>
      </c>
      <c r="U226" s="26" t="s">
        <v>46</v>
      </c>
      <c r="V226" s="34">
        <v>0</v>
      </c>
      <c r="W226" s="31"/>
      <c r="X226" s="22">
        <v>12</v>
      </c>
      <c r="Y226" s="152" t="str">
        <f t="shared" si="151"/>
        <v>B</v>
      </c>
      <c r="Z226" s="139" t="s">
        <v>2929</v>
      </c>
      <c r="AA226" s="155">
        <f>COUNTIF($Z$1:Z226,Z226)</f>
        <v>12</v>
      </c>
      <c r="AB226" s="83">
        <f t="shared" si="142"/>
        <v>30</v>
      </c>
      <c r="AC226" s="122" t="str">
        <f>VLOOKUP(Z226,'module list'!A:B,2,0)</f>
        <v>DI</v>
      </c>
      <c r="AD226" s="122"/>
      <c r="AE226" s="32"/>
      <c r="AF226" s="33" t="s">
        <v>37</v>
      </c>
      <c r="AG226" s="16" t="str">
        <f t="shared" si="134"/>
        <v>12.1.2</v>
      </c>
      <c r="AH226" s="222" t="str">
        <f t="shared" si="132"/>
        <v>conv. SW1104B dosag. act.carb. - gen.fault</v>
      </c>
      <c r="AI226" s="224"/>
      <c r="AJ226" s="16" t="str">
        <f t="shared" si="124"/>
        <v>conv.</v>
      </c>
      <c r="AK226" s="16" t="str">
        <f t="shared" si="135"/>
        <v>A18</v>
      </c>
      <c r="AL226" s="16" t="str">
        <f t="shared" si="146"/>
        <v>SW</v>
      </c>
      <c r="AM226" s="16" t="str">
        <f t="shared" si="136"/>
        <v>1104</v>
      </c>
      <c r="AN226" s="16" t="str">
        <f t="shared" si="147"/>
        <v>B</v>
      </c>
      <c r="AO226" s="16" t="str">
        <f t="shared" si="137"/>
        <v>_</v>
      </c>
      <c r="AP226" s="16">
        <f t="shared" si="138"/>
        <v>11</v>
      </c>
      <c r="AQ226" s="16" t="str">
        <f t="shared" si="148"/>
        <v>YS</v>
      </c>
      <c r="AR226" s="16" t="str">
        <f t="shared" si="139"/>
        <v>A18SW1104B_YS</v>
      </c>
      <c r="AS226" s="16" t="str">
        <f t="shared" si="140"/>
        <v>ok</v>
      </c>
      <c r="AW226" s="16" t="str">
        <f t="shared" si="121"/>
        <v/>
      </c>
      <c r="AX226" s="16" t="str">
        <f t="shared" si="122"/>
        <v/>
      </c>
      <c r="AY226" s="16">
        <f t="shared" si="141"/>
        <v>0</v>
      </c>
    </row>
    <row r="227" spans="1:51" ht="15" customHeight="1" x14ac:dyDescent="0.2">
      <c r="A227" s="16" t="str">
        <f t="shared" si="133"/>
        <v>ID-S01AP1030-00225</v>
      </c>
      <c r="B227" s="17">
        <v>225</v>
      </c>
      <c r="C227" s="17"/>
      <c r="D227" s="18" t="s">
        <v>527</v>
      </c>
      <c r="E227" s="19" t="s">
        <v>528</v>
      </c>
      <c r="F227" s="20"/>
      <c r="G227" s="21" t="s">
        <v>27</v>
      </c>
      <c r="H227" s="22" t="s">
        <v>28</v>
      </c>
      <c r="I227" s="23" t="s">
        <v>347</v>
      </c>
      <c r="J227" s="22" t="s">
        <v>41</v>
      </c>
      <c r="K227" s="22"/>
      <c r="L227" s="22" t="s">
        <v>31</v>
      </c>
      <c r="M227" s="23"/>
      <c r="N227" s="24"/>
      <c r="O227" s="63"/>
      <c r="P227" s="63"/>
      <c r="Q227" s="25" t="s">
        <v>42</v>
      </c>
      <c r="R227" s="26" t="s">
        <v>43</v>
      </c>
      <c r="S227" s="26" t="s">
        <v>51</v>
      </c>
      <c r="T227" s="26" t="s">
        <v>45</v>
      </c>
      <c r="U227" s="26" t="s">
        <v>46</v>
      </c>
      <c r="V227" s="34">
        <v>0</v>
      </c>
      <c r="W227" s="31"/>
      <c r="X227" s="22">
        <v>12</v>
      </c>
      <c r="Y227" s="152" t="str">
        <f t="shared" si="151"/>
        <v>B</v>
      </c>
      <c r="Z227" s="139" t="s">
        <v>2929</v>
      </c>
      <c r="AA227" s="155">
        <f>COUNTIF($Z$1:Z227,Z227)</f>
        <v>13</v>
      </c>
      <c r="AB227" s="83">
        <f t="shared" si="142"/>
        <v>30</v>
      </c>
      <c r="AC227" s="122" t="str">
        <f>VLOOKUP(Z227,'module list'!A:B,2,0)</f>
        <v>DI</v>
      </c>
      <c r="AD227" s="122"/>
      <c r="AE227" s="32"/>
      <c r="AF227" s="33" t="s">
        <v>37</v>
      </c>
      <c r="AG227" s="16" t="str">
        <f t="shared" si="134"/>
        <v>12.1.2</v>
      </c>
      <c r="AH227" s="222" t="str">
        <f t="shared" si="132"/>
        <v>conv. SW1104B dosag. act.carb. - supply fault</v>
      </c>
      <c r="AI227" s="224"/>
      <c r="AJ227" s="16" t="str">
        <f t="shared" si="124"/>
        <v>conv.</v>
      </c>
      <c r="AK227" s="16" t="str">
        <f t="shared" si="135"/>
        <v>A18</v>
      </c>
      <c r="AL227" s="16" t="str">
        <f t="shared" si="146"/>
        <v>SW</v>
      </c>
      <c r="AM227" s="16" t="str">
        <f t="shared" si="136"/>
        <v>1104</v>
      </c>
      <c r="AN227" s="16" t="str">
        <f t="shared" si="147"/>
        <v>B</v>
      </c>
      <c r="AO227" s="16" t="str">
        <f t="shared" si="137"/>
        <v>_</v>
      </c>
      <c r="AP227" s="16">
        <f t="shared" si="138"/>
        <v>11</v>
      </c>
      <c r="AQ227" s="16" t="str">
        <f t="shared" si="148"/>
        <v>YSG</v>
      </c>
      <c r="AR227" s="16" t="str">
        <f t="shared" si="139"/>
        <v>A18SW1104B_YSG</v>
      </c>
      <c r="AS227" s="16" t="str">
        <f t="shared" si="140"/>
        <v>ok</v>
      </c>
      <c r="AW227" s="16" t="str">
        <f t="shared" si="121"/>
        <v/>
      </c>
      <c r="AX227" s="16" t="str">
        <f t="shared" si="122"/>
        <v/>
      </c>
      <c r="AY227" s="16">
        <f t="shared" si="141"/>
        <v>0</v>
      </c>
    </row>
    <row r="228" spans="1:51" ht="15" customHeight="1" x14ac:dyDescent="0.2">
      <c r="A228" s="16" t="str">
        <f t="shared" si="133"/>
        <v>ID-S01AP1030-00226</v>
      </c>
      <c r="B228" s="17">
        <v>226</v>
      </c>
      <c r="C228" s="17"/>
      <c r="D228" s="18" t="s">
        <v>529</v>
      </c>
      <c r="E228" s="19" t="s">
        <v>530</v>
      </c>
      <c r="F228" s="20"/>
      <c r="G228" s="21" t="s">
        <v>27</v>
      </c>
      <c r="H228" s="22" t="s">
        <v>28</v>
      </c>
      <c r="I228" s="23" t="s">
        <v>347</v>
      </c>
      <c r="J228" s="22" t="s">
        <v>41</v>
      </c>
      <c r="K228" s="22"/>
      <c r="L228" s="22" t="s">
        <v>31</v>
      </c>
      <c r="M228" s="23"/>
      <c r="N228" s="24"/>
      <c r="O228" s="63"/>
      <c r="P228" s="63"/>
      <c r="Q228" s="25" t="s">
        <v>54</v>
      </c>
      <c r="R228" s="26" t="s">
        <v>55</v>
      </c>
      <c r="S228" s="26" t="s">
        <v>44</v>
      </c>
      <c r="T228" s="26" t="s">
        <v>56</v>
      </c>
      <c r="U228" s="26" t="s">
        <v>57</v>
      </c>
      <c r="V228" s="34">
        <v>0</v>
      </c>
      <c r="W228" s="31"/>
      <c r="X228" s="22">
        <v>12</v>
      </c>
      <c r="Y228" s="152"/>
      <c r="Z228" s="139" t="s">
        <v>2945</v>
      </c>
      <c r="AA228" s="155">
        <f>COUNTIF($Z$1:Z228,Z228)</f>
        <v>17</v>
      </c>
      <c r="AB228" s="83">
        <f t="shared" si="142"/>
        <v>39</v>
      </c>
      <c r="AC228" s="122" t="str">
        <f>VLOOKUP(Z228,'module list'!A:B,2,0)</f>
        <v>DO</v>
      </c>
      <c r="AD228" s="122"/>
      <c r="AE228" s="32"/>
      <c r="AF228" s="33" t="s">
        <v>37</v>
      </c>
      <c r="AG228" s="16" t="str">
        <f t="shared" si="134"/>
        <v>12.1.2</v>
      </c>
      <c r="AH228" s="222" t="str">
        <f t="shared" si="132"/>
        <v>conv. SW1104B dosag. act.carb. - start/stop</v>
      </c>
      <c r="AI228" s="224"/>
      <c r="AJ228" s="16" t="str">
        <f t="shared" si="124"/>
        <v>conv.</v>
      </c>
      <c r="AK228" s="16" t="str">
        <f t="shared" si="135"/>
        <v>A18</v>
      </c>
      <c r="AL228" s="16" t="str">
        <f t="shared" si="146"/>
        <v>SW</v>
      </c>
      <c r="AM228" s="16" t="str">
        <f t="shared" si="136"/>
        <v>1104</v>
      </c>
      <c r="AN228" s="16" t="str">
        <f t="shared" si="147"/>
        <v>B</v>
      </c>
      <c r="AO228" s="16" t="str">
        <f t="shared" si="137"/>
        <v>_</v>
      </c>
      <c r="AP228" s="16">
        <f t="shared" si="138"/>
        <v>11</v>
      </c>
      <c r="AQ228" s="16" t="str">
        <f t="shared" si="148"/>
        <v>HSH</v>
      </c>
      <c r="AR228" s="16" t="str">
        <f t="shared" si="139"/>
        <v>A18SW1104B_HSH</v>
      </c>
      <c r="AS228" s="16" t="str">
        <f t="shared" si="140"/>
        <v>ok</v>
      </c>
      <c r="AW228" s="16" t="str">
        <f t="shared" si="121"/>
        <v/>
      </c>
      <c r="AX228" s="16" t="str">
        <f t="shared" si="122"/>
        <v/>
      </c>
      <c r="AY228" s="16">
        <f t="shared" si="141"/>
        <v>0</v>
      </c>
    </row>
    <row r="229" spans="1:51" ht="15" customHeight="1" x14ac:dyDescent="0.2">
      <c r="A229" s="16" t="str">
        <f t="shared" si="133"/>
        <v>ID-S01AP1030-00227</v>
      </c>
      <c r="B229" s="17">
        <v>227</v>
      </c>
      <c r="C229" s="17"/>
      <c r="D229" s="18" t="s">
        <v>531</v>
      </c>
      <c r="E229" s="19" t="s">
        <v>532</v>
      </c>
      <c r="F229" s="20"/>
      <c r="G229" s="21" t="s">
        <v>27</v>
      </c>
      <c r="H229" s="22" t="s">
        <v>28</v>
      </c>
      <c r="I229" s="23" t="s">
        <v>347</v>
      </c>
      <c r="J229" s="22" t="s">
        <v>41</v>
      </c>
      <c r="K229" s="22"/>
      <c r="L229" s="22" t="s">
        <v>31</v>
      </c>
      <c r="M229" s="23"/>
      <c r="N229" s="24"/>
      <c r="O229" s="63"/>
      <c r="P229" s="63"/>
      <c r="Q229" s="25" t="s">
        <v>32</v>
      </c>
      <c r="R229" s="26" t="s">
        <v>292</v>
      </c>
      <c r="S229" s="26">
        <v>0</v>
      </c>
      <c r="T229" s="26" t="s">
        <v>170</v>
      </c>
      <c r="U229" s="26">
        <v>100</v>
      </c>
      <c r="V229" s="34" t="s">
        <v>171</v>
      </c>
      <c r="W229" s="31"/>
      <c r="X229" s="22">
        <v>12</v>
      </c>
      <c r="Y229" s="152"/>
      <c r="Z229" s="159" t="s">
        <v>2968</v>
      </c>
      <c r="AA229" s="155">
        <f>COUNTIF($Z$1:Z229,Z229)</f>
        <v>7</v>
      </c>
      <c r="AB229" s="83">
        <f t="shared" si="142"/>
        <v>14</v>
      </c>
      <c r="AC229" s="122" t="str">
        <f>VLOOKUP(Z229,'module list'!A:B,2,0)</f>
        <v>AI</v>
      </c>
      <c r="AD229" s="122"/>
      <c r="AE229" s="32"/>
      <c r="AF229" s="78" t="s">
        <v>2919</v>
      </c>
      <c r="AG229" s="16" t="str">
        <f t="shared" si="134"/>
        <v>12.1.1</v>
      </c>
      <c r="AH229" s="222" t="str">
        <f t="shared" si="132"/>
        <v>conv. SW1104B dosag. act.carb. - speed</v>
      </c>
      <c r="AI229" s="224"/>
      <c r="AJ229" s="16" t="str">
        <f t="shared" si="124"/>
        <v>conv.</v>
      </c>
      <c r="AK229" s="16" t="str">
        <f t="shared" si="135"/>
        <v>A18</v>
      </c>
      <c r="AL229" s="16" t="str">
        <f t="shared" si="146"/>
        <v>SW</v>
      </c>
      <c r="AM229" s="16" t="str">
        <f t="shared" si="136"/>
        <v>1104</v>
      </c>
      <c r="AN229" s="16" t="str">
        <f t="shared" si="147"/>
        <v>B</v>
      </c>
      <c r="AO229" s="16" t="str">
        <f t="shared" si="137"/>
        <v>_</v>
      </c>
      <c r="AP229" s="16">
        <f t="shared" si="138"/>
        <v>11</v>
      </c>
      <c r="AQ229" s="16" t="str">
        <f t="shared" si="148"/>
        <v>SI</v>
      </c>
      <c r="AR229" s="16" t="str">
        <f t="shared" si="139"/>
        <v>A18SW1104B_SI</v>
      </c>
      <c r="AS229" s="16" t="str">
        <f t="shared" si="140"/>
        <v>ok</v>
      </c>
      <c r="AW229" s="16">
        <f t="shared" si="121"/>
        <v>0</v>
      </c>
      <c r="AX229" s="16">
        <f t="shared" si="122"/>
        <v>100</v>
      </c>
      <c r="AY229" s="16" t="str">
        <f t="shared" si="141"/>
        <v>%</v>
      </c>
    </row>
    <row r="230" spans="1:51" ht="15" customHeight="1" x14ac:dyDescent="0.2">
      <c r="A230" s="16" t="str">
        <f t="shared" si="133"/>
        <v>ID-S01AP1030-00228</v>
      </c>
      <c r="B230" s="17">
        <v>228</v>
      </c>
      <c r="C230" s="17"/>
      <c r="D230" s="18" t="s">
        <v>533</v>
      </c>
      <c r="E230" s="19" t="s">
        <v>534</v>
      </c>
      <c r="F230" s="20"/>
      <c r="G230" s="21" t="s">
        <v>27</v>
      </c>
      <c r="H230" s="22" t="s">
        <v>28</v>
      </c>
      <c r="I230" s="23" t="s">
        <v>347</v>
      </c>
      <c r="J230" s="22" t="s">
        <v>41</v>
      </c>
      <c r="K230" s="22"/>
      <c r="L230" s="22" t="s">
        <v>31</v>
      </c>
      <c r="M230" s="23"/>
      <c r="N230" s="24"/>
      <c r="O230" s="63"/>
      <c r="P230" s="63"/>
      <c r="Q230" s="25" t="s">
        <v>32</v>
      </c>
      <c r="R230" s="26" t="s">
        <v>292</v>
      </c>
      <c r="S230" s="26" t="s">
        <v>296</v>
      </c>
      <c r="T230" s="26" t="s">
        <v>170</v>
      </c>
      <c r="U230" s="26" t="s">
        <v>296</v>
      </c>
      <c r="V230" s="34" t="s">
        <v>297</v>
      </c>
      <c r="W230" s="31"/>
      <c r="X230" s="22">
        <v>12</v>
      </c>
      <c r="Y230" s="152"/>
      <c r="Z230" s="159" t="s">
        <v>2968</v>
      </c>
      <c r="AA230" s="155">
        <f>COUNTIF($Z$1:Z230,Z230)</f>
        <v>8</v>
      </c>
      <c r="AB230" s="83">
        <f t="shared" si="142"/>
        <v>14</v>
      </c>
      <c r="AC230" s="122" t="str">
        <f>VLOOKUP(Z230,'module list'!A:B,2,0)</f>
        <v>AI</v>
      </c>
      <c r="AD230" s="122"/>
      <c r="AE230" s="32"/>
      <c r="AF230" s="78" t="s">
        <v>2919</v>
      </c>
      <c r="AG230" s="16" t="str">
        <f t="shared" si="134"/>
        <v>12.1.1</v>
      </c>
      <c r="AH230" s="222" t="str">
        <f t="shared" si="132"/>
        <v>conv. SW1104B dosag. act.carb. - current</v>
      </c>
      <c r="AI230" s="224"/>
      <c r="AJ230" s="16" t="str">
        <f t="shared" si="124"/>
        <v>conv.</v>
      </c>
      <c r="AK230" s="16" t="str">
        <f t="shared" si="135"/>
        <v>A18</v>
      </c>
      <c r="AL230" s="16" t="str">
        <f t="shared" si="146"/>
        <v>SW</v>
      </c>
      <c r="AM230" s="16" t="str">
        <f t="shared" si="136"/>
        <v>1104</v>
      </c>
      <c r="AN230" s="16" t="str">
        <f t="shared" si="147"/>
        <v>B</v>
      </c>
      <c r="AO230" s="16" t="str">
        <f t="shared" si="137"/>
        <v>_</v>
      </c>
      <c r="AP230" s="16">
        <f t="shared" si="138"/>
        <v>11</v>
      </c>
      <c r="AQ230" s="16" t="str">
        <f t="shared" si="148"/>
        <v>II</v>
      </c>
      <c r="AR230" s="16" t="str">
        <f t="shared" si="139"/>
        <v>A18SW1104B_II</v>
      </c>
      <c r="AS230" s="16" t="str">
        <f t="shared" si="140"/>
        <v>ok</v>
      </c>
      <c r="AW230" s="16" t="str">
        <f t="shared" si="121"/>
        <v>xxx</v>
      </c>
      <c r="AX230" s="16" t="str">
        <f t="shared" si="122"/>
        <v>xxx</v>
      </c>
      <c r="AY230" s="16" t="str">
        <f t="shared" si="141"/>
        <v>A</v>
      </c>
    </row>
    <row r="231" spans="1:51" ht="15" customHeight="1" x14ac:dyDescent="0.2">
      <c r="A231" s="16" t="str">
        <f t="shared" si="133"/>
        <v>ID-S01AP1030-00229</v>
      </c>
      <c r="B231" s="17">
        <v>229</v>
      </c>
      <c r="C231" s="17"/>
      <c r="D231" s="18" t="s">
        <v>535</v>
      </c>
      <c r="E231" s="19" t="s">
        <v>536</v>
      </c>
      <c r="F231" s="20"/>
      <c r="G231" s="21" t="s">
        <v>27</v>
      </c>
      <c r="H231" s="22" t="s">
        <v>28</v>
      </c>
      <c r="I231" s="23" t="s">
        <v>347</v>
      </c>
      <c r="J231" s="22" t="s">
        <v>41</v>
      </c>
      <c r="K231" s="22"/>
      <c r="L231" s="22" t="s">
        <v>31</v>
      </c>
      <c r="M231" s="23"/>
      <c r="N231" s="24"/>
      <c r="O231" s="63"/>
      <c r="P231" s="63"/>
      <c r="Q231" s="25" t="s">
        <v>168</v>
      </c>
      <c r="R231" s="26" t="s">
        <v>169</v>
      </c>
      <c r="S231" s="26">
        <v>0</v>
      </c>
      <c r="T231" s="26" t="s">
        <v>170</v>
      </c>
      <c r="U231" s="26">
        <v>100</v>
      </c>
      <c r="V231" s="34" t="s">
        <v>171</v>
      </c>
      <c r="W231" s="31"/>
      <c r="X231" s="22">
        <v>12</v>
      </c>
      <c r="Y231" s="152"/>
      <c r="Z231" s="139" t="s">
        <v>2976</v>
      </c>
      <c r="AA231" s="155">
        <f>COUNTIF($Z$1:Z231,Z231)</f>
        <v>4</v>
      </c>
      <c r="AB231" s="83">
        <f t="shared" si="142"/>
        <v>8</v>
      </c>
      <c r="AC231" s="122" t="str">
        <f>VLOOKUP(Z231,'module list'!A:B,2,0)</f>
        <v>AO</v>
      </c>
      <c r="AD231" s="122"/>
      <c r="AE231" s="32"/>
      <c r="AF231" s="33" t="s">
        <v>37</v>
      </c>
      <c r="AG231" s="16" t="str">
        <f t="shared" si="134"/>
        <v>12.1.1</v>
      </c>
      <c r="AH231" s="222" t="str">
        <f t="shared" si="132"/>
        <v>conv. SW1104B dosag. act.carb. - req.speed</v>
      </c>
      <c r="AI231" s="224"/>
      <c r="AJ231" s="16" t="str">
        <f t="shared" si="124"/>
        <v>conv.</v>
      </c>
      <c r="AK231" s="16" t="str">
        <f t="shared" si="135"/>
        <v>A18</v>
      </c>
      <c r="AL231" s="16" t="str">
        <f t="shared" si="146"/>
        <v>SW</v>
      </c>
      <c r="AM231" s="16" t="str">
        <f t="shared" si="136"/>
        <v>1104</v>
      </c>
      <c r="AN231" s="16" t="str">
        <f t="shared" si="147"/>
        <v>B</v>
      </c>
      <c r="AO231" s="16" t="str">
        <f t="shared" si="137"/>
        <v>_</v>
      </c>
      <c r="AP231" s="16">
        <f t="shared" si="138"/>
        <v>11</v>
      </c>
      <c r="AQ231" s="16" t="str">
        <f t="shared" si="148"/>
        <v>SY</v>
      </c>
      <c r="AR231" s="16" t="str">
        <f t="shared" si="139"/>
        <v>A18SW1104B_SY</v>
      </c>
      <c r="AS231" s="16" t="str">
        <f t="shared" si="140"/>
        <v>ok</v>
      </c>
      <c r="AW231" s="16">
        <f t="shared" si="121"/>
        <v>0</v>
      </c>
      <c r="AX231" s="16" t="str">
        <f t="shared" si="122"/>
        <v/>
      </c>
      <c r="AY231" s="16" t="str">
        <f t="shared" si="141"/>
        <v>%</v>
      </c>
    </row>
    <row r="232" spans="1:51" ht="15" customHeight="1" x14ac:dyDescent="0.2">
      <c r="A232" s="16" t="str">
        <f t="shared" si="133"/>
        <v>ID-S01AP1030-00230</v>
      </c>
      <c r="B232" s="17">
        <v>230</v>
      </c>
      <c r="C232" s="17"/>
      <c r="D232" s="18" t="s">
        <v>537</v>
      </c>
      <c r="E232" s="19" t="s">
        <v>538</v>
      </c>
      <c r="F232" s="20"/>
      <c r="G232" s="21" t="s">
        <v>27</v>
      </c>
      <c r="H232" s="22" t="s">
        <v>28</v>
      </c>
      <c r="I232" s="23" t="s">
        <v>347</v>
      </c>
      <c r="J232" s="22" t="s">
        <v>348</v>
      </c>
      <c r="K232" s="22"/>
      <c r="L232" s="22" t="s">
        <v>31</v>
      </c>
      <c r="M232" s="23"/>
      <c r="N232" s="24"/>
      <c r="O232" s="63"/>
      <c r="P232" s="63"/>
      <c r="Q232" s="25" t="s">
        <v>32</v>
      </c>
      <c r="R232" s="26" t="s">
        <v>33</v>
      </c>
      <c r="S232" s="27" t="s">
        <v>34</v>
      </c>
      <c r="T232" s="28" t="s">
        <v>35</v>
      </c>
      <c r="U232" s="29">
        <v>200</v>
      </c>
      <c r="V232" s="30" t="s">
        <v>332</v>
      </c>
      <c r="W232" s="31"/>
      <c r="X232" s="22">
        <v>12</v>
      </c>
      <c r="Y232" s="152"/>
      <c r="Z232" s="139" t="s">
        <v>2964</v>
      </c>
      <c r="AA232" s="155">
        <f>COUNTIF($Z$1:Z232,Z232)</f>
        <v>2</v>
      </c>
      <c r="AB232" s="83">
        <f t="shared" si="142"/>
        <v>11</v>
      </c>
      <c r="AC232" s="122" t="str">
        <f>VLOOKUP(Z232,'module list'!A:B,2,0)</f>
        <v>AI</v>
      </c>
      <c r="AD232" s="122"/>
      <c r="AE232" s="32"/>
      <c r="AF232" s="33" t="s">
        <v>37</v>
      </c>
      <c r="AG232" s="16" t="str">
        <f t="shared" si="134"/>
        <v>12.1.5</v>
      </c>
      <c r="AH232" s="222" t="str">
        <f t="shared" si="132"/>
        <v>TT11100 filling act.carb. SL1100</v>
      </c>
      <c r="AI232" s="224"/>
      <c r="AJ232" s="16" t="str">
        <f t="shared" si="124"/>
        <v>TT11100</v>
      </c>
      <c r="AK232" s="16" t="str">
        <f t="shared" si="135"/>
        <v>A18</v>
      </c>
      <c r="AL232" s="16" t="str">
        <f t="shared" si="146"/>
        <v>TI</v>
      </c>
      <c r="AM232" s="16" t="str">
        <f t="shared" si="136"/>
        <v>1100</v>
      </c>
      <c r="AN232" s="16" t="str">
        <f t="shared" si="147"/>
        <v/>
      </c>
      <c r="AO232" s="16" t="str">
        <f t="shared" si="137"/>
        <v/>
      </c>
      <c r="AP232" s="16" t="str">
        <f t="shared" si="138"/>
        <v/>
      </c>
      <c r="AQ232" s="226"/>
      <c r="AR232" s="16" t="str">
        <f t="shared" si="139"/>
        <v>A18TI1100</v>
      </c>
      <c r="AS232" s="16" t="str">
        <f t="shared" si="140"/>
        <v>ok</v>
      </c>
      <c r="AW232" s="16" t="str">
        <f t="shared" si="121"/>
        <v>0</v>
      </c>
      <c r="AX232" s="16">
        <f t="shared" si="122"/>
        <v>200</v>
      </c>
      <c r="AY232" s="16" t="str">
        <f t="shared" si="141"/>
        <v>°C</v>
      </c>
    </row>
    <row r="233" spans="1:51" ht="15" customHeight="1" x14ac:dyDescent="0.2">
      <c r="A233" s="16" t="str">
        <f t="shared" si="133"/>
        <v>ID-S01AP1030-00231</v>
      </c>
      <c r="B233" s="17">
        <v>231</v>
      </c>
      <c r="C233" s="17"/>
      <c r="D233" s="18" t="s">
        <v>539</v>
      </c>
      <c r="E233" s="19" t="s">
        <v>540</v>
      </c>
      <c r="F233" s="20"/>
      <c r="G233" s="21" t="s">
        <v>27</v>
      </c>
      <c r="H233" s="22" t="s">
        <v>28</v>
      </c>
      <c r="I233" s="23" t="s">
        <v>347</v>
      </c>
      <c r="J233" s="22" t="s">
        <v>348</v>
      </c>
      <c r="K233" s="22"/>
      <c r="L233" s="22" t="s">
        <v>31</v>
      </c>
      <c r="M233" s="23"/>
      <c r="N233" s="24"/>
      <c r="O233" s="63"/>
      <c r="P233" s="63"/>
      <c r="Q233" s="25" t="s">
        <v>32</v>
      </c>
      <c r="R233" s="26" t="s">
        <v>33</v>
      </c>
      <c r="S233" s="27" t="s">
        <v>34</v>
      </c>
      <c r="T233" s="28" t="s">
        <v>35</v>
      </c>
      <c r="U233" s="29">
        <v>200</v>
      </c>
      <c r="V233" s="30" t="s">
        <v>332</v>
      </c>
      <c r="W233" s="31"/>
      <c r="X233" s="22">
        <v>12</v>
      </c>
      <c r="Y233" s="152"/>
      <c r="Z233" s="139" t="s">
        <v>2964</v>
      </c>
      <c r="AA233" s="155">
        <f>COUNTIF($Z$1:Z233,Z233)</f>
        <v>3</v>
      </c>
      <c r="AB233" s="83">
        <f t="shared" si="142"/>
        <v>11</v>
      </c>
      <c r="AC233" s="122" t="str">
        <f>VLOOKUP(Z233,'module list'!A:B,2,0)</f>
        <v>AI</v>
      </c>
      <c r="AD233" s="122"/>
      <c r="AE233" s="32"/>
      <c r="AF233" s="33" t="s">
        <v>37</v>
      </c>
      <c r="AG233" s="16" t="str">
        <f t="shared" si="134"/>
        <v>12.1.5</v>
      </c>
      <c r="AH233" s="222" t="str">
        <f t="shared" si="132"/>
        <v>TT11101 filling act.carb. SL1100</v>
      </c>
      <c r="AI233" s="224"/>
      <c r="AJ233" s="16" t="str">
        <f t="shared" si="124"/>
        <v>TT11101</v>
      </c>
      <c r="AK233" s="16" t="str">
        <f t="shared" si="135"/>
        <v>A18</v>
      </c>
      <c r="AL233" s="16" t="str">
        <f t="shared" si="146"/>
        <v>TI</v>
      </c>
      <c r="AM233" s="16" t="str">
        <f t="shared" si="136"/>
        <v>1101</v>
      </c>
      <c r="AN233" s="16" t="str">
        <f t="shared" si="147"/>
        <v/>
      </c>
      <c r="AO233" s="16" t="str">
        <f t="shared" si="137"/>
        <v/>
      </c>
      <c r="AP233" s="16" t="str">
        <f t="shared" si="138"/>
        <v/>
      </c>
      <c r="AQ233" s="226"/>
      <c r="AR233" s="16" t="str">
        <f t="shared" si="139"/>
        <v>A18TI1101</v>
      </c>
      <c r="AS233" s="16" t="str">
        <f t="shared" si="140"/>
        <v>ok</v>
      </c>
      <c r="AW233" s="16" t="str">
        <f t="shared" si="121"/>
        <v>0</v>
      </c>
      <c r="AX233" s="16">
        <f t="shared" si="122"/>
        <v>200</v>
      </c>
      <c r="AY233" s="16" t="str">
        <f t="shared" si="141"/>
        <v>°C</v>
      </c>
    </row>
    <row r="234" spans="1:51" ht="15" customHeight="1" x14ac:dyDescent="0.2">
      <c r="A234" s="16" t="str">
        <f t="shared" si="133"/>
        <v>ID-S01AP1030-00232</v>
      </c>
      <c r="B234" s="17">
        <v>232</v>
      </c>
      <c r="C234" s="17"/>
      <c r="D234" s="18" t="s">
        <v>541</v>
      </c>
      <c r="E234" s="19" t="s">
        <v>542</v>
      </c>
      <c r="F234" s="20"/>
      <c r="G234" s="21" t="s">
        <v>27</v>
      </c>
      <c r="H234" s="22" t="s">
        <v>28</v>
      </c>
      <c r="I234" s="23" t="s">
        <v>347</v>
      </c>
      <c r="J234" s="22" t="s">
        <v>348</v>
      </c>
      <c r="K234" s="22"/>
      <c r="L234" s="22" t="s">
        <v>31</v>
      </c>
      <c r="M234" s="23"/>
      <c r="N234" s="24"/>
      <c r="O234" s="63"/>
      <c r="P234" s="63"/>
      <c r="Q234" s="25" t="s">
        <v>543</v>
      </c>
      <c r="R234" s="26" t="s">
        <v>33</v>
      </c>
      <c r="S234" s="27" t="s">
        <v>34</v>
      </c>
      <c r="T234" s="28" t="s">
        <v>35</v>
      </c>
      <c r="U234" s="29">
        <v>200</v>
      </c>
      <c r="V234" s="30" t="s">
        <v>332</v>
      </c>
      <c r="W234" s="31"/>
      <c r="X234" s="22">
        <v>31</v>
      </c>
      <c r="Y234" s="152"/>
      <c r="Z234" s="159"/>
      <c r="AA234" s="155">
        <f>COUNTIF($Z$1:Z234,Z234)</f>
        <v>0</v>
      </c>
      <c r="AB234" s="83">
        <f t="shared" si="142"/>
        <v>0</v>
      </c>
      <c r="AC234" s="122" t="e">
        <f>VLOOKUP(Z234,'module list'!A:B,2,0)</f>
        <v>#N/A</v>
      </c>
      <c r="AD234" s="122"/>
      <c r="AE234" s="32"/>
      <c r="AF234" s="33" t="s">
        <v>476</v>
      </c>
      <c r="AG234" s="16" t="str">
        <f t="shared" si="134"/>
        <v/>
      </c>
      <c r="AH234" s="222" t="str">
        <f t="shared" si="132"/>
        <v>TT11102 act.carb. silos SL1100</v>
      </c>
      <c r="AI234" s="224"/>
      <c r="AJ234" s="16" t="str">
        <f t="shared" si="124"/>
        <v>TT11102</v>
      </c>
      <c r="AK234" s="16" t="str">
        <f t="shared" si="135"/>
        <v>A18</v>
      </c>
      <c r="AL234" s="16" t="str">
        <f t="shared" si="146"/>
        <v>TI</v>
      </c>
      <c r="AM234" s="16" t="str">
        <f t="shared" si="136"/>
        <v>1102</v>
      </c>
      <c r="AN234" s="16" t="str">
        <f t="shared" si="147"/>
        <v/>
      </c>
      <c r="AO234" s="16" t="str">
        <f t="shared" si="137"/>
        <v/>
      </c>
      <c r="AP234" s="16" t="str">
        <f t="shared" si="138"/>
        <v/>
      </c>
      <c r="AQ234" s="226"/>
      <c r="AR234" s="16" t="str">
        <f t="shared" si="139"/>
        <v>A18TI1102</v>
      </c>
      <c r="AS234" s="16" t="str">
        <f t="shared" si="140"/>
        <v>ok</v>
      </c>
      <c r="AW234" s="16" t="str">
        <f t="shared" si="121"/>
        <v>0</v>
      </c>
      <c r="AX234" s="16">
        <f t="shared" si="122"/>
        <v>200</v>
      </c>
      <c r="AY234" s="16" t="str">
        <f t="shared" si="141"/>
        <v>°C</v>
      </c>
    </row>
    <row r="235" spans="1:51" ht="15" customHeight="1" x14ac:dyDescent="0.2">
      <c r="A235" s="16" t="str">
        <f t="shared" si="133"/>
        <v>ID-S01AP1030-00233</v>
      </c>
      <c r="B235" s="17">
        <v>233</v>
      </c>
      <c r="C235" s="17"/>
      <c r="D235" s="18" t="s">
        <v>544</v>
      </c>
      <c r="E235" s="19" t="s">
        <v>545</v>
      </c>
      <c r="F235" s="20"/>
      <c r="G235" s="21" t="s">
        <v>27</v>
      </c>
      <c r="H235" s="22" t="s">
        <v>28</v>
      </c>
      <c r="I235" s="23" t="s">
        <v>347</v>
      </c>
      <c r="J235" s="22" t="s">
        <v>348</v>
      </c>
      <c r="K235" s="22"/>
      <c r="L235" s="22" t="s">
        <v>31</v>
      </c>
      <c r="M235" s="23"/>
      <c r="N235" s="24"/>
      <c r="O235" s="63"/>
      <c r="P235" s="63"/>
      <c r="Q235" s="25" t="s">
        <v>543</v>
      </c>
      <c r="R235" s="26" t="s">
        <v>33</v>
      </c>
      <c r="S235" s="27" t="s">
        <v>34</v>
      </c>
      <c r="T235" s="28" t="s">
        <v>35</v>
      </c>
      <c r="U235" s="29">
        <v>200</v>
      </c>
      <c r="V235" s="30" t="s">
        <v>332</v>
      </c>
      <c r="W235" s="31"/>
      <c r="X235" s="22">
        <v>31</v>
      </c>
      <c r="Y235" s="152"/>
      <c r="Z235" s="159"/>
      <c r="AA235" s="155">
        <f>COUNTIF($Z$1:Z235,Z235)</f>
        <v>0</v>
      </c>
      <c r="AB235" s="83">
        <f t="shared" si="142"/>
        <v>0</v>
      </c>
      <c r="AC235" s="122" t="e">
        <f>VLOOKUP(Z235,'module list'!A:B,2,0)</f>
        <v>#N/A</v>
      </c>
      <c r="AD235" s="122"/>
      <c r="AE235" s="32"/>
      <c r="AF235" s="33" t="s">
        <v>476</v>
      </c>
      <c r="AG235" s="16" t="str">
        <f t="shared" si="134"/>
        <v/>
      </c>
      <c r="AH235" s="222" t="str">
        <f t="shared" si="132"/>
        <v>TT11103 act.carb. silos SL1100</v>
      </c>
      <c r="AI235" s="224"/>
      <c r="AJ235" s="16" t="str">
        <f t="shared" si="124"/>
        <v>TT11103</v>
      </c>
      <c r="AK235" s="16" t="str">
        <f t="shared" si="135"/>
        <v>A18</v>
      </c>
      <c r="AL235" s="16" t="str">
        <f t="shared" si="146"/>
        <v>TI</v>
      </c>
      <c r="AM235" s="16" t="str">
        <f t="shared" si="136"/>
        <v>1103</v>
      </c>
      <c r="AN235" s="16" t="str">
        <f t="shared" si="147"/>
        <v/>
      </c>
      <c r="AO235" s="16" t="str">
        <f t="shared" si="137"/>
        <v/>
      </c>
      <c r="AP235" s="16" t="str">
        <f t="shared" si="138"/>
        <v/>
      </c>
      <c r="AQ235" s="226"/>
      <c r="AR235" s="16" t="str">
        <f t="shared" si="139"/>
        <v>A18TI1103</v>
      </c>
      <c r="AS235" s="16" t="str">
        <f t="shared" si="140"/>
        <v>ok</v>
      </c>
      <c r="AW235" s="16" t="str">
        <f t="shared" si="121"/>
        <v>0</v>
      </c>
      <c r="AX235" s="16">
        <f t="shared" si="122"/>
        <v>200</v>
      </c>
      <c r="AY235" s="16" t="str">
        <f t="shared" si="141"/>
        <v>°C</v>
      </c>
    </row>
    <row r="236" spans="1:51" ht="15" customHeight="1" x14ac:dyDescent="0.2">
      <c r="A236" s="16" t="str">
        <f t="shared" si="133"/>
        <v>ID-S01AP1030-00234</v>
      </c>
      <c r="B236" s="17">
        <v>234</v>
      </c>
      <c r="C236" s="17"/>
      <c r="D236" s="18" t="s">
        <v>546</v>
      </c>
      <c r="E236" s="19" t="s">
        <v>547</v>
      </c>
      <c r="F236" s="20"/>
      <c r="G236" s="21" t="s">
        <v>27</v>
      </c>
      <c r="H236" s="22" t="s">
        <v>28</v>
      </c>
      <c r="I236" s="23" t="s">
        <v>347</v>
      </c>
      <c r="J236" s="22" t="s">
        <v>216</v>
      </c>
      <c r="K236" s="22"/>
      <c r="L236" s="22" t="s">
        <v>31</v>
      </c>
      <c r="M236" s="23"/>
      <c r="N236" s="24"/>
      <c r="O236" s="63"/>
      <c r="P236" s="63"/>
      <c r="Q236" s="25" t="s">
        <v>32</v>
      </c>
      <c r="R236" s="26" t="s">
        <v>292</v>
      </c>
      <c r="S236" s="27" t="s">
        <v>34</v>
      </c>
      <c r="T236" s="28" t="s">
        <v>35</v>
      </c>
      <c r="U236" s="29">
        <v>50</v>
      </c>
      <c r="V236" s="30" t="s">
        <v>337</v>
      </c>
      <c r="W236" s="126" t="s">
        <v>2918</v>
      </c>
      <c r="X236" s="22">
        <v>12</v>
      </c>
      <c r="Y236" s="152"/>
      <c r="Z236" s="157" t="s">
        <v>2972</v>
      </c>
      <c r="AA236" s="155">
        <f>COUNTIF($Z$1:Z236,Z236)</f>
        <v>7</v>
      </c>
      <c r="AB236" s="83">
        <f t="shared" si="142"/>
        <v>9</v>
      </c>
      <c r="AC236" s="122" t="str">
        <f>VLOOKUP(Z236,'module list'!A:B,2,0)</f>
        <v>AI</v>
      </c>
      <c r="AD236" s="122"/>
      <c r="AE236" s="32"/>
      <c r="AF236" s="78" t="s">
        <v>2919</v>
      </c>
      <c r="AG236" s="16" t="str">
        <f t="shared" si="134"/>
        <v>12.1.5</v>
      </c>
      <c r="AH236" s="222" t="str">
        <f t="shared" si="132"/>
        <v>WT1100 act.carb. silos SL1100</v>
      </c>
      <c r="AI236" s="224"/>
      <c r="AJ236" s="16" t="str">
        <f t="shared" si="124"/>
        <v>WT1100</v>
      </c>
      <c r="AK236" s="16" t="str">
        <f t="shared" si="135"/>
        <v>A18</v>
      </c>
      <c r="AL236" s="16" t="str">
        <f t="shared" si="146"/>
        <v>WI</v>
      </c>
      <c r="AM236" s="16" t="str">
        <f t="shared" si="136"/>
        <v>1100</v>
      </c>
      <c r="AN236" s="16" t="str">
        <f t="shared" si="147"/>
        <v/>
      </c>
      <c r="AO236" s="16" t="str">
        <f t="shared" si="137"/>
        <v/>
      </c>
      <c r="AP236" s="16" t="str">
        <f t="shared" si="138"/>
        <v/>
      </c>
      <c r="AQ236" s="226"/>
      <c r="AR236" s="16" t="str">
        <f t="shared" si="139"/>
        <v>A18WI1100</v>
      </c>
      <c r="AS236" s="16" t="str">
        <f t="shared" si="140"/>
        <v>ok</v>
      </c>
      <c r="AW236" s="16" t="str">
        <f t="shared" si="121"/>
        <v>0</v>
      </c>
      <c r="AX236" s="16">
        <f t="shared" si="122"/>
        <v>50</v>
      </c>
      <c r="AY236" s="16" t="str">
        <f t="shared" si="141"/>
        <v>ton</v>
      </c>
    </row>
    <row r="237" spans="1:51" ht="15" customHeight="1" x14ac:dyDescent="0.2">
      <c r="A237" s="16" t="str">
        <f t="shared" si="133"/>
        <v>ID-S01AP1030-00235</v>
      </c>
      <c r="B237" s="17">
        <v>235</v>
      </c>
      <c r="C237" s="17"/>
      <c r="D237" s="18" t="s">
        <v>548</v>
      </c>
      <c r="E237" s="19" t="s">
        <v>549</v>
      </c>
      <c r="F237" s="20"/>
      <c r="G237" s="21" t="s">
        <v>27</v>
      </c>
      <c r="H237" s="22" t="s">
        <v>28</v>
      </c>
      <c r="I237" s="23" t="s">
        <v>347</v>
      </c>
      <c r="J237" s="22" t="s">
        <v>216</v>
      </c>
      <c r="K237" s="22"/>
      <c r="L237" s="22" t="s">
        <v>31</v>
      </c>
      <c r="M237" s="23"/>
      <c r="N237" s="24"/>
      <c r="O237" s="63"/>
      <c r="P237" s="63"/>
      <c r="Q237" s="25" t="s">
        <v>32</v>
      </c>
      <c r="R237" s="26" t="s">
        <v>292</v>
      </c>
      <c r="S237" s="27" t="s">
        <v>34</v>
      </c>
      <c r="T237" s="28" t="s">
        <v>35</v>
      </c>
      <c r="U237" s="29">
        <v>600</v>
      </c>
      <c r="V237" s="30" t="s">
        <v>340</v>
      </c>
      <c r="W237" s="126" t="s">
        <v>2918</v>
      </c>
      <c r="X237" s="22">
        <v>12</v>
      </c>
      <c r="Y237" s="152"/>
      <c r="Z237" s="157" t="s">
        <v>2972</v>
      </c>
      <c r="AA237" s="155">
        <f>COUNTIF($Z$1:Z237,Z237)</f>
        <v>8</v>
      </c>
      <c r="AB237" s="83">
        <f t="shared" si="142"/>
        <v>9</v>
      </c>
      <c r="AC237" s="122" t="str">
        <f>VLOOKUP(Z237,'module list'!A:B,2,0)</f>
        <v>AI</v>
      </c>
      <c r="AD237" s="122"/>
      <c r="AE237" s="32"/>
      <c r="AF237" s="78" t="s">
        <v>2919</v>
      </c>
      <c r="AG237" s="16" t="str">
        <f t="shared" si="134"/>
        <v>12.1.5</v>
      </c>
      <c r="AH237" s="222" t="str">
        <f t="shared" si="132"/>
        <v>WT1104A act.carb. hopper HP1101A</v>
      </c>
      <c r="AI237" s="224"/>
      <c r="AJ237" s="16" t="str">
        <f t="shared" si="124"/>
        <v>WT1104A</v>
      </c>
      <c r="AK237" s="16" t="str">
        <f t="shared" si="135"/>
        <v>A18</v>
      </c>
      <c r="AL237" s="16" t="str">
        <f t="shared" si="146"/>
        <v>WI</v>
      </c>
      <c r="AM237" s="16" t="str">
        <f t="shared" si="136"/>
        <v>1104</v>
      </c>
      <c r="AN237" s="16" t="str">
        <f t="shared" si="147"/>
        <v>A</v>
      </c>
      <c r="AO237" s="16" t="str">
        <f t="shared" si="137"/>
        <v/>
      </c>
      <c r="AP237" s="16" t="str">
        <f t="shared" si="138"/>
        <v/>
      </c>
      <c r="AQ237" s="226"/>
      <c r="AR237" s="16" t="str">
        <f t="shared" si="139"/>
        <v>A18WI1104A</v>
      </c>
      <c r="AS237" s="16" t="str">
        <f t="shared" si="140"/>
        <v>ok</v>
      </c>
      <c r="AW237" s="16" t="str">
        <f t="shared" si="121"/>
        <v>0</v>
      </c>
      <c r="AX237" s="16">
        <f t="shared" si="122"/>
        <v>600</v>
      </c>
      <c r="AY237" s="16" t="str">
        <f t="shared" si="141"/>
        <v>kg</v>
      </c>
    </row>
    <row r="238" spans="1:51" ht="15" customHeight="1" x14ac:dyDescent="0.2">
      <c r="A238" s="16" t="str">
        <f t="shared" si="133"/>
        <v>ID-S01AP1030-00236</v>
      </c>
      <c r="B238" s="17">
        <v>236</v>
      </c>
      <c r="C238" s="17"/>
      <c r="D238" s="18" t="s">
        <v>550</v>
      </c>
      <c r="E238" s="19" t="s">
        <v>551</v>
      </c>
      <c r="F238" s="20"/>
      <c r="G238" s="21" t="s">
        <v>27</v>
      </c>
      <c r="H238" s="22" t="s">
        <v>28</v>
      </c>
      <c r="I238" s="23" t="s">
        <v>347</v>
      </c>
      <c r="J238" s="22" t="s">
        <v>216</v>
      </c>
      <c r="K238" s="22"/>
      <c r="L238" s="22" t="s">
        <v>31</v>
      </c>
      <c r="M238" s="23"/>
      <c r="N238" s="24"/>
      <c r="O238" s="63"/>
      <c r="P238" s="63"/>
      <c r="Q238" s="25" t="s">
        <v>32</v>
      </c>
      <c r="R238" s="26" t="s">
        <v>292</v>
      </c>
      <c r="S238" s="27" t="s">
        <v>34</v>
      </c>
      <c r="T238" s="28" t="s">
        <v>35</v>
      </c>
      <c r="U238" s="29">
        <v>600</v>
      </c>
      <c r="V238" s="30" t="s">
        <v>340</v>
      </c>
      <c r="W238" s="126" t="s">
        <v>2918</v>
      </c>
      <c r="X238" s="22">
        <v>12</v>
      </c>
      <c r="Y238" s="152"/>
      <c r="Z238" s="157" t="s">
        <v>2972</v>
      </c>
      <c r="AA238" s="155">
        <f>COUNTIF($Z$1:Z238,Z238)</f>
        <v>9</v>
      </c>
      <c r="AB238" s="83">
        <f t="shared" si="142"/>
        <v>9</v>
      </c>
      <c r="AC238" s="122" t="str">
        <f>VLOOKUP(Z238,'module list'!A:B,2,0)</f>
        <v>AI</v>
      </c>
      <c r="AD238" s="122"/>
      <c r="AE238" s="32"/>
      <c r="AF238" s="78" t="s">
        <v>2919</v>
      </c>
      <c r="AG238" s="16" t="str">
        <f t="shared" si="134"/>
        <v>12.1.5</v>
      </c>
      <c r="AH238" s="222" t="str">
        <f t="shared" si="132"/>
        <v>WT1104B act.carb. hopper HP1101B</v>
      </c>
      <c r="AI238" s="224"/>
      <c r="AJ238" s="16" t="str">
        <f t="shared" si="124"/>
        <v>WT1104B</v>
      </c>
      <c r="AK238" s="16" t="str">
        <f t="shared" si="135"/>
        <v>A18</v>
      </c>
      <c r="AL238" s="16" t="str">
        <f t="shared" si="146"/>
        <v>WI</v>
      </c>
      <c r="AM238" s="16" t="str">
        <f t="shared" si="136"/>
        <v>1104</v>
      </c>
      <c r="AN238" s="16" t="str">
        <f t="shared" si="147"/>
        <v>B</v>
      </c>
      <c r="AO238" s="16" t="str">
        <f t="shared" si="137"/>
        <v/>
      </c>
      <c r="AP238" s="16" t="str">
        <f t="shared" si="138"/>
        <v/>
      </c>
      <c r="AQ238" s="226"/>
      <c r="AR238" s="16" t="str">
        <f t="shared" si="139"/>
        <v>A18WI1104B</v>
      </c>
      <c r="AS238" s="16" t="str">
        <f t="shared" si="140"/>
        <v>ok</v>
      </c>
      <c r="AW238" s="16" t="str">
        <f t="shared" si="121"/>
        <v>0</v>
      </c>
      <c r="AX238" s="16">
        <f t="shared" si="122"/>
        <v>600</v>
      </c>
      <c r="AY238" s="16" t="str">
        <f t="shared" si="141"/>
        <v>kg</v>
      </c>
    </row>
    <row r="239" spans="1:51" ht="15" customHeight="1" x14ac:dyDescent="0.2">
      <c r="A239" s="16" t="str">
        <f t="shared" si="133"/>
        <v>ID-S01AP1030-00237</v>
      </c>
      <c r="B239" s="17">
        <v>237</v>
      </c>
      <c r="C239" s="17"/>
      <c r="D239" s="18" t="s">
        <v>552</v>
      </c>
      <c r="E239" s="19" t="s">
        <v>553</v>
      </c>
      <c r="F239" s="20"/>
      <c r="G239" s="21" t="s">
        <v>27</v>
      </c>
      <c r="H239" s="22" t="s">
        <v>28</v>
      </c>
      <c r="I239" s="23" t="s">
        <v>347</v>
      </c>
      <c r="J239" s="22" t="s">
        <v>384</v>
      </c>
      <c r="K239" s="22"/>
      <c r="L239" s="22" t="s">
        <v>31</v>
      </c>
      <c r="M239" s="23"/>
      <c r="N239" s="24"/>
      <c r="O239" s="63"/>
      <c r="P239" s="63"/>
      <c r="Q239" s="25" t="s">
        <v>42</v>
      </c>
      <c r="R239" s="26" t="s">
        <v>43</v>
      </c>
      <c r="S239" s="26" t="s">
        <v>51</v>
      </c>
      <c r="T239" s="26" t="s">
        <v>45</v>
      </c>
      <c r="U239" s="26" t="s">
        <v>46</v>
      </c>
      <c r="V239" s="34">
        <v>0</v>
      </c>
      <c r="W239" s="31"/>
      <c r="X239" s="22">
        <v>12</v>
      </c>
      <c r="Y239" s="152"/>
      <c r="Z239" s="139" t="s">
        <v>2926</v>
      </c>
      <c r="AA239" s="155">
        <f>COUNTIF($Z$1:Z239,Z239)</f>
        <v>13</v>
      </c>
      <c r="AB239" s="83">
        <f t="shared" si="142"/>
        <v>18</v>
      </c>
      <c r="AC239" s="122" t="str">
        <f>VLOOKUP(Z239,'module list'!A:B,2,0)</f>
        <v>DI</v>
      </c>
      <c r="AD239" s="122"/>
      <c r="AE239" s="32"/>
      <c r="AF239" s="33" t="s">
        <v>37</v>
      </c>
      <c r="AG239" s="16" t="str">
        <f t="shared" si="134"/>
        <v>12.1.7</v>
      </c>
      <c r="AH239" s="222" t="str">
        <f t="shared" si="132"/>
        <v>H ZSH1100 filling act.carb. SL1100</v>
      </c>
      <c r="AI239" s="224"/>
      <c r="AJ239" s="16" t="str">
        <f t="shared" si="124"/>
        <v>H</v>
      </c>
      <c r="AK239" s="16" t="str">
        <f t="shared" si="135"/>
        <v>A18</v>
      </c>
      <c r="AL239" s="16" t="str">
        <f>MID(D239,4,3)</f>
        <v>ZSH</v>
      </c>
      <c r="AM239" s="16" t="str">
        <f t="shared" si="136"/>
        <v>1100</v>
      </c>
      <c r="AN239" s="16" t="str">
        <f>MID(D239,12,1)</f>
        <v/>
      </c>
      <c r="AO239" s="16" t="str">
        <f t="shared" si="137"/>
        <v/>
      </c>
      <c r="AP239" s="16" t="str">
        <f t="shared" si="138"/>
        <v/>
      </c>
      <c r="AQ239" s="226"/>
      <c r="AR239" s="16" t="str">
        <f t="shared" si="139"/>
        <v>A18ZSH1100</v>
      </c>
      <c r="AS239" s="16" t="str">
        <f t="shared" si="140"/>
        <v>ok</v>
      </c>
      <c r="AW239" s="16" t="str">
        <f t="shared" si="121"/>
        <v/>
      </c>
      <c r="AX239" s="16" t="str">
        <f t="shared" si="122"/>
        <v/>
      </c>
      <c r="AY239" s="16">
        <f t="shared" si="141"/>
        <v>0</v>
      </c>
    </row>
    <row r="240" spans="1:51" ht="15" hidden="1" customHeight="1" x14ac:dyDescent="0.2">
      <c r="A240" s="16" t="str">
        <f t="shared" si="133"/>
        <v>ID-S01AP1030-00238</v>
      </c>
      <c r="B240" s="17">
        <v>238</v>
      </c>
      <c r="C240" s="17"/>
      <c r="D240" s="45" t="s">
        <v>554</v>
      </c>
      <c r="E240" s="35" t="s">
        <v>555</v>
      </c>
      <c r="F240" s="46"/>
      <c r="G240" s="21" t="s">
        <v>27</v>
      </c>
      <c r="H240" s="37" t="s">
        <v>28</v>
      </c>
      <c r="I240" s="36" t="s">
        <v>556</v>
      </c>
      <c r="J240" s="37"/>
      <c r="K240" s="37"/>
      <c r="L240" s="22" t="s">
        <v>31</v>
      </c>
      <c r="M240" s="36"/>
      <c r="N240" s="38"/>
      <c r="O240" s="86"/>
      <c r="P240" s="86"/>
      <c r="Q240" s="39" t="s">
        <v>42</v>
      </c>
      <c r="R240" s="40" t="s">
        <v>43</v>
      </c>
      <c r="S240" s="40" t="s">
        <v>44</v>
      </c>
      <c r="T240" s="40" t="s">
        <v>45</v>
      </c>
      <c r="U240" s="40" t="s">
        <v>46</v>
      </c>
      <c r="V240" s="42">
        <v>0</v>
      </c>
      <c r="W240" s="43"/>
      <c r="X240" s="22"/>
      <c r="Y240" s="153"/>
      <c r="Z240" s="158"/>
      <c r="AA240" s="155">
        <f>COUNTIF($Z$1:Z240,Z240)</f>
        <v>0</v>
      </c>
      <c r="AB240" s="83">
        <f t="shared" si="142"/>
        <v>0</v>
      </c>
      <c r="AC240" s="122" t="e">
        <f>VLOOKUP(Z240,'module list'!A:B,2,0)</f>
        <v>#N/A</v>
      </c>
      <c r="AD240" s="37"/>
      <c r="AE240" s="44" t="s">
        <v>172</v>
      </c>
      <c r="AF240" s="33" t="s">
        <v>37</v>
      </c>
      <c r="AG240" s="16" t="str">
        <f t="shared" si="134"/>
        <v/>
      </c>
      <c r="AH240" s="222" t="str">
        <f t="shared" si="132"/>
        <v>CY1155 dolomia to EL1156 - in remote</v>
      </c>
      <c r="AI240" s="224"/>
      <c r="AJ240" s="16" t="str">
        <f t="shared" si="124"/>
        <v>CY1155</v>
      </c>
      <c r="AK240" s="16" t="str">
        <f t="shared" si="135"/>
        <v>A19</v>
      </c>
      <c r="AL240" s="16" t="str">
        <f t="shared" ref="AL240:AL257" si="152">MID(D240,4,2)</f>
        <v>CY</v>
      </c>
      <c r="AM240" s="16" t="str">
        <f t="shared" si="136"/>
        <v>1155</v>
      </c>
      <c r="AO240" s="16" t="str">
        <f t="shared" si="137"/>
        <v>_</v>
      </c>
      <c r="AP240" s="16">
        <f t="shared" si="138"/>
        <v>10</v>
      </c>
      <c r="AQ240" s="16" t="str">
        <f t="shared" ref="AQ240:AQ257" si="153">RIGHT(D240,LEN(D240)-FIND("_",D240))</f>
        <v>YLRE</v>
      </c>
      <c r="AR240" s="16" t="str">
        <f t="shared" si="139"/>
        <v>A19CY1155_YLRE</v>
      </c>
      <c r="AS240" s="16" t="str">
        <f t="shared" si="140"/>
        <v>ok</v>
      </c>
      <c r="AW240" s="16" t="str">
        <f t="shared" ref="AW217:AW280" si="154">IFERROR(IF(FIND("A",AC240,1),S240,""),"")</f>
        <v/>
      </c>
      <c r="AX240" s="16" t="str">
        <f t="shared" ref="AX196:AX259" si="155">IFERROR(IF(FIND("AI",AC240,1),U240,""),"")</f>
        <v/>
      </c>
      <c r="AY240" s="16">
        <f t="shared" si="141"/>
        <v>0</v>
      </c>
    </row>
    <row r="241" spans="1:51" ht="15" hidden="1" customHeight="1" x14ac:dyDescent="0.2">
      <c r="A241" s="16" t="str">
        <f t="shared" si="133"/>
        <v>ID-S01AP1030-00239</v>
      </c>
      <c r="B241" s="17">
        <v>239</v>
      </c>
      <c r="C241" s="17"/>
      <c r="D241" s="45" t="s">
        <v>557</v>
      </c>
      <c r="E241" s="35" t="s">
        <v>558</v>
      </c>
      <c r="F241" s="46"/>
      <c r="G241" s="21" t="s">
        <v>27</v>
      </c>
      <c r="H241" s="37" t="s">
        <v>28</v>
      </c>
      <c r="I241" s="36" t="s">
        <v>556</v>
      </c>
      <c r="J241" s="37"/>
      <c r="K241" s="37"/>
      <c r="L241" s="22" t="s">
        <v>31</v>
      </c>
      <c r="M241" s="36"/>
      <c r="N241" s="38"/>
      <c r="O241" s="86"/>
      <c r="P241" s="86"/>
      <c r="Q241" s="39" t="s">
        <v>42</v>
      </c>
      <c r="R241" s="40" t="s">
        <v>43</v>
      </c>
      <c r="S241" s="40" t="s">
        <v>44</v>
      </c>
      <c r="T241" s="40" t="s">
        <v>45</v>
      </c>
      <c r="U241" s="40" t="s">
        <v>46</v>
      </c>
      <c r="V241" s="42">
        <v>0</v>
      </c>
      <c r="W241" s="43"/>
      <c r="X241" s="22"/>
      <c r="Y241" s="153"/>
      <c r="Z241" s="158"/>
      <c r="AA241" s="155">
        <f>COUNTIF($Z$1:Z241,Z241)</f>
        <v>0</v>
      </c>
      <c r="AB241" s="83">
        <f t="shared" si="142"/>
        <v>0</v>
      </c>
      <c r="AC241" s="122" t="e">
        <f>VLOOKUP(Z241,'module list'!A:B,2,0)</f>
        <v>#N/A</v>
      </c>
      <c r="AD241" s="37"/>
      <c r="AE241" s="44" t="s">
        <v>172</v>
      </c>
      <c r="AF241" s="33" t="s">
        <v>37</v>
      </c>
      <c r="AG241" s="16" t="str">
        <f t="shared" si="134"/>
        <v/>
      </c>
      <c r="AH241" s="222" t="str">
        <f t="shared" si="132"/>
        <v>CY1155 dolomia to EL1156 - in running</v>
      </c>
      <c r="AI241" s="224"/>
      <c r="AJ241" s="16" t="str">
        <f t="shared" si="124"/>
        <v>CY1155</v>
      </c>
      <c r="AK241" s="16" t="str">
        <f t="shared" si="135"/>
        <v>A19</v>
      </c>
      <c r="AL241" s="16" t="str">
        <f t="shared" si="152"/>
        <v>CY</v>
      </c>
      <c r="AM241" s="16" t="str">
        <f t="shared" si="136"/>
        <v>1155</v>
      </c>
      <c r="AO241" s="16" t="str">
        <f t="shared" si="137"/>
        <v>_</v>
      </c>
      <c r="AP241" s="16">
        <f t="shared" si="138"/>
        <v>10</v>
      </c>
      <c r="AQ241" s="16" t="str">
        <f t="shared" si="153"/>
        <v>YLH</v>
      </c>
      <c r="AR241" s="16" t="str">
        <f t="shared" si="139"/>
        <v>A19CY1155_YLH</v>
      </c>
      <c r="AS241" s="16" t="str">
        <f t="shared" si="140"/>
        <v>ok</v>
      </c>
      <c r="AW241" s="16" t="str">
        <f t="shared" si="154"/>
        <v/>
      </c>
      <c r="AX241" s="16" t="str">
        <f t="shared" si="155"/>
        <v/>
      </c>
      <c r="AY241" s="16">
        <f t="shared" si="141"/>
        <v>0</v>
      </c>
    </row>
    <row r="242" spans="1:51" ht="15" hidden="1" customHeight="1" x14ac:dyDescent="0.2">
      <c r="A242" s="16" t="str">
        <f t="shared" si="133"/>
        <v>ID-S01AP1030-00240</v>
      </c>
      <c r="B242" s="17">
        <v>240</v>
      </c>
      <c r="C242" s="17"/>
      <c r="D242" s="45" t="s">
        <v>559</v>
      </c>
      <c r="E242" s="35" t="s">
        <v>560</v>
      </c>
      <c r="F242" s="46"/>
      <c r="G242" s="21" t="s">
        <v>27</v>
      </c>
      <c r="H242" s="37" t="s">
        <v>28</v>
      </c>
      <c r="I242" s="36" t="s">
        <v>556</v>
      </c>
      <c r="J242" s="37"/>
      <c r="K242" s="37"/>
      <c r="L242" s="22" t="s">
        <v>31</v>
      </c>
      <c r="M242" s="36"/>
      <c r="N242" s="38"/>
      <c r="O242" s="86"/>
      <c r="P242" s="86"/>
      <c r="Q242" s="39" t="s">
        <v>42</v>
      </c>
      <c r="R242" s="40" t="s">
        <v>43</v>
      </c>
      <c r="S242" s="40" t="s">
        <v>51</v>
      </c>
      <c r="T242" s="40" t="s">
        <v>45</v>
      </c>
      <c r="U242" s="40" t="s">
        <v>46</v>
      </c>
      <c r="V242" s="42">
        <v>0</v>
      </c>
      <c r="W242" s="43"/>
      <c r="X242" s="22"/>
      <c r="Y242" s="153"/>
      <c r="Z242" s="158"/>
      <c r="AA242" s="155">
        <f>COUNTIF($Z$1:Z242,Z242)</f>
        <v>0</v>
      </c>
      <c r="AB242" s="83">
        <f t="shared" si="142"/>
        <v>0</v>
      </c>
      <c r="AC242" s="122" t="e">
        <f>VLOOKUP(Z242,'module list'!A:B,2,0)</f>
        <v>#N/A</v>
      </c>
      <c r="AD242" s="37"/>
      <c r="AE242" s="44" t="s">
        <v>172</v>
      </c>
      <c r="AF242" s="33" t="s">
        <v>37</v>
      </c>
      <c r="AG242" s="16" t="str">
        <f t="shared" si="134"/>
        <v/>
      </c>
      <c r="AH242" s="222" t="str">
        <f t="shared" si="132"/>
        <v>CY1155 dolomia to EL1156 - supply fault</v>
      </c>
      <c r="AI242" s="224"/>
      <c r="AJ242" s="16" t="str">
        <f t="shared" si="124"/>
        <v>CY1155</v>
      </c>
      <c r="AK242" s="16" t="str">
        <f t="shared" si="135"/>
        <v>A19</v>
      </c>
      <c r="AL242" s="16" t="str">
        <f t="shared" si="152"/>
        <v>CY</v>
      </c>
      <c r="AM242" s="16" t="str">
        <f t="shared" si="136"/>
        <v>1155</v>
      </c>
      <c r="AO242" s="16" t="str">
        <f t="shared" si="137"/>
        <v>_</v>
      </c>
      <c r="AP242" s="16">
        <f t="shared" si="138"/>
        <v>10</v>
      </c>
      <c r="AQ242" s="16" t="str">
        <f t="shared" si="153"/>
        <v>YSG</v>
      </c>
      <c r="AR242" s="16" t="str">
        <f t="shared" si="139"/>
        <v>A19CY1155_YSG</v>
      </c>
      <c r="AS242" s="16" t="str">
        <f t="shared" si="140"/>
        <v>ok</v>
      </c>
      <c r="AW242" s="16" t="str">
        <f t="shared" si="154"/>
        <v/>
      </c>
      <c r="AX242" s="16" t="str">
        <f t="shared" si="155"/>
        <v/>
      </c>
      <c r="AY242" s="16">
        <f t="shared" si="141"/>
        <v>0</v>
      </c>
    </row>
    <row r="243" spans="1:51" ht="15" hidden="1" customHeight="1" x14ac:dyDescent="0.2">
      <c r="A243" s="16" t="str">
        <f t="shared" si="133"/>
        <v>ID-S01AP1030-00241</v>
      </c>
      <c r="B243" s="17">
        <v>241</v>
      </c>
      <c r="C243" s="17"/>
      <c r="D243" s="45" t="s">
        <v>561</v>
      </c>
      <c r="E243" s="35" t="s">
        <v>562</v>
      </c>
      <c r="F243" s="46"/>
      <c r="G243" s="21" t="s">
        <v>27</v>
      </c>
      <c r="H243" s="37" t="s">
        <v>28</v>
      </c>
      <c r="I243" s="36" t="s">
        <v>556</v>
      </c>
      <c r="J243" s="37"/>
      <c r="K243" s="37"/>
      <c r="L243" s="22" t="s">
        <v>31</v>
      </c>
      <c r="M243" s="36"/>
      <c r="N243" s="38"/>
      <c r="O243" s="86"/>
      <c r="P243" s="86"/>
      <c r="Q243" s="39" t="s">
        <v>54</v>
      </c>
      <c r="R243" s="40" t="s">
        <v>55</v>
      </c>
      <c r="S243" s="40" t="s">
        <v>44</v>
      </c>
      <c r="T243" s="40" t="s">
        <v>56</v>
      </c>
      <c r="U243" s="40" t="s">
        <v>57</v>
      </c>
      <c r="V243" s="34">
        <v>0</v>
      </c>
      <c r="W243" s="31"/>
      <c r="X243" s="22"/>
      <c r="Y243" s="152"/>
      <c r="Z243" s="159"/>
      <c r="AA243" s="155">
        <f>COUNTIF($Z$1:Z243,Z243)</f>
        <v>0</v>
      </c>
      <c r="AB243" s="83">
        <f t="shared" si="142"/>
        <v>0</v>
      </c>
      <c r="AC243" s="122" t="e">
        <f>VLOOKUP(Z243,'module list'!A:B,2,0)</f>
        <v>#N/A</v>
      </c>
      <c r="AD243" s="122"/>
      <c r="AE243" s="44" t="s">
        <v>172</v>
      </c>
      <c r="AF243" s="33" t="s">
        <v>37</v>
      </c>
      <c r="AG243" s="16" t="str">
        <f t="shared" si="134"/>
        <v/>
      </c>
      <c r="AH243" s="222" t="str">
        <f t="shared" si="132"/>
        <v>CY1155 dolomia to EL1156 - start/stop</v>
      </c>
      <c r="AI243" s="224"/>
      <c r="AJ243" s="16" t="str">
        <f t="shared" si="124"/>
        <v>CY1155</v>
      </c>
      <c r="AK243" s="16" t="str">
        <f t="shared" si="135"/>
        <v>A19</v>
      </c>
      <c r="AL243" s="16" t="str">
        <f t="shared" si="152"/>
        <v>CY</v>
      </c>
      <c r="AM243" s="16" t="str">
        <f t="shared" si="136"/>
        <v>1155</v>
      </c>
      <c r="AO243" s="16" t="str">
        <f t="shared" si="137"/>
        <v>_</v>
      </c>
      <c r="AP243" s="16">
        <f t="shared" si="138"/>
        <v>10</v>
      </c>
      <c r="AQ243" s="16" t="str">
        <f t="shared" si="153"/>
        <v>HSH</v>
      </c>
      <c r="AR243" s="16" t="str">
        <f t="shared" si="139"/>
        <v>A19CY1155_HSH</v>
      </c>
      <c r="AS243" s="16" t="str">
        <f t="shared" si="140"/>
        <v>ok</v>
      </c>
      <c r="AW243" s="16" t="str">
        <f t="shared" si="154"/>
        <v/>
      </c>
      <c r="AX243" s="16" t="str">
        <f t="shared" si="155"/>
        <v/>
      </c>
      <c r="AY243" s="16">
        <f t="shared" si="141"/>
        <v>0</v>
      </c>
    </row>
    <row r="244" spans="1:51" ht="15" customHeight="1" x14ac:dyDescent="0.2">
      <c r="A244" s="16" t="str">
        <f t="shared" si="133"/>
        <v>ID-S01AP1030-00242</v>
      </c>
      <c r="B244" s="17">
        <v>242</v>
      </c>
      <c r="C244" s="17"/>
      <c r="D244" s="18" t="s">
        <v>563</v>
      </c>
      <c r="E244" s="19" t="s">
        <v>564</v>
      </c>
      <c r="F244" s="20"/>
      <c r="G244" s="21" t="s">
        <v>27</v>
      </c>
      <c r="H244" s="22" t="s">
        <v>28</v>
      </c>
      <c r="I244" s="23" t="s">
        <v>556</v>
      </c>
      <c r="J244" s="22" t="s">
        <v>41</v>
      </c>
      <c r="K244" s="22"/>
      <c r="L244" s="22" t="s">
        <v>31</v>
      </c>
      <c r="M244" s="23"/>
      <c r="N244" s="24"/>
      <c r="O244" s="63"/>
      <c r="P244" s="63"/>
      <c r="Q244" s="25" t="s">
        <v>42</v>
      </c>
      <c r="R244" s="26" t="s">
        <v>43</v>
      </c>
      <c r="S244" s="26" t="s">
        <v>44</v>
      </c>
      <c r="T244" s="26" t="s">
        <v>45</v>
      </c>
      <c r="U244" s="26" t="s">
        <v>46</v>
      </c>
      <c r="V244" s="34">
        <v>0</v>
      </c>
      <c r="W244" s="31"/>
      <c r="X244" s="22">
        <v>12</v>
      </c>
      <c r="Y244" s="152" t="str">
        <f t="shared" ref="Y244:Y246" si="156">AN244</f>
        <v>A</v>
      </c>
      <c r="Z244" s="142" t="s">
        <v>2920</v>
      </c>
      <c r="AA244" s="155">
        <f>COUNTIF($Z$1:Z244,Z244)</f>
        <v>26</v>
      </c>
      <c r="AB244" s="83">
        <f t="shared" si="142"/>
        <v>30</v>
      </c>
      <c r="AC244" s="122" t="str">
        <f>VLOOKUP(Z244,'module list'!A:B,2,0)</f>
        <v>DI</v>
      </c>
      <c r="AD244" s="122"/>
      <c r="AE244" s="32"/>
      <c r="AF244" s="33" t="s">
        <v>37</v>
      </c>
      <c r="AG244" s="16" t="str">
        <f t="shared" si="134"/>
        <v>12.1.1</v>
      </c>
      <c r="AH244" s="222" t="str">
        <f t="shared" si="132"/>
        <v>CK1106A dolomia pneu.convey. - in remote</v>
      </c>
      <c r="AI244" s="224"/>
      <c r="AJ244" s="16" t="str">
        <f t="shared" ref="AJ244:AJ307" si="157">LEFT(AH244,FIND(" ",AH244)-1)</f>
        <v>CK1106A</v>
      </c>
      <c r="AK244" s="16" t="str">
        <f t="shared" si="135"/>
        <v>A19</v>
      </c>
      <c r="AL244" s="16" t="str">
        <f t="shared" si="152"/>
        <v>CK</v>
      </c>
      <c r="AM244" s="16" t="str">
        <f t="shared" si="136"/>
        <v>1106</v>
      </c>
      <c r="AN244" s="16" t="str">
        <f t="shared" si="147"/>
        <v>A</v>
      </c>
      <c r="AO244" s="16" t="str">
        <f t="shared" si="137"/>
        <v>_</v>
      </c>
      <c r="AP244" s="16">
        <f t="shared" si="138"/>
        <v>11</v>
      </c>
      <c r="AQ244" s="16" t="str">
        <f t="shared" si="153"/>
        <v>YLRE</v>
      </c>
      <c r="AR244" s="16" t="str">
        <f t="shared" si="139"/>
        <v>A19CK1106A_YLRE</v>
      </c>
      <c r="AS244" s="16" t="str">
        <f t="shared" si="140"/>
        <v>ok</v>
      </c>
      <c r="AW244" s="16" t="str">
        <f t="shared" ref="AW244:AW266" si="158">IFERROR(IF(FIND("A",Q244,1),S244,""),"")</f>
        <v/>
      </c>
      <c r="AX244" s="16" t="str">
        <f t="shared" ref="AX244:AX266" si="159">IFERROR(IF(FIND("AI",Q244,1),U244,""),"")</f>
        <v/>
      </c>
      <c r="AY244" s="16">
        <f t="shared" si="141"/>
        <v>0</v>
      </c>
    </row>
    <row r="245" spans="1:51" ht="15" customHeight="1" x14ac:dyDescent="0.2">
      <c r="A245" s="16" t="str">
        <f t="shared" si="133"/>
        <v>ID-S01AP1030-00243</v>
      </c>
      <c r="B245" s="17">
        <v>243</v>
      </c>
      <c r="C245" s="17"/>
      <c r="D245" s="18" t="s">
        <v>565</v>
      </c>
      <c r="E245" s="19" t="s">
        <v>566</v>
      </c>
      <c r="F245" s="20"/>
      <c r="G245" s="21" t="s">
        <v>27</v>
      </c>
      <c r="H245" s="22" t="s">
        <v>28</v>
      </c>
      <c r="I245" s="23" t="s">
        <v>556</v>
      </c>
      <c r="J245" s="22" t="s">
        <v>41</v>
      </c>
      <c r="K245" s="22"/>
      <c r="L245" s="22" t="s">
        <v>31</v>
      </c>
      <c r="M245" s="23"/>
      <c r="N245" s="24"/>
      <c r="O245" s="63"/>
      <c r="P245" s="63"/>
      <c r="Q245" s="25" t="s">
        <v>42</v>
      </c>
      <c r="R245" s="26" t="s">
        <v>43</v>
      </c>
      <c r="S245" s="26" t="s">
        <v>44</v>
      </c>
      <c r="T245" s="26" t="s">
        <v>45</v>
      </c>
      <c r="U245" s="26" t="s">
        <v>46</v>
      </c>
      <c r="V245" s="34">
        <v>0</v>
      </c>
      <c r="W245" s="31"/>
      <c r="X245" s="22">
        <v>12</v>
      </c>
      <c r="Y245" s="152" t="str">
        <f t="shared" si="156"/>
        <v>A</v>
      </c>
      <c r="Z245" s="142" t="s">
        <v>2920</v>
      </c>
      <c r="AA245" s="155">
        <f>COUNTIF($Z$1:Z245,Z245)</f>
        <v>27</v>
      </c>
      <c r="AB245" s="83">
        <f t="shared" si="142"/>
        <v>30</v>
      </c>
      <c r="AC245" s="122" t="str">
        <f>VLOOKUP(Z245,'module list'!A:B,2,0)</f>
        <v>DI</v>
      </c>
      <c r="AD245" s="122"/>
      <c r="AE245" s="32"/>
      <c r="AF245" s="33" t="s">
        <v>37</v>
      </c>
      <c r="AG245" s="16" t="str">
        <f t="shared" si="134"/>
        <v>12.1.1</v>
      </c>
      <c r="AH245" s="222" t="str">
        <f t="shared" si="132"/>
        <v>CK1106A dolomia pneu.convey. - in running</v>
      </c>
      <c r="AI245" s="224"/>
      <c r="AJ245" s="16" t="str">
        <f t="shared" si="157"/>
        <v>CK1106A</v>
      </c>
      <c r="AK245" s="16" t="str">
        <f t="shared" si="135"/>
        <v>A19</v>
      </c>
      <c r="AL245" s="16" t="str">
        <f t="shared" si="152"/>
        <v>CK</v>
      </c>
      <c r="AM245" s="16" t="str">
        <f t="shared" si="136"/>
        <v>1106</v>
      </c>
      <c r="AN245" s="16" t="str">
        <f t="shared" si="147"/>
        <v>A</v>
      </c>
      <c r="AO245" s="16" t="str">
        <f t="shared" si="137"/>
        <v>_</v>
      </c>
      <c r="AP245" s="16">
        <f t="shared" si="138"/>
        <v>11</v>
      </c>
      <c r="AQ245" s="16" t="str">
        <f t="shared" si="153"/>
        <v>YLH</v>
      </c>
      <c r="AR245" s="16" t="str">
        <f t="shared" si="139"/>
        <v>A19CK1106A_YLH</v>
      </c>
      <c r="AS245" s="16" t="str">
        <f t="shared" si="140"/>
        <v>ok</v>
      </c>
      <c r="AW245" s="16" t="str">
        <f t="shared" si="158"/>
        <v/>
      </c>
      <c r="AX245" s="16" t="str">
        <f t="shared" si="159"/>
        <v/>
      </c>
      <c r="AY245" s="16">
        <f t="shared" si="141"/>
        <v>0</v>
      </c>
    </row>
    <row r="246" spans="1:51" ht="15" customHeight="1" x14ac:dyDescent="0.2">
      <c r="A246" s="16" t="str">
        <f t="shared" si="133"/>
        <v>ID-S01AP1030-00244</v>
      </c>
      <c r="B246" s="17">
        <v>244</v>
      </c>
      <c r="C246" s="17"/>
      <c r="D246" s="18" t="s">
        <v>567</v>
      </c>
      <c r="E246" s="19" t="s">
        <v>568</v>
      </c>
      <c r="F246" s="20"/>
      <c r="G246" s="21" t="s">
        <v>27</v>
      </c>
      <c r="H246" s="22" t="s">
        <v>28</v>
      </c>
      <c r="I246" s="23" t="s">
        <v>556</v>
      </c>
      <c r="J246" s="22" t="s">
        <v>41</v>
      </c>
      <c r="K246" s="22"/>
      <c r="L246" s="22" t="s">
        <v>31</v>
      </c>
      <c r="M246" s="23"/>
      <c r="N246" s="24"/>
      <c r="O246" s="63"/>
      <c r="P246" s="63"/>
      <c r="Q246" s="25" t="s">
        <v>42</v>
      </c>
      <c r="R246" s="26" t="s">
        <v>43</v>
      </c>
      <c r="S246" s="26" t="s">
        <v>51</v>
      </c>
      <c r="T246" s="26" t="s">
        <v>45</v>
      </c>
      <c r="U246" s="26" t="s">
        <v>46</v>
      </c>
      <c r="V246" s="34">
        <v>0</v>
      </c>
      <c r="W246" s="31"/>
      <c r="X246" s="22">
        <v>12</v>
      </c>
      <c r="Y246" s="152" t="str">
        <f t="shared" si="156"/>
        <v>A</v>
      </c>
      <c r="Z246" s="142" t="s">
        <v>2920</v>
      </c>
      <c r="AA246" s="155">
        <f>COUNTIF($Z$1:Z246,Z246)</f>
        <v>28</v>
      </c>
      <c r="AB246" s="83">
        <f t="shared" si="142"/>
        <v>30</v>
      </c>
      <c r="AC246" s="122" t="str">
        <f>VLOOKUP(Z246,'module list'!A:B,2,0)</f>
        <v>DI</v>
      </c>
      <c r="AD246" s="122"/>
      <c r="AE246" s="32"/>
      <c r="AF246" s="33" t="s">
        <v>37</v>
      </c>
      <c r="AG246" s="16" t="str">
        <f t="shared" si="134"/>
        <v>12.1.1</v>
      </c>
      <c r="AH246" s="222" t="str">
        <f t="shared" si="132"/>
        <v>CK1106A dolomia pneu.convey. - supply fault</v>
      </c>
      <c r="AI246" s="224"/>
      <c r="AJ246" s="16" t="str">
        <f t="shared" si="157"/>
        <v>CK1106A</v>
      </c>
      <c r="AK246" s="16" t="str">
        <f t="shared" si="135"/>
        <v>A19</v>
      </c>
      <c r="AL246" s="16" t="str">
        <f t="shared" si="152"/>
        <v>CK</v>
      </c>
      <c r="AM246" s="16" t="str">
        <f t="shared" si="136"/>
        <v>1106</v>
      </c>
      <c r="AN246" s="16" t="str">
        <f t="shared" si="147"/>
        <v>A</v>
      </c>
      <c r="AO246" s="16" t="str">
        <f t="shared" si="137"/>
        <v>_</v>
      </c>
      <c r="AP246" s="16">
        <f t="shared" si="138"/>
        <v>11</v>
      </c>
      <c r="AQ246" s="16" t="str">
        <f t="shared" si="153"/>
        <v>YSG</v>
      </c>
      <c r="AR246" s="16" t="str">
        <f t="shared" si="139"/>
        <v>A19CK1106A_YSG</v>
      </c>
      <c r="AS246" s="16" t="str">
        <f t="shared" si="140"/>
        <v>ok</v>
      </c>
      <c r="AW246" s="16" t="str">
        <f t="shared" si="158"/>
        <v/>
      </c>
      <c r="AX246" s="16" t="str">
        <f t="shared" si="159"/>
        <v/>
      </c>
      <c r="AY246" s="16">
        <f t="shared" si="141"/>
        <v>0</v>
      </c>
    </row>
    <row r="247" spans="1:51" ht="15" customHeight="1" x14ac:dyDescent="0.2">
      <c r="A247" s="16" t="str">
        <f t="shared" si="133"/>
        <v>ID-S01AP1030-00245</v>
      </c>
      <c r="B247" s="17">
        <v>245</v>
      </c>
      <c r="C247" s="17"/>
      <c r="D247" s="18" t="s">
        <v>569</v>
      </c>
      <c r="E247" s="19" t="s">
        <v>570</v>
      </c>
      <c r="F247" s="20"/>
      <c r="G247" s="21" t="s">
        <v>27</v>
      </c>
      <c r="H247" s="22" t="s">
        <v>28</v>
      </c>
      <c r="I247" s="23" t="s">
        <v>556</v>
      </c>
      <c r="J247" s="22" t="s">
        <v>41</v>
      </c>
      <c r="K247" s="22"/>
      <c r="L247" s="22" t="s">
        <v>31</v>
      </c>
      <c r="M247" s="23"/>
      <c r="N247" s="24"/>
      <c r="O247" s="63"/>
      <c r="P247" s="63"/>
      <c r="Q247" s="25" t="s">
        <v>54</v>
      </c>
      <c r="R247" s="26" t="s">
        <v>55</v>
      </c>
      <c r="S247" s="26" t="s">
        <v>44</v>
      </c>
      <c r="T247" s="26" t="s">
        <v>56</v>
      </c>
      <c r="U247" s="26" t="s">
        <v>57</v>
      </c>
      <c r="V247" s="34">
        <v>0</v>
      </c>
      <c r="W247" s="31"/>
      <c r="X247" s="22">
        <v>12</v>
      </c>
      <c r="Y247" s="152"/>
      <c r="Z247" s="139" t="s">
        <v>2945</v>
      </c>
      <c r="AA247" s="155">
        <f>COUNTIF($Z$1:Z247,Z247)</f>
        <v>18</v>
      </c>
      <c r="AB247" s="83">
        <f t="shared" si="142"/>
        <v>39</v>
      </c>
      <c r="AC247" s="122" t="str">
        <f>VLOOKUP(Z247,'module list'!A:B,2,0)</f>
        <v>DO</v>
      </c>
      <c r="AD247" s="122"/>
      <c r="AE247" s="32"/>
      <c r="AF247" s="33" t="s">
        <v>37</v>
      </c>
      <c r="AG247" s="16" t="str">
        <f t="shared" si="134"/>
        <v>12.1.2</v>
      </c>
      <c r="AH247" s="222" t="str">
        <f t="shared" si="132"/>
        <v>CK1106A dolomia pneu.convey. - start/stop</v>
      </c>
      <c r="AI247" s="224"/>
      <c r="AJ247" s="16" t="str">
        <f t="shared" si="157"/>
        <v>CK1106A</v>
      </c>
      <c r="AK247" s="16" t="str">
        <f t="shared" si="135"/>
        <v>A19</v>
      </c>
      <c r="AL247" s="16" t="str">
        <f t="shared" si="152"/>
        <v>CK</v>
      </c>
      <c r="AM247" s="16" t="str">
        <f t="shared" si="136"/>
        <v>1106</v>
      </c>
      <c r="AN247" s="16" t="str">
        <f t="shared" si="147"/>
        <v>A</v>
      </c>
      <c r="AO247" s="16" t="str">
        <f t="shared" si="137"/>
        <v>_</v>
      </c>
      <c r="AP247" s="16">
        <f t="shared" si="138"/>
        <v>11</v>
      </c>
      <c r="AQ247" s="16" t="str">
        <f t="shared" si="153"/>
        <v>HSH</v>
      </c>
      <c r="AR247" s="16" t="str">
        <f t="shared" si="139"/>
        <v>A19CK1106A_HSH</v>
      </c>
      <c r="AS247" s="16" t="str">
        <f t="shared" si="140"/>
        <v>ok</v>
      </c>
      <c r="AW247" s="16" t="str">
        <f t="shared" si="158"/>
        <v/>
      </c>
      <c r="AX247" s="16" t="str">
        <f t="shared" si="159"/>
        <v/>
      </c>
      <c r="AY247" s="16">
        <f t="shared" si="141"/>
        <v>0</v>
      </c>
    </row>
    <row r="248" spans="1:51" ht="15" customHeight="1" x14ac:dyDescent="0.2">
      <c r="A248" s="16" t="str">
        <f t="shared" si="133"/>
        <v>ID-S01AP1030-00246</v>
      </c>
      <c r="B248" s="17">
        <v>246</v>
      </c>
      <c r="C248" s="17"/>
      <c r="D248" s="18" t="s">
        <v>571</v>
      </c>
      <c r="E248" s="19" t="s">
        <v>572</v>
      </c>
      <c r="F248" s="20"/>
      <c r="G248" s="21" t="s">
        <v>27</v>
      </c>
      <c r="H248" s="22" t="s">
        <v>28</v>
      </c>
      <c r="I248" s="23" t="s">
        <v>556</v>
      </c>
      <c r="J248" s="22" t="s">
        <v>41</v>
      </c>
      <c r="K248" s="22"/>
      <c r="L248" s="22" t="s">
        <v>31</v>
      </c>
      <c r="M248" s="23"/>
      <c r="N248" s="24"/>
      <c r="O248" s="63"/>
      <c r="P248" s="63"/>
      <c r="Q248" s="25" t="s">
        <v>42</v>
      </c>
      <c r="R248" s="26" t="s">
        <v>43</v>
      </c>
      <c r="S248" s="26" t="s">
        <v>44</v>
      </c>
      <c r="T248" s="26" t="s">
        <v>45</v>
      </c>
      <c r="U248" s="26" t="s">
        <v>46</v>
      </c>
      <c r="V248" s="42">
        <v>0</v>
      </c>
      <c r="W248" s="31"/>
      <c r="X248" s="22">
        <v>12</v>
      </c>
      <c r="Y248" s="152" t="str">
        <f t="shared" ref="Y248:Y250" si="160">AN248</f>
        <v>B</v>
      </c>
      <c r="Z248" s="139" t="s">
        <v>2929</v>
      </c>
      <c r="AA248" s="155">
        <f>COUNTIF($Z$1:Z248,Z248)</f>
        <v>14</v>
      </c>
      <c r="AB248" s="83">
        <f t="shared" si="142"/>
        <v>30</v>
      </c>
      <c r="AC248" s="122" t="str">
        <f>VLOOKUP(Z248,'module list'!A:B,2,0)</f>
        <v>DI</v>
      </c>
      <c r="AD248" s="122"/>
      <c r="AE248" s="32"/>
      <c r="AF248" s="33" t="s">
        <v>37</v>
      </c>
      <c r="AG248" s="16" t="str">
        <f t="shared" si="134"/>
        <v>12.1.2</v>
      </c>
      <c r="AH248" s="222" t="str">
        <f t="shared" si="132"/>
        <v>CK1106B dolomia pneu.convey. - in remote</v>
      </c>
      <c r="AI248" s="224"/>
      <c r="AJ248" s="16" t="str">
        <f t="shared" si="157"/>
        <v>CK1106B</v>
      </c>
      <c r="AK248" s="16" t="str">
        <f t="shared" si="135"/>
        <v>A19</v>
      </c>
      <c r="AL248" s="16" t="str">
        <f t="shared" si="152"/>
        <v>CK</v>
      </c>
      <c r="AM248" s="16" t="str">
        <f t="shared" si="136"/>
        <v>1106</v>
      </c>
      <c r="AN248" s="16" t="str">
        <f t="shared" si="147"/>
        <v>B</v>
      </c>
      <c r="AO248" s="16" t="str">
        <f t="shared" si="137"/>
        <v>_</v>
      </c>
      <c r="AP248" s="16">
        <f t="shared" si="138"/>
        <v>11</v>
      </c>
      <c r="AQ248" s="16" t="str">
        <f t="shared" si="153"/>
        <v>YLRE</v>
      </c>
      <c r="AR248" s="16" t="str">
        <f t="shared" si="139"/>
        <v>A19CK1106B_YLRE</v>
      </c>
      <c r="AS248" s="16" t="str">
        <f t="shared" si="140"/>
        <v>ok</v>
      </c>
      <c r="AW248" s="16" t="str">
        <f t="shared" si="158"/>
        <v/>
      </c>
      <c r="AX248" s="16" t="str">
        <f t="shared" si="159"/>
        <v/>
      </c>
      <c r="AY248" s="16">
        <f t="shared" si="141"/>
        <v>0</v>
      </c>
    </row>
    <row r="249" spans="1:51" ht="15" customHeight="1" x14ac:dyDescent="0.2">
      <c r="A249" s="16" t="str">
        <f t="shared" si="133"/>
        <v>ID-S01AP1030-00247</v>
      </c>
      <c r="B249" s="17">
        <v>247</v>
      </c>
      <c r="C249" s="17"/>
      <c r="D249" s="18" t="s">
        <v>573</v>
      </c>
      <c r="E249" s="19" t="s">
        <v>574</v>
      </c>
      <c r="F249" s="20"/>
      <c r="G249" s="21" t="s">
        <v>27</v>
      </c>
      <c r="H249" s="22" t="s">
        <v>28</v>
      </c>
      <c r="I249" s="23" t="s">
        <v>556</v>
      </c>
      <c r="J249" s="22" t="s">
        <v>41</v>
      </c>
      <c r="K249" s="22"/>
      <c r="L249" s="22" t="s">
        <v>31</v>
      </c>
      <c r="M249" s="23"/>
      <c r="N249" s="24"/>
      <c r="O249" s="63"/>
      <c r="P249" s="63"/>
      <c r="Q249" s="25" t="s">
        <v>42</v>
      </c>
      <c r="R249" s="26" t="s">
        <v>43</v>
      </c>
      <c r="S249" s="26" t="s">
        <v>44</v>
      </c>
      <c r="T249" s="26" t="s">
        <v>45</v>
      </c>
      <c r="U249" s="26" t="s">
        <v>46</v>
      </c>
      <c r="V249" s="42">
        <v>0</v>
      </c>
      <c r="W249" s="31"/>
      <c r="X249" s="22">
        <v>12</v>
      </c>
      <c r="Y249" s="152" t="str">
        <f t="shared" si="160"/>
        <v>B</v>
      </c>
      <c r="Z249" s="139" t="s">
        <v>2929</v>
      </c>
      <c r="AA249" s="155">
        <f>COUNTIF($Z$1:Z249,Z249)</f>
        <v>15</v>
      </c>
      <c r="AB249" s="83">
        <f t="shared" si="142"/>
        <v>30</v>
      </c>
      <c r="AC249" s="122" t="str">
        <f>VLOOKUP(Z249,'module list'!A:B,2,0)</f>
        <v>DI</v>
      </c>
      <c r="AD249" s="122"/>
      <c r="AE249" s="32"/>
      <c r="AF249" s="33" t="s">
        <v>37</v>
      </c>
      <c r="AG249" s="16" t="str">
        <f t="shared" si="134"/>
        <v>12.1.2</v>
      </c>
      <c r="AH249" s="222" t="str">
        <f t="shared" si="132"/>
        <v>CK1106B dolomia pneu.convey. - in running</v>
      </c>
      <c r="AI249" s="224"/>
      <c r="AJ249" s="16" t="str">
        <f t="shared" si="157"/>
        <v>CK1106B</v>
      </c>
      <c r="AK249" s="16" t="str">
        <f t="shared" si="135"/>
        <v>A19</v>
      </c>
      <c r="AL249" s="16" t="str">
        <f t="shared" si="152"/>
        <v>CK</v>
      </c>
      <c r="AM249" s="16" t="str">
        <f t="shared" si="136"/>
        <v>1106</v>
      </c>
      <c r="AN249" s="16" t="str">
        <f t="shared" si="147"/>
        <v>B</v>
      </c>
      <c r="AO249" s="16" t="str">
        <f t="shared" si="137"/>
        <v>_</v>
      </c>
      <c r="AP249" s="16">
        <f t="shared" si="138"/>
        <v>11</v>
      </c>
      <c r="AQ249" s="16" t="str">
        <f t="shared" si="153"/>
        <v>YLH</v>
      </c>
      <c r="AR249" s="16" t="str">
        <f t="shared" si="139"/>
        <v>A19CK1106B_YLH</v>
      </c>
      <c r="AS249" s="16" t="str">
        <f t="shared" si="140"/>
        <v>ok</v>
      </c>
      <c r="AW249" s="16" t="str">
        <f t="shared" si="158"/>
        <v/>
      </c>
      <c r="AX249" s="16" t="str">
        <f t="shared" si="159"/>
        <v/>
      </c>
      <c r="AY249" s="16">
        <f t="shared" si="141"/>
        <v>0</v>
      </c>
    </row>
    <row r="250" spans="1:51" ht="15" customHeight="1" x14ac:dyDescent="0.2">
      <c r="A250" s="16" t="str">
        <f t="shared" si="133"/>
        <v>ID-S01AP1030-00248</v>
      </c>
      <c r="B250" s="17">
        <v>248</v>
      </c>
      <c r="C250" s="17"/>
      <c r="D250" s="18" t="s">
        <v>575</v>
      </c>
      <c r="E250" s="19" t="s">
        <v>576</v>
      </c>
      <c r="F250" s="20"/>
      <c r="G250" s="21" t="s">
        <v>27</v>
      </c>
      <c r="H250" s="22" t="s">
        <v>28</v>
      </c>
      <c r="I250" s="23" t="s">
        <v>556</v>
      </c>
      <c r="J250" s="22" t="s">
        <v>41</v>
      </c>
      <c r="K250" s="22"/>
      <c r="L250" s="22" t="s">
        <v>31</v>
      </c>
      <c r="M250" s="23"/>
      <c r="N250" s="24"/>
      <c r="O250" s="63"/>
      <c r="P250" s="63"/>
      <c r="Q250" s="25" t="s">
        <v>42</v>
      </c>
      <c r="R250" s="26" t="s">
        <v>43</v>
      </c>
      <c r="S250" s="26" t="s">
        <v>51</v>
      </c>
      <c r="T250" s="26" t="s">
        <v>45</v>
      </c>
      <c r="U250" s="26" t="s">
        <v>46</v>
      </c>
      <c r="V250" s="42">
        <v>0</v>
      </c>
      <c r="W250" s="31"/>
      <c r="X250" s="22">
        <v>12</v>
      </c>
      <c r="Y250" s="152" t="str">
        <f t="shared" si="160"/>
        <v>B</v>
      </c>
      <c r="Z250" s="139" t="s">
        <v>2929</v>
      </c>
      <c r="AA250" s="155">
        <f>COUNTIF($Z$1:Z250,Z250)</f>
        <v>16</v>
      </c>
      <c r="AB250" s="83">
        <f t="shared" si="142"/>
        <v>30</v>
      </c>
      <c r="AC250" s="122" t="str">
        <f>VLOOKUP(Z250,'module list'!A:B,2,0)</f>
        <v>DI</v>
      </c>
      <c r="AD250" s="122"/>
      <c r="AE250" s="32"/>
      <c r="AF250" s="33" t="s">
        <v>37</v>
      </c>
      <c r="AG250" s="16" t="str">
        <f t="shared" si="134"/>
        <v>12.1.2</v>
      </c>
      <c r="AH250" s="222" t="str">
        <f t="shared" si="132"/>
        <v>CK1106B dolomia pneu.convey. - supply fault</v>
      </c>
      <c r="AI250" s="224"/>
      <c r="AJ250" s="16" t="str">
        <f t="shared" si="157"/>
        <v>CK1106B</v>
      </c>
      <c r="AK250" s="16" t="str">
        <f t="shared" si="135"/>
        <v>A19</v>
      </c>
      <c r="AL250" s="16" t="str">
        <f t="shared" si="152"/>
        <v>CK</v>
      </c>
      <c r="AM250" s="16" t="str">
        <f t="shared" si="136"/>
        <v>1106</v>
      </c>
      <c r="AN250" s="16" t="str">
        <f t="shared" si="147"/>
        <v>B</v>
      </c>
      <c r="AO250" s="16" t="str">
        <f t="shared" si="137"/>
        <v>_</v>
      </c>
      <c r="AP250" s="16">
        <f t="shared" si="138"/>
        <v>11</v>
      </c>
      <c r="AQ250" s="16" t="str">
        <f t="shared" si="153"/>
        <v>YSG</v>
      </c>
      <c r="AR250" s="16" t="str">
        <f t="shared" si="139"/>
        <v>A19CK1106B_YSG</v>
      </c>
      <c r="AS250" s="16" t="str">
        <f t="shared" si="140"/>
        <v>ok</v>
      </c>
      <c r="AW250" s="16" t="str">
        <f t="shared" si="158"/>
        <v/>
      </c>
      <c r="AX250" s="16" t="str">
        <f t="shared" si="159"/>
        <v/>
      </c>
      <c r="AY250" s="16">
        <f t="shared" si="141"/>
        <v>0</v>
      </c>
    </row>
    <row r="251" spans="1:51" ht="15" customHeight="1" x14ac:dyDescent="0.2">
      <c r="A251" s="16" t="str">
        <f t="shared" si="133"/>
        <v>ID-S01AP1030-00249</v>
      </c>
      <c r="B251" s="17">
        <v>249</v>
      </c>
      <c r="C251" s="17"/>
      <c r="D251" s="18" t="s">
        <v>577</v>
      </c>
      <c r="E251" s="19" t="s">
        <v>578</v>
      </c>
      <c r="F251" s="20"/>
      <c r="G251" s="21" t="s">
        <v>27</v>
      </c>
      <c r="H251" s="22" t="s">
        <v>28</v>
      </c>
      <c r="I251" s="23" t="s">
        <v>556</v>
      </c>
      <c r="J251" s="22" t="s">
        <v>41</v>
      </c>
      <c r="K251" s="22"/>
      <c r="L251" s="22" t="s">
        <v>31</v>
      </c>
      <c r="M251" s="23"/>
      <c r="N251" s="24"/>
      <c r="O251" s="63"/>
      <c r="P251" s="63"/>
      <c r="Q251" s="25" t="s">
        <v>54</v>
      </c>
      <c r="R251" s="26" t="s">
        <v>55</v>
      </c>
      <c r="S251" s="26" t="s">
        <v>44</v>
      </c>
      <c r="T251" s="26" t="s">
        <v>56</v>
      </c>
      <c r="U251" s="26" t="s">
        <v>57</v>
      </c>
      <c r="V251" s="42">
        <v>0</v>
      </c>
      <c r="W251" s="31"/>
      <c r="X251" s="22">
        <v>12</v>
      </c>
      <c r="Y251" s="152"/>
      <c r="Z251" s="139" t="s">
        <v>2945</v>
      </c>
      <c r="AA251" s="155">
        <f>COUNTIF($Z$1:Z251,Z251)</f>
        <v>19</v>
      </c>
      <c r="AB251" s="83">
        <f t="shared" si="142"/>
        <v>39</v>
      </c>
      <c r="AC251" s="122" t="str">
        <f>VLOOKUP(Z251,'module list'!A:B,2,0)</f>
        <v>DO</v>
      </c>
      <c r="AD251" s="122"/>
      <c r="AE251" s="32"/>
      <c r="AF251" s="33" t="s">
        <v>37</v>
      </c>
      <c r="AG251" s="16" t="str">
        <f t="shared" si="134"/>
        <v>12.1.2</v>
      </c>
      <c r="AH251" s="222" t="str">
        <f t="shared" si="132"/>
        <v>CK1106B dolomia pneu.convey. - start/stop</v>
      </c>
      <c r="AI251" s="224"/>
      <c r="AJ251" s="16" t="str">
        <f t="shared" si="157"/>
        <v>CK1106B</v>
      </c>
      <c r="AK251" s="16" t="str">
        <f t="shared" si="135"/>
        <v>A19</v>
      </c>
      <c r="AL251" s="16" t="str">
        <f t="shared" si="152"/>
        <v>CK</v>
      </c>
      <c r="AM251" s="16" t="str">
        <f t="shared" si="136"/>
        <v>1106</v>
      </c>
      <c r="AN251" s="16" t="str">
        <f t="shared" si="147"/>
        <v>B</v>
      </c>
      <c r="AO251" s="16" t="str">
        <f t="shared" si="137"/>
        <v>_</v>
      </c>
      <c r="AP251" s="16">
        <f t="shared" si="138"/>
        <v>11</v>
      </c>
      <c r="AQ251" s="16" t="str">
        <f t="shared" si="153"/>
        <v>HSH</v>
      </c>
      <c r="AR251" s="16" t="str">
        <f t="shared" si="139"/>
        <v>A19CK1106B_HSH</v>
      </c>
      <c r="AS251" s="16" t="str">
        <f t="shared" si="140"/>
        <v>ok</v>
      </c>
      <c r="AW251" s="16" t="str">
        <f t="shared" si="158"/>
        <v/>
      </c>
      <c r="AX251" s="16" t="str">
        <f t="shared" si="159"/>
        <v/>
      </c>
      <c r="AY251" s="16">
        <f t="shared" si="141"/>
        <v>0</v>
      </c>
    </row>
    <row r="252" spans="1:51" ht="15" customHeight="1" x14ac:dyDescent="0.2">
      <c r="A252" s="16" t="str">
        <f t="shared" si="133"/>
        <v>ID-S01AP1030-00250</v>
      </c>
      <c r="B252" s="17">
        <v>250</v>
      </c>
      <c r="C252" s="17"/>
      <c r="D252" s="18" t="s">
        <v>579</v>
      </c>
      <c r="E252" s="19" t="s">
        <v>580</v>
      </c>
      <c r="F252" s="20"/>
      <c r="G252" s="21" t="s">
        <v>27</v>
      </c>
      <c r="H252" s="22" t="s">
        <v>28</v>
      </c>
      <c r="I252" s="23" t="s">
        <v>556</v>
      </c>
      <c r="J252" s="22" t="s">
        <v>41</v>
      </c>
      <c r="K252" s="22"/>
      <c r="L252" s="22" t="s">
        <v>31</v>
      </c>
      <c r="M252" s="23"/>
      <c r="N252" s="24"/>
      <c r="O252" s="63"/>
      <c r="P252" s="63"/>
      <c r="Q252" s="25" t="s">
        <v>42</v>
      </c>
      <c r="R252" s="26" t="s">
        <v>43</v>
      </c>
      <c r="S252" s="26" t="s">
        <v>44</v>
      </c>
      <c r="T252" s="26" t="s">
        <v>45</v>
      </c>
      <c r="U252" s="26" t="s">
        <v>46</v>
      </c>
      <c r="V252" s="34">
        <v>0</v>
      </c>
      <c r="W252" s="31"/>
      <c r="X252" s="22">
        <v>12</v>
      </c>
      <c r="Y252" s="152" t="str">
        <f t="shared" ref="Y252:Y253" si="161">AN252</f>
        <v>A</v>
      </c>
      <c r="Z252" s="142" t="s">
        <v>2920</v>
      </c>
      <c r="AA252" s="155">
        <f>COUNTIF($Z$1:Z252,Z252)</f>
        <v>29</v>
      </c>
      <c r="AB252" s="83">
        <f t="shared" si="142"/>
        <v>30</v>
      </c>
      <c r="AC252" s="122" t="str">
        <f>VLOOKUP(Z252,'module list'!A:B,2,0)</f>
        <v>DI</v>
      </c>
      <c r="AD252" s="122"/>
      <c r="AE252" s="32"/>
      <c r="AF252" s="33" t="s">
        <v>37</v>
      </c>
      <c r="AG252" s="16" t="str">
        <f t="shared" si="134"/>
        <v>12.1.1</v>
      </c>
      <c r="AH252" s="222" t="str">
        <f t="shared" si="132"/>
        <v>FN1105Acooling dolomia M1104A - in running</v>
      </c>
      <c r="AI252" s="224"/>
      <c r="AJ252" s="16" t="str">
        <f t="shared" si="157"/>
        <v>FN1105Acooling</v>
      </c>
      <c r="AK252" s="16" t="str">
        <f t="shared" si="135"/>
        <v>A19</v>
      </c>
      <c r="AL252" s="16" t="str">
        <f t="shared" si="152"/>
        <v>FN</v>
      </c>
      <c r="AM252" s="16" t="str">
        <f t="shared" si="136"/>
        <v>1105</v>
      </c>
      <c r="AN252" s="16" t="str">
        <f t="shared" si="147"/>
        <v>A</v>
      </c>
      <c r="AO252" s="16" t="str">
        <f t="shared" si="137"/>
        <v>_</v>
      </c>
      <c r="AP252" s="16">
        <f t="shared" si="138"/>
        <v>11</v>
      </c>
      <c r="AQ252" s="16" t="str">
        <f t="shared" si="153"/>
        <v>YLH</v>
      </c>
      <c r="AR252" s="16" t="str">
        <f t="shared" si="139"/>
        <v>A19FN1105A_YLH</v>
      </c>
      <c r="AS252" s="16" t="str">
        <f t="shared" si="140"/>
        <v>ok</v>
      </c>
      <c r="AW252" s="16" t="str">
        <f t="shared" si="158"/>
        <v/>
      </c>
      <c r="AX252" s="16" t="str">
        <f t="shared" si="159"/>
        <v/>
      </c>
      <c r="AY252" s="16">
        <f t="shared" si="141"/>
        <v>0</v>
      </c>
    </row>
    <row r="253" spans="1:51" ht="15" customHeight="1" x14ac:dyDescent="0.2">
      <c r="A253" s="16" t="str">
        <f t="shared" si="133"/>
        <v>ID-S01AP1030-00251</v>
      </c>
      <c r="B253" s="17">
        <v>251</v>
      </c>
      <c r="C253" s="17"/>
      <c r="D253" s="18" t="s">
        <v>581</v>
      </c>
      <c r="E253" s="19" t="s">
        <v>582</v>
      </c>
      <c r="F253" s="20"/>
      <c r="G253" s="21" t="s">
        <v>27</v>
      </c>
      <c r="H253" s="22" t="s">
        <v>28</v>
      </c>
      <c r="I253" s="23" t="s">
        <v>556</v>
      </c>
      <c r="J253" s="22" t="s">
        <v>41</v>
      </c>
      <c r="K253" s="22"/>
      <c r="L253" s="22" t="s">
        <v>31</v>
      </c>
      <c r="M253" s="23"/>
      <c r="N253" s="24"/>
      <c r="O253" s="63"/>
      <c r="P253" s="63"/>
      <c r="Q253" s="25" t="s">
        <v>42</v>
      </c>
      <c r="R253" s="26" t="s">
        <v>43</v>
      </c>
      <c r="S253" s="26" t="s">
        <v>51</v>
      </c>
      <c r="T253" s="26" t="s">
        <v>45</v>
      </c>
      <c r="U253" s="26" t="s">
        <v>46</v>
      </c>
      <c r="V253" s="34">
        <v>0</v>
      </c>
      <c r="W253" s="31"/>
      <c r="X253" s="22">
        <v>12</v>
      </c>
      <c r="Y253" s="152" t="str">
        <f t="shared" si="161"/>
        <v>A</v>
      </c>
      <c r="Z253" s="142" t="s">
        <v>2920</v>
      </c>
      <c r="AA253" s="155">
        <f>COUNTIF($Z$1:Z253,Z253)</f>
        <v>30</v>
      </c>
      <c r="AB253" s="83">
        <f t="shared" si="142"/>
        <v>30</v>
      </c>
      <c r="AC253" s="122" t="str">
        <f>VLOOKUP(Z253,'module list'!A:B,2,0)</f>
        <v>DI</v>
      </c>
      <c r="AD253" s="122"/>
      <c r="AE253" s="32"/>
      <c r="AF253" s="33" t="s">
        <v>37</v>
      </c>
      <c r="AG253" s="16" t="str">
        <f t="shared" si="134"/>
        <v>12.1.1</v>
      </c>
      <c r="AH253" s="222" t="str">
        <f t="shared" si="132"/>
        <v>FN1105Acooling dolomia M1104A - supply fault</v>
      </c>
      <c r="AI253" s="224"/>
      <c r="AJ253" s="16" t="str">
        <f t="shared" si="157"/>
        <v>FN1105Acooling</v>
      </c>
      <c r="AK253" s="16" t="str">
        <f t="shared" si="135"/>
        <v>A19</v>
      </c>
      <c r="AL253" s="16" t="str">
        <f t="shared" si="152"/>
        <v>FN</v>
      </c>
      <c r="AM253" s="16" t="str">
        <f t="shared" si="136"/>
        <v>1105</v>
      </c>
      <c r="AN253" s="16" t="str">
        <f t="shared" si="147"/>
        <v>A</v>
      </c>
      <c r="AO253" s="16" t="str">
        <f t="shared" si="137"/>
        <v>_</v>
      </c>
      <c r="AP253" s="16">
        <f t="shared" si="138"/>
        <v>11</v>
      </c>
      <c r="AQ253" s="16" t="str">
        <f t="shared" si="153"/>
        <v>YSG</v>
      </c>
      <c r="AR253" s="16" t="str">
        <f t="shared" si="139"/>
        <v>A19FN1105A_YSG</v>
      </c>
      <c r="AS253" s="16" t="str">
        <f t="shared" si="140"/>
        <v>ok</v>
      </c>
      <c r="AW253" s="16" t="str">
        <f t="shared" si="158"/>
        <v/>
      </c>
      <c r="AX253" s="16" t="str">
        <f t="shared" si="159"/>
        <v/>
      </c>
      <c r="AY253" s="16">
        <f t="shared" si="141"/>
        <v>0</v>
      </c>
    </row>
    <row r="254" spans="1:51" ht="15" customHeight="1" x14ac:dyDescent="0.2">
      <c r="A254" s="16" t="str">
        <f t="shared" si="133"/>
        <v>ID-S01AP1030-00252</v>
      </c>
      <c r="B254" s="17">
        <v>252</v>
      </c>
      <c r="C254" s="17"/>
      <c r="D254" s="18" t="s">
        <v>583</v>
      </c>
      <c r="E254" s="19" t="s">
        <v>584</v>
      </c>
      <c r="F254" s="20"/>
      <c r="G254" s="21" t="s">
        <v>27</v>
      </c>
      <c r="H254" s="22" t="s">
        <v>28</v>
      </c>
      <c r="I254" s="23" t="s">
        <v>556</v>
      </c>
      <c r="J254" s="22" t="s">
        <v>41</v>
      </c>
      <c r="K254" s="22"/>
      <c r="L254" s="22" t="s">
        <v>31</v>
      </c>
      <c r="M254" s="23"/>
      <c r="N254" s="24"/>
      <c r="O254" s="63"/>
      <c r="P254" s="63"/>
      <c r="Q254" s="25" t="s">
        <v>54</v>
      </c>
      <c r="R254" s="26" t="s">
        <v>55</v>
      </c>
      <c r="S254" s="26" t="s">
        <v>44</v>
      </c>
      <c r="T254" s="26" t="s">
        <v>56</v>
      </c>
      <c r="U254" s="26" t="s">
        <v>57</v>
      </c>
      <c r="V254" s="34">
        <v>0</v>
      </c>
      <c r="W254" s="31"/>
      <c r="X254" s="22">
        <v>12</v>
      </c>
      <c r="Y254" s="152"/>
      <c r="Z254" s="139" t="s">
        <v>2945</v>
      </c>
      <c r="AA254" s="155">
        <f>COUNTIF($Z$1:Z254,Z254)</f>
        <v>20</v>
      </c>
      <c r="AB254" s="83">
        <f t="shared" si="142"/>
        <v>39</v>
      </c>
      <c r="AC254" s="122" t="str">
        <f>VLOOKUP(Z254,'module list'!A:B,2,0)</f>
        <v>DO</v>
      </c>
      <c r="AD254" s="122"/>
      <c r="AE254" s="32"/>
      <c r="AF254" s="33" t="s">
        <v>37</v>
      </c>
      <c r="AG254" s="16" t="str">
        <f t="shared" si="134"/>
        <v>12.1.2</v>
      </c>
      <c r="AH254" s="222" t="str">
        <f t="shared" si="132"/>
        <v>FN1105Acooling dolomia M1104A - start/stop</v>
      </c>
      <c r="AI254" s="224"/>
      <c r="AJ254" s="16" t="str">
        <f t="shared" si="157"/>
        <v>FN1105Acooling</v>
      </c>
      <c r="AK254" s="16" t="str">
        <f t="shared" si="135"/>
        <v>A19</v>
      </c>
      <c r="AL254" s="16" t="str">
        <f t="shared" si="152"/>
        <v>FN</v>
      </c>
      <c r="AM254" s="16" t="str">
        <f t="shared" si="136"/>
        <v>1105</v>
      </c>
      <c r="AN254" s="16" t="str">
        <f t="shared" si="147"/>
        <v>A</v>
      </c>
      <c r="AO254" s="16" t="str">
        <f t="shared" si="137"/>
        <v>_</v>
      </c>
      <c r="AP254" s="16">
        <f t="shared" si="138"/>
        <v>11</v>
      </c>
      <c r="AQ254" s="16" t="str">
        <f t="shared" si="153"/>
        <v>HSH</v>
      </c>
      <c r="AR254" s="16" t="str">
        <f t="shared" si="139"/>
        <v>A19FN1105A_HSH</v>
      </c>
      <c r="AS254" s="16" t="str">
        <f t="shared" si="140"/>
        <v>ok</v>
      </c>
      <c r="AW254" s="16" t="str">
        <f t="shared" si="158"/>
        <v/>
      </c>
      <c r="AX254" s="16" t="str">
        <f t="shared" si="159"/>
        <v/>
      </c>
      <c r="AY254" s="16">
        <f t="shared" si="141"/>
        <v>0</v>
      </c>
    </row>
    <row r="255" spans="1:51" ht="15" customHeight="1" x14ac:dyDescent="0.2">
      <c r="A255" s="16" t="str">
        <f t="shared" si="133"/>
        <v>ID-S01AP1030-00253</v>
      </c>
      <c r="B255" s="17">
        <v>253</v>
      </c>
      <c r="C255" s="17"/>
      <c r="D255" s="18" t="s">
        <v>585</v>
      </c>
      <c r="E255" s="19" t="s">
        <v>586</v>
      </c>
      <c r="F255" s="20"/>
      <c r="G255" s="21" t="s">
        <v>27</v>
      </c>
      <c r="H255" s="22" t="s">
        <v>28</v>
      </c>
      <c r="I255" s="23" t="s">
        <v>556</v>
      </c>
      <c r="J255" s="22" t="s">
        <v>41</v>
      </c>
      <c r="K255" s="22"/>
      <c r="L255" s="22" t="s">
        <v>31</v>
      </c>
      <c r="M255" s="23"/>
      <c r="N255" s="24"/>
      <c r="O255" s="63"/>
      <c r="P255" s="63"/>
      <c r="Q255" s="25" t="s">
        <v>42</v>
      </c>
      <c r="R255" s="26" t="s">
        <v>43</v>
      </c>
      <c r="S255" s="26" t="s">
        <v>44</v>
      </c>
      <c r="T255" s="26" t="s">
        <v>45</v>
      </c>
      <c r="U255" s="26" t="s">
        <v>46</v>
      </c>
      <c r="V255" s="34">
        <v>0</v>
      </c>
      <c r="W255" s="31"/>
      <c r="X255" s="22">
        <v>12</v>
      </c>
      <c r="Y255" s="152" t="str">
        <f t="shared" ref="Y255:Y256" si="162">AN255</f>
        <v>B</v>
      </c>
      <c r="Z255" s="139" t="s">
        <v>2929</v>
      </c>
      <c r="AA255" s="155">
        <f>COUNTIF($Z$1:Z255,Z255)</f>
        <v>17</v>
      </c>
      <c r="AB255" s="83">
        <f t="shared" si="142"/>
        <v>30</v>
      </c>
      <c r="AC255" s="122" t="str">
        <f>VLOOKUP(Z255,'module list'!A:B,2,0)</f>
        <v>DI</v>
      </c>
      <c r="AD255" s="122"/>
      <c r="AE255" s="32"/>
      <c r="AF255" s="33" t="s">
        <v>37</v>
      </c>
      <c r="AG255" s="16" t="str">
        <f t="shared" si="134"/>
        <v>12.1.2</v>
      </c>
      <c r="AH255" s="222" t="str">
        <f t="shared" si="132"/>
        <v>FN1105Acooling dolomia M1104B - in running</v>
      </c>
      <c r="AI255" s="224"/>
      <c r="AJ255" s="16" t="str">
        <f t="shared" si="157"/>
        <v>FN1105Acooling</v>
      </c>
      <c r="AK255" s="16" t="str">
        <f t="shared" si="135"/>
        <v>A19</v>
      </c>
      <c r="AL255" s="16" t="str">
        <f t="shared" si="152"/>
        <v>FN</v>
      </c>
      <c r="AM255" s="16" t="str">
        <f t="shared" si="136"/>
        <v>1105</v>
      </c>
      <c r="AN255" s="16" t="str">
        <f t="shared" si="147"/>
        <v>B</v>
      </c>
      <c r="AO255" s="16" t="str">
        <f t="shared" si="137"/>
        <v>_</v>
      </c>
      <c r="AP255" s="16">
        <f t="shared" si="138"/>
        <v>11</v>
      </c>
      <c r="AQ255" s="16" t="str">
        <f t="shared" si="153"/>
        <v>YLH</v>
      </c>
      <c r="AR255" s="16" t="str">
        <f t="shared" si="139"/>
        <v>A19FN1105B_YLH</v>
      </c>
      <c r="AS255" s="16" t="str">
        <f t="shared" si="140"/>
        <v>ok</v>
      </c>
      <c r="AW255" s="16" t="str">
        <f t="shared" si="158"/>
        <v/>
      </c>
      <c r="AX255" s="16" t="str">
        <f t="shared" si="159"/>
        <v/>
      </c>
      <c r="AY255" s="16">
        <f t="shared" si="141"/>
        <v>0</v>
      </c>
    </row>
    <row r="256" spans="1:51" ht="15" customHeight="1" x14ac:dyDescent="0.2">
      <c r="A256" s="16" t="str">
        <f t="shared" si="133"/>
        <v>ID-S01AP1030-00254</v>
      </c>
      <c r="B256" s="17">
        <v>254</v>
      </c>
      <c r="C256" s="17"/>
      <c r="D256" s="18" t="s">
        <v>587</v>
      </c>
      <c r="E256" s="19" t="s">
        <v>588</v>
      </c>
      <c r="F256" s="20"/>
      <c r="G256" s="21" t="s">
        <v>27</v>
      </c>
      <c r="H256" s="22" t="s">
        <v>28</v>
      </c>
      <c r="I256" s="23" t="s">
        <v>556</v>
      </c>
      <c r="J256" s="22" t="s">
        <v>41</v>
      </c>
      <c r="K256" s="22"/>
      <c r="L256" s="22" t="s">
        <v>31</v>
      </c>
      <c r="M256" s="23"/>
      <c r="N256" s="24"/>
      <c r="O256" s="63"/>
      <c r="P256" s="63"/>
      <c r="Q256" s="25" t="s">
        <v>42</v>
      </c>
      <c r="R256" s="26" t="s">
        <v>43</v>
      </c>
      <c r="S256" s="26" t="s">
        <v>51</v>
      </c>
      <c r="T256" s="26" t="s">
        <v>45</v>
      </c>
      <c r="U256" s="26" t="s">
        <v>46</v>
      </c>
      <c r="V256" s="34">
        <v>0</v>
      </c>
      <c r="W256" s="31"/>
      <c r="X256" s="22">
        <v>12</v>
      </c>
      <c r="Y256" s="152" t="str">
        <f t="shared" si="162"/>
        <v>B</v>
      </c>
      <c r="Z256" s="139" t="s">
        <v>2929</v>
      </c>
      <c r="AA256" s="155">
        <f>COUNTIF($Z$1:Z256,Z256)</f>
        <v>18</v>
      </c>
      <c r="AB256" s="83">
        <f t="shared" si="142"/>
        <v>30</v>
      </c>
      <c r="AC256" s="122" t="str">
        <f>VLOOKUP(Z256,'module list'!A:B,2,0)</f>
        <v>DI</v>
      </c>
      <c r="AD256" s="122"/>
      <c r="AE256" s="32"/>
      <c r="AF256" s="33" t="s">
        <v>37</v>
      </c>
      <c r="AG256" s="16" t="str">
        <f t="shared" si="134"/>
        <v>12.1.2</v>
      </c>
      <c r="AH256" s="222" t="str">
        <f t="shared" si="132"/>
        <v>FN1105Acooling dolomia M1104B - supply fault</v>
      </c>
      <c r="AI256" s="224"/>
      <c r="AJ256" s="16" t="str">
        <f t="shared" si="157"/>
        <v>FN1105Acooling</v>
      </c>
      <c r="AK256" s="16" t="str">
        <f t="shared" si="135"/>
        <v>A19</v>
      </c>
      <c r="AL256" s="16" t="str">
        <f t="shared" si="152"/>
        <v>FN</v>
      </c>
      <c r="AM256" s="16" t="str">
        <f t="shared" si="136"/>
        <v>1105</v>
      </c>
      <c r="AN256" s="16" t="str">
        <f t="shared" si="147"/>
        <v>B</v>
      </c>
      <c r="AO256" s="16" t="str">
        <f t="shared" si="137"/>
        <v>_</v>
      </c>
      <c r="AP256" s="16">
        <f t="shared" si="138"/>
        <v>11</v>
      </c>
      <c r="AQ256" s="16" t="str">
        <f t="shared" si="153"/>
        <v>YSG</v>
      </c>
      <c r="AR256" s="16" t="str">
        <f t="shared" si="139"/>
        <v>A19FN1105B_YSG</v>
      </c>
      <c r="AS256" s="16" t="str">
        <f t="shared" si="140"/>
        <v>ok</v>
      </c>
      <c r="AW256" s="16" t="str">
        <f t="shared" si="158"/>
        <v/>
      </c>
      <c r="AX256" s="16" t="str">
        <f t="shared" si="159"/>
        <v/>
      </c>
      <c r="AY256" s="16">
        <f t="shared" si="141"/>
        <v>0</v>
      </c>
    </row>
    <row r="257" spans="1:51" ht="15" customHeight="1" x14ac:dyDescent="0.2">
      <c r="A257" s="16" t="str">
        <f t="shared" si="133"/>
        <v>ID-S01AP1030-00255</v>
      </c>
      <c r="B257" s="17">
        <v>255</v>
      </c>
      <c r="C257" s="17"/>
      <c r="D257" s="18" t="s">
        <v>589</v>
      </c>
      <c r="E257" s="19" t="s">
        <v>590</v>
      </c>
      <c r="F257" s="20"/>
      <c r="G257" s="21" t="s">
        <v>27</v>
      </c>
      <c r="H257" s="22" t="s">
        <v>28</v>
      </c>
      <c r="I257" s="23" t="s">
        <v>556</v>
      </c>
      <c r="J257" s="22" t="s">
        <v>41</v>
      </c>
      <c r="K257" s="22"/>
      <c r="L257" s="22" t="s">
        <v>31</v>
      </c>
      <c r="M257" s="23"/>
      <c r="N257" s="24"/>
      <c r="O257" s="63"/>
      <c r="P257" s="63"/>
      <c r="Q257" s="25" t="s">
        <v>54</v>
      </c>
      <c r="R257" s="26" t="s">
        <v>55</v>
      </c>
      <c r="S257" s="26" t="s">
        <v>44</v>
      </c>
      <c r="T257" s="26" t="s">
        <v>56</v>
      </c>
      <c r="U257" s="26" t="s">
        <v>57</v>
      </c>
      <c r="V257" s="34">
        <v>0</v>
      </c>
      <c r="W257" s="31"/>
      <c r="X257" s="22">
        <v>12</v>
      </c>
      <c r="Y257" s="152"/>
      <c r="Z257" s="139" t="s">
        <v>2945</v>
      </c>
      <c r="AA257" s="155">
        <f>COUNTIF($Z$1:Z257,Z257)</f>
        <v>21</v>
      </c>
      <c r="AB257" s="83">
        <f t="shared" si="142"/>
        <v>39</v>
      </c>
      <c r="AC257" s="122" t="str">
        <f>VLOOKUP(Z257,'module list'!A:B,2,0)</f>
        <v>DO</v>
      </c>
      <c r="AD257" s="122"/>
      <c r="AE257" s="32"/>
      <c r="AF257" s="33" t="s">
        <v>37</v>
      </c>
      <c r="AG257" s="16" t="str">
        <f t="shared" si="134"/>
        <v>12.1.2</v>
      </c>
      <c r="AH257" s="222" t="str">
        <f t="shared" si="132"/>
        <v>FN1105Acooling dolomia M1104B - start/stop</v>
      </c>
      <c r="AI257" s="224"/>
      <c r="AJ257" s="16" t="str">
        <f t="shared" si="157"/>
        <v>FN1105Acooling</v>
      </c>
      <c r="AK257" s="16" t="str">
        <f t="shared" si="135"/>
        <v>A19</v>
      </c>
      <c r="AL257" s="16" t="str">
        <f t="shared" si="152"/>
        <v>FN</v>
      </c>
      <c r="AM257" s="16" t="str">
        <f t="shared" si="136"/>
        <v>1105</v>
      </c>
      <c r="AN257" s="16" t="str">
        <f t="shared" si="147"/>
        <v>B</v>
      </c>
      <c r="AO257" s="16" t="str">
        <f t="shared" si="137"/>
        <v>_</v>
      </c>
      <c r="AP257" s="16">
        <f t="shared" si="138"/>
        <v>11</v>
      </c>
      <c r="AQ257" s="16" t="str">
        <f t="shared" si="153"/>
        <v>HSH</v>
      </c>
      <c r="AR257" s="16" t="str">
        <f t="shared" si="139"/>
        <v>A19FN1105B_HSH</v>
      </c>
      <c r="AS257" s="16" t="str">
        <f t="shared" si="140"/>
        <v>ok</v>
      </c>
      <c r="AW257" s="16" t="str">
        <f t="shared" si="158"/>
        <v/>
      </c>
      <c r="AX257" s="16" t="str">
        <f t="shared" si="159"/>
        <v/>
      </c>
      <c r="AY257" s="16">
        <f t="shared" si="141"/>
        <v>0</v>
      </c>
    </row>
    <row r="258" spans="1:51" ht="15" customHeight="1" x14ac:dyDescent="0.2">
      <c r="A258" s="16" t="str">
        <f t="shared" si="133"/>
        <v>ID-S01AP1030-00256</v>
      </c>
      <c r="B258" s="17">
        <v>256</v>
      </c>
      <c r="C258" s="17"/>
      <c r="D258" s="18" t="s">
        <v>591</v>
      </c>
      <c r="E258" s="19" t="s">
        <v>592</v>
      </c>
      <c r="F258" s="20"/>
      <c r="G258" s="21" t="s">
        <v>27</v>
      </c>
      <c r="H258" s="22" t="s">
        <v>28</v>
      </c>
      <c r="I258" s="23" t="s">
        <v>556</v>
      </c>
      <c r="J258" s="22" t="s">
        <v>593</v>
      </c>
      <c r="K258" s="22"/>
      <c r="L258" s="22" t="s">
        <v>31</v>
      </c>
      <c r="M258" s="23"/>
      <c r="N258" s="24"/>
      <c r="O258" s="63"/>
      <c r="P258" s="63"/>
      <c r="Q258" s="25" t="s">
        <v>42</v>
      </c>
      <c r="R258" s="26" t="s">
        <v>43</v>
      </c>
      <c r="S258" s="26" t="s">
        <v>51</v>
      </c>
      <c r="T258" s="26" t="s">
        <v>45</v>
      </c>
      <c r="U258" s="26" t="s">
        <v>46</v>
      </c>
      <c r="V258" s="34">
        <v>0</v>
      </c>
      <c r="W258" s="31"/>
      <c r="X258" s="22">
        <v>12</v>
      </c>
      <c r="Y258" s="152" t="str">
        <f t="shared" ref="Y258:Y262" si="163">AN258</f>
        <v>A</v>
      </c>
      <c r="Z258" s="139" t="s">
        <v>2926</v>
      </c>
      <c r="AA258" s="155">
        <f>COUNTIF($Z$1:Z258,Z258)</f>
        <v>14</v>
      </c>
      <c r="AB258" s="83">
        <f t="shared" si="142"/>
        <v>18</v>
      </c>
      <c r="AC258" s="122" t="str">
        <f>VLOOKUP(Z258,'module list'!A:B,2,0)</f>
        <v>DI</v>
      </c>
      <c r="AD258" s="122"/>
      <c r="AE258" s="32"/>
      <c r="AF258" s="33" t="s">
        <v>37</v>
      </c>
      <c r="AG258" s="16" t="str">
        <f t="shared" si="134"/>
        <v>12.1.7</v>
      </c>
      <c r="AH258" s="222" t="str">
        <f t="shared" si="132"/>
        <v>L FSL1106A dolomia pneu.convey.</v>
      </c>
      <c r="AI258" s="224"/>
      <c r="AJ258" s="16" t="str">
        <f t="shared" si="157"/>
        <v>L</v>
      </c>
      <c r="AK258" s="16" t="str">
        <f t="shared" si="135"/>
        <v>A19</v>
      </c>
      <c r="AL258" s="16" t="str">
        <f t="shared" ref="AL258:AL259" si="164">MID(D258,4,3)</f>
        <v>FSL</v>
      </c>
      <c r="AM258" s="16" t="str">
        <f t="shared" si="136"/>
        <v>1106</v>
      </c>
      <c r="AN258" s="16" t="str">
        <f t="shared" ref="AN258:AN259" si="165">MID(D258,11,1)</f>
        <v>A</v>
      </c>
      <c r="AO258" s="16" t="str">
        <f t="shared" si="137"/>
        <v/>
      </c>
      <c r="AP258" s="16" t="str">
        <f t="shared" si="138"/>
        <v/>
      </c>
      <c r="AQ258" s="226"/>
      <c r="AR258" s="16" t="str">
        <f t="shared" si="139"/>
        <v>A19FSL1106A</v>
      </c>
      <c r="AS258" s="16" t="str">
        <f t="shared" si="140"/>
        <v>ok</v>
      </c>
      <c r="AW258" s="16" t="str">
        <f t="shared" si="158"/>
        <v/>
      </c>
      <c r="AX258" s="16" t="str">
        <f t="shared" si="159"/>
        <v/>
      </c>
      <c r="AY258" s="16">
        <f t="shared" si="141"/>
        <v>0</v>
      </c>
    </row>
    <row r="259" spans="1:51" ht="15" customHeight="1" x14ac:dyDescent="0.2">
      <c r="A259" s="16" t="str">
        <f t="shared" si="133"/>
        <v>ID-S01AP1030-00257</v>
      </c>
      <c r="B259" s="17">
        <v>257</v>
      </c>
      <c r="C259" s="17"/>
      <c r="D259" s="18" t="s">
        <v>594</v>
      </c>
      <c r="E259" s="19" t="s">
        <v>595</v>
      </c>
      <c r="F259" s="20"/>
      <c r="G259" s="21" t="s">
        <v>27</v>
      </c>
      <c r="H259" s="22" t="s">
        <v>28</v>
      </c>
      <c r="I259" s="23" t="s">
        <v>556</v>
      </c>
      <c r="J259" s="22" t="s">
        <v>596</v>
      </c>
      <c r="K259" s="22"/>
      <c r="L259" s="22" t="s">
        <v>31</v>
      </c>
      <c r="M259" s="23"/>
      <c r="N259" s="24"/>
      <c r="O259" s="63"/>
      <c r="P259" s="63"/>
      <c r="Q259" s="25" t="s">
        <v>42</v>
      </c>
      <c r="R259" s="26" t="s">
        <v>43</v>
      </c>
      <c r="S259" s="26" t="s">
        <v>51</v>
      </c>
      <c r="T259" s="26" t="s">
        <v>45</v>
      </c>
      <c r="U259" s="26" t="s">
        <v>46</v>
      </c>
      <c r="V259" s="34">
        <v>0</v>
      </c>
      <c r="W259" s="31"/>
      <c r="X259" s="22">
        <v>12</v>
      </c>
      <c r="Y259" s="152" t="str">
        <f t="shared" si="163"/>
        <v>B</v>
      </c>
      <c r="Z259" s="139" t="s">
        <v>2943</v>
      </c>
      <c r="AA259" s="155">
        <f>COUNTIF($Z$1:Z259,Z259)</f>
        <v>1</v>
      </c>
      <c r="AB259" s="83">
        <f t="shared" si="142"/>
        <v>17</v>
      </c>
      <c r="AC259" s="122" t="str">
        <f>VLOOKUP(Z259,'module list'!A:B,2,0)</f>
        <v>DI</v>
      </c>
      <c r="AD259" s="122"/>
      <c r="AE259" s="32"/>
      <c r="AF259" s="33" t="s">
        <v>37</v>
      </c>
      <c r="AG259" s="16" t="str">
        <f t="shared" si="134"/>
        <v>12.1.8</v>
      </c>
      <c r="AH259" s="222" t="str">
        <f t="shared" ref="AH259:AH322" si="166">RIGHT(E259,LEN(E259)-FIND(" ",E259))</f>
        <v>L FSL1106B dolomia pneu.convey.</v>
      </c>
      <c r="AI259" s="224"/>
      <c r="AJ259" s="16" t="str">
        <f t="shared" si="157"/>
        <v>L</v>
      </c>
      <c r="AK259" s="16" t="str">
        <f t="shared" si="135"/>
        <v>A19</v>
      </c>
      <c r="AL259" s="16" t="str">
        <f t="shared" si="164"/>
        <v>FSL</v>
      </c>
      <c r="AM259" s="16" t="str">
        <f t="shared" si="136"/>
        <v>1106</v>
      </c>
      <c r="AN259" s="16" t="str">
        <f t="shared" si="165"/>
        <v>B</v>
      </c>
      <c r="AO259" s="16" t="str">
        <f t="shared" si="137"/>
        <v/>
      </c>
      <c r="AP259" s="16" t="str">
        <f t="shared" si="138"/>
        <v/>
      </c>
      <c r="AQ259" s="226"/>
      <c r="AR259" s="16" t="str">
        <f t="shared" si="139"/>
        <v>A19FSL1106B</v>
      </c>
      <c r="AS259" s="16" t="str">
        <f t="shared" si="140"/>
        <v>ok</v>
      </c>
      <c r="AW259" s="16" t="str">
        <f t="shared" si="158"/>
        <v/>
      </c>
      <c r="AX259" s="16" t="str">
        <f t="shared" si="159"/>
        <v/>
      </c>
      <c r="AY259" s="16">
        <f t="shared" si="141"/>
        <v>0</v>
      </c>
    </row>
    <row r="260" spans="1:51" ht="15" customHeight="1" x14ac:dyDescent="0.2">
      <c r="A260" s="16" t="str">
        <f t="shared" ref="A260:A323" si="167">"ID-"&amp;L260&amp;"-"&amp;TEXT(B260,"00000")</f>
        <v>ID-S01AP1030-00258</v>
      </c>
      <c r="B260" s="17">
        <v>258</v>
      </c>
      <c r="C260" s="17"/>
      <c r="D260" s="18" t="s">
        <v>597</v>
      </c>
      <c r="E260" s="19" t="s">
        <v>598</v>
      </c>
      <c r="F260" s="20"/>
      <c r="G260" s="21" t="s">
        <v>27</v>
      </c>
      <c r="H260" s="22" t="s">
        <v>28</v>
      </c>
      <c r="I260" s="23" t="s">
        <v>556</v>
      </c>
      <c r="J260" s="22" t="s">
        <v>593</v>
      </c>
      <c r="K260" s="22"/>
      <c r="L260" s="22" t="s">
        <v>31</v>
      </c>
      <c r="M260" s="23"/>
      <c r="N260" s="24"/>
      <c r="O260" s="63"/>
      <c r="P260" s="63"/>
      <c r="Q260" s="25" t="s">
        <v>42</v>
      </c>
      <c r="R260" s="26" t="s">
        <v>43</v>
      </c>
      <c r="S260" s="26" t="s">
        <v>44</v>
      </c>
      <c r="T260" s="26" t="s">
        <v>45</v>
      </c>
      <c r="U260" s="26" t="s">
        <v>46</v>
      </c>
      <c r="V260" s="34">
        <v>0</v>
      </c>
      <c r="W260" s="31"/>
      <c r="X260" s="22">
        <v>12</v>
      </c>
      <c r="Y260" s="152" t="str">
        <f t="shared" si="163"/>
        <v>A</v>
      </c>
      <c r="Z260" s="139" t="s">
        <v>2926</v>
      </c>
      <c r="AA260" s="155">
        <f>COUNTIF($Z$1:Z260,Z260)</f>
        <v>15</v>
      </c>
      <c r="AB260" s="83">
        <f t="shared" si="142"/>
        <v>18</v>
      </c>
      <c r="AC260" s="122" t="str">
        <f>VLOOKUP(Z260,'module list'!A:B,2,0)</f>
        <v>DI</v>
      </c>
      <c r="AD260" s="122"/>
      <c r="AE260" s="32"/>
      <c r="AF260" s="33" t="s">
        <v>37</v>
      </c>
      <c r="AG260" s="16" t="str">
        <f t="shared" ref="AG260:AG323" si="168">LEFT(Z260,6)</f>
        <v>12.1.7</v>
      </c>
      <c r="AH260" s="222" t="str">
        <f t="shared" si="166"/>
        <v>HV1101 extract. dolomia silos SL1100A - opened</v>
      </c>
      <c r="AI260" s="224"/>
      <c r="AJ260" s="16" t="str">
        <f t="shared" si="157"/>
        <v>HV1101</v>
      </c>
      <c r="AK260" s="16" t="str">
        <f t="shared" ref="AK260:AK323" si="169">LEFT(D260,3)</f>
        <v>A19</v>
      </c>
      <c r="AL260" s="16" t="str">
        <f t="shared" ref="AL260:AL262" si="170">MID(D260,4,2)</f>
        <v>HV</v>
      </c>
      <c r="AM260" s="16" t="str">
        <f t="shared" ref="AM260:AM323" si="171">MID(D260,LEN(AK260)+LEN(AL260)+1,4)</f>
        <v>1101</v>
      </c>
      <c r="AN260" s="16" t="str">
        <f t="shared" si="147"/>
        <v>A</v>
      </c>
      <c r="AO260" s="16" t="str">
        <f t="shared" ref="AO260:AO323" si="172">IF(ISNUMBER(AP260),"_","")</f>
        <v>_</v>
      </c>
      <c r="AP260" s="16">
        <f t="shared" ref="AP260:AP323" si="173">IFERROR(FIND("_",D260),"")</f>
        <v>11</v>
      </c>
      <c r="AQ260" s="16" t="str">
        <f t="shared" ref="AQ260:AQ279" si="174">RIGHT(D260,LEN(D260)-FIND("_",D260))</f>
        <v>ZSH</v>
      </c>
      <c r="AR260" s="16" t="str">
        <f t="shared" ref="AR260:AR323" si="175">_xlfn.CONCAT(AK260:AO260,AQ260)</f>
        <v>A19HV1101A_ZSH</v>
      </c>
      <c r="AS260" s="16" t="str">
        <f t="shared" ref="AS260:AS323" si="176">IF(AR260=D260,"ok")</f>
        <v>ok</v>
      </c>
      <c r="AW260" s="16" t="str">
        <f t="shared" si="158"/>
        <v/>
      </c>
      <c r="AX260" s="16" t="str">
        <f t="shared" si="159"/>
        <v/>
      </c>
      <c r="AY260" s="16">
        <f t="shared" ref="AY260:AY323" si="177">V260</f>
        <v>0</v>
      </c>
    </row>
    <row r="261" spans="1:51" ht="15" customHeight="1" x14ac:dyDescent="0.2">
      <c r="A261" s="16" t="str">
        <f t="shared" si="167"/>
        <v>ID-S01AP1030-00259</v>
      </c>
      <c r="B261" s="17">
        <v>259</v>
      </c>
      <c r="C261" s="17"/>
      <c r="D261" s="18" t="s">
        <v>599</v>
      </c>
      <c r="E261" s="19" t="s">
        <v>600</v>
      </c>
      <c r="F261" s="20"/>
      <c r="G261" s="21" t="s">
        <v>27</v>
      </c>
      <c r="H261" s="22" t="s">
        <v>28</v>
      </c>
      <c r="I261" s="23" t="s">
        <v>556</v>
      </c>
      <c r="J261" s="22" t="s">
        <v>596</v>
      </c>
      <c r="K261" s="22"/>
      <c r="L261" s="22" t="s">
        <v>31</v>
      </c>
      <c r="M261" s="23"/>
      <c r="N261" s="24"/>
      <c r="O261" s="63"/>
      <c r="P261" s="63"/>
      <c r="Q261" s="25" t="s">
        <v>42</v>
      </c>
      <c r="R261" s="26" t="s">
        <v>43</v>
      </c>
      <c r="S261" s="26" t="s">
        <v>44</v>
      </c>
      <c r="T261" s="26" t="s">
        <v>45</v>
      </c>
      <c r="U261" s="26" t="s">
        <v>46</v>
      </c>
      <c r="V261" s="34">
        <v>0</v>
      </c>
      <c r="W261" s="31"/>
      <c r="X261" s="22">
        <v>12</v>
      </c>
      <c r="Y261" s="152" t="str">
        <f t="shared" si="163"/>
        <v>B</v>
      </c>
      <c r="Z261" s="139" t="s">
        <v>2943</v>
      </c>
      <c r="AA261" s="155">
        <f>COUNTIF($Z$1:Z261,Z261)</f>
        <v>2</v>
      </c>
      <c r="AB261" s="83">
        <f t="shared" ref="AB261:AB324" si="178">COUNTIF(Z:Z,Z261)</f>
        <v>17</v>
      </c>
      <c r="AC261" s="122" t="str">
        <f>VLOOKUP(Z261,'module list'!A:B,2,0)</f>
        <v>DI</v>
      </c>
      <c r="AD261" s="122"/>
      <c r="AE261" s="32"/>
      <c r="AF261" s="33" t="s">
        <v>37</v>
      </c>
      <c r="AG261" s="16" t="str">
        <f t="shared" si="168"/>
        <v>12.1.8</v>
      </c>
      <c r="AH261" s="222" t="str">
        <f t="shared" si="166"/>
        <v>HV1151 extract. dolomia silos SL1100B - opened</v>
      </c>
      <c r="AI261" s="224"/>
      <c r="AJ261" s="16" t="str">
        <f t="shared" si="157"/>
        <v>HV1151</v>
      </c>
      <c r="AK261" s="16" t="str">
        <f t="shared" si="169"/>
        <v>A19</v>
      </c>
      <c r="AL261" s="16" t="str">
        <f t="shared" si="170"/>
        <v>HV</v>
      </c>
      <c r="AM261" s="16" t="str">
        <f t="shared" si="171"/>
        <v>1101</v>
      </c>
      <c r="AN261" s="16" t="str">
        <f t="shared" ref="AN261:AN320" si="179">MID(D261,10,1)</f>
        <v>B</v>
      </c>
      <c r="AO261" s="16" t="str">
        <f t="shared" si="172"/>
        <v>_</v>
      </c>
      <c r="AP261" s="16">
        <f t="shared" si="173"/>
        <v>11</v>
      </c>
      <c r="AQ261" s="16" t="str">
        <f t="shared" si="174"/>
        <v>ZSH</v>
      </c>
      <c r="AR261" s="16" t="str">
        <f t="shared" si="175"/>
        <v>A19HV1101B_ZSH</v>
      </c>
      <c r="AS261" s="16" t="str">
        <f t="shared" si="176"/>
        <v>ok</v>
      </c>
      <c r="AW261" s="16" t="str">
        <f t="shared" si="158"/>
        <v/>
      </c>
      <c r="AX261" s="16" t="str">
        <f t="shared" si="159"/>
        <v/>
      </c>
      <c r="AY261" s="16">
        <f t="shared" si="177"/>
        <v>0</v>
      </c>
    </row>
    <row r="262" spans="1:51" ht="15" customHeight="1" x14ac:dyDescent="0.2">
      <c r="A262" s="16" t="str">
        <f t="shared" si="167"/>
        <v>ID-S01AP1030-00260</v>
      </c>
      <c r="B262" s="17">
        <v>260</v>
      </c>
      <c r="C262" s="17"/>
      <c r="D262" s="18" t="s">
        <v>601</v>
      </c>
      <c r="E262" s="19" t="s">
        <v>602</v>
      </c>
      <c r="F262" s="20"/>
      <c r="G262" s="21" t="s">
        <v>27</v>
      </c>
      <c r="H262" s="22" t="s">
        <v>28</v>
      </c>
      <c r="I262" s="23" t="s">
        <v>556</v>
      </c>
      <c r="J262" s="22" t="s">
        <v>31</v>
      </c>
      <c r="K262" s="22"/>
      <c r="L262" s="22" t="s">
        <v>31</v>
      </c>
      <c r="M262" s="23"/>
      <c r="N262" s="24"/>
      <c r="O262" s="63"/>
      <c r="P262" s="63"/>
      <c r="Q262" s="25" t="s">
        <v>42</v>
      </c>
      <c r="R262" s="26" t="s">
        <v>43</v>
      </c>
      <c r="S262" s="26" t="s">
        <v>44</v>
      </c>
      <c r="T262" s="26" t="s">
        <v>45</v>
      </c>
      <c r="U262" s="26" t="s">
        <v>156</v>
      </c>
      <c r="V262" s="34">
        <v>0</v>
      </c>
      <c r="W262" s="31"/>
      <c r="X262" s="22">
        <v>12</v>
      </c>
      <c r="Y262" s="152" t="str">
        <f t="shared" si="163"/>
        <v>A</v>
      </c>
      <c r="Z262" s="139" t="s">
        <v>2922</v>
      </c>
      <c r="AA262" s="155">
        <f>COUNTIF($Z$1:Z262,Z262)</f>
        <v>1</v>
      </c>
      <c r="AB262" s="83">
        <f t="shared" si="178"/>
        <v>29</v>
      </c>
      <c r="AC262" s="122" t="str">
        <f>VLOOKUP(Z262,'module list'!A:B,2,0)</f>
        <v>DI</v>
      </c>
      <c r="AD262" s="122"/>
      <c r="AE262" s="32"/>
      <c r="AF262" s="33" t="s">
        <v>37</v>
      </c>
      <c r="AG262" s="16" t="str">
        <f t="shared" si="168"/>
        <v>12.1.3</v>
      </c>
      <c r="AH262" s="222" t="str">
        <f t="shared" si="166"/>
        <v>LP1100A filling dolomia SL1100A - reset</v>
      </c>
      <c r="AI262" s="224"/>
      <c r="AJ262" s="16" t="str">
        <f t="shared" si="157"/>
        <v>LP1100A</v>
      </c>
      <c r="AK262" s="16" t="str">
        <f t="shared" si="169"/>
        <v>A19</v>
      </c>
      <c r="AL262" s="16" t="str">
        <f t="shared" si="170"/>
        <v>LP</v>
      </c>
      <c r="AM262" s="16" t="str">
        <f t="shared" si="171"/>
        <v>1100</v>
      </c>
      <c r="AN262" s="16" t="str">
        <f t="shared" si="179"/>
        <v>A</v>
      </c>
      <c r="AO262" s="16" t="str">
        <f t="shared" si="172"/>
        <v>_</v>
      </c>
      <c r="AP262" s="16">
        <f t="shared" si="173"/>
        <v>11</v>
      </c>
      <c r="AQ262" s="16" t="str">
        <f t="shared" si="174"/>
        <v>YL</v>
      </c>
      <c r="AR262" s="16" t="str">
        <f t="shared" si="175"/>
        <v>A19LP1100A_YL</v>
      </c>
      <c r="AS262" s="16" t="str">
        <f t="shared" si="176"/>
        <v>ok</v>
      </c>
      <c r="AW262" s="16" t="str">
        <f t="shared" si="158"/>
        <v/>
      </c>
      <c r="AX262" s="16" t="str">
        <f t="shared" si="159"/>
        <v/>
      </c>
      <c r="AY262" s="16">
        <f t="shared" si="177"/>
        <v>0</v>
      </c>
    </row>
    <row r="263" spans="1:51" ht="15" customHeight="1" x14ac:dyDescent="0.2">
      <c r="A263" s="16" t="str">
        <f t="shared" si="167"/>
        <v>ID-S01AP1030-00261</v>
      </c>
      <c r="B263" s="17">
        <v>261</v>
      </c>
      <c r="C263" s="18"/>
      <c r="D263" s="18" t="s">
        <v>603</v>
      </c>
      <c r="E263" s="19" t="s">
        <v>604</v>
      </c>
      <c r="F263" s="20"/>
      <c r="G263" s="21" t="s">
        <v>27</v>
      </c>
      <c r="H263" s="22" t="s">
        <v>28</v>
      </c>
      <c r="I263" s="23" t="s">
        <v>556</v>
      </c>
      <c r="J263" s="22" t="s">
        <v>31</v>
      </c>
      <c r="K263" s="22"/>
      <c r="L263" s="22" t="s">
        <v>31</v>
      </c>
      <c r="M263" s="23"/>
      <c r="N263" s="24"/>
      <c r="O263" s="63"/>
      <c r="P263" s="63"/>
      <c r="Q263" s="25" t="s">
        <v>54</v>
      </c>
      <c r="R263" s="26" t="s">
        <v>55</v>
      </c>
      <c r="S263" s="26" t="s">
        <v>44</v>
      </c>
      <c r="T263" s="26" t="s">
        <v>56</v>
      </c>
      <c r="U263" s="26" t="s">
        <v>159</v>
      </c>
      <c r="V263" s="34">
        <v>0</v>
      </c>
      <c r="W263" s="31"/>
      <c r="X263" s="22">
        <v>12</v>
      </c>
      <c r="Y263" s="152"/>
      <c r="Z263" s="139" t="s">
        <v>2947</v>
      </c>
      <c r="AA263" s="155">
        <f>COUNTIF($Z$1:Z263,Z263)</f>
        <v>11</v>
      </c>
      <c r="AB263" s="83">
        <f t="shared" si="178"/>
        <v>31</v>
      </c>
      <c r="AC263" s="122" t="str">
        <f>VLOOKUP(Z263,'module list'!A:B,2,0)</f>
        <v>DO</v>
      </c>
      <c r="AD263" s="122"/>
      <c r="AE263" s="32"/>
      <c r="AF263" s="33" t="s">
        <v>37</v>
      </c>
      <c r="AG263" s="16" t="str">
        <f t="shared" si="168"/>
        <v>12.1.4</v>
      </c>
      <c r="AH263" s="222" t="str">
        <f t="shared" si="166"/>
        <v>LP1100A filling dolomia SL1100A - charge alarm</v>
      </c>
      <c r="AI263" s="224"/>
      <c r="AJ263" s="16" t="str">
        <f t="shared" si="157"/>
        <v>LP1100A</v>
      </c>
      <c r="AK263" s="16" t="str">
        <f t="shared" si="169"/>
        <v>A19</v>
      </c>
      <c r="AL263" s="16" t="str">
        <f t="shared" ref="AL263:AL267" si="180">MID(D263,4,2)</f>
        <v>LP</v>
      </c>
      <c r="AM263" s="227" t="str">
        <f t="shared" ref="AM263:AM267" si="181">MID(D263,LEN(AK263)+LEN(AL263)+1,5)</f>
        <v>11100</v>
      </c>
      <c r="AN263" s="16" t="str">
        <f t="shared" ref="AN263:AN266" si="182">MID(D263,11,1)</f>
        <v>A</v>
      </c>
      <c r="AO263" s="16" t="str">
        <f t="shared" si="172"/>
        <v>_</v>
      </c>
      <c r="AP263" s="16">
        <f t="shared" si="173"/>
        <v>12</v>
      </c>
      <c r="AQ263" s="16" t="str">
        <f t="shared" si="174"/>
        <v>YSA</v>
      </c>
      <c r="AR263" s="16" t="str">
        <f t="shared" si="175"/>
        <v>A19LP11100A_YSA</v>
      </c>
      <c r="AS263" s="16" t="str">
        <f t="shared" si="176"/>
        <v>ok</v>
      </c>
      <c r="AW263" s="16" t="str">
        <f t="shared" si="158"/>
        <v/>
      </c>
      <c r="AX263" s="16" t="str">
        <f t="shared" si="159"/>
        <v/>
      </c>
      <c r="AY263" s="16">
        <f t="shared" si="177"/>
        <v>0</v>
      </c>
    </row>
    <row r="264" spans="1:51" ht="15" customHeight="1" x14ac:dyDescent="0.2">
      <c r="A264" s="16" t="str">
        <f t="shared" si="167"/>
        <v>ID-S01AP1030-00262</v>
      </c>
      <c r="B264" s="17">
        <v>262</v>
      </c>
      <c r="C264" s="18"/>
      <c r="D264" s="18" t="s">
        <v>605</v>
      </c>
      <c r="E264" s="19" t="s">
        <v>606</v>
      </c>
      <c r="F264" s="20"/>
      <c r="G264" s="21" t="s">
        <v>27</v>
      </c>
      <c r="H264" s="22" t="s">
        <v>28</v>
      </c>
      <c r="I264" s="23" t="s">
        <v>556</v>
      </c>
      <c r="J264" s="22" t="s">
        <v>31</v>
      </c>
      <c r="K264" s="22"/>
      <c r="L264" s="22" t="s">
        <v>31</v>
      </c>
      <c r="M264" s="23"/>
      <c r="N264" s="24"/>
      <c r="O264" s="63"/>
      <c r="P264" s="63"/>
      <c r="Q264" s="25" t="s">
        <v>54</v>
      </c>
      <c r="R264" s="26" t="s">
        <v>55</v>
      </c>
      <c r="S264" s="26" t="s">
        <v>44</v>
      </c>
      <c r="T264" s="26" t="s">
        <v>56</v>
      </c>
      <c r="U264" s="26" t="s">
        <v>159</v>
      </c>
      <c r="V264" s="34">
        <v>0</v>
      </c>
      <c r="W264" s="31"/>
      <c r="X264" s="22">
        <v>12</v>
      </c>
      <c r="Y264" s="152"/>
      <c r="Z264" s="139" t="s">
        <v>2947</v>
      </c>
      <c r="AA264" s="155">
        <f>COUNTIF($Z$1:Z264,Z264)</f>
        <v>12</v>
      </c>
      <c r="AB264" s="83">
        <f t="shared" si="178"/>
        <v>31</v>
      </c>
      <c r="AC264" s="122" t="str">
        <f>VLOOKUP(Z264,'module list'!A:B,2,0)</f>
        <v>DO</v>
      </c>
      <c r="AD264" s="122"/>
      <c r="AE264" s="32"/>
      <c r="AF264" s="33" t="s">
        <v>37</v>
      </c>
      <c r="AG264" s="16" t="str">
        <f t="shared" si="168"/>
        <v>12.1.4</v>
      </c>
      <c r="AH264" s="222" t="str">
        <f t="shared" si="166"/>
        <v>LP1100A filling dolomia SL1100A - charge ready</v>
      </c>
      <c r="AI264" s="224"/>
      <c r="AJ264" s="16" t="str">
        <f t="shared" si="157"/>
        <v>LP1100A</v>
      </c>
      <c r="AK264" s="16" t="str">
        <f t="shared" si="169"/>
        <v>A19</v>
      </c>
      <c r="AL264" s="16" t="str">
        <f t="shared" si="180"/>
        <v>LP</v>
      </c>
      <c r="AM264" s="227" t="str">
        <f t="shared" si="181"/>
        <v>11100</v>
      </c>
      <c r="AN264" s="16" t="str">
        <f t="shared" si="182"/>
        <v>A</v>
      </c>
      <c r="AO264" s="16" t="str">
        <f t="shared" si="172"/>
        <v>_</v>
      </c>
      <c r="AP264" s="16">
        <f t="shared" si="173"/>
        <v>12</v>
      </c>
      <c r="AQ264" s="16" t="str">
        <f t="shared" si="174"/>
        <v>YLRE</v>
      </c>
      <c r="AR264" s="16" t="str">
        <f t="shared" si="175"/>
        <v>A19LP11100A_YLRE</v>
      </c>
      <c r="AS264" s="16" t="str">
        <f t="shared" si="176"/>
        <v>ok</v>
      </c>
      <c r="AW264" s="16" t="str">
        <f t="shared" si="158"/>
        <v/>
      </c>
      <c r="AX264" s="16" t="str">
        <f t="shared" si="159"/>
        <v/>
      </c>
      <c r="AY264" s="16">
        <f t="shared" si="177"/>
        <v>0</v>
      </c>
    </row>
    <row r="265" spans="1:51" ht="15" customHeight="1" x14ac:dyDescent="0.2">
      <c r="A265" s="16" t="str">
        <f t="shared" si="167"/>
        <v>ID-S01AP1030-00263</v>
      </c>
      <c r="B265" s="17">
        <v>263</v>
      </c>
      <c r="C265" s="18"/>
      <c r="D265" s="18" t="s">
        <v>607</v>
      </c>
      <c r="E265" s="19" t="s">
        <v>608</v>
      </c>
      <c r="F265" s="20"/>
      <c r="G265" s="21" t="s">
        <v>27</v>
      </c>
      <c r="H265" s="22" t="s">
        <v>28</v>
      </c>
      <c r="I265" s="23" t="s">
        <v>556</v>
      </c>
      <c r="J265" s="22" t="s">
        <v>31</v>
      </c>
      <c r="K265" s="22"/>
      <c r="L265" s="22" t="s">
        <v>31</v>
      </c>
      <c r="M265" s="23"/>
      <c r="N265" s="24"/>
      <c r="O265" s="63"/>
      <c r="P265" s="63"/>
      <c r="Q265" s="25" t="s">
        <v>54</v>
      </c>
      <c r="R265" s="26" t="s">
        <v>55</v>
      </c>
      <c r="S265" s="26" t="s">
        <v>44</v>
      </c>
      <c r="T265" s="26" t="s">
        <v>56</v>
      </c>
      <c r="U265" s="26" t="s">
        <v>159</v>
      </c>
      <c r="V265" s="34">
        <v>0</v>
      </c>
      <c r="W265" s="31"/>
      <c r="X265" s="22">
        <v>12</v>
      </c>
      <c r="Y265" s="152"/>
      <c r="Z265" s="139" t="s">
        <v>2947</v>
      </c>
      <c r="AA265" s="155">
        <f>COUNTIF($Z$1:Z265,Z265)</f>
        <v>13</v>
      </c>
      <c r="AB265" s="83">
        <f t="shared" si="178"/>
        <v>31</v>
      </c>
      <c r="AC265" s="122" t="str">
        <f>VLOOKUP(Z265,'module list'!A:B,2,0)</f>
        <v>DO</v>
      </c>
      <c r="AD265" s="122"/>
      <c r="AE265" s="32"/>
      <c r="AF265" s="33" t="s">
        <v>37</v>
      </c>
      <c r="AG265" s="16" t="str">
        <f t="shared" si="168"/>
        <v>12.1.4</v>
      </c>
      <c r="AH265" s="222" t="str">
        <f t="shared" si="166"/>
        <v>LP1100A filling dolomia SL1100A - visive alarm</v>
      </c>
      <c r="AI265" s="224"/>
      <c r="AJ265" s="16" t="str">
        <f t="shared" si="157"/>
        <v>LP1100A</v>
      </c>
      <c r="AK265" s="16" t="str">
        <f t="shared" si="169"/>
        <v>A19</v>
      </c>
      <c r="AL265" s="16" t="str">
        <f t="shared" si="180"/>
        <v>LP</v>
      </c>
      <c r="AM265" s="227" t="str">
        <f t="shared" si="181"/>
        <v>11100</v>
      </c>
      <c r="AN265" s="16" t="str">
        <f t="shared" si="182"/>
        <v>A</v>
      </c>
      <c r="AO265" s="16" t="str">
        <f t="shared" si="172"/>
        <v>_</v>
      </c>
      <c r="AP265" s="16">
        <f t="shared" si="173"/>
        <v>12</v>
      </c>
      <c r="AQ265" s="16" t="str">
        <f t="shared" si="174"/>
        <v>LAHH</v>
      </c>
      <c r="AR265" s="16" t="str">
        <f t="shared" si="175"/>
        <v>A19LP11100A_LAHH</v>
      </c>
      <c r="AS265" s="16" t="str">
        <f t="shared" si="176"/>
        <v>ok</v>
      </c>
      <c r="AW265" s="16" t="str">
        <f t="shared" si="158"/>
        <v/>
      </c>
      <c r="AX265" s="16" t="str">
        <f t="shared" si="159"/>
        <v/>
      </c>
      <c r="AY265" s="16">
        <f t="shared" si="177"/>
        <v>0</v>
      </c>
    </row>
    <row r="266" spans="1:51" ht="15" customHeight="1" x14ac:dyDescent="0.2">
      <c r="A266" s="16" t="str">
        <f t="shared" si="167"/>
        <v>ID-S01AP1030-00264</v>
      </c>
      <c r="B266" s="17">
        <v>264</v>
      </c>
      <c r="C266" s="18"/>
      <c r="D266" s="18" t="s">
        <v>609</v>
      </c>
      <c r="E266" s="19" t="s">
        <v>610</v>
      </c>
      <c r="F266" s="20"/>
      <c r="G266" s="21" t="s">
        <v>27</v>
      </c>
      <c r="H266" s="22" t="s">
        <v>28</v>
      </c>
      <c r="I266" s="23" t="s">
        <v>556</v>
      </c>
      <c r="J266" s="22" t="s">
        <v>31</v>
      </c>
      <c r="K266" s="22"/>
      <c r="L266" s="22" t="s">
        <v>31</v>
      </c>
      <c r="M266" s="23"/>
      <c r="N266" s="24"/>
      <c r="O266" s="63"/>
      <c r="P266" s="63"/>
      <c r="Q266" s="25" t="s">
        <v>54</v>
      </c>
      <c r="R266" s="26" t="s">
        <v>55</v>
      </c>
      <c r="S266" s="26" t="s">
        <v>44</v>
      </c>
      <c r="T266" s="26" t="s">
        <v>56</v>
      </c>
      <c r="U266" s="26" t="s">
        <v>159</v>
      </c>
      <c r="V266" s="34">
        <v>0</v>
      </c>
      <c r="W266" s="31"/>
      <c r="X266" s="22">
        <v>12</v>
      </c>
      <c r="Y266" s="152"/>
      <c r="Z266" s="139" t="s">
        <v>2947</v>
      </c>
      <c r="AA266" s="155">
        <f>COUNTIF($Z$1:Z266,Z266)</f>
        <v>14</v>
      </c>
      <c r="AB266" s="83">
        <f t="shared" si="178"/>
        <v>31</v>
      </c>
      <c r="AC266" s="122" t="str">
        <f>VLOOKUP(Z266,'module list'!A:B,2,0)</f>
        <v>DO</v>
      </c>
      <c r="AD266" s="122"/>
      <c r="AE266" s="32"/>
      <c r="AF266" s="33" t="s">
        <v>37</v>
      </c>
      <c r="AG266" s="16" t="str">
        <f t="shared" si="168"/>
        <v>12.1.4</v>
      </c>
      <c r="AH266" s="222" t="str">
        <f t="shared" si="166"/>
        <v>LP1100A filling dolomia SL1100A - acustic alarm</v>
      </c>
      <c r="AI266" s="224"/>
      <c r="AJ266" s="16" t="str">
        <f t="shared" si="157"/>
        <v>LP1100A</v>
      </c>
      <c r="AK266" s="16" t="str">
        <f t="shared" si="169"/>
        <v>A19</v>
      </c>
      <c r="AL266" s="16" t="str">
        <f t="shared" si="180"/>
        <v>LP</v>
      </c>
      <c r="AM266" s="227" t="str">
        <f t="shared" si="181"/>
        <v>21100</v>
      </c>
      <c r="AN266" s="16" t="str">
        <f t="shared" si="182"/>
        <v>A</v>
      </c>
      <c r="AO266" s="16" t="str">
        <f t="shared" si="172"/>
        <v>_</v>
      </c>
      <c r="AP266" s="16">
        <f t="shared" si="173"/>
        <v>12</v>
      </c>
      <c r="AQ266" s="16" t="str">
        <f t="shared" si="174"/>
        <v>LAHH</v>
      </c>
      <c r="AR266" s="16" t="str">
        <f t="shared" si="175"/>
        <v>A19LP21100A_LAHH</v>
      </c>
      <c r="AS266" s="16" t="str">
        <f t="shared" si="176"/>
        <v>ok</v>
      </c>
      <c r="AW266" s="16" t="str">
        <f t="shared" si="158"/>
        <v/>
      </c>
      <c r="AX266" s="16" t="str">
        <f t="shared" si="159"/>
        <v/>
      </c>
      <c r="AY266" s="16">
        <f t="shared" si="177"/>
        <v>0</v>
      </c>
    </row>
    <row r="267" spans="1:51" ht="15" hidden="1" customHeight="1" x14ac:dyDescent="0.2">
      <c r="A267" s="16" t="str">
        <f t="shared" si="167"/>
        <v>ID-S01AP1030-00265</v>
      </c>
      <c r="B267" s="17">
        <v>265</v>
      </c>
      <c r="C267" s="80"/>
      <c r="D267" s="35" t="s">
        <v>611</v>
      </c>
      <c r="E267" s="52" t="s">
        <v>612</v>
      </c>
      <c r="F267" s="53"/>
      <c r="G267" s="21" t="s">
        <v>27</v>
      </c>
      <c r="H267" s="36" t="s">
        <v>28</v>
      </c>
      <c r="I267" s="37" t="s">
        <v>556</v>
      </c>
      <c r="J267" s="37" t="s">
        <v>31</v>
      </c>
      <c r="K267" s="37"/>
      <c r="L267" s="22" t="s">
        <v>31</v>
      </c>
      <c r="M267" s="38"/>
      <c r="N267" s="39"/>
      <c r="O267" s="85"/>
      <c r="P267" s="85"/>
      <c r="Q267" s="40" t="s">
        <v>168</v>
      </c>
      <c r="R267" s="41" t="s">
        <v>169</v>
      </c>
      <c r="S267" s="40">
        <v>0</v>
      </c>
      <c r="T267" s="40" t="s">
        <v>170</v>
      </c>
      <c r="U267" s="42">
        <v>100</v>
      </c>
      <c r="V267" s="43" t="s">
        <v>171</v>
      </c>
      <c r="W267" s="37"/>
      <c r="X267" s="22"/>
      <c r="Y267" s="153"/>
      <c r="Z267" s="158"/>
      <c r="AA267" s="155">
        <f>COUNTIF($Z$1:Z267,Z267)</f>
        <v>0</v>
      </c>
      <c r="AB267" s="83">
        <f t="shared" si="178"/>
        <v>0</v>
      </c>
      <c r="AC267" s="122" t="e">
        <f>VLOOKUP(Z267,'module list'!A:B,2,0)</f>
        <v>#N/A</v>
      </c>
      <c r="AD267" s="44"/>
      <c r="AE267" s="44" t="s">
        <v>172</v>
      </c>
      <c r="AF267" s="33" t="s">
        <v>37</v>
      </c>
      <c r="AG267" s="16" t="str">
        <f t="shared" si="168"/>
        <v/>
      </c>
      <c r="AH267" s="222" t="str">
        <f t="shared" si="166"/>
        <v>LP1100 filling dolomia SL1100 - Level indicator</v>
      </c>
      <c r="AI267" s="224"/>
      <c r="AJ267" s="16" t="str">
        <f t="shared" si="157"/>
        <v>LP1100</v>
      </c>
      <c r="AK267" s="16" t="str">
        <f t="shared" si="169"/>
        <v>A19</v>
      </c>
      <c r="AL267" s="16" t="str">
        <f t="shared" si="180"/>
        <v>LP</v>
      </c>
      <c r="AM267" s="227" t="str">
        <f t="shared" si="181"/>
        <v>11100</v>
      </c>
      <c r="AO267" s="16" t="str">
        <f t="shared" si="172"/>
        <v>_</v>
      </c>
      <c r="AP267" s="16">
        <f t="shared" si="173"/>
        <v>11</v>
      </c>
      <c r="AQ267" s="16" t="str">
        <f t="shared" si="174"/>
        <v>LI</v>
      </c>
      <c r="AR267" s="16" t="str">
        <f t="shared" si="175"/>
        <v>A19LP11100_LI</v>
      </c>
      <c r="AS267" s="16" t="str">
        <f t="shared" si="176"/>
        <v>ok</v>
      </c>
      <c r="AW267" s="16" t="str">
        <f t="shared" si="154"/>
        <v/>
      </c>
      <c r="AX267" s="16" t="str">
        <f t="shared" ref="AX260:AX323" si="183">IFERROR(IF(FIND("AI",AC267,1),U267,""),"")</f>
        <v/>
      </c>
      <c r="AY267" s="16" t="str">
        <f t="shared" si="177"/>
        <v>%</v>
      </c>
    </row>
    <row r="268" spans="1:51" ht="15" customHeight="1" x14ac:dyDescent="0.2">
      <c r="A268" s="16" t="str">
        <f t="shared" si="167"/>
        <v>ID-S01AP1030-00266</v>
      </c>
      <c r="B268" s="17">
        <v>266</v>
      </c>
      <c r="C268" s="17"/>
      <c r="D268" s="18" t="s">
        <v>613</v>
      </c>
      <c r="E268" s="19" t="s">
        <v>614</v>
      </c>
      <c r="F268" s="20"/>
      <c r="G268" s="21" t="s">
        <v>27</v>
      </c>
      <c r="H268" s="22" t="s">
        <v>28</v>
      </c>
      <c r="I268" s="23" t="s">
        <v>556</v>
      </c>
      <c r="J268" s="22" t="s">
        <v>31</v>
      </c>
      <c r="K268" s="22"/>
      <c r="L268" s="22" t="s">
        <v>31</v>
      </c>
      <c r="M268" s="23"/>
      <c r="N268" s="24"/>
      <c r="O268" s="63"/>
      <c r="P268" s="63"/>
      <c r="Q268" s="25" t="s">
        <v>42</v>
      </c>
      <c r="R268" s="26" t="s">
        <v>43</v>
      </c>
      <c r="S268" s="26" t="s">
        <v>44</v>
      </c>
      <c r="T268" s="26" t="s">
        <v>45</v>
      </c>
      <c r="U268" s="26" t="s">
        <v>156</v>
      </c>
      <c r="V268" s="34">
        <v>0</v>
      </c>
      <c r="W268" s="31"/>
      <c r="X268" s="22">
        <v>12</v>
      </c>
      <c r="Y268" s="152" t="str">
        <f>AN268</f>
        <v>B</v>
      </c>
      <c r="Z268" s="139" t="s">
        <v>2923</v>
      </c>
      <c r="AA268" s="155">
        <f>COUNTIF($Z$1:Z268,Z268)</f>
        <v>8</v>
      </c>
      <c r="AB268" s="83">
        <f t="shared" si="178"/>
        <v>26</v>
      </c>
      <c r="AC268" s="122" t="str">
        <f>VLOOKUP(Z268,'module list'!A:B,2,0)</f>
        <v>DI</v>
      </c>
      <c r="AD268" s="122"/>
      <c r="AE268" s="32"/>
      <c r="AF268" s="33" t="s">
        <v>37</v>
      </c>
      <c r="AG268" s="16" t="str">
        <f t="shared" si="168"/>
        <v>12.1.4</v>
      </c>
      <c r="AH268" s="222" t="str">
        <f t="shared" si="166"/>
        <v>LP1100B filling dolomia SL1100B - reset</v>
      </c>
      <c r="AI268" s="224"/>
      <c r="AJ268" s="16" t="str">
        <f t="shared" si="157"/>
        <v>LP1100B</v>
      </c>
      <c r="AK268" s="16" t="str">
        <f t="shared" si="169"/>
        <v>A19</v>
      </c>
      <c r="AL268" s="16" t="str">
        <f>MID(D268,4,2)</f>
        <v>LP</v>
      </c>
      <c r="AM268" s="16" t="str">
        <f t="shared" si="171"/>
        <v>1100</v>
      </c>
      <c r="AN268" s="16" t="str">
        <f t="shared" si="179"/>
        <v>B</v>
      </c>
      <c r="AO268" s="16" t="str">
        <f t="shared" si="172"/>
        <v>_</v>
      </c>
      <c r="AP268" s="16">
        <f t="shared" si="173"/>
        <v>11</v>
      </c>
      <c r="AQ268" s="16" t="str">
        <f t="shared" si="174"/>
        <v>YL</v>
      </c>
      <c r="AR268" s="16" t="str">
        <f t="shared" si="175"/>
        <v>A19LP1100B_YL</v>
      </c>
      <c r="AS268" s="16" t="str">
        <f t="shared" si="176"/>
        <v>ok</v>
      </c>
      <c r="AW268" s="16" t="str">
        <f t="shared" ref="AW268:AW272" si="184">IFERROR(IF(FIND("A",Q268,1),S268,""),"")</f>
        <v/>
      </c>
      <c r="AX268" s="16" t="str">
        <f t="shared" ref="AX268:AX272" si="185">IFERROR(IF(FIND("AI",Q268,1),U268,""),"")</f>
        <v/>
      </c>
      <c r="AY268" s="16">
        <f t="shared" si="177"/>
        <v>0</v>
      </c>
    </row>
    <row r="269" spans="1:51" ht="15" customHeight="1" x14ac:dyDescent="0.2">
      <c r="A269" s="16" t="str">
        <f t="shared" si="167"/>
        <v>ID-S01AP1030-00267</v>
      </c>
      <c r="B269" s="17">
        <v>267</v>
      </c>
      <c r="C269" s="18"/>
      <c r="D269" s="18" t="s">
        <v>615</v>
      </c>
      <c r="E269" s="19" t="s">
        <v>616</v>
      </c>
      <c r="F269" s="20"/>
      <c r="G269" s="21" t="s">
        <v>27</v>
      </c>
      <c r="H269" s="22" t="s">
        <v>28</v>
      </c>
      <c r="I269" s="23" t="s">
        <v>556</v>
      </c>
      <c r="J269" s="22" t="s">
        <v>31</v>
      </c>
      <c r="K269" s="22"/>
      <c r="L269" s="22" t="s">
        <v>31</v>
      </c>
      <c r="M269" s="23"/>
      <c r="N269" s="24"/>
      <c r="O269" s="63"/>
      <c r="P269" s="63"/>
      <c r="Q269" s="25" t="s">
        <v>54</v>
      </c>
      <c r="R269" s="26" t="s">
        <v>55</v>
      </c>
      <c r="S269" s="26" t="s">
        <v>44</v>
      </c>
      <c r="T269" s="26" t="s">
        <v>56</v>
      </c>
      <c r="U269" s="26" t="s">
        <v>159</v>
      </c>
      <c r="V269" s="34">
        <v>0</v>
      </c>
      <c r="W269" s="31"/>
      <c r="X269" s="22">
        <v>12</v>
      </c>
      <c r="Y269" s="152"/>
      <c r="Z269" s="139" t="s">
        <v>2947</v>
      </c>
      <c r="AA269" s="155">
        <f>COUNTIF($Z$1:Z269,Z269)</f>
        <v>15</v>
      </c>
      <c r="AB269" s="83">
        <f t="shared" si="178"/>
        <v>31</v>
      </c>
      <c r="AC269" s="122" t="str">
        <f>VLOOKUP(Z269,'module list'!A:B,2,0)</f>
        <v>DO</v>
      </c>
      <c r="AD269" s="122"/>
      <c r="AE269" s="32"/>
      <c r="AF269" s="33" t="s">
        <v>37</v>
      </c>
      <c r="AG269" s="16" t="str">
        <f t="shared" si="168"/>
        <v>12.1.4</v>
      </c>
      <c r="AH269" s="222" t="str">
        <f t="shared" si="166"/>
        <v>LP1100B filling dolomia SL1100B - charge alarm</v>
      </c>
      <c r="AI269" s="224"/>
      <c r="AJ269" s="16" t="str">
        <f t="shared" si="157"/>
        <v>LP1100B</v>
      </c>
      <c r="AK269" s="16" t="str">
        <f t="shared" si="169"/>
        <v>A19</v>
      </c>
      <c r="AL269" s="16" t="str">
        <f t="shared" ref="AL269:AL279" si="186">MID(D269,4,2)</f>
        <v>LP</v>
      </c>
      <c r="AM269" s="227" t="str">
        <f t="shared" ref="AM269:AM273" si="187">MID(D269,LEN(AK269)+LEN(AL269)+1,5)</f>
        <v>11100</v>
      </c>
      <c r="AN269" s="16" t="str">
        <f t="shared" ref="AN269:AN272" si="188">MID(D269,11,1)</f>
        <v>B</v>
      </c>
      <c r="AO269" s="16" t="str">
        <f t="shared" si="172"/>
        <v>_</v>
      </c>
      <c r="AP269" s="16">
        <f t="shared" si="173"/>
        <v>12</v>
      </c>
      <c r="AQ269" s="16" t="str">
        <f t="shared" si="174"/>
        <v>YSA</v>
      </c>
      <c r="AR269" s="16" t="str">
        <f t="shared" si="175"/>
        <v>A19LP11100B_YSA</v>
      </c>
      <c r="AS269" s="16" t="str">
        <f t="shared" si="176"/>
        <v>ok</v>
      </c>
      <c r="AW269" s="16" t="str">
        <f t="shared" si="184"/>
        <v/>
      </c>
      <c r="AX269" s="16" t="str">
        <f t="shared" si="185"/>
        <v/>
      </c>
      <c r="AY269" s="16">
        <f t="shared" si="177"/>
        <v>0</v>
      </c>
    </row>
    <row r="270" spans="1:51" ht="15" customHeight="1" x14ac:dyDescent="0.2">
      <c r="A270" s="16" t="str">
        <f t="shared" si="167"/>
        <v>ID-S01AP1030-00268</v>
      </c>
      <c r="B270" s="17">
        <v>268</v>
      </c>
      <c r="C270" s="18"/>
      <c r="D270" s="18" t="s">
        <v>617</v>
      </c>
      <c r="E270" s="19" t="s">
        <v>618</v>
      </c>
      <c r="F270" s="20"/>
      <c r="G270" s="21" t="s">
        <v>27</v>
      </c>
      <c r="H270" s="22" t="s">
        <v>28</v>
      </c>
      <c r="I270" s="23" t="s">
        <v>556</v>
      </c>
      <c r="J270" s="22" t="s">
        <v>31</v>
      </c>
      <c r="K270" s="22"/>
      <c r="L270" s="22" t="s">
        <v>31</v>
      </c>
      <c r="M270" s="23"/>
      <c r="N270" s="24"/>
      <c r="O270" s="63"/>
      <c r="P270" s="63"/>
      <c r="Q270" s="25" t="s">
        <v>54</v>
      </c>
      <c r="R270" s="26" t="s">
        <v>55</v>
      </c>
      <c r="S270" s="26" t="s">
        <v>44</v>
      </c>
      <c r="T270" s="26" t="s">
        <v>56</v>
      </c>
      <c r="U270" s="26" t="s">
        <v>159</v>
      </c>
      <c r="V270" s="34">
        <v>0</v>
      </c>
      <c r="W270" s="31"/>
      <c r="X270" s="22">
        <v>12</v>
      </c>
      <c r="Y270" s="152"/>
      <c r="Z270" s="139" t="s">
        <v>2947</v>
      </c>
      <c r="AA270" s="155">
        <f>COUNTIF($Z$1:Z270,Z270)</f>
        <v>16</v>
      </c>
      <c r="AB270" s="83">
        <f t="shared" si="178"/>
        <v>31</v>
      </c>
      <c r="AC270" s="122" t="str">
        <f>VLOOKUP(Z270,'module list'!A:B,2,0)</f>
        <v>DO</v>
      </c>
      <c r="AD270" s="122"/>
      <c r="AE270" s="32"/>
      <c r="AF270" s="33" t="s">
        <v>37</v>
      </c>
      <c r="AG270" s="16" t="str">
        <f t="shared" si="168"/>
        <v>12.1.4</v>
      </c>
      <c r="AH270" s="222" t="str">
        <f t="shared" si="166"/>
        <v>LP1100B filling dolomia SL1100B - charge ready</v>
      </c>
      <c r="AI270" s="224"/>
      <c r="AJ270" s="16" t="str">
        <f t="shared" si="157"/>
        <v>LP1100B</v>
      </c>
      <c r="AK270" s="16" t="str">
        <f t="shared" si="169"/>
        <v>A19</v>
      </c>
      <c r="AL270" s="16" t="str">
        <f t="shared" si="186"/>
        <v>LP</v>
      </c>
      <c r="AM270" s="227" t="str">
        <f t="shared" si="187"/>
        <v>11100</v>
      </c>
      <c r="AN270" s="16" t="str">
        <f t="shared" si="188"/>
        <v>B</v>
      </c>
      <c r="AO270" s="16" t="str">
        <f t="shared" si="172"/>
        <v>_</v>
      </c>
      <c r="AP270" s="16">
        <f t="shared" si="173"/>
        <v>12</v>
      </c>
      <c r="AQ270" s="16" t="str">
        <f t="shared" si="174"/>
        <v>YLRE</v>
      </c>
      <c r="AR270" s="16" t="str">
        <f t="shared" si="175"/>
        <v>A19LP11100B_YLRE</v>
      </c>
      <c r="AS270" s="16" t="str">
        <f t="shared" si="176"/>
        <v>ok</v>
      </c>
      <c r="AW270" s="16" t="str">
        <f t="shared" si="184"/>
        <v/>
      </c>
      <c r="AX270" s="16" t="str">
        <f t="shared" si="185"/>
        <v/>
      </c>
      <c r="AY270" s="16">
        <f t="shared" si="177"/>
        <v>0</v>
      </c>
    </row>
    <row r="271" spans="1:51" ht="15" customHeight="1" x14ac:dyDescent="0.2">
      <c r="A271" s="16" t="str">
        <f t="shared" si="167"/>
        <v>ID-S01AP1030-00269</v>
      </c>
      <c r="B271" s="17">
        <v>269</v>
      </c>
      <c r="C271" s="18"/>
      <c r="D271" s="18" t="s">
        <v>619</v>
      </c>
      <c r="E271" s="19" t="s">
        <v>620</v>
      </c>
      <c r="F271" s="20"/>
      <c r="G271" s="21" t="s">
        <v>27</v>
      </c>
      <c r="H271" s="22" t="s">
        <v>28</v>
      </c>
      <c r="I271" s="23" t="s">
        <v>556</v>
      </c>
      <c r="J271" s="22" t="s">
        <v>31</v>
      </c>
      <c r="K271" s="22"/>
      <c r="L271" s="22" t="s">
        <v>31</v>
      </c>
      <c r="M271" s="23"/>
      <c r="N271" s="24"/>
      <c r="O271" s="63"/>
      <c r="P271" s="63"/>
      <c r="Q271" s="25" t="s">
        <v>54</v>
      </c>
      <c r="R271" s="26" t="s">
        <v>55</v>
      </c>
      <c r="S271" s="26" t="s">
        <v>44</v>
      </c>
      <c r="T271" s="26" t="s">
        <v>56</v>
      </c>
      <c r="U271" s="26" t="s">
        <v>159</v>
      </c>
      <c r="V271" s="34">
        <v>0</v>
      </c>
      <c r="W271" s="31"/>
      <c r="X271" s="22">
        <v>12</v>
      </c>
      <c r="Y271" s="152"/>
      <c r="Z271" s="139" t="s">
        <v>2947</v>
      </c>
      <c r="AA271" s="155">
        <f>COUNTIF($Z$1:Z271,Z271)</f>
        <v>17</v>
      </c>
      <c r="AB271" s="83">
        <f t="shared" si="178"/>
        <v>31</v>
      </c>
      <c r="AC271" s="122" t="str">
        <f>VLOOKUP(Z271,'module list'!A:B,2,0)</f>
        <v>DO</v>
      </c>
      <c r="AD271" s="122"/>
      <c r="AE271" s="32"/>
      <c r="AF271" s="33" t="s">
        <v>37</v>
      </c>
      <c r="AG271" s="16" t="str">
        <f t="shared" si="168"/>
        <v>12.1.4</v>
      </c>
      <c r="AH271" s="222" t="str">
        <f t="shared" si="166"/>
        <v>LP1100B filling dolomia SL1100B - visive alarm</v>
      </c>
      <c r="AI271" s="224"/>
      <c r="AJ271" s="16" t="str">
        <f t="shared" si="157"/>
        <v>LP1100B</v>
      </c>
      <c r="AK271" s="16" t="str">
        <f t="shared" si="169"/>
        <v>A19</v>
      </c>
      <c r="AL271" s="16" t="str">
        <f t="shared" si="186"/>
        <v>LP</v>
      </c>
      <c r="AM271" s="227" t="str">
        <f t="shared" si="187"/>
        <v>11100</v>
      </c>
      <c r="AN271" s="16" t="str">
        <f t="shared" si="188"/>
        <v>B</v>
      </c>
      <c r="AO271" s="16" t="str">
        <f t="shared" si="172"/>
        <v>_</v>
      </c>
      <c r="AP271" s="16">
        <f t="shared" si="173"/>
        <v>12</v>
      </c>
      <c r="AQ271" s="16" t="str">
        <f t="shared" si="174"/>
        <v>LAHH</v>
      </c>
      <c r="AR271" s="16" t="str">
        <f t="shared" si="175"/>
        <v>A19LP11100B_LAHH</v>
      </c>
      <c r="AS271" s="16" t="str">
        <f t="shared" si="176"/>
        <v>ok</v>
      </c>
      <c r="AW271" s="16" t="str">
        <f t="shared" si="184"/>
        <v/>
      </c>
      <c r="AX271" s="16" t="str">
        <f t="shared" si="185"/>
        <v/>
      </c>
      <c r="AY271" s="16">
        <f t="shared" si="177"/>
        <v>0</v>
      </c>
    </row>
    <row r="272" spans="1:51" ht="15" customHeight="1" x14ac:dyDescent="0.2">
      <c r="A272" s="16" t="str">
        <f t="shared" si="167"/>
        <v>ID-S01AP1030-00270</v>
      </c>
      <c r="B272" s="17">
        <v>270</v>
      </c>
      <c r="C272" s="18"/>
      <c r="D272" s="18" t="s">
        <v>621</v>
      </c>
      <c r="E272" s="19" t="s">
        <v>622</v>
      </c>
      <c r="F272" s="20"/>
      <c r="G272" s="21" t="s">
        <v>27</v>
      </c>
      <c r="H272" s="22" t="s">
        <v>28</v>
      </c>
      <c r="I272" s="23" t="s">
        <v>556</v>
      </c>
      <c r="J272" s="22" t="s">
        <v>31</v>
      </c>
      <c r="K272" s="22"/>
      <c r="L272" s="22" t="s">
        <v>31</v>
      </c>
      <c r="M272" s="23"/>
      <c r="N272" s="24"/>
      <c r="O272" s="63"/>
      <c r="P272" s="63"/>
      <c r="Q272" s="25" t="s">
        <v>54</v>
      </c>
      <c r="R272" s="26" t="s">
        <v>55</v>
      </c>
      <c r="S272" s="26" t="s">
        <v>44</v>
      </c>
      <c r="T272" s="26" t="s">
        <v>56</v>
      </c>
      <c r="U272" s="26" t="s">
        <v>159</v>
      </c>
      <c r="V272" s="34">
        <v>0</v>
      </c>
      <c r="W272" s="31"/>
      <c r="X272" s="22">
        <v>12</v>
      </c>
      <c r="Y272" s="152"/>
      <c r="Z272" s="139" t="s">
        <v>2947</v>
      </c>
      <c r="AA272" s="155">
        <f>COUNTIF($Z$1:Z272,Z272)</f>
        <v>18</v>
      </c>
      <c r="AB272" s="83">
        <f t="shared" si="178"/>
        <v>31</v>
      </c>
      <c r="AC272" s="122" t="str">
        <f>VLOOKUP(Z272,'module list'!A:B,2,0)</f>
        <v>DO</v>
      </c>
      <c r="AD272" s="122"/>
      <c r="AE272" s="32"/>
      <c r="AF272" s="33" t="s">
        <v>37</v>
      </c>
      <c r="AG272" s="16" t="str">
        <f t="shared" si="168"/>
        <v>12.1.4</v>
      </c>
      <c r="AH272" s="222" t="str">
        <f t="shared" si="166"/>
        <v>LP1100B filling dolomia SL1100B - acustic alarm</v>
      </c>
      <c r="AI272" s="224"/>
      <c r="AJ272" s="16" t="str">
        <f t="shared" si="157"/>
        <v>LP1100B</v>
      </c>
      <c r="AK272" s="16" t="str">
        <f t="shared" si="169"/>
        <v>A19</v>
      </c>
      <c r="AL272" s="16" t="str">
        <f t="shared" si="186"/>
        <v>LP</v>
      </c>
      <c r="AM272" s="227" t="str">
        <f t="shared" si="187"/>
        <v>21100</v>
      </c>
      <c r="AN272" s="16" t="str">
        <f t="shared" si="188"/>
        <v>B</v>
      </c>
      <c r="AO272" s="16" t="str">
        <f t="shared" si="172"/>
        <v>_</v>
      </c>
      <c r="AP272" s="16">
        <f t="shared" si="173"/>
        <v>12</v>
      </c>
      <c r="AQ272" s="16" t="str">
        <f t="shared" si="174"/>
        <v>LAHH</v>
      </c>
      <c r="AR272" s="16" t="str">
        <f t="shared" si="175"/>
        <v>A19LP21100B_LAHH</v>
      </c>
      <c r="AS272" s="16" t="str">
        <f t="shared" si="176"/>
        <v>ok</v>
      </c>
      <c r="AW272" s="16" t="str">
        <f t="shared" si="184"/>
        <v/>
      </c>
      <c r="AX272" s="16" t="str">
        <f t="shared" si="185"/>
        <v/>
      </c>
      <c r="AY272" s="16">
        <f t="shared" si="177"/>
        <v>0</v>
      </c>
    </row>
    <row r="273" spans="1:51" ht="15" hidden="1" customHeight="1" x14ac:dyDescent="0.2">
      <c r="A273" s="16" t="str">
        <f t="shared" si="167"/>
        <v>ID-S01AP1030-00271</v>
      </c>
      <c r="B273" s="17">
        <v>271</v>
      </c>
      <c r="C273" s="80"/>
      <c r="D273" s="35" t="s">
        <v>623</v>
      </c>
      <c r="E273" s="52" t="s">
        <v>624</v>
      </c>
      <c r="F273" s="53"/>
      <c r="G273" s="21" t="s">
        <v>27</v>
      </c>
      <c r="H273" s="36" t="s">
        <v>28</v>
      </c>
      <c r="I273" s="37" t="s">
        <v>556</v>
      </c>
      <c r="J273" s="37" t="s">
        <v>31</v>
      </c>
      <c r="K273" s="37"/>
      <c r="L273" s="22" t="s">
        <v>31</v>
      </c>
      <c r="M273" s="38"/>
      <c r="N273" s="39"/>
      <c r="O273" s="85"/>
      <c r="P273" s="85"/>
      <c r="Q273" s="40" t="s">
        <v>168</v>
      </c>
      <c r="R273" s="41" t="s">
        <v>169</v>
      </c>
      <c r="S273" s="40">
        <v>0</v>
      </c>
      <c r="T273" s="40" t="s">
        <v>170</v>
      </c>
      <c r="U273" s="42">
        <v>100</v>
      </c>
      <c r="V273" s="43" t="s">
        <v>171</v>
      </c>
      <c r="W273" s="37"/>
      <c r="X273" s="22"/>
      <c r="Y273" s="153"/>
      <c r="Z273" s="158"/>
      <c r="AA273" s="155">
        <f>COUNTIF($Z$1:Z273,Z273)</f>
        <v>0</v>
      </c>
      <c r="AB273" s="83">
        <f t="shared" si="178"/>
        <v>0</v>
      </c>
      <c r="AC273" s="122" t="e">
        <f>VLOOKUP(Z273,'module list'!A:B,2,0)</f>
        <v>#N/A</v>
      </c>
      <c r="AD273" s="44"/>
      <c r="AE273" s="44" t="s">
        <v>172</v>
      </c>
      <c r="AF273" s="33" t="s">
        <v>37</v>
      </c>
      <c r="AG273" s="16" t="str">
        <f t="shared" si="168"/>
        <v/>
      </c>
      <c r="AH273" s="222" t="str">
        <f t="shared" si="166"/>
        <v>LP1150 filling dolomia SL1100 - Level indicator</v>
      </c>
      <c r="AI273" s="224"/>
      <c r="AJ273" s="16" t="str">
        <f t="shared" si="157"/>
        <v>LP1150</v>
      </c>
      <c r="AK273" s="16" t="str">
        <f t="shared" si="169"/>
        <v>A19</v>
      </c>
      <c r="AL273" s="16" t="str">
        <f t="shared" si="186"/>
        <v>LP</v>
      </c>
      <c r="AM273" s="227" t="str">
        <f t="shared" si="187"/>
        <v>11150</v>
      </c>
      <c r="AO273" s="16" t="str">
        <f t="shared" si="172"/>
        <v>_</v>
      </c>
      <c r="AP273" s="16">
        <f t="shared" si="173"/>
        <v>11</v>
      </c>
      <c r="AQ273" s="16" t="str">
        <f t="shared" si="174"/>
        <v>LI</v>
      </c>
      <c r="AR273" s="16" t="str">
        <f t="shared" si="175"/>
        <v>A19LP11150_LI</v>
      </c>
      <c r="AS273" s="16" t="str">
        <f t="shared" si="176"/>
        <v>ok</v>
      </c>
      <c r="AW273" s="16" t="str">
        <f t="shared" si="154"/>
        <v/>
      </c>
      <c r="AX273" s="16" t="str">
        <f t="shared" si="183"/>
        <v/>
      </c>
      <c r="AY273" s="16" t="str">
        <f t="shared" si="177"/>
        <v>%</v>
      </c>
    </row>
    <row r="274" spans="1:51" ht="15" customHeight="1" x14ac:dyDescent="0.2">
      <c r="A274" s="16" t="str">
        <f t="shared" si="167"/>
        <v>ID-S01AP1030-00272</v>
      </c>
      <c r="B274" s="17">
        <v>272</v>
      </c>
      <c r="C274" s="17"/>
      <c r="D274" s="18" t="s">
        <v>625</v>
      </c>
      <c r="E274" s="19" t="s">
        <v>626</v>
      </c>
      <c r="F274" s="20"/>
      <c r="G274" s="21" t="s">
        <v>27</v>
      </c>
      <c r="H274" s="22" t="s">
        <v>28</v>
      </c>
      <c r="I274" s="23" t="s">
        <v>556</v>
      </c>
      <c r="J274" s="22" t="s">
        <v>31</v>
      </c>
      <c r="K274" s="22"/>
      <c r="L274" s="22" t="s">
        <v>31</v>
      </c>
      <c r="M274" s="23"/>
      <c r="N274" s="24"/>
      <c r="O274" s="63"/>
      <c r="P274" s="63"/>
      <c r="Q274" s="25" t="s">
        <v>42</v>
      </c>
      <c r="R274" s="26" t="s">
        <v>43</v>
      </c>
      <c r="S274" s="26" t="s">
        <v>44</v>
      </c>
      <c r="T274" s="26" t="s">
        <v>45</v>
      </c>
      <c r="U274" s="26" t="s">
        <v>46</v>
      </c>
      <c r="V274" s="34">
        <v>0</v>
      </c>
      <c r="W274" s="31"/>
      <c r="X274" s="22">
        <v>12</v>
      </c>
      <c r="Y274" s="152" t="str">
        <f t="shared" ref="Y274:Y275" si="189">AN274</f>
        <v>A</v>
      </c>
      <c r="Z274" s="139" t="s">
        <v>2922</v>
      </c>
      <c r="AA274" s="155">
        <f>COUNTIF($Z$1:Z274,Z274)</f>
        <v>2</v>
      </c>
      <c r="AB274" s="83">
        <f t="shared" si="178"/>
        <v>29</v>
      </c>
      <c r="AC274" s="122" t="str">
        <f>VLOOKUP(Z274,'module list'!A:B,2,0)</f>
        <v>DI</v>
      </c>
      <c r="AD274" s="122"/>
      <c r="AE274" s="32"/>
      <c r="AF274" s="33" t="s">
        <v>37</v>
      </c>
      <c r="AG274" s="16" t="str">
        <f t="shared" si="168"/>
        <v>12.1.3</v>
      </c>
      <c r="AH274" s="222" t="str">
        <f t="shared" si="166"/>
        <v>AP1300A cleaning dolomia FF1100A - in remote</v>
      </c>
      <c r="AI274" s="224"/>
      <c r="AJ274" s="16" t="str">
        <f t="shared" si="157"/>
        <v>AP1300A</v>
      </c>
      <c r="AK274" s="16" t="str">
        <f t="shared" si="169"/>
        <v>A19</v>
      </c>
      <c r="AL274" s="16" t="str">
        <f t="shared" si="186"/>
        <v>CD</v>
      </c>
      <c r="AM274" s="16" t="str">
        <f t="shared" si="171"/>
        <v>1300</v>
      </c>
      <c r="AN274" s="16" t="str">
        <f t="shared" si="179"/>
        <v>A</v>
      </c>
      <c r="AO274" s="16" t="str">
        <f t="shared" si="172"/>
        <v>_</v>
      </c>
      <c r="AP274" s="16">
        <f t="shared" si="173"/>
        <v>11</v>
      </c>
      <c r="AQ274" s="16" t="str">
        <f t="shared" si="174"/>
        <v>YLRE</v>
      </c>
      <c r="AR274" s="16" t="str">
        <f t="shared" si="175"/>
        <v>A19CD1300A_YLRE</v>
      </c>
      <c r="AS274" s="16" t="str">
        <f t="shared" si="176"/>
        <v>ok</v>
      </c>
      <c r="AW274" s="16" t="str">
        <f t="shared" ref="AW274:AW279" si="190">IFERROR(IF(FIND("A",Q274,1),S274,""),"")</f>
        <v/>
      </c>
      <c r="AX274" s="16" t="str">
        <f t="shared" ref="AX274:AX279" si="191">IFERROR(IF(FIND("AI",Q274,1),U274,""),"")</f>
        <v/>
      </c>
      <c r="AY274" s="16">
        <f t="shared" si="177"/>
        <v>0</v>
      </c>
    </row>
    <row r="275" spans="1:51" ht="15" customHeight="1" x14ac:dyDescent="0.2">
      <c r="A275" s="16" t="str">
        <f t="shared" si="167"/>
        <v>ID-S01AP1030-00273</v>
      </c>
      <c r="B275" s="17">
        <v>273</v>
      </c>
      <c r="C275" s="17"/>
      <c r="D275" s="18" t="s">
        <v>627</v>
      </c>
      <c r="E275" s="19" t="s">
        <v>628</v>
      </c>
      <c r="F275" s="20"/>
      <c r="G275" s="21" t="s">
        <v>27</v>
      </c>
      <c r="H275" s="22" t="s">
        <v>28</v>
      </c>
      <c r="I275" s="23" t="s">
        <v>556</v>
      </c>
      <c r="J275" s="22" t="s">
        <v>31</v>
      </c>
      <c r="K275" s="22"/>
      <c r="L275" s="22" t="s">
        <v>31</v>
      </c>
      <c r="M275" s="23"/>
      <c r="N275" s="24"/>
      <c r="O275" s="63"/>
      <c r="P275" s="63"/>
      <c r="Q275" s="25" t="s">
        <v>42</v>
      </c>
      <c r="R275" s="26" t="s">
        <v>43</v>
      </c>
      <c r="S275" s="26" t="s">
        <v>51</v>
      </c>
      <c r="T275" s="26" t="s">
        <v>45</v>
      </c>
      <c r="U275" s="26" t="s">
        <v>46</v>
      </c>
      <c r="V275" s="34">
        <v>0</v>
      </c>
      <c r="W275" s="31"/>
      <c r="X275" s="22">
        <v>12</v>
      </c>
      <c r="Y275" s="152" t="str">
        <f t="shared" si="189"/>
        <v>A</v>
      </c>
      <c r="Z275" s="139" t="s">
        <v>2922</v>
      </c>
      <c r="AA275" s="155">
        <f>COUNTIF($Z$1:Z275,Z275)</f>
        <v>3</v>
      </c>
      <c r="AB275" s="83">
        <f t="shared" si="178"/>
        <v>29</v>
      </c>
      <c r="AC275" s="122" t="str">
        <f>VLOOKUP(Z275,'module list'!A:B,2,0)</f>
        <v>DI</v>
      </c>
      <c r="AD275" s="122"/>
      <c r="AE275" s="32"/>
      <c r="AF275" s="33" t="s">
        <v>37</v>
      </c>
      <c r="AG275" s="16" t="str">
        <f t="shared" si="168"/>
        <v>12.1.3</v>
      </c>
      <c r="AH275" s="222" t="str">
        <f t="shared" si="166"/>
        <v>AP1300A cleaning dolomia FF1100A - com.alarm</v>
      </c>
      <c r="AI275" s="224"/>
      <c r="AJ275" s="16" t="str">
        <f t="shared" si="157"/>
        <v>AP1300A</v>
      </c>
      <c r="AK275" s="16" t="str">
        <f t="shared" si="169"/>
        <v>A19</v>
      </c>
      <c r="AL275" s="16" t="str">
        <f t="shared" si="186"/>
        <v>CD</v>
      </c>
      <c r="AM275" s="16" t="str">
        <f t="shared" si="171"/>
        <v>1300</v>
      </c>
      <c r="AN275" s="16" t="str">
        <f t="shared" si="179"/>
        <v>A</v>
      </c>
      <c r="AO275" s="16" t="str">
        <f t="shared" si="172"/>
        <v>_</v>
      </c>
      <c r="AP275" s="16">
        <f t="shared" si="173"/>
        <v>11</v>
      </c>
      <c r="AQ275" s="16" t="str">
        <f t="shared" si="174"/>
        <v>YSA</v>
      </c>
      <c r="AR275" s="16" t="str">
        <f t="shared" si="175"/>
        <v>A19CD1300A_YSA</v>
      </c>
      <c r="AS275" s="16" t="str">
        <f t="shared" si="176"/>
        <v>ok</v>
      </c>
      <c r="AW275" s="16" t="str">
        <f t="shared" si="190"/>
        <v/>
      </c>
      <c r="AX275" s="16" t="str">
        <f t="shared" si="191"/>
        <v/>
      </c>
      <c r="AY275" s="16">
        <f t="shared" si="177"/>
        <v>0</v>
      </c>
    </row>
    <row r="276" spans="1:51" ht="15" customHeight="1" x14ac:dyDescent="0.2">
      <c r="A276" s="16" t="str">
        <f t="shared" si="167"/>
        <v>ID-S01AP1030-00274</v>
      </c>
      <c r="B276" s="17">
        <v>274</v>
      </c>
      <c r="C276" s="17"/>
      <c r="D276" s="18" t="s">
        <v>629</v>
      </c>
      <c r="E276" s="19" t="s">
        <v>630</v>
      </c>
      <c r="F276" s="20"/>
      <c r="G276" s="21" t="s">
        <v>27</v>
      </c>
      <c r="H276" s="22" t="s">
        <v>28</v>
      </c>
      <c r="I276" s="23" t="s">
        <v>556</v>
      </c>
      <c r="J276" s="22" t="s">
        <v>31</v>
      </c>
      <c r="K276" s="22"/>
      <c r="L276" s="22" t="s">
        <v>31</v>
      </c>
      <c r="M276" s="23"/>
      <c r="N276" s="24"/>
      <c r="O276" s="63"/>
      <c r="P276" s="63"/>
      <c r="Q276" s="25" t="s">
        <v>54</v>
      </c>
      <c r="R276" s="26" t="s">
        <v>55</v>
      </c>
      <c r="S276" s="26" t="s">
        <v>44</v>
      </c>
      <c r="T276" s="26" t="s">
        <v>56</v>
      </c>
      <c r="U276" s="26" t="s">
        <v>46</v>
      </c>
      <c r="V276" s="34">
        <v>0</v>
      </c>
      <c r="W276" s="31"/>
      <c r="X276" s="22">
        <v>12</v>
      </c>
      <c r="Y276" s="152"/>
      <c r="Z276" s="139" t="s">
        <v>2947</v>
      </c>
      <c r="AA276" s="155">
        <f>COUNTIF($Z$1:Z276,Z276)</f>
        <v>19</v>
      </c>
      <c r="AB276" s="83">
        <f t="shared" si="178"/>
        <v>31</v>
      </c>
      <c r="AC276" s="122" t="str">
        <f>VLOOKUP(Z276,'module list'!A:B,2,0)</f>
        <v>DO</v>
      </c>
      <c r="AD276" s="122"/>
      <c r="AE276" s="32"/>
      <c r="AF276" s="33" t="s">
        <v>37</v>
      </c>
      <c r="AG276" s="16" t="str">
        <f t="shared" si="168"/>
        <v>12.1.4</v>
      </c>
      <c r="AH276" s="222" t="str">
        <f t="shared" si="166"/>
        <v>AP1300A cleaning dolomia FF1100A - enable</v>
      </c>
      <c r="AI276" s="224"/>
      <c r="AJ276" s="16" t="str">
        <f t="shared" si="157"/>
        <v>AP1300A</v>
      </c>
      <c r="AK276" s="16" t="str">
        <f t="shared" si="169"/>
        <v>A19</v>
      </c>
      <c r="AL276" s="16" t="str">
        <f t="shared" si="186"/>
        <v>CD</v>
      </c>
      <c r="AM276" s="16" t="str">
        <f t="shared" si="171"/>
        <v>1300</v>
      </c>
      <c r="AN276" s="16" t="str">
        <f t="shared" si="179"/>
        <v>A</v>
      </c>
      <c r="AO276" s="16" t="str">
        <f t="shared" si="172"/>
        <v>_</v>
      </c>
      <c r="AP276" s="16">
        <f t="shared" si="173"/>
        <v>11</v>
      </c>
      <c r="AQ276" s="16" t="str">
        <f t="shared" si="174"/>
        <v>HSH</v>
      </c>
      <c r="AR276" s="16" t="str">
        <f t="shared" si="175"/>
        <v>A19CD1300A_HSH</v>
      </c>
      <c r="AS276" s="16" t="str">
        <f t="shared" si="176"/>
        <v>ok</v>
      </c>
      <c r="AW276" s="16" t="str">
        <f t="shared" si="190"/>
        <v/>
      </c>
      <c r="AX276" s="16" t="str">
        <f t="shared" si="191"/>
        <v/>
      </c>
      <c r="AY276" s="16">
        <f t="shared" si="177"/>
        <v>0</v>
      </c>
    </row>
    <row r="277" spans="1:51" ht="15" customHeight="1" x14ac:dyDescent="0.2">
      <c r="A277" s="16" t="str">
        <f t="shared" si="167"/>
        <v>ID-S01AP1030-00275</v>
      </c>
      <c r="B277" s="17">
        <v>275</v>
      </c>
      <c r="C277" s="17"/>
      <c r="D277" s="18" t="s">
        <v>631</v>
      </c>
      <c r="E277" s="19" t="s">
        <v>632</v>
      </c>
      <c r="F277" s="20"/>
      <c r="G277" s="21" t="s">
        <v>27</v>
      </c>
      <c r="H277" s="22" t="s">
        <v>28</v>
      </c>
      <c r="I277" s="23" t="s">
        <v>556</v>
      </c>
      <c r="J277" s="22" t="s">
        <v>31</v>
      </c>
      <c r="K277" s="22"/>
      <c r="L277" s="22" t="s">
        <v>31</v>
      </c>
      <c r="M277" s="23"/>
      <c r="N277" s="24"/>
      <c r="O277" s="63"/>
      <c r="P277" s="63"/>
      <c r="Q277" s="25" t="s">
        <v>42</v>
      </c>
      <c r="R277" s="26" t="s">
        <v>43</v>
      </c>
      <c r="S277" s="26" t="s">
        <v>44</v>
      </c>
      <c r="T277" s="26" t="s">
        <v>45</v>
      </c>
      <c r="U277" s="26" t="s">
        <v>46</v>
      </c>
      <c r="V277" s="34">
        <v>0</v>
      </c>
      <c r="W277" s="31"/>
      <c r="X277" s="22">
        <v>12</v>
      </c>
      <c r="Y277" s="152" t="str">
        <f t="shared" ref="Y277:Y278" si="192">AN277</f>
        <v>B</v>
      </c>
      <c r="Z277" s="139" t="s">
        <v>2923</v>
      </c>
      <c r="AA277" s="155">
        <f>COUNTIF($Z$1:Z277,Z277)</f>
        <v>9</v>
      </c>
      <c r="AB277" s="83">
        <f t="shared" si="178"/>
        <v>26</v>
      </c>
      <c r="AC277" s="122" t="str">
        <f>VLOOKUP(Z277,'module list'!A:B,2,0)</f>
        <v>DI</v>
      </c>
      <c r="AD277" s="122"/>
      <c r="AE277" s="32"/>
      <c r="AF277" s="33" t="s">
        <v>37</v>
      </c>
      <c r="AG277" s="16" t="str">
        <f t="shared" si="168"/>
        <v>12.1.4</v>
      </c>
      <c r="AH277" s="222" t="str">
        <f t="shared" si="166"/>
        <v>AP1300B cleaning dolomia FF1100B - in remote</v>
      </c>
      <c r="AI277" s="224"/>
      <c r="AJ277" s="16" t="str">
        <f t="shared" si="157"/>
        <v>AP1300B</v>
      </c>
      <c r="AK277" s="16" t="str">
        <f t="shared" si="169"/>
        <v>A19</v>
      </c>
      <c r="AL277" s="16" t="str">
        <f t="shared" si="186"/>
        <v>CD</v>
      </c>
      <c r="AM277" s="16" t="str">
        <f t="shared" si="171"/>
        <v>1300</v>
      </c>
      <c r="AN277" s="16" t="str">
        <f t="shared" si="179"/>
        <v>B</v>
      </c>
      <c r="AO277" s="16" t="str">
        <f t="shared" si="172"/>
        <v>_</v>
      </c>
      <c r="AP277" s="16">
        <f t="shared" si="173"/>
        <v>11</v>
      </c>
      <c r="AQ277" s="16" t="str">
        <f t="shared" si="174"/>
        <v>YLRE</v>
      </c>
      <c r="AR277" s="16" t="str">
        <f t="shared" si="175"/>
        <v>A19CD1300B_YLRE</v>
      </c>
      <c r="AS277" s="16" t="str">
        <f t="shared" si="176"/>
        <v>ok</v>
      </c>
      <c r="AW277" s="16" t="str">
        <f t="shared" si="190"/>
        <v/>
      </c>
      <c r="AX277" s="16" t="str">
        <f t="shared" si="191"/>
        <v/>
      </c>
      <c r="AY277" s="16">
        <f t="shared" si="177"/>
        <v>0</v>
      </c>
    </row>
    <row r="278" spans="1:51" ht="15" customHeight="1" x14ac:dyDescent="0.2">
      <c r="A278" s="16" t="str">
        <f t="shared" si="167"/>
        <v>ID-S01AP1030-00276</v>
      </c>
      <c r="B278" s="17">
        <v>276</v>
      </c>
      <c r="C278" s="17"/>
      <c r="D278" s="18" t="s">
        <v>633</v>
      </c>
      <c r="E278" s="19" t="s">
        <v>634</v>
      </c>
      <c r="F278" s="20"/>
      <c r="G278" s="21" t="s">
        <v>27</v>
      </c>
      <c r="H278" s="22" t="s">
        <v>28</v>
      </c>
      <c r="I278" s="23" t="s">
        <v>556</v>
      </c>
      <c r="J278" s="22" t="s">
        <v>31</v>
      </c>
      <c r="K278" s="22"/>
      <c r="L278" s="22" t="s">
        <v>31</v>
      </c>
      <c r="M278" s="23"/>
      <c r="N278" s="24"/>
      <c r="O278" s="63"/>
      <c r="P278" s="63"/>
      <c r="Q278" s="25" t="s">
        <v>42</v>
      </c>
      <c r="R278" s="26" t="s">
        <v>43</v>
      </c>
      <c r="S278" s="26" t="s">
        <v>51</v>
      </c>
      <c r="T278" s="26" t="s">
        <v>45</v>
      </c>
      <c r="U278" s="26" t="s">
        <v>46</v>
      </c>
      <c r="V278" s="34">
        <v>0</v>
      </c>
      <c r="W278" s="31"/>
      <c r="X278" s="22">
        <v>12</v>
      </c>
      <c r="Y278" s="152" t="str">
        <f t="shared" si="192"/>
        <v>B</v>
      </c>
      <c r="Z278" s="139" t="s">
        <v>2923</v>
      </c>
      <c r="AA278" s="155">
        <f>COUNTIF($Z$1:Z278,Z278)</f>
        <v>10</v>
      </c>
      <c r="AB278" s="83">
        <f t="shared" si="178"/>
        <v>26</v>
      </c>
      <c r="AC278" s="122" t="str">
        <f>VLOOKUP(Z278,'module list'!A:B,2,0)</f>
        <v>DI</v>
      </c>
      <c r="AD278" s="122"/>
      <c r="AE278" s="32"/>
      <c r="AF278" s="33" t="s">
        <v>37</v>
      </c>
      <c r="AG278" s="16" t="str">
        <f t="shared" si="168"/>
        <v>12.1.4</v>
      </c>
      <c r="AH278" s="222" t="str">
        <f t="shared" si="166"/>
        <v>AP1300B cleaning dolomia FF1100B - com.alarm</v>
      </c>
      <c r="AI278" s="224"/>
      <c r="AJ278" s="16" t="str">
        <f t="shared" si="157"/>
        <v>AP1300B</v>
      </c>
      <c r="AK278" s="16" t="str">
        <f t="shared" si="169"/>
        <v>A19</v>
      </c>
      <c r="AL278" s="16" t="str">
        <f t="shared" si="186"/>
        <v>CD</v>
      </c>
      <c r="AM278" s="16" t="str">
        <f t="shared" si="171"/>
        <v>1300</v>
      </c>
      <c r="AN278" s="16" t="str">
        <f t="shared" si="179"/>
        <v>B</v>
      </c>
      <c r="AO278" s="16" t="str">
        <f t="shared" si="172"/>
        <v>_</v>
      </c>
      <c r="AP278" s="16">
        <f t="shared" si="173"/>
        <v>11</v>
      </c>
      <c r="AQ278" s="16" t="str">
        <f t="shared" si="174"/>
        <v>YSA</v>
      </c>
      <c r="AR278" s="16" t="str">
        <f t="shared" si="175"/>
        <v>A19CD1300B_YSA</v>
      </c>
      <c r="AS278" s="16" t="str">
        <f t="shared" si="176"/>
        <v>ok</v>
      </c>
      <c r="AW278" s="16" t="str">
        <f t="shared" si="190"/>
        <v/>
      </c>
      <c r="AX278" s="16" t="str">
        <f t="shared" si="191"/>
        <v/>
      </c>
      <c r="AY278" s="16">
        <f t="shared" si="177"/>
        <v>0</v>
      </c>
    </row>
    <row r="279" spans="1:51" ht="15" customHeight="1" x14ac:dyDescent="0.2">
      <c r="A279" s="16" t="str">
        <f t="shared" si="167"/>
        <v>ID-S01AP1030-00277</v>
      </c>
      <c r="B279" s="17">
        <v>277</v>
      </c>
      <c r="C279" s="17"/>
      <c r="D279" s="18" t="s">
        <v>635</v>
      </c>
      <c r="E279" s="19" t="s">
        <v>636</v>
      </c>
      <c r="F279" s="20"/>
      <c r="G279" s="21" t="s">
        <v>27</v>
      </c>
      <c r="H279" s="22" t="s">
        <v>28</v>
      </c>
      <c r="I279" s="23" t="s">
        <v>556</v>
      </c>
      <c r="J279" s="22" t="s">
        <v>31</v>
      </c>
      <c r="K279" s="22"/>
      <c r="L279" s="22" t="s">
        <v>31</v>
      </c>
      <c r="M279" s="23"/>
      <c r="N279" s="24"/>
      <c r="O279" s="63"/>
      <c r="P279" s="63"/>
      <c r="Q279" s="25" t="s">
        <v>54</v>
      </c>
      <c r="R279" s="26" t="s">
        <v>55</v>
      </c>
      <c r="S279" s="26" t="s">
        <v>44</v>
      </c>
      <c r="T279" s="26" t="s">
        <v>56</v>
      </c>
      <c r="U279" s="26" t="s">
        <v>46</v>
      </c>
      <c r="V279" s="34">
        <v>0</v>
      </c>
      <c r="W279" s="31"/>
      <c r="X279" s="22">
        <v>12</v>
      </c>
      <c r="Y279" s="152"/>
      <c r="Z279" s="139" t="s">
        <v>2947</v>
      </c>
      <c r="AA279" s="155">
        <f>COUNTIF($Z$1:Z279,Z279)</f>
        <v>20</v>
      </c>
      <c r="AB279" s="83">
        <f t="shared" si="178"/>
        <v>31</v>
      </c>
      <c r="AC279" s="122" t="str">
        <f>VLOOKUP(Z279,'module list'!A:B,2,0)</f>
        <v>DO</v>
      </c>
      <c r="AD279" s="122"/>
      <c r="AE279" s="32"/>
      <c r="AF279" s="33" t="s">
        <v>37</v>
      </c>
      <c r="AG279" s="16" t="str">
        <f t="shared" si="168"/>
        <v>12.1.4</v>
      </c>
      <c r="AH279" s="222" t="str">
        <f t="shared" si="166"/>
        <v>AP1300B cleaning dolomia FF1100B - enable</v>
      </c>
      <c r="AI279" s="224"/>
      <c r="AJ279" s="16" t="str">
        <f t="shared" si="157"/>
        <v>AP1300B</v>
      </c>
      <c r="AK279" s="16" t="str">
        <f t="shared" si="169"/>
        <v>A19</v>
      </c>
      <c r="AL279" s="16" t="str">
        <f t="shared" si="186"/>
        <v>CD</v>
      </c>
      <c r="AM279" s="16" t="str">
        <f t="shared" si="171"/>
        <v>1300</v>
      </c>
      <c r="AN279" s="16" t="str">
        <f t="shared" si="179"/>
        <v>B</v>
      </c>
      <c r="AO279" s="16" t="str">
        <f t="shared" si="172"/>
        <v>_</v>
      </c>
      <c r="AP279" s="16">
        <f t="shared" si="173"/>
        <v>11</v>
      </c>
      <c r="AQ279" s="16" t="str">
        <f t="shared" si="174"/>
        <v>HSH</v>
      </c>
      <c r="AR279" s="16" t="str">
        <f t="shared" si="175"/>
        <v>A19CD1300B_HSH</v>
      </c>
      <c r="AS279" s="16" t="str">
        <f t="shared" si="176"/>
        <v>ok</v>
      </c>
      <c r="AW279" s="16" t="str">
        <f t="shared" si="190"/>
        <v/>
      </c>
      <c r="AX279" s="16" t="str">
        <f t="shared" si="191"/>
        <v/>
      </c>
      <c r="AY279" s="16">
        <f t="shared" si="177"/>
        <v>0</v>
      </c>
    </row>
    <row r="280" spans="1:51" ht="15" hidden="1" customHeight="1" x14ac:dyDescent="0.2">
      <c r="A280" s="16" t="str">
        <f t="shared" si="167"/>
        <v>ID-S01AP1030-00278</v>
      </c>
      <c r="B280" s="17">
        <v>278</v>
      </c>
      <c r="C280" s="17"/>
      <c r="D280" s="45" t="s">
        <v>637</v>
      </c>
      <c r="E280" s="35" t="s">
        <v>638</v>
      </c>
      <c r="F280" s="46"/>
      <c r="G280" s="21" t="s">
        <v>27</v>
      </c>
      <c r="H280" s="37" t="s">
        <v>28</v>
      </c>
      <c r="I280" s="36" t="s">
        <v>556</v>
      </c>
      <c r="J280" s="37" t="s">
        <v>31</v>
      </c>
      <c r="K280" s="37"/>
      <c r="L280" s="22" t="s">
        <v>31</v>
      </c>
      <c r="M280" s="36"/>
      <c r="N280" s="38"/>
      <c r="O280" s="86"/>
      <c r="P280" s="86"/>
      <c r="Q280" s="39" t="s">
        <v>42</v>
      </c>
      <c r="R280" s="40" t="s">
        <v>43</v>
      </c>
      <c r="S280" s="47" t="s">
        <v>44</v>
      </c>
      <c r="T280" s="48" t="s">
        <v>45</v>
      </c>
      <c r="U280" s="49" t="s">
        <v>46</v>
      </c>
      <c r="V280" s="50">
        <v>0</v>
      </c>
      <c r="W280" s="43"/>
      <c r="X280" s="22"/>
      <c r="Y280" s="153"/>
      <c r="Z280" s="158"/>
      <c r="AA280" s="155">
        <f>COUNTIF($Z$1:Z280,Z280)</f>
        <v>0</v>
      </c>
      <c r="AB280" s="83">
        <f t="shared" si="178"/>
        <v>0</v>
      </c>
      <c r="AC280" s="122" t="e">
        <f>VLOOKUP(Z280,'module list'!A:B,2,0)</f>
        <v>#N/A</v>
      </c>
      <c r="AD280" s="37"/>
      <c r="AE280" s="44" t="s">
        <v>172</v>
      </c>
      <c r="AF280" s="33" t="s">
        <v>37</v>
      </c>
      <c r="AG280" s="16" t="str">
        <f t="shared" si="168"/>
        <v/>
      </c>
      <c r="AH280" s="222" t="str">
        <f t="shared" si="166"/>
        <v>AP1358 cleaning dolomia FF1158 - in remote</v>
      </c>
      <c r="AI280" s="224"/>
      <c r="AJ280" s="16" t="str">
        <f t="shared" si="157"/>
        <v>AP1358</v>
      </c>
      <c r="AK280" s="16" t="str">
        <f t="shared" si="169"/>
        <v>A19</v>
      </c>
      <c r="AL280" s="16" t="str">
        <f t="shared" ref="AL280" si="193">MID(D280,4,4)</f>
        <v>YLRE</v>
      </c>
      <c r="AM280" s="16" t="str">
        <f t="shared" si="171"/>
        <v>1358</v>
      </c>
      <c r="AN280" s="16" t="str">
        <f t="shared" ref="AN280:AN282" si="194">MID(D280,12,1)</f>
        <v/>
      </c>
      <c r="AO280" s="16" t="str">
        <f t="shared" si="172"/>
        <v/>
      </c>
      <c r="AP280" s="16" t="str">
        <f t="shared" si="173"/>
        <v/>
      </c>
      <c r="AQ280" s="226"/>
      <c r="AR280" s="16" t="str">
        <f t="shared" si="175"/>
        <v>A19YLRE1358</v>
      </c>
      <c r="AS280" s="16" t="str">
        <f t="shared" si="176"/>
        <v>ok</v>
      </c>
      <c r="AW280" s="16" t="str">
        <f t="shared" si="154"/>
        <v/>
      </c>
      <c r="AX280" s="16" t="str">
        <f t="shared" si="183"/>
        <v/>
      </c>
      <c r="AY280" s="16">
        <f t="shared" si="177"/>
        <v>0</v>
      </c>
    </row>
    <row r="281" spans="1:51" ht="15" hidden="1" customHeight="1" x14ac:dyDescent="0.2">
      <c r="A281" s="16" t="str">
        <f t="shared" si="167"/>
        <v>ID-S01AP1030-00279</v>
      </c>
      <c r="B281" s="17">
        <v>279</v>
      </c>
      <c r="C281" s="17"/>
      <c r="D281" s="45" t="s">
        <v>639</v>
      </c>
      <c r="E281" s="35" t="s">
        <v>640</v>
      </c>
      <c r="F281" s="46"/>
      <c r="G281" s="21" t="s">
        <v>27</v>
      </c>
      <c r="H281" s="37" t="s">
        <v>28</v>
      </c>
      <c r="I281" s="36" t="s">
        <v>556</v>
      </c>
      <c r="J281" s="37" t="s">
        <v>31</v>
      </c>
      <c r="K281" s="37"/>
      <c r="L281" s="22" t="s">
        <v>31</v>
      </c>
      <c r="M281" s="36"/>
      <c r="N281" s="38"/>
      <c r="O281" s="86"/>
      <c r="P281" s="86"/>
      <c r="Q281" s="39" t="s">
        <v>42</v>
      </c>
      <c r="R281" s="40" t="s">
        <v>43</v>
      </c>
      <c r="S281" s="47" t="s">
        <v>51</v>
      </c>
      <c r="T281" s="48" t="s">
        <v>45</v>
      </c>
      <c r="U281" s="49" t="s">
        <v>46</v>
      </c>
      <c r="V281" s="50">
        <v>0</v>
      </c>
      <c r="W281" s="43"/>
      <c r="X281" s="22"/>
      <c r="Y281" s="153"/>
      <c r="Z281" s="158"/>
      <c r="AA281" s="155">
        <f>COUNTIF($Z$1:Z281,Z281)</f>
        <v>0</v>
      </c>
      <c r="AB281" s="83">
        <f t="shared" si="178"/>
        <v>0</v>
      </c>
      <c r="AC281" s="122" t="e">
        <f>VLOOKUP(Z281,'module list'!A:B,2,0)</f>
        <v>#N/A</v>
      </c>
      <c r="AD281" s="37"/>
      <c r="AE281" s="44" t="s">
        <v>172</v>
      </c>
      <c r="AF281" s="33" t="s">
        <v>37</v>
      </c>
      <c r="AG281" s="16" t="str">
        <f t="shared" si="168"/>
        <v/>
      </c>
      <c r="AH281" s="222" t="str">
        <f t="shared" si="166"/>
        <v>AP1358 cleaning dolomia FF1158 - com.alarm</v>
      </c>
      <c r="AI281" s="224"/>
      <c r="AJ281" s="16" t="str">
        <f t="shared" si="157"/>
        <v>AP1358</v>
      </c>
      <c r="AK281" s="16" t="str">
        <f t="shared" si="169"/>
        <v>A19</v>
      </c>
      <c r="AL281" s="16" t="str">
        <f t="shared" ref="AL281:AL282" si="195">MID(D281,4,3)</f>
        <v>YSA</v>
      </c>
      <c r="AM281" s="16" t="str">
        <f t="shared" si="171"/>
        <v>1358</v>
      </c>
      <c r="AN281" s="16" t="str">
        <f t="shared" si="194"/>
        <v/>
      </c>
      <c r="AO281" s="16" t="str">
        <f t="shared" si="172"/>
        <v/>
      </c>
      <c r="AP281" s="16" t="str">
        <f t="shared" si="173"/>
        <v/>
      </c>
      <c r="AQ281" s="226"/>
      <c r="AR281" s="16" t="str">
        <f t="shared" si="175"/>
        <v>A19YSA1358</v>
      </c>
      <c r="AS281" s="16" t="str">
        <f t="shared" si="176"/>
        <v>ok</v>
      </c>
      <c r="AW281" s="16" t="str">
        <f t="shared" ref="AW281:AW344" si="196">IFERROR(IF(FIND("A",AC281,1),S281,""),"")</f>
        <v/>
      </c>
      <c r="AX281" s="16" t="str">
        <f t="shared" si="183"/>
        <v/>
      </c>
      <c r="AY281" s="16">
        <f t="shared" si="177"/>
        <v>0</v>
      </c>
    </row>
    <row r="282" spans="1:51" ht="15" hidden="1" customHeight="1" x14ac:dyDescent="0.2">
      <c r="A282" s="16" t="str">
        <f t="shared" si="167"/>
        <v>ID-S01AP1030-00280</v>
      </c>
      <c r="B282" s="17">
        <v>280</v>
      </c>
      <c r="C282" s="17"/>
      <c r="D282" s="45" t="s">
        <v>641</v>
      </c>
      <c r="E282" s="35" t="s">
        <v>642</v>
      </c>
      <c r="F282" s="46"/>
      <c r="G282" s="21" t="s">
        <v>27</v>
      </c>
      <c r="H282" s="37" t="s">
        <v>28</v>
      </c>
      <c r="I282" s="36" t="s">
        <v>556</v>
      </c>
      <c r="J282" s="37" t="s">
        <v>31</v>
      </c>
      <c r="K282" s="37"/>
      <c r="L282" s="22" t="s">
        <v>31</v>
      </c>
      <c r="M282" s="36"/>
      <c r="N282" s="38"/>
      <c r="O282" s="86"/>
      <c r="P282" s="86"/>
      <c r="Q282" s="39" t="s">
        <v>54</v>
      </c>
      <c r="R282" s="40" t="s">
        <v>55</v>
      </c>
      <c r="S282" s="47" t="s">
        <v>44</v>
      </c>
      <c r="T282" s="48" t="s">
        <v>56</v>
      </c>
      <c r="U282" s="49" t="s">
        <v>46</v>
      </c>
      <c r="V282" s="50">
        <v>0</v>
      </c>
      <c r="W282" s="43"/>
      <c r="X282" s="22"/>
      <c r="Y282" s="153"/>
      <c r="Z282" s="158"/>
      <c r="AA282" s="155">
        <f>COUNTIF($Z$1:Z282,Z282)</f>
        <v>0</v>
      </c>
      <c r="AB282" s="83">
        <f t="shared" si="178"/>
        <v>0</v>
      </c>
      <c r="AC282" s="122" t="e">
        <f>VLOOKUP(Z282,'module list'!A:B,2,0)</f>
        <v>#N/A</v>
      </c>
      <c r="AD282" s="37"/>
      <c r="AE282" s="44" t="s">
        <v>172</v>
      </c>
      <c r="AF282" s="33" t="s">
        <v>37</v>
      </c>
      <c r="AG282" s="16" t="str">
        <f t="shared" si="168"/>
        <v/>
      </c>
      <c r="AH282" s="222" t="str">
        <f t="shared" si="166"/>
        <v>AP1358 cleaning dolomia FF1158 - enable</v>
      </c>
      <c r="AI282" s="224"/>
      <c r="AJ282" s="16" t="str">
        <f t="shared" si="157"/>
        <v>AP1358</v>
      </c>
      <c r="AK282" s="16" t="str">
        <f t="shared" si="169"/>
        <v>A19</v>
      </c>
      <c r="AL282" s="16" t="str">
        <f t="shared" si="195"/>
        <v>HSH</v>
      </c>
      <c r="AM282" s="16" t="str">
        <f t="shared" si="171"/>
        <v>1358</v>
      </c>
      <c r="AN282" s="16" t="str">
        <f t="shared" si="194"/>
        <v/>
      </c>
      <c r="AO282" s="16" t="str">
        <f t="shared" si="172"/>
        <v/>
      </c>
      <c r="AP282" s="16" t="str">
        <f t="shared" si="173"/>
        <v/>
      </c>
      <c r="AQ282" s="226"/>
      <c r="AR282" s="16" t="str">
        <f t="shared" si="175"/>
        <v>A19HSH1358</v>
      </c>
      <c r="AS282" s="16" t="str">
        <f t="shared" si="176"/>
        <v>ok</v>
      </c>
      <c r="AW282" s="16" t="str">
        <f t="shared" si="196"/>
        <v/>
      </c>
      <c r="AX282" s="16" t="str">
        <f t="shared" si="183"/>
        <v/>
      </c>
      <c r="AY282" s="16">
        <f t="shared" si="177"/>
        <v>0</v>
      </c>
    </row>
    <row r="283" spans="1:51" ht="15" customHeight="1" x14ac:dyDescent="0.2">
      <c r="A283" s="16" t="str">
        <f t="shared" si="167"/>
        <v>ID-S01AP1030-00281</v>
      </c>
      <c r="B283" s="17">
        <v>281</v>
      </c>
      <c r="C283" s="17"/>
      <c r="D283" s="18" t="s">
        <v>643</v>
      </c>
      <c r="E283" s="19" t="s">
        <v>644</v>
      </c>
      <c r="F283" s="20"/>
      <c r="G283" s="21" t="s">
        <v>27</v>
      </c>
      <c r="H283" s="22" t="s">
        <v>28</v>
      </c>
      <c r="I283" s="23" t="s">
        <v>556</v>
      </c>
      <c r="J283" s="22" t="s">
        <v>593</v>
      </c>
      <c r="K283" s="22"/>
      <c r="L283" s="22" t="s">
        <v>31</v>
      </c>
      <c r="M283" s="23"/>
      <c r="N283" s="24"/>
      <c r="O283" s="63"/>
      <c r="P283" s="63"/>
      <c r="Q283" s="25" t="s">
        <v>42</v>
      </c>
      <c r="R283" s="29" t="s">
        <v>181</v>
      </c>
      <c r="S283" s="26" t="s">
        <v>51</v>
      </c>
      <c r="T283" s="26" t="s">
        <v>45</v>
      </c>
      <c r="U283" s="26" t="s">
        <v>46</v>
      </c>
      <c r="V283" s="34">
        <v>0</v>
      </c>
      <c r="W283" s="31"/>
      <c r="X283" s="22">
        <v>12</v>
      </c>
      <c r="Y283" s="152" t="str">
        <f t="shared" ref="Y283:Y284" si="197">AN283</f>
        <v>A</v>
      </c>
      <c r="Z283" s="139" t="s">
        <v>2926</v>
      </c>
      <c r="AA283" s="155">
        <f>COUNTIF($Z$1:Z283,Z283)</f>
        <v>16</v>
      </c>
      <c r="AB283" s="83">
        <f t="shared" si="178"/>
        <v>18</v>
      </c>
      <c r="AC283" s="122" t="str">
        <f>VLOOKUP(Z283,'module list'!A:B,2,0)</f>
        <v>DI</v>
      </c>
      <c r="AD283" s="122"/>
      <c r="AE283" s="32"/>
      <c r="AF283" s="33" t="s">
        <v>172</v>
      </c>
      <c r="AG283" s="16" t="str">
        <f t="shared" si="168"/>
        <v>12.1.7</v>
      </c>
      <c r="AH283" s="222" t="str">
        <f t="shared" si="166"/>
        <v>H LSH1101 dolomia hopper HP1101A</v>
      </c>
      <c r="AI283" s="224"/>
      <c r="AJ283" s="16" t="str">
        <f t="shared" si="157"/>
        <v>H</v>
      </c>
      <c r="AK283" s="16" t="str">
        <f t="shared" si="169"/>
        <v>A19</v>
      </c>
      <c r="AL283" s="16" t="str">
        <f t="shared" ref="AL283:AL289" si="198">MID(D283,4,3)</f>
        <v>LSH</v>
      </c>
      <c r="AM283" s="16" t="str">
        <f t="shared" si="171"/>
        <v>1101</v>
      </c>
      <c r="AN283" s="16" t="str">
        <f t="shared" ref="AN283:AN289" si="199">MID(D283,11,1)</f>
        <v>A</v>
      </c>
      <c r="AO283" s="16" t="str">
        <f t="shared" si="172"/>
        <v/>
      </c>
      <c r="AP283" s="16" t="str">
        <f t="shared" si="173"/>
        <v/>
      </c>
      <c r="AQ283" s="226"/>
      <c r="AR283" s="16" t="str">
        <f t="shared" si="175"/>
        <v>A19LSH1101A</v>
      </c>
      <c r="AS283" s="16" t="str">
        <f t="shared" si="176"/>
        <v>ok</v>
      </c>
      <c r="AW283" s="16" t="str">
        <f t="shared" ref="AW283:AW284" si="200">IFERROR(IF(FIND("A",Q283,1),S283,""),"")</f>
        <v/>
      </c>
      <c r="AX283" s="16" t="str">
        <f t="shared" ref="AX283:AX284" si="201">IFERROR(IF(FIND("AI",Q283,1),U283,""),"")</f>
        <v/>
      </c>
      <c r="AY283" s="16">
        <f t="shared" si="177"/>
        <v>0</v>
      </c>
    </row>
    <row r="284" spans="1:51" ht="15" customHeight="1" x14ac:dyDescent="0.2">
      <c r="A284" s="16" t="str">
        <f t="shared" si="167"/>
        <v>ID-S01AP1030-00282</v>
      </c>
      <c r="B284" s="17">
        <v>282</v>
      </c>
      <c r="C284" s="17"/>
      <c r="D284" s="18" t="s">
        <v>645</v>
      </c>
      <c r="E284" s="19" t="s">
        <v>646</v>
      </c>
      <c r="F284" s="20"/>
      <c r="G284" s="21" t="s">
        <v>27</v>
      </c>
      <c r="H284" s="22" t="s">
        <v>28</v>
      </c>
      <c r="I284" s="23" t="s">
        <v>556</v>
      </c>
      <c r="J284" s="22" t="s">
        <v>596</v>
      </c>
      <c r="K284" s="22"/>
      <c r="L284" s="22" t="s">
        <v>31</v>
      </c>
      <c r="M284" s="23"/>
      <c r="N284" s="24"/>
      <c r="O284" s="63"/>
      <c r="P284" s="63"/>
      <c r="Q284" s="25" t="s">
        <v>42</v>
      </c>
      <c r="R284" s="29" t="s">
        <v>181</v>
      </c>
      <c r="S284" s="26" t="s">
        <v>51</v>
      </c>
      <c r="T284" s="26" t="s">
        <v>45</v>
      </c>
      <c r="U284" s="26" t="s">
        <v>46</v>
      </c>
      <c r="V284" s="34">
        <v>0</v>
      </c>
      <c r="W284" s="31"/>
      <c r="X284" s="22">
        <v>12</v>
      </c>
      <c r="Y284" s="152" t="str">
        <f t="shared" si="197"/>
        <v>B</v>
      </c>
      <c r="Z284" s="142" t="s">
        <v>2941</v>
      </c>
      <c r="AA284" s="155">
        <f>COUNTIF($Z$1:Z284,Z284)</f>
        <v>15</v>
      </c>
      <c r="AB284" s="83">
        <f t="shared" si="178"/>
        <v>24</v>
      </c>
      <c r="AC284" s="122" t="str">
        <f>VLOOKUP(Z284,'module list'!A:B,2,0)</f>
        <v>DI</v>
      </c>
      <c r="AD284" s="122"/>
      <c r="AE284" s="32"/>
      <c r="AF284" s="33" t="s">
        <v>172</v>
      </c>
      <c r="AG284" s="16" t="str">
        <f t="shared" si="168"/>
        <v>12.1.6</v>
      </c>
      <c r="AH284" s="222" t="str">
        <f t="shared" si="166"/>
        <v>H LSH1151 dolomia hopper HP1101B</v>
      </c>
      <c r="AI284" s="224"/>
      <c r="AJ284" s="16" t="str">
        <f t="shared" si="157"/>
        <v>H</v>
      </c>
      <c r="AK284" s="16" t="str">
        <f t="shared" si="169"/>
        <v>A19</v>
      </c>
      <c r="AL284" s="16" t="str">
        <f t="shared" si="198"/>
        <v>LSH</v>
      </c>
      <c r="AM284" s="16" t="str">
        <f t="shared" si="171"/>
        <v>1101</v>
      </c>
      <c r="AN284" s="16" t="str">
        <f t="shared" si="199"/>
        <v>B</v>
      </c>
      <c r="AO284" s="16" t="str">
        <f t="shared" si="172"/>
        <v/>
      </c>
      <c r="AP284" s="16" t="str">
        <f t="shared" si="173"/>
        <v/>
      </c>
      <c r="AQ284" s="226"/>
      <c r="AR284" s="16" t="str">
        <f t="shared" si="175"/>
        <v>A19LSH1101B</v>
      </c>
      <c r="AS284" s="16" t="str">
        <f t="shared" si="176"/>
        <v>ok</v>
      </c>
      <c r="AW284" s="16" t="str">
        <f t="shared" si="200"/>
        <v/>
      </c>
      <c r="AX284" s="16" t="str">
        <f t="shared" si="201"/>
        <v/>
      </c>
      <c r="AY284" s="16">
        <f t="shared" si="177"/>
        <v>0</v>
      </c>
    </row>
    <row r="285" spans="1:51" ht="15" hidden="1" customHeight="1" x14ac:dyDescent="0.2">
      <c r="A285" s="16" t="str">
        <f t="shared" si="167"/>
        <v>ID-S01AP1030-00283</v>
      </c>
      <c r="B285" s="17">
        <v>283</v>
      </c>
      <c r="C285" s="17"/>
      <c r="D285" s="45" t="s">
        <v>647</v>
      </c>
      <c r="E285" s="35" t="s">
        <v>648</v>
      </c>
      <c r="F285" s="46"/>
      <c r="G285" s="21" t="s">
        <v>27</v>
      </c>
      <c r="H285" s="37" t="s">
        <v>28</v>
      </c>
      <c r="I285" s="36" t="s">
        <v>556</v>
      </c>
      <c r="J285" s="37" t="s">
        <v>649</v>
      </c>
      <c r="K285" s="37"/>
      <c r="L285" s="22" t="s">
        <v>31</v>
      </c>
      <c r="M285" s="36"/>
      <c r="N285" s="38"/>
      <c r="O285" s="86"/>
      <c r="P285" s="86"/>
      <c r="Q285" s="39" t="s">
        <v>42</v>
      </c>
      <c r="R285" s="40" t="s">
        <v>43</v>
      </c>
      <c r="S285" s="47" t="s">
        <v>51</v>
      </c>
      <c r="T285" s="48" t="s">
        <v>45</v>
      </c>
      <c r="U285" s="49" t="s">
        <v>46</v>
      </c>
      <c r="V285" s="50">
        <v>0</v>
      </c>
      <c r="W285" s="43"/>
      <c r="X285" s="22"/>
      <c r="Y285" s="153"/>
      <c r="Z285" s="158"/>
      <c r="AA285" s="155">
        <f>COUNTIF($Z$1:Z285,Z285)</f>
        <v>0</v>
      </c>
      <c r="AB285" s="83">
        <f t="shared" si="178"/>
        <v>0</v>
      </c>
      <c r="AC285" s="122" t="e">
        <f>VLOOKUP(Z285,'module list'!A:B,2,0)</f>
        <v>#N/A</v>
      </c>
      <c r="AD285" s="37"/>
      <c r="AE285" s="44" t="s">
        <v>172</v>
      </c>
      <c r="AF285" s="33" t="s">
        <v>37</v>
      </c>
      <c r="AG285" s="16" t="str">
        <f t="shared" si="168"/>
        <v/>
      </c>
      <c r="AH285" s="222" t="str">
        <f t="shared" si="166"/>
        <v>H LSH1158 dolomia FF1158</v>
      </c>
      <c r="AI285" s="224"/>
      <c r="AJ285" s="16" t="str">
        <f t="shared" si="157"/>
        <v>H</v>
      </c>
      <c r="AK285" s="16" t="str">
        <f t="shared" si="169"/>
        <v>A19</v>
      </c>
      <c r="AL285" s="16" t="str">
        <f>MID(D285,4,3)</f>
        <v>LSH</v>
      </c>
      <c r="AM285" s="16" t="str">
        <f t="shared" si="171"/>
        <v>1158</v>
      </c>
      <c r="AN285" s="16" t="str">
        <f t="shared" ref="AN285:AN287" si="202">MID(D285,12,1)</f>
        <v/>
      </c>
      <c r="AO285" s="16" t="str">
        <f t="shared" si="172"/>
        <v/>
      </c>
      <c r="AP285" s="16" t="str">
        <f t="shared" si="173"/>
        <v/>
      </c>
      <c r="AQ285" s="226"/>
      <c r="AR285" s="16" t="str">
        <f t="shared" si="175"/>
        <v>A19LSH1158</v>
      </c>
      <c r="AS285" s="16" t="str">
        <f t="shared" si="176"/>
        <v>ok</v>
      </c>
      <c r="AW285" s="16" t="str">
        <f t="shared" si="196"/>
        <v/>
      </c>
      <c r="AX285" s="16" t="str">
        <f t="shared" si="183"/>
        <v/>
      </c>
      <c r="AY285" s="16">
        <f t="shared" si="177"/>
        <v>0</v>
      </c>
    </row>
    <row r="286" spans="1:51" ht="15" customHeight="1" x14ac:dyDescent="0.2">
      <c r="A286" s="16" t="str">
        <f t="shared" si="167"/>
        <v>ID-S01AP1030-00284</v>
      </c>
      <c r="B286" s="17">
        <v>284</v>
      </c>
      <c r="C286" s="17"/>
      <c r="D286" s="18" t="s">
        <v>650</v>
      </c>
      <c r="E286" s="19" t="s">
        <v>651</v>
      </c>
      <c r="F286" s="20"/>
      <c r="G286" s="21" t="s">
        <v>27</v>
      </c>
      <c r="H286" s="22" t="s">
        <v>28</v>
      </c>
      <c r="I286" s="23" t="s">
        <v>556</v>
      </c>
      <c r="J286" s="22" t="s">
        <v>652</v>
      </c>
      <c r="K286" s="22"/>
      <c r="L286" s="22" t="s">
        <v>31</v>
      </c>
      <c r="M286" s="23"/>
      <c r="N286" s="24"/>
      <c r="O286" s="63"/>
      <c r="P286" s="63"/>
      <c r="Q286" s="25" t="s">
        <v>42</v>
      </c>
      <c r="R286" s="29" t="s">
        <v>181</v>
      </c>
      <c r="S286" s="26" t="s">
        <v>51</v>
      </c>
      <c r="T286" s="26" t="s">
        <v>45</v>
      </c>
      <c r="U286" s="26" t="s">
        <v>46</v>
      </c>
      <c r="V286" s="34">
        <v>0</v>
      </c>
      <c r="W286" s="31"/>
      <c r="X286" s="22">
        <v>12</v>
      </c>
      <c r="Y286" s="152" t="str">
        <f t="shared" ref="Y286:Y291" si="203">AN286</f>
        <v>A</v>
      </c>
      <c r="Z286" s="139" t="s">
        <v>2926</v>
      </c>
      <c r="AA286" s="155">
        <f>COUNTIF($Z$1:Z286,Z286)</f>
        <v>17</v>
      </c>
      <c r="AB286" s="83">
        <f t="shared" si="178"/>
        <v>18</v>
      </c>
      <c r="AC286" s="122" t="str">
        <f>VLOOKUP(Z286,'module list'!A:B,2,0)</f>
        <v>DI</v>
      </c>
      <c r="AD286" s="122"/>
      <c r="AE286" s="32"/>
      <c r="AF286" s="33" t="s">
        <v>172</v>
      </c>
      <c r="AG286" s="16" t="str">
        <f t="shared" si="168"/>
        <v>12.1.7</v>
      </c>
      <c r="AH286" s="222" t="str">
        <f t="shared" si="166"/>
        <v>HH LSHH1100A dolomia silos SL1100A</v>
      </c>
      <c r="AI286" s="224"/>
      <c r="AJ286" s="16" t="str">
        <f t="shared" si="157"/>
        <v>HH</v>
      </c>
      <c r="AK286" s="16" t="str">
        <f t="shared" si="169"/>
        <v>A19</v>
      </c>
      <c r="AL286" s="16" t="str">
        <f t="shared" ref="AL286:AL287" si="204">MID(D286,4,4)</f>
        <v>LSHH</v>
      </c>
      <c r="AM286" s="16" t="str">
        <f t="shared" si="171"/>
        <v>1100</v>
      </c>
      <c r="AN286" s="16" t="str">
        <f t="shared" si="202"/>
        <v>A</v>
      </c>
      <c r="AO286" s="16" t="str">
        <f t="shared" si="172"/>
        <v/>
      </c>
      <c r="AP286" s="16" t="str">
        <f t="shared" si="173"/>
        <v/>
      </c>
      <c r="AQ286" s="226"/>
      <c r="AR286" s="16" t="str">
        <f t="shared" si="175"/>
        <v>A19LSHH1100A</v>
      </c>
      <c r="AS286" s="16" t="str">
        <f t="shared" si="176"/>
        <v>ok</v>
      </c>
      <c r="AW286" s="16" t="str">
        <f t="shared" ref="AW286:AW291" si="205">IFERROR(IF(FIND("A",Q286,1),S286,""),"")</f>
        <v/>
      </c>
      <c r="AX286" s="16" t="str">
        <f t="shared" ref="AX286:AX291" si="206">IFERROR(IF(FIND("AI",Q286,1),U286,""),"")</f>
        <v/>
      </c>
      <c r="AY286" s="16">
        <f t="shared" si="177"/>
        <v>0</v>
      </c>
    </row>
    <row r="287" spans="1:51" ht="15" customHeight="1" x14ac:dyDescent="0.2">
      <c r="A287" s="16" t="str">
        <f t="shared" si="167"/>
        <v>ID-S01AP1030-00285</v>
      </c>
      <c r="B287" s="17">
        <v>285</v>
      </c>
      <c r="C287" s="17"/>
      <c r="D287" s="18" t="s">
        <v>653</v>
      </c>
      <c r="E287" s="19" t="s">
        <v>654</v>
      </c>
      <c r="F287" s="20"/>
      <c r="G287" s="21" t="s">
        <v>27</v>
      </c>
      <c r="H287" s="22" t="s">
        <v>28</v>
      </c>
      <c r="I287" s="23" t="s">
        <v>556</v>
      </c>
      <c r="J287" s="22" t="s">
        <v>652</v>
      </c>
      <c r="K287" s="22"/>
      <c r="L287" s="22" t="s">
        <v>31</v>
      </c>
      <c r="M287" s="23"/>
      <c r="N287" s="24"/>
      <c r="O287" s="63"/>
      <c r="P287" s="63"/>
      <c r="Q287" s="25" t="s">
        <v>42</v>
      </c>
      <c r="R287" s="29" t="s">
        <v>181</v>
      </c>
      <c r="S287" s="26" t="s">
        <v>51</v>
      </c>
      <c r="T287" s="26" t="s">
        <v>45</v>
      </c>
      <c r="U287" s="26" t="s">
        <v>46</v>
      </c>
      <c r="V287" s="34">
        <v>0</v>
      </c>
      <c r="W287" s="31"/>
      <c r="X287" s="22">
        <v>12</v>
      </c>
      <c r="Y287" s="152" t="str">
        <f t="shared" si="203"/>
        <v>B</v>
      </c>
      <c r="Z287" s="142" t="s">
        <v>2941</v>
      </c>
      <c r="AA287" s="155">
        <f>COUNTIF($Z$1:Z287,Z287)</f>
        <v>16</v>
      </c>
      <c r="AB287" s="83">
        <f t="shared" si="178"/>
        <v>24</v>
      </c>
      <c r="AC287" s="122" t="str">
        <f>VLOOKUP(Z287,'module list'!A:B,2,0)</f>
        <v>DI</v>
      </c>
      <c r="AD287" s="122"/>
      <c r="AE287" s="32"/>
      <c r="AF287" s="33" t="s">
        <v>172</v>
      </c>
      <c r="AG287" s="16" t="str">
        <f t="shared" si="168"/>
        <v>12.1.6</v>
      </c>
      <c r="AH287" s="222" t="str">
        <f t="shared" si="166"/>
        <v>HH LSHH1100B dolomia silos SL1100B</v>
      </c>
      <c r="AI287" s="224"/>
      <c r="AJ287" s="16" t="str">
        <f t="shared" si="157"/>
        <v>HH</v>
      </c>
      <c r="AK287" s="16" t="str">
        <f t="shared" si="169"/>
        <v>A19</v>
      </c>
      <c r="AL287" s="16" t="str">
        <f t="shared" si="204"/>
        <v>LSHH</v>
      </c>
      <c r="AM287" s="16" t="str">
        <f t="shared" si="171"/>
        <v>1100</v>
      </c>
      <c r="AN287" s="16" t="str">
        <f t="shared" si="202"/>
        <v>B</v>
      </c>
      <c r="AO287" s="16" t="str">
        <f t="shared" si="172"/>
        <v/>
      </c>
      <c r="AP287" s="16" t="str">
        <f t="shared" si="173"/>
        <v/>
      </c>
      <c r="AQ287" s="226"/>
      <c r="AR287" s="16" t="str">
        <f t="shared" si="175"/>
        <v>A19LSHH1100B</v>
      </c>
      <c r="AS287" s="16" t="str">
        <f t="shared" si="176"/>
        <v>ok</v>
      </c>
      <c r="AW287" s="16" t="str">
        <f t="shared" si="205"/>
        <v/>
      </c>
      <c r="AX287" s="16" t="str">
        <f t="shared" si="206"/>
        <v/>
      </c>
      <c r="AY287" s="16">
        <f t="shared" si="177"/>
        <v>0</v>
      </c>
    </row>
    <row r="288" spans="1:51" ht="15" customHeight="1" x14ac:dyDescent="0.2">
      <c r="A288" s="16" t="str">
        <f t="shared" si="167"/>
        <v>ID-S01AP1030-00286</v>
      </c>
      <c r="B288" s="17">
        <v>286</v>
      </c>
      <c r="C288" s="17"/>
      <c r="D288" s="18" t="s">
        <v>655</v>
      </c>
      <c r="E288" s="19" t="s">
        <v>656</v>
      </c>
      <c r="F288" s="20"/>
      <c r="G288" s="21" t="s">
        <v>27</v>
      </c>
      <c r="H288" s="22" t="s">
        <v>28</v>
      </c>
      <c r="I288" s="23" t="s">
        <v>556</v>
      </c>
      <c r="J288" s="22" t="s">
        <v>593</v>
      </c>
      <c r="K288" s="22"/>
      <c r="L288" s="22" t="s">
        <v>31</v>
      </c>
      <c r="M288" s="23"/>
      <c r="N288" s="24"/>
      <c r="O288" s="63"/>
      <c r="P288" s="63"/>
      <c r="Q288" s="25" t="s">
        <v>42</v>
      </c>
      <c r="R288" s="29" t="s">
        <v>181</v>
      </c>
      <c r="S288" s="26" t="s">
        <v>51</v>
      </c>
      <c r="T288" s="26" t="s">
        <v>45</v>
      </c>
      <c r="U288" s="26" t="s">
        <v>46</v>
      </c>
      <c r="V288" s="34">
        <v>0</v>
      </c>
      <c r="W288" s="31"/>
      <c r="X288" s="22">
        <v>12</v>
      </c>
      <c r="Y288" s="152" t="str">
        <f t="shared" si="203"/>
        <v>A</v>
      </c>
      <c r="Z288" s="139" t="s">
        <v>2926</v>
      </c>
      <c r="AA288" s="155">
        <f>COUNTIF($Z$1:Z288,Z288)</f>
        <v>18</v>
      </c>
      <c r="AB288" s="83">
        <f t="shared" si="178"/>
        <v>18</v>
      </c>
      <c r="AC288" s="122" t="str">
        <f>VLOOKUP(Z288,'module list'!A:B,2,0)</f>
        <v>DI</v>
      </c>
      <c r="AD288" s="122"/>
      <c r="AE288" s="32"/>
      <c r="AF288" s="33" t="s">
        <v>172</v>
      </c>
      <c r="AG288" s="16" t="str">
        <f t="shared" si="168"/>
        <v>12.1.7</v>
      </c>
      <c r="AH288" s="222" t="str">
        <f t="shared" si="166"/>
        <v>L LSL1101A dolomia hopper HP1101A</v>
      </c>
      <c r="AI288" s="224"/>
      <c r="AJ288" s="16" t="str">
        <f t="shared" si="157"/>
        <v>L</v>
      </c>
      <c r="AK288" s="16" t="str">
        <f t="shared" si="169"/>
        <v>A19</v>
      </c>
      <c r="AL288" s="16" t="str">
        <f t="shared" si="198"/>
        <v>LSL</v>
      </c>
      <c r="AM288" s="16" t="str">
        <f t="shared" si="171"/>
        <v>1101</v>
      </c>
      <c r="AN288" s="16" t="str">
        <f t="shared" si="199"/>
        <v>A</v>
      </c>
      <c r="AO288" s="16" t="str">
        <f t="shared" si="172"/>
        <v/>
      </c>
      <c r="AP288" s="16" t="str">
        <f t="shared" si="173"/>
        <v/>
      </c>
      <c r="AQ288" s="226"/>
      <c r="AR288" s="16" t="str">
        <f t="shared" si="175"/>
        <v>A19LSL1101A</v>
      </c>
      <c r="AS288" s="16" t="str">
        <f t="shared" si="176"/>
        <v>ok</v>
      </c>
      <c r="AW288" s="16" t="str">
        <f t="shared" si="205"/>
        <v/>
      </c>
      <c r="AX288" s="16" t="str">
        <f t="shared" si="206"/>
        <v/>
      </c>
      <c r="AY288" s="16">
        <f t="shared" si="177"/>
        <v>0</v>
      </c>
    </row>
    <row r="289" spans="1:51" ht="15" customHeight="1" x14ac:dyDescent="0.2">
      <c r="A289" s="16" t="str">
        <f t="shared" si="167"/>
        <v>ID-S01AP1030-00287</v>
      </c>
      <c r="B289" s="17">
        <v>287</v>
      </c>
      <c r="C289" s="17"/>
      <c r="D289" s="18" t="s">
        <v>657</v>
      </c>
      <c r="E289" s="19" t="s">
        <v>658</v>
      </c>
      <c r="F289" s="20"/>
      <c r="G289" s="21" t="s">
        <v>27</v>
      </c>
      <c r="H289" s="22" t="s">
        <v>28</v>
      </c>
      <c r="I289" s="23" t="s">
        <v>556</v>
      </c>
      <c r="J289" s="22" t="s">
        <v>596</v>
      </c>
      <c r="K289" s="22"/>
      <c r="L289" s="22" t="s">
        <v>31</v>
      </c>
      <c r="M289" s="23"/>
      <c r="N289" s="24"/>
      <c r="O289" s="63"/>
      <c r="P289" s="63"/>
      <c r="Q289" s="25" t="s">
        <v>42</v>
      </c>
      <c r="R289" s="29" t="s">
        <v>181</v>
      </c>
      <c r="S289" s="26" t="s">
        <v>51</v>
      </c>
      <c r="T289" s="26" t="s">
        <v>45</v>
      </c>
      <c r="U289" s="26" t="s">
        <v>46</v>
      </c>
      <c r="V289" s="34">
        <v>0</v>
      </c>
      <c r="W289" s="31"/>
      <c r="X289" s="22">
        <v>12</v>
      </c>
      <c r="Y289" s="152" t="str">
        <f t="shared" si="203"/>
        <v>B</v>
      </c>
      <c r="Z289" s="139" t="s">
        <v>2935</v>
      </c>
      <c r="AA289" s="155">
        <f>COUNTIF($Z$1:Z289,Z289)</f>
        <v>1</v>
      </c>
      <c r="AB289" s="83">
        <f t="shared" si="178"/>
        <v>28</v>
      </c>
      <c r="AC289" s="122" t="str">
        <f>VLOOKUP(Z289,'module list'!A:B,2,0)</f>
        <v>DI</v>
      </c>
      <c r="AD289" s="122"/>
      <c r="AE289" s="32"/>
      <c r="AF289" s="33" t="s">
        <v>172</v>
      </c>
      <c r="AG289" s="16" t="str">
        <f t="shared" si="168"/>
        <v>12.1.8</v>
      </c>
      <c r="AH289" s="222" t="str">
        <f t="shared" si="166"/>
        <v>L LSL1101B dolomia hopper HP1101B</v>
      </c>
      <c r="AI289" s="224"/>
      <c r="AJ289" s="16" t="str">
        <f t="shared" si="157"/>
        <v>L</v>
      </c>
      <c r="AK289" s="16" t="str">
        <f t="shared" si="169"/>
        <v>A19</v>
      </c>
      <c r="AL289" s="16" t="str">
        <f t="shared" si="198"/>
        <v>LSL</v>
      </c>
      <c r="AM289" s="16" t="str">
        <f t="shared" si="171"/>
        <v>1101</v>
      </c>
      <c r="AN289" s="16" t="str">
        <f t="shared" si="199"/>
        <v>B</v>
      </c>
      <c r="AO289" s="16" t="str">
        <f t="shared" si="172"/>
        <v/>
      </c>
      <c r="AP289" s="16" t="str">
        <f t="shared" si="173"/>
        <v/>
      </c>
      <c r="AQ289" s="226"/>
      <c r="AR289" s="16" t="str">
        <f t="shared" si="175"/>
        <v>A19LSL1101B</v>
      </c>
      <c r="AS289" s="16" t="str">
        <f t="shared" si="176"/>
        <v>ok</v>
      </c>
      <c r="AW289" s="16" t="str">
        <f t="shared" si="205"/>
        <v/>
      </c>
      <c r="AX289" s="16" t="str">
        <f t="shared" si="206"/>
        <v/>
      </c>
      <c r="AY289" s="16">
        <f t="shared" si="177"/>
        <v>0</v>
      </c>
    </row>
    <row r="290" spans="1:51" ht="15" customHeight="1" x14ac:dyDescent="0.2">
      <c r="A290" s="16" t="str">
        <f t="shared" si="167"/>
        <v>ID-S01AP1030-00288</v>
      </c>
      <c r="B290" s="17">
        <v>288</v>
      </c>
      <c r="C290" s="17"/>
      <c r="D290" s="18" t="s">
        <v>659</v>
      </c>
      <c r="E290" s="19" t="s">
        <v>660</v>
      </c>
      <c r="F290" s="20"/>
      <c r="G290" s="21" t="s">
        <v>27</v>
      </c>
      <c r="H290" s="22" t="s">
        <v>28</v>
      </c>
      <c r="I290" s="23" t="s">
        <v>556</v>
      </c>
      <c r="J290" s="22" t="s">
        <v>593</v>
      </c>
      <c r="K290" s="22"/>
      <c r="L290" s="22" t="s">
        <v>31</v>
      </c>
      <c r="M290" s="23"/>
      <c r="N290" s="24"/>
      <c r="O290" s="63"/>
      <c r="P290" s="63"/>
      <c r="Q290" s="25" t="s">
        <v>42</v>
      </c>
      <c r="R290" s="29" t="s">
        <v>181</v>
      </c>
      <c r="S290" s="26" t="s">
        <v>51</v>
      </c>
      <c r="T290" s="26" t="s">
        <v>45</v>
      </c>
      <c r="U290" s="26" t="s">
        <v>46</v>
      </c>
      <c r="V290" s="34">
        <v>0</v>
      </c>
      <c r="W290" s="31"/>
      <c r="X290" s="22">
        <v>12</v>
      </c>
      <c r="Y290" s="152" t="str">
        <f t="shared" si="203"/>
        <v>A</v>
      </c>
      <c r="Z290" s="139" t="s">
        <v>2934</v>
      </c>
      <c r="AA290" s="155">
        <f>COUNTIF($Z$1:Z290,Z290)</f>
        <v>1</v>
      </c>
      <c r="AB290" s="83">
        <f t="shared" si="178"/>
        <v>19</v>
      </c>
      <c r="AC290" s="122" t="str">
        <f>VLOOKUP(Z290,'module list'!A:B,2,0)</f>
        <v>DI</v>
      </c>
      <c r="AD290" s="122"/>
      <c r="AE290" s="32"/>
      <c r="AF290" s="33" t="s">
        <v>172</v>
      </c>
      <c r="AG290" s="16" t="str">
        <f t="shared" si="168"/>
        <v>12.1.7</v>
      </c>
      <c r="AH290" s="222" t="str">
        <f t="shared" si="166"/>
        <v>LL LSLL1100A dolomia silos SL1100A</v>
      </c>
      <c r="AI290" s="224"/>
      <c r="AJ290" s="16" t="str">
        <f t="shared" si="157"/>
        <v>LL</v>
      </c>
      <c r="AK290" s="16" t="str">
        <f t="shared" si="169"/>
        <v>A19</v>
      </c>
      <c r="AL290" s="16" t="str">
        <f t="shared" ref="AL290:AL291" si="207">MID(D290,4,4)</f>
        <v>LSLL</v>
      </c>
      <c r="AM290" s="16" t="str">
        <f t="shared" si="171"/>
        <v>1100</v>
      </c>
      <c r="AN290" s="16" t="str">
        <f t="shared" ref="AN290:AN291" si="208">MID(D290,12,1)</f>
        <v>A</v>
      </c>
      <c r="AO290" s="16" t="str">
        <f t="shared" si="172"/>
        <v/>
      </c>
      <c r="AP290" s="16" t="str">
        <f t="shared" si="173"/>
        <v/>
      </c>
      <c r="AQ290" s="226"/>
      <c r="AR290" s="16" t="str">
        <f t="shared" si="175"/>
        <v>A19LSLL1100A</v>
      </c>
      <c r="AS290" s="16" t="str">
        <f t="shared" si="176"/>
        <v>ok</v>
      </c>
      <c r="AW290" s="16" t="str">
        <f t="shared" si="205"/>
        <v/>
      </c>
      <c r="AX290" s="16" t="str">
        <f t="shared" si="206"/>
        <v/>
      </c>
      <c r="AY290" s="16">
        <f t="shared" si="177"/>
        <v>0</v>
      </c>
    </row>
    <row r="291" spans="1:51" ht="15" customHeight="1" x14ac:dyDescent="0.2">
      <c r="A291" s="16" t="str">
        <f t="shared" si="167"/>
        <v>ID-S01AP1030-00289</v>
      </c>
      <c r="B291" s="17">
        <v>289</v>
      </c>
      <c r="C291" s="17"/>
      <c r="D291" s="18" t="s">
        <v>661</v>
      </c>
      <c r="E291" s="19" t="s">
        <v>662</v>
      </c>
      <c r="F291" s="20"/>
      <c r="G291" s="21" t="s">
        <v>27</v>
      </c>
      <c r="H291" s="22" t="s">
        <v>28</v>
      </c>
      <c r="I291" s="23" t="s">
        <v>556</v>
      </c>
      <c r="J291" s="22" t="s">
        <v>596</v>
      </c>
      <c r="K291" s="22"/>
      <c r="L291" s="22" t="s">
        <v>31</v>
      </c>
      <c r="M291" s="23"/>
      <c r="N291" s="24"/>
      <c r="O291" s="63"/>
      <c r="P291" s="63"/>
      <c r="Q291" s="25" t="s">
        <v>42</v>
      </c>
      <c r="R291" s="29" t="s">
        <v>181</v>
      </c>
      <c r="S291" s="26" t="s">
        <v>51</v>
      </c>
      <c r="T291" s="26" t="s">
        <v>45</v>
      </c>
      <c r="U291" s="26" t="s">
        <v>46</v>
      </c>
      <c r="V291" s="34">
        <v>0</v>
      </c>
      <c r="W291" s="31"/>
      <c r="X291" s="22">
        <v>12</v>
      </c>
      <c r="Y291" s="152" t="str">
        <f t="shared" si="203"/>
        <v>B</v>
      </c>
      <c r="Z291" s="139" t="s">
        <v>2935</v>
      </c>
      <c r="AA291" s="155">
        <f>COUNTIF($Z$1:Z291,Z291)</f>
        <v>2</v>
      </c>
      <c r="AB291" s="83">
        <f t="shared" si="178"/>
        <v>28</v>
      </c>
      <c r="AC291" s="122" t="str">
        <f>VLOOKUP(Z291,'module list'!A:B,2,0)</f>
        <v>DI</v>
      </c>
      <c r="AD291" s="122"/>
      <c r="AE291" s="32"/>
      <c r="AF291" s="33" t="s">
        <v>172</v>
      </c>
      <c r="AG291" s="16" t="str">
        <f t="shared" si="168"/>
        <v>12.1.8</v>
      </c>
      <c r="AH291" s="222" t="str">
        <f t="shared" si="166"/>
        <v>LL LSLL1100B dolomia silos SL1100B</v>
      </c>
      <c r="AI291" s="224"/>
      <c r="AJ291" s="16" t="str">
        <f t="shared" si="157"/>
        <v>LL</v>
      </c>
      <c r="AK291" s="16" t="str">
        <f t="shared" si="169"/>
        <v>A19</v>
      </c>
      <c r="AL291" s="16" t="str">
        <f t="shared" si="207"/>
        <v>LSLL</v>
      </c>
      <c r="AM291" s="16" t="str">
        <f t="shared" si="171"/>
        <v>1100</v>
      </c>
      <c r="AN291" s="16" t="str">
        <f t="shared" si="208"/>
        <v>B</v>
      </c>
      <c r="AO291" s="16" t="str">
        <f t="shared" si="172"/>
        <v/>
      </c>
      <c r="AP291" s="16" t="str">
        <f t="shared" si="173"/>
        <v/>
      </c>
      <c r="AQ291" s="226"/>
      <c r="AR291" s="16" t="str">
        <f t="shared" si="175"/>
        <v>A19LSLL1100B</v>
      </c>
      <c r="AS291" s="16" t="str">
        <f t="shared" si="176"/>
        <v>ok</v>
      </c>
      <c r="AW291" s="16" t="str">
        <f t="shared" si="205"/>
        <v/>
      </c>
      <c r="AX291" s="16" t="str">
        <f t="shared" si="206"/>
        <v/>
      </c>
      <c r="AY291" s="16">
        <f t="shared" si="177"/>
        <v>0</v>
      </c>
    </row>
    <row r="292" spans="1:51" ht="15" hidden="1" customHeight="1" x14ac:dyDescent="0.2">
      <c r="A292" s="16" t="str">
        <f t="shared" si="167"/>
        <v>ID-S01AP1030-00290</v>
      </c>
      <c r="B292" s="17">
        <v>290</v>
      </c>
      <c r="C292" s="17"/>
      <c r="D292" s="45" t="s">
        <v>663</v>
      </c>
      <c r="E292" s="35" t="s">
        <v>664</v>
      </c>
      <c r="F292" s="46"/>
      <c r="G292" s="21" t="s">
        <v>27</v>
      </c>
      <c r="H292" s="37" t="s">
        <v>28</v>
      </c>
      <c r="I292" s="36" t="s">
        <v>556</v>
      </c>
      <c r="J292" s="37" t="s">
        <v>665</v>
      </c>
      <c r="K292" s="37"/>
      <c r="L292" s="22" t="s">
        <v>31</v>
      </c>
      <c r="M292" s="36"/>
      <c r="N292" s="38"/>
      <c r="O292" s="86"/>
      <c r="P292" s="86"/>
      <c r="Q292" s="39" t="s">
        <v>32</v>
      </c>
      <c r="R292" s="40" t="s">
        <v>33</v>
      </c>
      <c r="S292" s="47" t="s">
        <v>34</v>
      </c>
      <c r="T292" s="48" t="s">
        <v>35</v>
      </c>
      <c r="U292" s="49">
        <v>100</v>
      </c>
      <c r="V292" s="50" t="s">
        <v>171</v>
      </c>
      <c r="W292" s="43"/>
      <c r="X292" s="22"/>
      <c r="Y292" s="153"/>
      <c r="Z292" s="158"/>
      <c r="AA292" s="155">
        <f>COUNTIF($Z$1:Z292,Z292)</f>
        <v>0</v>
      </c>
      <c r="AB292" s="83">
        <f t="shared" si="178"/>
        <v>0</v>
      </c>
      <c r="AC292" s="122" t="e">
        <f>VLOOKUP(Z292,'module list'!A:B,2,0)</f>
        <v>#N/A</v>
      </c>
      <c r="AD292" s="37"/>
      <c r="AE292" s="44" t="s">
        <v>172</v>
      </c>
      <c r="AF292" s="33" t="s">
        <v>37</v>
      </c>
      <c r="AG292" s="16" t="str">
        <f t="shared" si="168"/>
        <v/>
      </c>
      <c r="AH292" s="222" t="str">
        <f t="shared" si="166"/>
        <v>LT1100 dolomia silos SL1100</v>
      </c>
      <c r="AI292" s="224"/>
      <c r="AJ292" s="16" t="str">
        <f t="shared" si="157"/>
        <v>LT1100</v>
      </c>
      <c r="AK292" s="16" t="str">
        <f t="shared" si="169"/>
        <v>A19</v>
      </c>
      <c r="AL292" s="16" t="str">
        <f t="shared" ref="AL292:AL293" si="209">MID(D292,4,2)</f>
        <v>LI</v>
      </c>
      <c r="AM292" s="16" t="str">
        <f t="shared" si="171"/>
        <v>1100</v>
      </c>
      <c r="AN292" s="16" t="str">
        <f t="shared" si="179"/>
        <v/>
      </c>
      <c r="AO292" s="16" t="str">
        <f t="shared" si="172"/>
        <v/>
      </c>
      <c r="AP292" s="16" t="str">
        <f t="shared" si="173"/>
        <v/>
      </c>
      <c r="AQ292" s="226"/>
      <c r="AR292" s="16" t="str">
        <f t="shared" si="175"/>
        <v>A19LI1100</v>
      </c>
      <c r="AS292" s="16" t="str">
        <f t="shared" si="176"/>
        <v>ok</v>
      </c>
      <c r="AW292" s="16" t="str">
        <f t="shared" si="196"/>
        <v/>
      </c>
      <c r="AX292" s="16" t="str">
        <f t="shared" si="183"/>
        <v/>
      </c>
      <c r="AY292" s="16" t="str">
        <f t="shared" si="177"/>
        <v>%</v>
      </c>
    </row>
    <row r="293" spans="1:51" ht="15" hidden="1" customHeight="1" x14ac:dyDescent="0.2">
      <c r="A293" s="16" t="str">
        <f t="shared" si="167"/>
        <v>ID-S01AP1030-00291</v>
      </c>
      <c r="B293" s="17">
        <v>291</v>
      </c>
      <c r="C293" s="17"/>
      <c r="D293" s="45" t="s">
        <v>666</v>
      </c>
      <c r="E293" s="35" t="s">
        <v>667</v>
      </c>
      <c r="F293" s="46"/>
      <c r="G293" s="21" t="s">
        <v>27</v>
      </c>
      <c r="H293" s="37" t="s">
        <v>28</v>
      </c>
      <c r="I293" s="36" t="s">
        <v>556</v>
      </c>
      <c r="J293" s="37" t="s">
        <v>665</v>
      </c>
      <c r="K293" s="37"/>
      <c r="L293" s="22" t="s">
        <v>31</v>
      </c>
      <c r="M293" s="36"/>
      <c r="N293" s="38"/>
      <c r="O293" s="86"/>
      <c r="P293" s="86"/>
      <c r="Q293" s="39" t="s">
        <v>32</v>
      </c>
      <c r="R293" s="40" t="s">
        <v>33</v>
      </c>
      <c r="S293" s="47" t="s">
        <v>34</v>
      </c>
      <c r="T293" s="48" t="s">
        <v>35</v>
      </c>
      <c r="U293" s="49">
        <v>100</v>
      </c>
      <c r="V293" s="50" t="s">
        <v>171</v>
      </c>
      <c r="W293" s="43"/>
      <c r="X293" s="22"/>
      <c r="Y293" s="153"/>
      <c r="Z293" s="158"/>
      <c r="AA293" s="155">
        <f>COUNTIF($Z$1:Z293,Z293)</f>
        <v>0</v>
      </c>
      <c r="AB293" s="83">
        <f t="shared" si="178"/>
        <v>0</v>
      </c>
      <c r="AC293" s="122" t="e">
        <f>VLOOKUP(Z293,'module list'!A:B,2,0)</f>
        <v>#N/A</v>
      </c>
      <c r="AD293" s="37"/>
      <c r="AE293" s="44" t="s">
        <v>172</v>
      </c>
      <c r="AF293" s="33" t="s">
        <v>37</v>
      </c>
      <c r="AG293" s="16" t="str">
        <f t="shared" si="168"/>
        <v/>
      </c>
      <c r="AH293" s="222" t="str">
        <f t="shared" si="166"/>
        <v>LT1150 dolomia silos SL1150</v>
      </c>
      <c r="AI293" s="224"/>
      <c r="AJ293" s="16" t="str">
        <f t="shared" si="157"/>
        <v>LT1150</v>
      </c>
      <c r="AK293" s="16" t="str">
        <f t="shared" si="169"/>
        <v>A19</v>
      </c>
      <c r="AL293" s="16" t="str">
        <f t="shared" si="209"/>
        <v>LI</v>
      </c>
      <c r="AM293" s="16" t="str">
        <f t="shared" si="171"/>
        <v>1150</v>
      </c>
      <c r="AN293" s="16" t="str">
        <f t="shared" si="179"/>
        <v/>
      </c>
      <c r="AO293" s="16" t="str">
        <f t="shared" si="172"/>
        <v/>
      </c>
      <c r="AP293" s="16" t="str">
        <f t="shared" si="173"/>
        <v/>
      </c>
      <c r="AQ293" s="226"/>
      <c r="AR293" s="16" t="str">
        <f t="shared" si="175"/>
        <v>A19LI1150</v>
      </c>
      <c r="AS293" s="16" t="str">
        <f t="shared" si="176"/>
        <v>ok</v>
      </c>
      <c r="AW293" s="16" t="str">
        <f t="shared" si="196"/>
        <v/>
      </c>
      <c r="AX293" s="16" t="str">
        <f t="shared" si="183"/>
        <v/>
      </c>
      <c r="AY293" s="16" t="str">
        <f t="shared" si="177"/>
        <v>%</v>
      </c>
    </row>
    <row r="294" spans="1:51" ht="15" customHeight="1" x14ac:dyDescent="0.2">
      <c r="A294" s="16" t="str">
        <f t="shared" si="167"/>
        <v>ID-S01AP1030-00292</v>
      </c>
      <c r="B294" s="17">
        <v>292</v>
      </c>
      <c r="C294" s="17"/>
      <c r="D294" s="18" t="s">
        <v>668</v>
      </c>
      <c r="E294" s="19" t="s">
        <v>669</v>
      </c>
      <c r="F294" s="20"/>
      <c r="G294" s="21" t="s">
        <v>27</v>
      </c>
      <c r="H294" s="22" t="s">
        <v>28</v>
      </c>
      <c r="I294" s="23" t="s">
        <v>556</v>
      </c>
      <c r="J294" s="22" t="s">
        <v>593</v>
      </c>
      <c r="K294" s="22"/>
      <c r="L294" s="22" t="s">
        <v>31</v>
      </c>
      <c r="M294" s="23"/>
      <c r="N294" s="24"/>
      <c r="O294" s="63"/>
      <c r="P294" s="63"/>
      <c r="Q294" s="25" t="s">
        <v>42</v>
      </c>
      <c r="R294" s="26" t="s">
        <v>43</v>
      </c>
      <c r="S294" s="26" t="s">
        <v>44</v>
      </c>
      <c r="T294" s="26" t="s">
        <v>45</v>
      </c>
      <c r="U294" s="26" t="s">
        <v>46</v>
      </c>
      <c r="V294" s="34">
        <v>0</v>
      </c>
      <c r="W294" s="31"/>
      <c r="X294" s="22">
        <v>12</v>
      </c>
      <c r="Y294" s="152" t="str">
        <f>AN294</f>
        <v>A</v>
      </c>
      <c r="Z294" s="139" t="s">
        <v>2934</v>
      </c>
      <c r="AA294" s="155">
        <f>COUNTIF($Z$1:Z294,Z294)</f>
        <v>2</v>
      </c>
      <c r="AB294" s="83">
        <f t="shared" si="178"/>
        <v>19</v>
      </c>
      <c r="AC294" s="122" t="str">
        <f>VLOOKUP(Z294,'module list'!A:B,2,0)</f>
        <v>DI</v>
      </c>
      <c r="AD294" s="122"/>
      <c r="AE294" s="32"/>
      <c r="AF294" s="33" t="s">
        <v>37</v>
      </c>
      <c r="AG294" s="16" t="str">
        <f t="shared" si="168"/>
        <v>12.1.7</v>
      </c>
      <c r="AH294" s="222" t="str">
        <f t="shared" si="166"/>
        <v>POV1102A extract. dolomia silos SL1100A - opened</v>
      </c>
      <c r="AI294" s="224"/>
      <c r="AJ294" s="16" t="str">
        <f t="shared" si="157"/>
        <v>POV1102A</v>
      </c>
      <c r="AK294" s="16" t="str">
        <f t="shared" si="169"/>
        <v>A19</v>
      </c>
      <c r="AL294" s="16" t="str">
        <f t="shared" ref="AL294:AL307" si="210">MID(D294,4,3)</f>
        <v>POV</v>
      </c>
      <c r="AM294" s="16" t="str">
        <f t="shared" si="171"/>
        <v>1102</v>
      </c>
      <c r="AN294" s="16" t="str">
        <f t="shared" ref="AN294:AN307" si="211">MID(D294,11,1)</f>
        <v>A</v>
      </c>
      <c r="AO294" s="16" t="str">
        <f t="shared" si="172"/>
        <v>_</v>
      </c>
      <c r="AP294" s="16">
        <f t="shared" si="173"/>
        <v>12</v>
      </c>
      <c r="AQ294" s="16" t="str">
        <f t="shared" ref="AQ294:AQ302" si="212">RIGHT(D294,LEN(D294)-FIND("_",D294))</f>
        <v>ZSH</v>
      </c>
      <c r="AR294" s="16" t="str">
        <f t="shared" si="175"/>
        <v>A19POV1102A_ZSH</v>
      </c>
      <c r="AS294" s="16" t="str">
        <f t="shared" si="176"/>
        <v>ok</v>
      </c>
      <c r="AW294" s="16" t="str">
        <f t="shared" ref="AW294:AW299" si="213">IFERROR(IF(FIND("A",Q294,1),S294,""),"")</f>
        <v/>
      </c>
      <c r="AX294" s="16" t="str">
        <f t="shared" ref="AX294:AX299" si="214">IFERROR(IF(FIND("AI",Q294,1),U294,""),"")</f>
        <v/>
      </c>
      <c r="AY294" s="16">
        <f t="shared" si="177"/>
        <v>0</v>
      </c>
    </row>
    <row r="295" spans="1:51" ht="15" customHeight="1" x14ac:dyDescent="0.2">
      <c r="A295" s="16" t="str">
        <f t="shared" si="167"/>
        <v>ID-S01AP1030-00293</v>
      </c>
      <c r="B295" s="17">
        <v>293</v>
      </c>
      <c r="C295" s="17"/>
      <c r="D295" s="18" t="s">
        <v>670</v>
      </c>
      <c r="E295" s="19" t="s">
        <v>671</v>
      </c>
      <c r="F295" s="20"/>
      <c r="G295" s="21" t="s">
        <v>27</v>
      </c>
      <c r="H295" s="22" t="s">
        <v>28</v>
      </c>
      <c r="I295" s="23" t="s">
        <v>556</v>
      </c>
      <c r="J295" s="22" t="s">
        <v>593</v>
      </c>
      <c r="K295" s="22"/>
      <c r="L295" s="22" t="s">
        <v>31</v>
      </c>
      <c r="M295" s="23"/>
      <c r="N295" s="24"/>
      <c r="O295" s="63"/>
      <c r="P295" s="63"/>
      <c r="Q295" s="25" t="s">
        <v>54</v>
      </c>
      <c r="R295" s="26" t="s">
        <v>201</v>
      </c>
      <c r="S295" s="26" t="s">
        <v>44</v>
      </c>
      <c r="T295" s="26" t="s">
        <v>56</v>
      </c>
      <c r="U295" s="26" t="s">
        <v>46</v>
      </c>
      <c r="V295" s="34">
        <v>0</v>
      </c>
      <c r="W295" s="31"/>
      <c r="X295" s="22">
        <v>12</v>
      </c>
      <c r="Y295" s="152"/>
      <c r="Z295" s="139" t="s">
        <v>2949</v>
      </c>
      <c r="AA295" s="155">
        <f>COUNTIF($Z$1:Z295,Z295)</f>
        <v>12</v>
      </c>
      <c r="AB295" s="83">
        <f t="shared" si="178"/>
        <v>30</v>
      </c>
      <c r="AC295" s="122" t="str">
        <f>VLOOKUP(Z295,'module list'!A:B,2,0)</f>
        <v>DO</v>
      </c>
      <c r="AD295" s="122"/>
      <c r="AE295" s="32"/>
      <c r="AF295" s="33" t="s">
        <v>37</v>
      </c>
      <c r="AG295" s="16" t="str">
        <f t="shared" si="168"/>
        <v>12.1.6</v>
      </c>
      <c r="AH295" s="222" t="str">
        <f t="shared" si="166"/>
        <v>POV1102A extract. dolomia silos SL1100A - open</v>
      </c>
      <c r="AI295" s="224"/>
      <c r="AJ295" s="16" t="str">
        <f t="shared" si="157"/>
        <v>POV1102A</v>
      </c>
      <c r="AK295" s="16" t="str">
        <f t="shared" si="169"/>
        <v>A19</v>
      </c>
      <c r="AL295" s="16" t="str">
        <f t="shared" si="210"/>
        <v>POV</v>
      </c>
      <c r="AM295" s="16" t="str">
        <f t="shared" si="171"/>
        <v>1102</v>
      </c>
      <c r="AN295" s="16" t="str">
        <f t="shared" si="211"/>
        <v>A</v>
      </c>
      <c r="AO295" s="16" t="str">
        <f t="shared" si="172"/>
        <v>_</v>
      </c>
      <c r="AP295" s="16">
        <f t="shared" si="173"/>
        <v>12</v>
      </c>
      <c r="AQ295" s="16" t="str">
        <f t="shared" si="212"/>
        <v>HSH</v>
      </c>
      <c r="AR295" s="16" t="str">
        <f t="shared" si="175"/>
        <v>A19POV1102A_HSH</v>
      </c>
      <c r="AS295" s="16" t="str">
        <f t="shared" si="176"/>
        <v>ok</v>
      </c>
      <c r="AW295" s="16" t="str">
        <f t="shared" si="213"/>
        <v/>
      </c>
      <c r="AX295" s="16" t="str">
        <f t="shared" si="214"/>
        <v/>
      </c>
      <c r="AY295" s="16">
        <f t="shared" si="177"/>
        <v>0</v>
      </c>
    </row>
    <row r="296" spans="1:51" ht="15" customHeight="1" x14ac:dyDescent="0.2">
      <c r="A296" s="16" t="str">
        <f t="shared" si="167"/>
        <v>ID-S01AP1030-00294</v>
      </c>
      <c r="B296" s="17">
        <v>294</v>
      </c>
      <c r="C296" s="17"/>
      <c r="D296" s="18" t="s">
        <v>672</v>
      </c>
      <c r="E296" s="19" t="s">
        <v>673</v>
      </c>
      <c r="F296" s="20"/>
      <c r="G296" s="21" t="s">
        <v>27</v>
      </c>
      <c r="H296" s="22" t="s">
        <v>28</v>
      </c>
      <c r="I296" s="23" t="s">
        <v>556</v>
      </c>
      <c r="J296" s="22" t="s">
        <v>593</v>
      </c>
      <c r="K296" s="22"/>
      <c r="L296" s="22" t="s">
        <v>31</v>
      </c>
      <c r="M296" s="23"/>
      <c r="N296" s="24"/>
      <c r="O296" s="63"/>
      <c r="P296" s="63"/>
      <c r="Q296" s="25" t="s">
        <v>54</v>
      </c>
      <c r="R296" s="26" t="s">
        <v>201</v>
      </c>
      <c r="S296" s="26" t="s">
        <v>44</v>
      </c>
      <c r="T296" s="26" t="s">
        <v>56</v>
      </c>
      <c r="U296" s="26" t="s">
        <v>46</v>
      </c>
      <c r="V296" s="34">
        <v>0</v>
      </c>
      <c r="W296" s="31"/>
      <c r="X296" s="22">
        <v>12</v>
      </c>
      <c r="Y296" s="152"/>
      <c r="Z296" s="139" t="s">
        <v>2949</v>
      </c>
      <c r="AA296" s="155">
        <f>COUNTIF($Z$1:Z296,Z296)</f>
        <v>13</v>
      </c>
      <c r="AB296" s="83">
        <f t="shared" si="178"/>
        <v>30</v>
      </c>
      <c r="AC296" s="122" t="str">
        <f>VLOOKUP(Z296,'module list'!A:B,2,0)</f>
        <v>DO</v>
      </c>
      <c r="AD296" s="122"/>
      <c r="AE296" s="32"/>
      <c r="AF296" s="33" t="s">
        <v>37</v>
      </c>
      <c r="AG296" s="16" t="str">
        <f t="shared" si="168"/>
        <v>12.1.6</v>
      </c>
      <c r="AH296" s="222" t="str">
        <f t="shared" si="166"/>
        <v>POV1102A extract. dolomia silos SL1100A - close</v>
      </c>
      <c r="AI296" s="224"/>
      <c r="AJ296" s="16" t="str">
        <f t="shared" si="157"/>
        <v>POV1102A</v>
      </c>
      <c r="AK296" s="16" t="str">
        <f t="shared" si="169"/>
        <v>A19</v>
      </c>
      <c r="AL296" s="16" t="str">
        <f t="shared" si="210"/>
        <v>POV</v>
      </c>
      <c r="AM296" s="16" t="str">
        <f t="shared" si="171"/>
        <v>1102</v>
      </c>
      <c r="AN296" s="16" t="str">
        <f t="shared" si="211"/>
        <v>A</v>
      </c>
      <c r="AO296" s="16" t="str">
        <f t="shared" si="172"/>
        <v>_</v>
      </c>
      <c r="AP296" s="16">
        <f t="shared" si="173"/>
        <v>12</v>
      </c>
      <c r="AQ296" s="16" t="str">
        <f t="shared" si="212"/>
        <v>HSL</v>
      </c>
      <c r="AR296" s="16" t="str">
        <f t="shared" si="175"/>
        <v>A19POV1102A_HSL</v>
      </c>
      <c r="AS296" s="16" t="str">
        <f t="shared" si="176"/>
        <v>ok</v>
      </c>
      <c r="AW296" s="16" t="str">
        <f t="shared" si="213"/>
        <v/>
      </c>
      <c r="AX296" s="16" t="str">
        <f t="shared" si="214"/>
        <v/>
      </c>
      <c r="AY296" s="16">
        <f t="shared" si="177"/>
        <v>0</v>
      </c>
    </row>
    <row r="297" spans="1:51" ht="15" customHeight="1" x14ac:dyDescent="0.2">
      <c r="A297" s="16" t="str">
        <f t="shared" si="167"/>
        <v>ID-S01AP1030-00295</v>
      </c>
      <c r="B297" s="17">
        <v>295</v>
      </c>
      <c r="C297" s="17"/>
      <c r="D297" s="18" t="s">
        <v>674</v>
      </c>
      <c r="E297" s="19" t="s">
        <v>675</v>
      </c>
      <c r="F297" s="20"/>
      <c r="G297" s="21" t="s">
        <v>27</v>
      </c>
      <c r="H297" s="22" t="s">
        <v>28</v>
      </c>
      <c r="I297" s="23" t="s">
        <v>556</v>
      </c>
      <c r="J297" s="22" t="s">
        <v>596</v>
      </c>
      <c r="K297" s="22"/>
      <c r="L297" s="22" t="s">
        <v>31</v>
      </c>
      <c r="M297" s="23"/>
      <c r="N297" s="24"/>
      <c r="O297" s="63"/>
      <c r="P297" s="63"/>
      <c r="Q297" s="25" t="s">
        <v>42</v>
      </c>
      <c r="R297" s="26" t="s">
        <v>43</v>
      </c>
      <c r="S297" s="26" t="s">
        <v>44</v>
      </c>
      <c r="T297" s="26" t="s">
        <v>45</v>
      </c>
      <c r="U297" s="26" t="s">
        <v>46</v>
      </c>
      <c r="V297" s="34">
        <v>0</v>
      </c>
      <c r="W297" s="31"/>
      <c r="X297" s="22">
        <v>12</v>
      </c>
      <c r="Y297" s="152" t="str">
        <f>AN297</f>
        <v>B</v>
      </c>
      <c r="Z297" s="139" t="s">
        <v>2935</v>
      </c>
      <c r="AA297" s="155">
        <f>COUNTIF($Z$1:Z297,Z297)</f>
        <v>3</v>
      </c>
      <c r="AB297" s="83">
        <f t="shared" si="178"/>
        <v>28</v>
      </c>
      <c r="AC297" s="122" t="str">
        <f>VLOOKUP(Z297,'module list'!A:B,2,0)</f>
        <v>DI</v>
      </c>
      <c r="AD297" s="122"/>
      <c r="AE297" s="32"/>
      <c r="AF297" s="33" t="s">
        <v>37</v>
      </c>
      <c r="AG297" s="16" t="str">
        <f t="shared" si="168"/>
        <v>12.1.8</v>
      </c>
      <c r="AH297" s="222" t="str">
        <f t="shared" si="166"/>
        <v>POV1102B extract. dolomia silos SL1100B - opened</v>
      </c>
      <c r="AI297" s="224"/>
      <c r="AJ297" s="16" t="str">
        <f t="shared" si="157"/>
        <v>POV1102B</v>
      </c>
      <c r="AK297" s="16" t="str">
        <f t="shared" si="169"/>
        <v>A19</v>
      </c>
      <c r="AL297" s="16" t="str">
        <f t="shared" si="210"/>
        <v>POV</v>
      </c>
      <c r="AM297" s="16" t="str">
        <f t="shared" si="171"/>
        <v>1102</v>
      </c>
      <c r="AN297" s="16" t="str">
        <f t="shared" si="211"/>
        <v>B</v>
      </c>
      <c r="AO297" s="16" t="str">
        <f t="shared" si="172"/>
        <v>_</v>
      </c>
      <c r="AP297" s="16">
        <f t="shared" si="173"/>
        <v>12</v>
      </c>
      <c r="AQ297" s="16" t="str">
        <f t="shared" si="212"/>
        <v>ZSH</v>
      </c>
      <c r="AR297" s="16" t="str">
        <f t="shared" si="175"/>
        <v>A19POV1102B_ZSH</v>
      </c>
      <c r="AS297" s="16" t="str">
        <f t="shared" si="176"/>
        <v>ok</v>
      </c>
      <c r="AW297" s="16" t="str">
        <f t="shared" si="213"/>
        <v/>
      </c>
      <c r="AX297" s="16" t="str">
        <f t="shared" si="214"/>
        <v/>
      </c>
      <c r="AY297" s="16">
        <f t="shared" si="177"/>
        <v>0</v>
      </c>
    </row>
    <row r="298" spans="1:51" ht="15" customHeight="1" x14ac:dyDescent="0.2">
      <c r="A298" s="16" t="str">
        <f t="shared" si="167"/>
        <v>ID-S01AP1030-00296</v>
      </c>
      <c r="B298" s="17">
        <v>296</v>
      </c>
      <c r="C298" s="17"/>
      <c r="D298" s="18" t="s">
        <v>676</v>
      </c>
      <c r="E298" s="19" t="s">
        <v>677</v>
      </c>
      <c r="F298" s="20"/>
      <c r="G298" s="21" t="s">
        <v>27</v>
      </c>
      <c r="H298" s="22" t="s">
        <v>28</v>
      </c>
      <c r="I298" s="23" t="s">
        <v>556</v>
      </c>
      <c r="J298" s="22" t="s">
        <v>596</v>
      </c>
      <c r="K298" s="22"/>
      <c r="L298" s="22" t="s">
        <v>31</v>
      </c>
      <c r="M298" s="23"/>
      <c r="N298" s="24"/>
      <c r="O298" s="63"/>
      <c r="P298" s="63"/>
      <c r="Q298" s="25" t="s">
        <v>54</v>
      </c>
      <c r="R298" s="26" t="s">
        <v>201</v>
      </c>
      <c r="S298" s="26" t="s">
        <v>44</v>
      </c>
      <c r="T298" s="26" t="s">
        <v>56</v>
      </c>
      <c r="U298" s="26" t="s">
        <v>46</v>
      </c>
      <c r="V298" s="34">
        <v>0</v>
      </c>
      <c r="W298" s="31"/>
      <c r="X298" s="22">
        <v>12</v>
      </c>
      <c r="Y298" s="152"/>
      <c r="Z298" s="139" t="s">
        <v>2949</v>
      </c>
      <c r="AA298" s="155">
        <f>COUNTIF($Z$1:Z298,Z298)</f>
        <v>14</v>
      </c>
      <c r="AB298" s="83">
        <f t="shared" si="178"/>
        <v>30</v>
      </c>
      <c r="AC298" s="122" t="str">
        <f>VLOOKUP(Z298,'module list'!A:B,2,0)</f>
        <v>DO</v>
      </c>
      <c r="AD298" s="122"/>
      <c r="AE298" s="32"/>
      <c r="AF298" s="33" t="s">
        <v>37</v>
      </c>
      <c r="AG298" s="16" t="str">
        <f t="shared" si="168"/>
        <v>12.1.6</v>
      </c>
      <c r="AH298" s="222" t="str">
        <f t="shared" si="166"/>
        <v>POV1102B extract. dolomia silos SL1100B - open</v>
      </c>
      <c r="AI298" s="224"/>
      <c r="AJ298" s="16" t="str">
        <f t="shared" si="157"/>
        <v>POV1102B</v>
      </c>
      <c r="AK298" s="16" t="str">
        <f t="shared" si="169"/>
        <v>A19</v>
      </c>
      <c r="AL298" s="16" t="str">
        <f t="shared" si="210"/>
        <v>POV</v>
      </c>
      <c r="AM298" s="16" t="str">
        <f t="shared" si="171"/>
        <v>1102</v>
      </c>
      <c r="AN298" s="16" t="str">
        <f t="shared" si="211"/>
        <v>B</v>
      </c>
      <c r="AO298" s="16" t="str">
        <f t="shared" si="172"/>
        <v>_</v>
      </c>
      <c r="AP298" s="16">
        <f t="shared" si="173"/>
        <v>12</v>
      </c>
      <c r="AQ298" s="16" t="str">
        <f t="shared" si="212"/>
        <v>HSH</v>
      </c>
      <c r="AR298" s="16" t="str">
        <f t="shared" si="175"/>
        <v>A19POV1102B_HSH</v>
      </c>
      <c r="AS298" s="16" t="str">
        <f t="shared" si="176"/>
        <v>ok</v>
      </c>
      <c r="AW298" s="16" t="str">
        <f t="shared" si="213"/>
        <v/>
      </c>
      <c r="AX298" s="16" t="str">
        <f t="shared" si="214"/>
        <v/>
      </c>
      <c r="AY298" s="16">
        <f t="shared" si="177"/>
        <v>0</v>
      </c>
    </row>
    <row r="299" spans="1:51" ht="15" customHeight="1" x14ac:dyDescent="0.2">
      <c r="A299" s="16" t="str">
        <f t="shared" si="167"/>
        <v>ID-S01AP1030-00297</v>
      </c>
      <c r="B299" s="17">
        <v>297</v>
      </c>
      <c r="C299" s="17"/>
      <c r="D299" s="18" t="s">
        <v>678</v>
      </c>
      <c r="E299" s="19" t="s">
        <v>679</v>
      </c>
      <c r="F299" s="20"/>
      <c r="G299" s="21" t="s">
        <v>27</v>
      </c>
      <c r="H299" s="22" t="s">
        <v>28</v>
      </c>
      <c r="I299" s="23" t="s">
        <v>556</v>
      </c>
      <c r="J299" s="22" t="s">
        <v>596</v>
      </c>
      <c r="K299" s="22"/>
      <c r="L299" s="22" t="s">
        <v>31</v>
      </c>
      <c r="M299" s="23"/>
      <c r="N299" s="24"/>
      <c r="O299" s="63"/>
      <c r="P299" s="63"/>
      <c r="Q299" s="25" t="s">
        <v>54</v>
      </c>
      <c r="R299" s="26" t="s">
        <v>201</v>
      </c>
      <c r="S299" s="26" t="s">
        <v>44</v>
      </c>
      <c r="T299" s="26" t="s">
        <v>56</v>
      </c>
      <c r="U299" s="26" t="s">
        <v>46</v>
      </c>
      <c r="V299" s="34">
        <v>0</v>
      </c>
      <c r="W299" s="31"/>
      <c r="X299" s="22">
        <v>12</v>
      </c>
      <c r="Y299" s="152"/>
      <c r="Z299" s="139" t="s">
        <v>2949</v>
      </c>
      <c r="AA299" s="155">
        <f>COUNTIF($Z$1:Z299,Z299)</f>
        <v>15</v>
      </c>
      <c r="AB299" s="83">
        <f t="shared" si="178"/>
        <v>30</v>
      </c>
      <c r="AC299" s="122" t="str">
        <f>VLOOKUP(Z299,'module list'!A:B,2,0)</f>
        <v>DO</v>
      </c>
      <c r="AD299" s="122"/>
      <c r="AE299" s="32"/>
      <c r="AF299" s="33" t="s">
        <v>37</v>
      </c>
      <c r="AG299" s="16" t="str">
        <f t="shared" si="168"/>
        <v>12.1.6</v>
      </c>
      <c r="AH299" s="222" t="str">
        <f t="shared" si="166"/>
        <v>POV1102B extract. dolomia silos SL1100B - close</v>
      </c>
      <c r="AI299" s="224"/>
      <c r="AJ299" s="16" t="str">
        <f t="shared" si="157"/>
        <v>POV1102B</v>
      </c>
      <c r="AK299" s="16" t="str">
        <f t="shared" si="169"/>
        <v>A19</v>
      </c>
      <c r="AL299" s="16" t="str">
        <f t="shared" si="210"/>
        <v>POV</v>
      </c>
      <c r="AM299" s="16" t="str">
        <f t="shared" si="171"/>
        <v>1102</v>
      </c>
      <c r="AN299" s="16" t="str">
        <f t="shared" si="211"/>
        <v>B</v>
      </c>
      <c r="AO299" s="16" t="str">
        <f t="shared" si="172"/>
        <v>_</v>
      </c>
      <c r="AP299" s="16">
        <f t="shared" si="173"/>
        <v>12</v>
      </c>
      <c r="AQ299" s="16" t="str">
        <f t="shared" si="212"/>
        <v>HSL</v>
      </c>
      <c r="AR299" s="16" t="str">
        <f t="shared" si="175"/>
        <v>A19POV1102B_HSL</v>
      </c>
      <c r="AS299" s="16" t="str">
        <f t="shared" si="176"/>
        <v>ok</v>
      </c>
      <c r="AW299" s="16" t="str">
        <f t="shared" si="213"/>
        <v/>
      </c>
      <c r="AX299" s="16" t="str">
        <f t="shared" si="214"/>
        <v/>
      </c>
      <c r="AY299" s="16">
        <f t="shared" si="177"/>
        <v>0</v>
      </c>
    </row>
    <row r="300" spans="1:51" ht="15" hidden="1" customHeight="1" x14ac:dyDescent="0.2">
      <c r="A300" s="16" t="str">
        <f t="shared" si="167"/>
        <v>ID-S01AP1030-00298</v>
      </c>
      <c r="B300" s="17">
        <v>298</v>
      </c>
      <c r="C300" s="17"/>
      <c r="D300" s="45" t="s">
        <v>680</v>
      </c>
      <c r="E300" s="35" t="s">
        <v>681</v>
      </c>
      <c r="F300" s="46"/>
      <c r="G300" s="21" t="s">
        <v>27</v>
      </c>
      <c r="H300" s="37" t="s">
        <v>28</v>
      </c>
      <c r="I300" s="36" t="s">
        <v>556</v>
      </c>
      <c r="J300" s="37"/>
      <c r="K300" s="37"/>
      <c r="L300" s="22" t="s">
        <v>31</v>
      </c>
      <c r="M300" s="36"/>
      <c r="N300" s="38"/>
      <c r="O300" s="86"/>
      <c r="P300" s="86"/>
      <c r="Q300" s="39" t="s">
        <v>42</v>
      </c>
      <c r="R300" s="40" t="s">
        <v>43</v>
      </c>
      <c r="S300" s="40" t="s">
        <v>44</v>
      </c>
      <c r="T300" s="40" t="s">
        <v>45</v>
      </c>
      <c r="U300" s="40" t="s">
        <v>46</v>
      </c>
      <c r="V300" s="34">
        <v>0</v>
      </c>
      <c r="W300" s="31"/>
      <c r="X300" s="22"/>
      <c r="Y300" s="152"/>
      <c r="Z300" s="159"/>
      <c r="AA300" s="155">
        <f>COUNTIF($Z$1:Z300,Z300)</f>
        <v>0</v>
      </c>
      <c r="AB300" s="83">
        <f t="shared" si="178"/>
        <v>0</v>
      </c>
      <c r="AC300" s="122" t="e">
        <f>VLOOKUP(Z300,'module list'!A:B,2,0)</f>
        <v>#N/A</v>
      </c>
      <c r="AD300" s="122"/>
      <c r="AE300" s="44" t="s">
        <v>172</v>
      </c>
      <c r="AF300" s="33" t="s">
        <v>37</v>
      </c>
      <c r="AG300" s="16" t="str">
        <f t="shared" si="168"/>
        <v/>
      </c>
      <c r="AH300" s="222" t="str">
        <f t="shared" si="166"/>
        <v>POV1158 dolomia to rotary kiln - opened</v>
      </c>
      <c r="AI300" s="224"/>
      <c r="AJ300" s="16" t="str">
        <f t="shared" si="157"/>
        <v>POV1158</v>
      </c>
      <c r="AK300" s="16" t="str">
        <f t="shared" si="169"/>
        <v>A19</v>
      </c>
      <c r="AL300" s="16" t="str">
        <f t="shared" si="210"/>
        <v>POV</v>
      </c>
      <c r="AM300" s="16" t="str">
        <f t="shared" si="171"/>
        <v>1158</v>
      </c>
      <c r="AO300" s="16" t="str">
        <f t="shared" si="172"/>
        <v>_</v>
      </c>
      <c r="AP300" s="16">
        <f t="shared" si="173"/>
        <v>11</v>
      </c>
      <c r="AQ300" s="16" t="str">
        <f t="shared" si="212"/>
        <v>ZSH</v>
      </c>
      <c r="AR300" s="16" t="str">
        <f t="shared" si="175"/>
        <v>A19POV1158_ZSH</v>
      </c>
      <c r="AS300" s="16" t="str">
        <f t="shared" si="176"/>
        <v>ok</v>
      </c>
      <c r="AW300" s="16" t="str">
        <f t="shared" si="196"/>
        <v/>
      </c>
      <c r="AX300" s="16" t="str">
        <f t="shared" si="183"/>
        <v/>
      </c>
      <c r="AY300" s="16">
        <f t="shared" si="177"/>
        <v>0</v>
      </c>
    </row>
    <row r="301" spans="1:51" ht="15" hidden="1" customHeight="1" x14ac:dyDescent="0.2">
      <c r="A301" s="16" t="str">
        <f t="shared" si="167"/>
        <v>ID-S01AP1030-00299</v>
      </c>
      <c r="B301" s="17">
        <v>299</v>
      </c>
      <c r="C301" s="17"/>
      <c r="D301" s="45" t="s">
        <v>682</v>
      </c>
      <c r="E301" s="35" t="s">
        <v>683</v>
      </c>
      <c r="F301" s="46"/>
      <c r="G301" s="21" t="s">
        <v>27</v>
      </c>
      <c r="H301" s="37" t="s">
        <v>28</v>
      </c>
      <c r="I301" s="36" t="s">
        <v>556</v>
      </c>
      <c r="J301" s="37"/>
      <c r="K301" s="37"/>
      <c r="L301" s="22" t="s">
        <v>31</v>
      </c>
      <c r="M301" s="36"/>
      <c r="N301" s="38"/>
      <c r="O301" s="86"/>
      <c r="P301" s="86"/>
      <c r="Q301" s="39" t="s">
        <v>54</v>
      </c>
      <c r="R301" s="40" t="s">
        <v>201</v>
      </c>
      <c r="S301" s="40" t="s">
        <v>44</v>
      </c>
      <c r="T301" s="40" t="s">
        <v>56</v>
      </c>
      <c r="U301" s="40" t="s">
        <v>46</v>
      </c>
      <c r="V301" s="34">
        <v>0</v>
      </c>
      <c r="W301" s="31"/>
      <c r="X301" s="22"/>
      <c r="Y301" s="152"/>
      <c r="Z301" s="159"/>
      <c r="AA301" s="155">
        <f>COUNTIF($Z$1:Z301,Z301)</f>
        <v>0</v>
      </c>
      <c r="AB301" s="83">
        <f t="shared" si="178"/>
        <v>0</v>
      </c>
      <c r="AC301" s="122" t="e">
        <f>VLOOKUP(Z301,'module list'!A:B,2,0)</f>
        <v>#N/A</v>
      </c>
      <c r="AD301" s="122"/>
      <c r="AE301" s="44" t="s">
        <v>172</v>
      </c>
      <c r="AF301" s="33" t="s">
        <v>37</v>
      </c>
      <c r="AG301" s="16" t="str">
        <f t="shared" si="168"/>
        <v/>
      </c>
      <c r="AH301" s="222" t="str">
        <f t="shared" si="166"/>
        <v>POV1158 dolomia to rotary kiln - open</v>
      </c>
      <c r="AI301" s="224"/>
      <c r="AJ301" s="16" t="str">
        <f t="shared" si="157"/>
        <v>POV1158</v>
      </c>
      <c r="AK301" s="16" t="str">
        <f t="shared" si="169"/>
        <v>A19</v>
      </c>
      <c r="AL301" s="16" t="str">
        <f t="shared" si="210"/>
        <v>POV</v>
      </c>
      <c r="AM301" s="16" t="str">
        <f t="shared" si="171"/>
        <v>1158</v>
      </c>
      <c r="AO301" s="16" t="str">
        <f t="shared" si="172"/>
        <v>_</v>
      </c>
      <c r="AP301" s="16">
        <f t="shared" si="173"/>
        <v>11</v>
      </c>
      <c r="AQ301" s="16" t="str">
        <f t="shared" si="212"/>
        <v>HSH</v>
      </c>
      <c r="AR301" s="16" t="str">
        <f t="shared" si="175"/>
        <v>A19POV1158_HSH</v>
      </c>
      <c r="AS301" s="16" t="str">
        <f t="shared" si="176"/>
        <v>ok</v>
      </c>
      <c r="AW301" s="16" t="str">
        <f t="shared" si="196"/>
        <v/>
      </c>
      <c r="AX301" s="16" t="str">
        <f t="shared" si="183"/>
        <v/>
      </c>
      <c r="AY301" s="16">
        <f t="shared" si="177"/>
        <v>0</v>
      </c>
    </row>
    <row r="302" spans="1:51" ht="15" hidden="1" customHeight="1" x14ac:dyDescent="0.2">
      <c r="A302" s="16" t="str">
        <f t="shared" si="167"/>
        <v>ID-S01AP1030-00300</v>
      </c>
      <c r="B302" s="17">
        <v>300</v>
      </c>
      <c r="C302" s="17"/>
      <c r="D302" s="45" t="s">
        <v>684</v>
      </c>
      <c r="E302" s="35" t="s">
        <v>685</v>
      </c>
      <c r="F302" s="46"/>
      <c r="G302" s="21" t="s">
        <v>27</v>
      </c>
      <c r="H302" s="37" t="s">
        <v>28</v>
      </c>
      <c r="I302" s="36" t="s">
        <v>556</v>
      </c>
      <c r="J302" s="37"/>
      <c r="K302" s="37"/>
      <c r="L302" s="22" t="s">
        <v>31</v>
      </c>
      <c r="M302" s="36"/>
      <c r="N302" s="38"/>
      <c r="O302" s="86"/>
      <c r="P302" s="86"/>
      <c r="Q302" s="39" t="s">
        <v>54</v>
      </c>
      <c r="R302" s="40" t="s">
        <v>201</v>
      </c>
      <c r="S302" s="40" t="s">
        <v>44</v>
      </c>
      <c r="T302" s="40" t="s">
        <v>56</v>
      </c>
      <c r="U302" s="40" t="s">
        <v>46</v>
      </c>
      <c r="V302" s="34">
        <v>0</v>
      </c>
      <c r="W302" s="31"/>
      <c r="X302" s="22"/>
      <c r="Y302" s="152"/>
      <c r="Z302" s="159"/>
      <c r="AA302" s="155">
        <f>COUNTIF($Z$1:Z302,Z302)</f>
        <v>0</v>
      </c>
      <c r="AB302" s="83">
        <f t="shared" si="178"/>
        <v>0</v>
      </c>
      <c r="AC302" s="122" t="e">
        <f>VLOOKUP(Z302,'module list'!A:B,2,0)</f>
        <v>#N/A</v>
      </c>
      <c r="AD302" s="122"/>
      <c r="AE302" s="44" t="s">
        <v>172</v>
      </c>
      <c r="AF302" s="33" t="s">
        <v>37</v>
      </c>
      <c r="AG302" s="16" t="str">
        <f t="shared" si="168"/>
        <v/>
      </c>
      <c r="AH302" s="222" t="str">
        <f t="shared" si="166"/>
        <v>POV1158 dolomia to rotary kiln - close</v>
      </c>
      <c r="AI302" s="224"/>
      <c r="AJ302" s="16" t="str">
        <f t="shared" si="157"/>
        <v>POV1158</v>
      </c>
      <c r="AK302" s="16" t="str">
        <f t="shared" si="169"/>
        <v>A19</v>
      </c>
      <c r="AL302" s="16" t="str">
        <f t="shared" si="210"/>
        <v>POV</v>
      </c>
      <c r="AM302" s="16" t="str">
        <f t="shared" si="171"/>
        <v>1158</v>
      </c>
      <c r="AO302" s="16" t="str">
        <f t="shared" si="172"/>
        <v>_</v>
      </c>
      <c r="AP302" s="16">
        <f t="shared" si="173"/>
        <v>11</v>
      </c>
      <c r="AQ302" s="16" t="str">
        <f t="shared" si="212"/>
        <v>HSL</v>
      </c>
      <c r="AR302" s="16" t="str">
        <f t="shared" si="175"/>
        <v>A19POV1158_HSL</v>
      </c>
      <c r="AS302" s="16" t="str">
        <f t="shared" si="176"/>
        <v>ok</v>
      </c>
      <c r="AW302" s="16" t="str">
        <f t="shared" si="196"/>
        <v/>
      </c>
      <c r="AX302" s="16" t="str">
        <f t="shared" si="183"/>
        <v/>
      </c>
      <c r="AY302" s="16">
        <f t="shared" si="177"/>
        <v>0</v>
      </c>
    </row>
    <row r="303" spans="1:51" ht="15" customHeight="1" x14ac:dyDescent="0.2">
      <c r="A303" s="16" t="str">
        <f t="shared" si="167"/>
        <v>ID-S01AP1030-00301</v>
      </c>
      <c r="B303" s="17">
        <v>301</v>
      </c>
      <c r="C303" s="17"/>
      <c r="D303" s="18" t="s">
        <v>686</v>
      </c>
      <c r="E303" s="19" t="s">
        <v>687</v>
      </c>
      <c r="F303" s="20"/>
      <c r="G303" s="21" t="s">
        <v>27</v>
      </c>
      <c r="H303" s="22" t="s">
        <v>28</v>
      </c>
      <c r="I303" s="23" t="s">
        <v>556</v>
      </c>
      <c r="J303" s="22" t="s">
        <v>652</v>
      </c>
      <c r="K303" s="22"/>
      <c r="L303" s="22" t="s">
        <v>31</v>
      </c>
      <c r="M303" s="23"/>
      <c r="N303" s="24"/>
      <c r="O303" s="63"/>
      <c r="P303" s="63"/>
      <c r="Q303" s="25" t="s">
        <v>42</v>
      </c>
      <c r="R303" s="26" t="s">
        <v>43</v>
      </c>
      <c r="S303" s="26" t="s">
        <v>51</v>
      </c>
      <c r="T303" s="26" t="s">
        <v>45</v>
      </c>
      <c r="U303" s="26" t="s">
        <v>46</v>
      </c>
      <c r="V303" s="34">
        <v>0</v>
      </c>
      <c r="W303" s="31"/>
      <c r="X303" s="22">
        <v>12</v>
      </c>
      <c r="Y303" s="152" t="str">
        <f t="shared" ref="Y303:Y304" si="215">AN303</f>
        <v>A</v>
      </c>
      <c r="Z303" s="139" t="s">
        <v>2934</v>
      </c>
      <c r="AA303" s="155">
        <f>COUNTIF($Z$1:Z303,Z303)</f>
        <v>3</v>
      </c>
      <c r="AB303" s="83">
        <f t="shared" si="178"/>
        <v>19</v>
      </c>
      <c r="AC303" s="122" t="str">
        <f>VLOOKUP(Z303,'module list'!A:B,2,0)</f>
        <v>DI</v>
      </c>
      <c r="AD303" s="122"/>
      <c r="AE303" s="32"/>
      <c r="AF303" s="33" t="s">
        <v>37</v>
      </c>
      <c r="AG303" s="16" t="str">
        <f t="shared" si="168"/>
        <v>12.1.7</v>
      </c>
      <c r="AH303" s="222" t="str">
        <f t="shared" si="166"/>
        <v>HH PSHH1100 dolomia compr.air FF1100</v>
      </c>
      <c r="AI303" s="224"/>
      <c r="AJ303" s="16" t="str">
        <f t="shared" si="157"/>
        <v>HH</v>
      </c>
      <c r="AK303" s="16" t="str">
        <f t="shared" si="169"/>
        <v>A19</v>
      </c>
      <c r="AL303" s="16" t="str">
        <f t="shared" ref="AL303:AL305" si="216">MID(D303,4,4)</f>
        <v>PSHH</v>
      </c>
      <c r="AM303" s="16" t="str">
        <f t="shared" si="171"/>
        <v>1100</v>
      </c>
      <c r="AN303" s="16" t="str">
        <f t="shared" ref="AN303:AN305" si="217">MID(D303,12,1)</f>
        <v>A</v>
      </c>
      <c r="AO303" s="16" t="str">
        <f t="shared" si="172"/>
        <v/>
      </c>
      <c r="AP303" s="16" t="str">
        <f t="shared" si="173"/>
        <v/>
      </c>
      <c r="AQ303" s="226"/>
      <c r="AR303" s="16" t="str">
        <f t="shared" si="175"/>
        <v>A19PSHH1100A</v>
      </c>
      <c r="AS303" s="16" t="str">
        <f t="shared" si="176"/>
        <v>ok</v>
      </c>
      <c r="AW303" s="16" t="str">
        <f t="shared" ref="AW303:AW304" si="218">IFERROR(IF(FIND("A",Q303,1),S303,""),"")</f>
        <v/>
      </c>
      <c r="AX303" s="16" t="str">
        <f t="shared" ref="AX303:AX304" si="219">IFERROR(IF(FIND("AI",Q303,1),U303,""),"")</f>
        <v/>
      </c>
      <c r="AY303" s="16">
        <f t="shared" si="177"/>
        <v>0</v>
      </c>
    </row>
    <row r="304" spans="1:51" ht="15" customHeight="1" x14ac:dyDescent="0.2">
      <c r="A304" s="16" t="str">
        <f t="shared" si="167"/>
        <v>ID-S01AP1030-00302</v>
      </c>
      <c r="B304" s="17">
        <v>302</v>
      </c>
      <c r="C304" s="17"/>
      <c r="D304" s="18" t="s">
        <v>688</v>
      </c>
      <c r="E304" s="19" t="s">
        <v>689</v>
      </c>
      <c r="F304" s="20"/>
      <c r="G304" s="21" t="s">
        <v>27</v>
      </c>
      <c r="H304" s="22" t="s">
        <v>28</v>
      </c>
      <c r="I304" s="23" t="s">
        <v>556</v>
      </c>
      <c r="J304" s="22" t="s">
        <v>652</v>
      </c>
      <c r="K304" s="22"/>
      <c r="L304" s="22" t="s">
        <v>31</v>
      </c>
      <c r="M304" s="23"/>
      <c r="N304" s="24"/>
      <c r="O304" s="63"/>
      <c r="P304" s="63"/>
      <c r="Q304" s="25" t="s">
        <v>42</v>
      </c>
      <c r="R304" s="26" t="s">
        <v>43</v>
      </c>
      <c r="S304" s="26" t="s">
        <v>51</v>
      </c>
      <c r="T304" s="26" t="s">
        <v>45</v>
      </c>
      <c r="U304" s="26" t="s">
        <v>46</v>
      </c>
      <c r="V304" s="34">
        <v>0</v>
      </c>
      <c r="W304" s="31"/>
      <c r="X304" s="22">
        <v>12</v>
      </c>
      <c r="Y304" s="152" t="str">
        <f t="shared" si="215"/>
        <v>B</v>
      </c>
      <c r="Z304" s="139" t="s">
        <v>2935</v>
      </c>
      <c r="AA304" s="155">
        <f>COUNTIF($Z$1:Z304,Z304)</f>
        <v>4</v>
      </c>
      <c r="AB304" s="83">
        <f t="shared" si="178"/>
        <v>28</v>
      </c>
      <c r="AC304" s="122" t="str">
        <f>VLOOKUP(Z304,'module list'!A:B,2,0)</f>
        <v>DI</v>
      </c>
      <c r="AD304" s="122"/>
      <c r="AE304" s="32"/>
      <c r="AF304" s="33" t="s">
        <v>37</v>
      </c>
      <c r="AG304" s="16" t="str">
        <f t="shared" si="168"/>
        <v>12.1.8</v>
      </c>
      <c r="AH304" s="222" t="str">
        <f t="shared" si="166"/>
        <v>HH PSHH1150 dolomia compr.air FF1150</v>
      </c>
      <c r="AI304" s="224"/>
      <c r="AJ304" s="16" t="str">
        <f t="shared" si="157"/>
        <v>HH</v>
      </c>
      <c r="AK304" s="16" t="str">
        <f t="shared" si="169"/>
        <v>A19</v>
      </c>
      <c r="AL304" s="16" t="str">
        <f t="shared" si="216"/>
        <v>PSHH</v>
      </c>
      <c r="AM304" s="16" t="str">
        <f t="shared" si="171"/>
        <v>1100</v>
      </c>
      <c r="AN304" s="16" t="str">
        <f t="shared" si="217"/>
        <v>B</v>
      </c>
      <c r="AO304" s="16" t="str">
        <f t="shared" si="172"/>
        <v/>
      </c>
      <c r="AP304" s="16" t="str">
        <f t="shared" si="173"/>
        <v/>
      </c>
      <c r="AQ304" s="226"/>
      <c r="AR304" s="16" t="str">
        <f t="shared" si="175"/>
        <v>A19PSHH1100B</v>
      </c>
      <c r="AS304" s="16" t="str">
        <f t="shared" si="176"/>
        <v>ok</v>
      </c>
      <c r="AW304" s="16" t="str">
        <f t="shared" si="218"/>
        <v/>
      </c>
      <c r="AX304" s="16" t="str">
        <f t="shared" si="219"/>
        <v/>
      </c>
      <c r="AY304" s="16">
        <f t="shared" si="177"/>
        <v>0</v>
      </c>
    </row>
    <row r="305" spans="1:51" ht="15" hidden="1" customHeight="1" x14ac:dyDescent="0.2">
      <c r="A305" s="16" t="str">
        <f t="shared" si="167"/>
        <v>ID-S01AP1030-00303</v>
      </c>
      <c r="B305" s="17">
        <v>303</v>
      </c>
      <c r="C305" s="17"/>
      <c r="D305" s="45" t="s">
        <v>690</v>
      </c>
      <c r="E305" s="35" t="s">
        <v>691</v>
      </c>
      <c r="F305" s="46"/>
      <c r="G305" s="21" t="s">
        <v>27</v>
      </c>
      <c r="H305" s="37" t="s">
        <v>28</v>
      </c>
      <c r="I305" s="36" t="s">
        <v>556</v>
      </c>
      <c r="J305" s="37" t="s">
        <v>649</v>
      </c>
      <c r="K305" s="37"/>
      <c r="L305" s="22" t="s">
        <v>31</v>
      </c>
      <c r="M305" s="36"/>
      <c r="N305" s="38"/>
      <c r="O305" s="86"/>
      <c r="P305" s="86"/>
      <c r="Q305" s="39" t="s">
        <v>42</v>
      </c>
      <c r="R305" s="40" t="s">
        <v>43</v>
      </c>
      <c r="S305" s="47" t="s">
        <v>51</v>
      </c>
      <c r="T305" s="48" t="s">
        <v>45</v>
      </c>
      <c r="U305" s="49" t="s">
        <v>46</v>
      </c>
      <c r="V305" s="50">
        <v>0</v>
      </c>
      <c r="W305" s="43"/>
      <c r="X305" s="22"/>
      <c r="Y305" s="153"/>
      <c r="Z305" s="158"/>
      <c r="AA305" s="155">
        <f>COUNTIF($Z$1:Z305,Z305)</f>
        <v>0</v>
      </c>
      <c r="AB305" s="83">
        <f t="shared" si="178"/>
        <v>0</v>
      </c>
      <c r="AC305" s="122" t="e">
        <f>VLOOKUP(Z305,'module list'!A:B,2,0)</f>
        <v>#N/A</v>
      </c>
      <c r="AD305" s="37"/>
      <c r="AE305" s="44" t="s">
        <v>172</v>
      </c>
      <c r="AF305" s="33" t="s">
        <v>37</v>
      </c>
      <c r="AG305" s="16" t="str">
        <f t="shared" si="168"/>
        <v/>
      </c>
      <c r="AH305" s="222" t="str">
        <f t="shared" si="166"/>
        <v>HH PSHH1158 dolomia compr.air FF1158</v>
      </c>
      <c r="AI305" s="224"/>
      <c r="AJ305" s="16" t="str">
        <f t="shared" si="157"/>
        <v>HH</v>
      </c>
      <c r="AK305" s="16" t="str">
        <f t="shared" si="169"/>
        <v>A19</v>
      </c>
      <c r="AL305" s="16" t="str">
        <f t="shared" si="216"/>
        <v>PSHH</v>
      </c>
      <c r="AM305" s="16" t="str">
        <f t="shared" si="171"/>
        <v>1158</v>
      </c>
      <c r="AN305" s="16" t="str">
        <f t="shared" si="217"/>
        <v/>
      </c>
      <c r="AO305" s="16" t="str">
        <f t="shared" si="172"/>
        <v/>
      </c>
      <c r="AP305" s="16" t="str">
        <f t="shared" si="173"/>
        <v/>
      </c>
      <c r="AQ305" s="226"/>
      <c r="AR305" s="16" t="str">
        <f t="shared" si="175"/>
        <v>A19PSHH1158</v>
      </c>
      <c r="AS305" s="16" t="str">
        <f t="shared" si="176"/>
        <v>ok</v>
      </c>
      <c r="AW305" s="16" t="str">
        <f t="shared" si="196"/>
        <v/>
      </c>
      <c r="AX305" s="16" t="str">
        <f t="shared" si="183"/>
        <v/>
      </c>
      <c r="AY305" s="16">
        <f t="shared" si="177"/>
        <v>0</v>
      </c>
    </row>
    <row r="306" spans="1:51" ht="15" customHeight="1" x14ac:dyDescent="0.2">
      <c r="A306" s="16" t="str">
        <f t="shared" si="167"/>
        <v>ID-S01AP1030-00304</v>
      </c>
      <c r="B306" s="17">
        <v>304</v>
      </c>
      <c r="C306" s="17"/>
      <c r="D306" s="18" t="s">
        <v>692</v>
      </c>
      <c r="E306" s="19" t="s">
        <v>693</v>
      </c>
      <c r="F306" s="20"/>
      <c r="G306" s="21" t="s">
        <v>27</v>
      </c>
      <c r="H306" s="22" t="s">
        <v>28</v>
      </c>
      <c r="I306" s="23" t="s">
        <v>556</v>
      </c>
      <c r="J306" s="22" t="s">
        <v>652</v>
      </c>
      <c r="K306" s="22"/>
      <c r="L306" s="22" t="s">
        <v>31</v>
      </c>
      <c r="M306" s="23"/>
      <c r="N306" s="24"/>
      <c r="O306" s="63"/>
      <c r="P306" s="63"/>
      <c r="Q306" s="25" t="s">
        <v>42</v>
      </c>
      <c r="R306" s="26" t="s">
        <v>43</v>
      </c>
      <c r="S306" s="26" t="s">
        <v>51</v>
      </c>
      <c r="T306" s="26" t="s">
        <v>45</v>
      </c>
      <c r="U306" s="26" t="s">
        <v>46</v>
      </c>
      <c r="V306" s="34">
        <v>0</v>
      </c>
      <c r="W306" s="31"/>
      <c r="X306" s="22">
        <v>12</v>
      </c>
      <c r="Y306" s="152" t="str">
        <f t="shared" ref="Y306:Y307" si="220">AN306</f>
        <v>A</v>
      </c>
      <c r="Z306" s="139" t="s">
        <v>2934</v>
      </c>
      <c r="AA306" s="155">
        <f>COUNTIF($Z$1:Z306,Z306)</f>
        <v>4</v>
      </c>
      <c r="AB306" s="83">
        <f t="shared" si="178"/>
        <v>19</v>
      </c>
      <c r="AC306" s="122" t="str">
        <f>VLOOKUP(Z306,'module list'!A:B,2,0)</f>
        <v>DI</v>
      </c>
      <c r="AD306" s="122"/>
      <c r="AE306" s="32"/>
      <c r="AF306" s="33" t="s">
        <v>37</v>
      </c>
      <c r="AG306" s="16" t="str">
        <f t="shared" si="168"/>
        <v>12.1.7</v>
      </c>
      <c r="AH306" s="222" t="str">
        <f t="shared" si="166"/>
        <v>L PSL1301 dolomia compr.air PRV1301</v>
      </c>
      <c r="AI306" s="224"/>
      <c r="AJ306" s="16" t="str">
        <f t="shared" si="157"/>
        <v>L</v>
      </c>
      <c r="AK306" s="16" t="str">
        <f t="shared" si="169"/>
        <v>A19</v>
      </c>
      <c r="AL306" s="16" t="str">
        <f t="shared" si="210"/>
        <v>PSL</v>
      </c>
      <c r="AM306" s="16" t="str">
        <f t="shared" si="171"/>
        <v>1301</v>
      </c>
      <c r="AN306" s="16" t="str">
        <f t="shared" si="211"/>
        <v>A</v>
      </c>
      <c r="AO306" s="16" t="str">
        <f t="shared" si="172"/>
        <v/>
      </c>
      <c r="AP306" s="16" t="str">
        <f t="shared" si="173"/>
        <v/>
      </c>
      <c r="AQ306" s="226"/>
      <c r="AR306" s="16" t="str">
        <f t="shared" si="175"/>
        <v>A19PSL1301A</v>
      </c>
      <c r="AS306" s="16" t="str">
        <f t="shared" si="176"/>
        <v>ok</v>
      </c>
      <c r="AW306" s="16" t="str">
        <f t="shared" ref="AW306:AW307" si="221">IFERROR(IF(FIND("A",Q306,1),S306,""),"")</f>
        <v/>
      </c>
      <c r="AX306" s="16" t="str">
        <f t="shared" ref="AX306:AX307" si="222">IFERROR(IF(FIND("AI",Q306,1),U306,""),"")</f>
        <v/>
      </c>
      <c r="AY306" s="16">
        <f t="shared" si="177"/>
        <v>0</v>
      </c>
    </row>
    <row r="307" spans="1:51" ht="15" customHeight="1" x14ac:dyDescent="0.2">
      <c r="A307" s="16" t="str">
        <f t="shared" si="167"/>
        <v>ID-S01AP1030-00305</v>
      </c>
      <c r="B307" s="17">
        <v>305</v>
      </c>
      <c r="C307" s="17"/>
      <c r="D307" s="18" t="s">
        <v>694</v>
      </c>
      <c r="E307" s="19" t="s">
        <v>695</v>
      </c>
      <c r="F307" s="20"/>
      <c r="G307" s="21" t="s">
        <v>27</v>
      </c>
      <c r="H307" s="22" t="s">
        <v>28</v>
      </c>
      <c r="I307" s="23" t="s">
        <v>556</v>
      </c>
      <c r="J307" s="22" t="s">
        <v>652</v>
      </c>
      <c r="K307" s="22"/>
      <c r="L307" s="22" t="s">
        <v>31</v>
      </c>
      <c r="M307" s="23"/>
      <c r="N307" s="24"/>
      <c r="O307" s="63"/>
      <c r="P307" s="63"/>
      <c r="Q307" s="25" t="s">
        <v>42</v>
      </c>
      <c r="R307" s="26" t="s">
        <v>43</v>
      </c>
      <c r="S307" s="26" t="s">
        <v>51</v>
      </c>
      <c r="T307" s="26" t="s">
        <v>45</v>
      </c>
      <c r="U307" s="26" t="s">
        <v>46</v>
      </c>
      <c r="V307" s="34">
        <v>0</v>
      </c>
      <c r="W307" s="31"/>
      <c r="X307" s="22">
        <v>12</v>
      </c>
      <c r="Y307" s="152" t="str">
        <f t="shared" si="220"/>
        <v>B</v>
      </c>
      <c r="Z307" s="139" t="s">
        <v>2935</v>
      </c>
      <c r="AA307" s="155">
        <f>COUNTIF($Z$1:Z307,Z307)</f>
        <v>5</v>
      </c>
      <c r="AB307" s="83">
        <f t="shared" si="178"/>
        <v>28</v>
      </c>
      <c r="AC307" s="122" t="str">
        <f>VLOOKUP(Z307,'module list'!A:B,2,0)</f>
        <v>DI</v>
      </c>
      <c r="AD307" s="122"/>
      <c r="AE307" s="32"/>
      <c r="AF307" s="33" t="s">
        <v>37</v>
      </c>
      <c r="AG307" s="16" t="str">
        <f t="shared" si="168"/>
        <v>12.1.8</v>
      </c>
      <c r="AH307" s="222" t="str">
        <f t="shared" si="166"/>
        <v>L PSL1351 dolomia compr.air PRV1351</v>
      </c>
      <c r="AI307" s="224"/>
      <c r="AJ307" s="16" t="str">
        <f t="shared" si="157"/>
        <v>L</v>
      </c>
      <c r="AK307" s="16" t="str">
        <f t="shared" si="169"/>
        <v>A19</v>
      </c>
      <c r="AL307" s="16" t="str">
        <f t="shared" si="210"/>
        <v>PSL</v>
      </c>
      <c r="AM307" s="16" t="str">
        <f t="shared" si="171"/>
        <v>1301</v>
      </c>
      <c r="AN307" s="16" t="str">
        <f t="shared" si="211"/>
        <v>B</v>
      </c>
      <c r="AO307" s="16" t="str">
        <f t="shared" si="172"/>
        <v/>
      </c>
      <c r="AP307" s="16" t="str">
        <f t="shared" si="173"/>
        <v/>
      </c>
      <c r="AQ307" s="226"/>
      <c r="AR307" s="16" t="str">
        <f t="shared" si="175"/>
        <v>A19PSL1301B</v>
      </c>
      <c r="AS307" s="16" t="str">
        <f t="shared" si="176"/>
        <v>ok</v>
      </c>
      <c r="AW307" s="16" t="str">
        <f t="shared" si="221"/>
        <v/>
      </c>
      <c r="AX307" s="16" t="str">
        <f t="shared" si="222"/>
        <v/>
      </c>
      <c r="AY307" s="16">
        <f t="shared" si="177"/>
        <v>0</v>
      </c>
    </row>
    <row r="308" spans="1:51" ht="15" hidden="1" customHeight="1" x14ac:dyDescent="0.2">
      <c r="A308" s="16" t="str">
        <f t="shared" si="167"/>
        <v>ID-S01AP1030-00306</v>
      </c>
      <c r="B308" s="17">
        <v>306</v>
      </c>
      <c r="C308" s="17"/>
      <c r="D308" s="45" t="s">
        <v>696</v>
      </c>
      <c r="E308" s="35" t="s">
        <v>697</v>
      </c>
      <c r="F308" s="46"/>
      <c r="G308" s="21" t="s">
        <v>27</v>
      </c>
      <c r="H308" s="37" t="s">
        <v>28</v>
      </c>
      <c r="I308" s="36" t="s">
        <v>556</v>
      </c>
      <c r="J308" s="37" t="s">
        <v>649</v>
      </c>
      <c r="K308" s="37"/>
      <c r="L308" s="22" t="s">
        <v>31</v>
      </c>
      <c r="M308" s="36"/>
      <c r="N308" s="38"/>
      <c r="O308" s="86"/>
      <c r="P308" s="86"/>
      <c r="Q308" s="39" t="s">
        <v>42</v>
      </c>
      <c r="R308" s="40" t="s">
        <v>43</v>
      </c>
      <c r="S308" s="47" t="s">
        <v>51</v>
      </c>
      <c r="T308" s="48" t="s">
        <v>45</v>
      </c>
      <c r="U308" s="49" t="s">
        <v>46</v>
      </c>
      <c r="V308" s="50">
        <v>0</v>
      </c>
      <c r="W308" s="43"/>
      <c r="X308" s="22"/>
      <c r="Y308" s="153"/>
      <c r="Z308" s="158"/>
      <c r="AA308" s="155">
        <f>COUNTIF($Z$1:Z308,Z308)</f>
        <v>0</v>
      </c>
      <c r="AB308" s="83">
        <f t="shared" si="178"/>
        <v>0</v>
      </c>
      <c r="AC308" s="122" t="e">
        <f>VLOOKUP(Z308,'module list'!A:B,2,0)</f>
        <v>#N/A</v>
      </c>
      <c r="AD308" s="37"/>
      <c r="AE308" s="44" t="s">
        <v>172</v>
      </c>
      <c r="AF308" s="33" t="s">
        <v>37</v>
      </c>
      <c r="AG308" s="16" t="str">
        <f t="shared" si="168"/>
        <v/>
      </c>
      <c r="AH308" s="222" t="str">
        <f t="shared" si="166"/>
        <v>L PSL1358 dolomia compr.air PRV1358</v>
      </c>
      <c r="AI308" s="224"/>
      <c r="AJ308" s="16" t="str">
        <f t="shared" ref="AJ308:AJ371" si="223">LEFT(AH308,FIND(" ",AH308)-1)</f>
        <v>L</v>
      </c>
      <c r="AK308" s="16" t="str">
        <f t="shared" si="169"/>
        <v>A19</v>
      </c>
      <c r="AL308" s="16" t="str">
        <f>MID(D308,4,3)</f>
        <v>PSL</v>
      </c>
      <c r="AM308" s="16" t="str">
        <f t="shared" si="171"/>
        <v>1358</v>
      </c>
      <c r="AN308" s="16" t="str">
        <f t="shared" ref="AN308" si="224">MID(D308,12,1)</f>
        <v/>
      </c>
      <c r="AO308" s="16" t="str">
        <f t="shared" si="172"/>
        <v/>
      </c>
      <c r="AP308" s="16" t="str">
        <f t="shared" si="173"/>
        <v/>
      </c>
      <c r="AQ308" s="226"/>
      <c r="AR308" s="16" t="str">
        <f t="shared" si="175"/>
        <v>A19PSL1358</v>
      </c>
      <c r="AS308" s="16" t="str">
        <f t="shared" si="176"/>
        <v>ok</v>
      </c>
      <c r="AW308" s="16" t="str">
        <f t="shared" si="196"/>
        <v/>
      </c>
      <c r="AX308" s="16" t="str">
        <f t="shared" si="183"/>
        <v/>
      </c>
      <c r="AY308" s="16">
        <f t="shared" si="177"/>
        <v>0</v>
      </c>
    </row>
    <row r="309" spans="1:51" ht="15" customHeight="1" x14ac:dyDescent="0.2">
      <c r="A309" s="16" t="str">
        <f t="shared" si="167"/>
        <v>ID-S01AP1030-00307</v>
      </c>
      <c r="B309" s="17">
        <v>307</v>
      </c>
      <c r="C309" s="17"/>
      <c r="D309" s="18" t="s">
        <v>698</v>
      </c>
      <c r="E309" s="19" t="s">
        <v>699</v>
      </c>
      <c r="F309" s="20"/>
      <c r="G309" s="21" t="s">
        <v>27</v>
      </c>
      <c r="H309" s="22" t="s">
        <v>28</v>
      </c>
      <c r="I309" s="23" t="s">
        <v>556</v>
      </c>
      <c r="J309" s="22" t="s">
        <v>700</v>
      </c>
      <c r="K309" s="22"/>
      <c r="L309" s="22" t="s">
        <v>31</v>
      </c>
      <c r="M309" s="23"/>
      <c r="N309" s="24"/>
      <c r="O309" s="63"/>
      <c r="P309" s="63"/>
      <c r="Q309" s="25" t="s">
        <v>32</v>
      </c>
      <c r="R309" s="26" t="s">
        <v>33</v>
      </c>
      <c r="S309" s="27">
        <v>-50</v>
      </c>
      <c r="T309" s="28" t="s">
        <v>35</v>
      </c>
      <c r="U309" s="27" t="s">
        <v>701</v>
      </c>
      <c r="V309" s="30" t="s">
        <v>332</v>
      </c>
      <c r="W309" s="31"/>
      <c r="X309" s="22">
        <v>12</v>
      </c>
      <c r="Y309" s="152"/>
      <c r="Z309" s="139" t="s">
        <v>2964</v>
      </c>
      <c r="AA309" s="155">
        <f>COUNTIF($Z$1:Z309,Z309)</f>
        <v>4</v>
      </c>
      <c r="AB309" s="83">
        <f t="shared" si="178"/>
        <v>11</v>
      </c>
      <c r="AC309" s="122" t="str">
        <f>VLOOKUP(Z309,'module list'!A:B,2,0)</f>
        <v>AI</v>
      </c>
      <c r="AD309" s="122"/>
      <c r="AE309" s="32"/>
      <c r="AF309" s="24" t="s">
        <v>37</v>
      </c>
      <c r="AG309" s="16" t="str">
        <f t="shared" si="168"/>
        <v>12.1.5</v>
      </c>
      <c r="AH309" s="222" t="str">
        <f t="shared" si="166"/>
        <v>AT1106A dolomia pneu.convey. Dew Point</v>
      </c>
      <c r="AI309" s="224"/>
      <c r="AJ309" s="16" t="str">
        <f t="shared" si="223"/>
        <v>AT1106A</v>
      </c>
      <c r="AK309" s="16" t="str">
        <f t="shared" si="169"/>
        <v>A19</v>
      </c>
      <c r="AL309" s="16" t="str">
        <f t="shared" ref="AL309:AL324" si="225">MID(D309,4,2)</f>
        <v>AI</v>
      </c>
      <c r="AM309" s="16" t="str">
        <f t="shared" si="171"/>
        <v>1106</v>
      </c>
      <c r="AN309" s="16" t="str">
        <f t="shared" si="179"/>
        <v>A</v>
      </c>
      <c r="AO309" s="16" t="str">
        <f t="shared" si="172"/>
        <v/>
      </c>
      <c r="AP309" s="16" t="str">
        <f t="shared" si="173"/>
        <v/>
      </c>
      <c r="AQ309" s="226"/>
      <c r="AR309" s="16" t="str">
        <f t="shared" si="175"/>
        <v>A19AI1106A</v>
      </c>
      <c r="AS309" s="16" t="str">
        <f t="shared" si="176"/>
        <v>ok</v>
      </c>
      <c r="AW309" s="16">
        <f t="shared" ref="AW309:AW320" si="226">IFERROR(IF(FIND("A",Q309,1),S309,""),"")</f>
        <v>-50</v>
      </c>
      <c r="AX309" s="16" t="str">
        <f t="shared" ref="AX309:AX320" si="227">IFERROR(IF(FIND("AI",Q309,1),U309,""),"")</f>
        <v>+50</v>
      </c>
      <c r="AY309" s="16" t="str">
        <f t="shared" si="177"/>
        <v>°C</v>
      </c>
    </row>
    <row r="310" spans="1:51" ht="15" customHeight="1" x14ac:dyDescent="0.2">
      <c r="A310" s="16" t="str">
        <f t="shared" si="167"/>
        <v>ID-S01AP1030-00308</v>
      </c>
      <c r="B310" s="17">
        <v>308</v>
      </c>
      <c r="C310" s="17"/>
      <c r="D310" s="18" t="s">
        <v>702</v>
      </c>
      <c r="E310" s="19" t="s">
        <v>703</v>
      </c>
      <c r="F310" s="20"/>
      <c r="G310" s="21" t="s">
        <v>27</v>
      </c>
      <c r="H310" s="22" t="s">
        <v>28</v>
      </c>
      <c r="I310" s="23" t="s">
        <v>556</v>
      </c>
      <c r="J310" s="22" t="s">
        <v>700</v>
      </c>
      <c r="K310" s="22"/>
      <c r="L310" s="22" t="s">
        <v>31</v>
      </c>
      <c r="M310" s="23"/>
      <c r="N310" s="24"/>
      <c r="O310" s="63"/>
      <c r="P310" s="63"/>
      <c r="Q310" s="25" t="s">
        <v>32</v>
      </c>
      <c r="R310" s="26" t="s">
        <v>33</v>
      </c>
      <c r="S310" s="27">
        <v>-50</v>
      </c>
      <c r="T310" s="28" t="s">
        <v>35</v>
      </c>
      <c r="U310" s="27" t="s">
        <v>701</v>
      </c>
      <c r="V310" s="30" t="s">
        <v>332</v>
      </c>
      <c r="W310" s="31"/>
      <c r="X310" s="22">
        <v>12</v>
      </c>
      <c r="Y310" s="152"/>
      <c r="Z310" s="139" t="s">
        <v>2964</v>
      </c>
      <c r="AA310" s="155">
        <f>COUNTIF($Z$1:Z310,Z310)</f>
        <v>5</v>
      </c>
      <c r="AB310" s="83">
        <f t="shared" si="178"/>
        <v>11</v>
      </c>
      <c r="AC310" s="122" t="str">
        <f>VLOOKUP(Z310,'module list'!A:B,2,0)</f>
        <v>AI</v>
      </c>
      <c r="AD310" s="122"/>
      <c r="AE310" s="32"/>
      <c r="AF310" s="24" t="s">
        <v>37</v>
      </c>
      <c r="AG310" s="16" t="str">
        <f t="shared" si="168"/>
        <v>12.1.5</v>
      </c>
      <c r="AH310" s="222" t="str">
        <f t="shared" si="166"/>
        <v>AT1106b dolomia pneu.convey. Dew Point</v>
      </c>
      <c r="AI310" s="224"/>
      <c r="AJ310" s="16" t="str">
        <f t="shared" si="223"/>
        <v>AT1106b</v>
      </c>
      <c r="AK310" s="16" t="str">
        <f t="shared" si="169"/>
        <v>A19</v>
      </c>
      <c r="AL310" s="16" t="str">
        <f t="shared" si="225"/>
        <v>AI</v>
      </c>
      <c r="AM310" s="16" t="str">
        <f t="shared" si="171"/>
        <v>1106</v>
      </c>
      <c r="AN310" s="16" t="str">
        <f t="shared" si="179"/>
        <v>B</v>
      </c>
      <c r="AO310" s="16" t="str">
        <f t="shared" si="172"/>
        <v/>
      </c>
      <c r="AP310" s="16" t="str">
        <f t="shared" si="173"/>
        <v/>
      </c>
      <c r="AQ310" s="226"/>
      <c r="AR310" s="16" t="str">
        <f t="shared" si="175"/>
        <v>A19AI1106B</v>
      </c>
      <c r="AS310" s="16" t="str">
        <f t="shared" si="176"/>
        <v>ok</v>
      </c>
      <c r="AW310" s="16">
        <f t="shared" si="226"/>
        <v>-50</v>
      </c>
      <c r="AX310" s="16" t="str">
        <f t="shared" si="227"/>
        <v>+50</v>
      </c>
      <c r="AY310" s="16" t="str">
        <f t="shared" si="177"/>
        <v>°C</v>
      </c>
    </row>
    <row r="311" spans="1:51" ht="15" customHeight="1" x14ac:dyDescent="0.2">
      <c r="A311" s="16" t="str">
        <f t="shared" si="167"/>
        <v>ID-S01AP1030-00309</v>
      </c>
      <c r="B311" s="17">
        <v>309</v>
      </c>
      <c r="C311" s="17"/>
      <c r="D311" s="18" t="s">
        <v>704</v>
      </c>
      <c r="E311" s="19" t="s">
        <v>705</v>
      </c>
      <c r="F311" s="20"/>
      <c r="G311" s="21" t="s">
        <v>27</v>
      </c>
      <c r="H311" s="22" t="s">
        <v>28</v>
      </c>
      <c r="I311" s="23" t="s">
        <v>556</v>
      </c>
      <c r="J311" s="22" t="s">
        <v>700</v>
      </c>
      <c r="K311" s="22"/>
      <c r="L311" s="22" t="s">
        <v>31</v>
      </c>
      <c r="M311" s="23"/>
      <c r="N311" s="24"/>
      <c r="O311" s="63"/>
      <c r="P311" s="63"/>
      <c r="Q311" s="25" t="s">
        <v>32</v>
      </c>
      <c r="R311" s="26" t="s">
        <v>33</v>
      </c>
      <c r="S311" s="27" t="s">
        <v>34</v>
      </c>
      <c r="T311" s="28" t="s">
        <v>35</v>
      </c>
      <c r="U311" s="29">
        <v>4000</v>
      </c>
      <c r="V311" s="30" t="s">
        <v>217</v>
      </c>
      <c r="W311" s="31"/>
      <c r="X311" s="22">
        <v>12</v>
      </c>
      <c r="Y311" s="152"/>
      <c r="Z311" s="139" t="s">
        <v>2964</v>
      </c>
      <c r="AA311" s="155">
        <f>COUNTIF($Z$1:Z311,Z311)</f>
        <v>6</v>
      </c>
      <c r="AB311" s="83">
        <f t="shared" si="178"/>
        <v>11</v>
      </c>
      <c r="AC311" s="122" t="str">
        <f>VLOOKUP(Z311,'module list'!A:B,2,0)</f>
        <v>AI</v>
      </c>
      <c r="AD311" s="122"/>
      <c r="AE311" s="32"/>
      <c r="AF311" s="33" t="s">
        <v>37</v>
      </c>
      <c r="AG311" s="16" t="str">
        <f t="shared" si="168"/>
        <v>12.1.5</v>
      </c>
      <c r="AH311" s="222" t="str">
        <f t="shared" si="166"/>
        <v>PT1106A dolomia pneu.convey.</v>
      </c>
      <c r="AI311" s="224"/>
      <c r="AJ311" s="16" t="str">
        <f t="shared" si="223"/>
        <v>PT1106A</v>
      </c>
      <c r="AK311" s="16" t="str">
        <f t="shared" si="169"/>
        <v>A19</v>
      </c>
      <c r="AL311" s="16" t="str">
        <f t="shared" si="225"/>
        <v>PI</v>
      </c>
      <c r="AM311" s="16" t="str">
        <f t="shared" si="171"/>
        <v>1106</v>
      </c>
      <c r="AN311" s="16" t="str">
        <f t="shared" si="179"/>
        <v>A</v>
      </c>
      <c r="AO311" s="16" t="str">
        <f t="shared" si="172"/>
        <v/>
      </c>
      <c r="AP311" s="16" t="str">
        <f t="shared" si="173"/>
        <v/>
      </c>
      <c r="AQ311" s="226"/>
      <c r="AR311" s="16" t="str">
        <f t="shared" si="175"/>
        <v>A19PI1106A</v>
      </c>
      <c r="AS311" s="16" t="str">
        <f t="shared" si="176"/>
        <v>ok</v>
      </c>
      <c r="AW311" s="16" t="str">
        <f t="shared" si="226"/>
        <v>0</v>
      </c>
      <c r="AX311" s="16">
        <f t="shared" si="227"/>
        <v>4000</v>
      </c>
      <c r="AY311" s="16" t="str">
        <f t="shared" si="177"/>
        <v>mmH20</v>
      </c>
    </row>
    <row r="312" spans="1:51" ht="15" customHeight="1" x14ac:dyDescent="0.2">
      <c r="A312" s="16" t="str">
        <f t="shared" si="167"/>
        <v>ID-S01AP1030-00310</v>
      </c>
      <c r="B312" s="17">
        <v>310</v>
      </c>
      <c r="C312" s="17"/>
      <c r="D312" s="18" t="s">
        <v>706</v>
      </c>
      <c r="E312" s="19" t="s">
        <v>707</v>
      </c>
      <c r="F312" s="20"/>
      <c r="G312" s="21" t="s">
        <v>27</v>
      </c>
      <c r="H312" s="22" t="s">
        <v>28</v>
      </c>
      <c r="I312" s="23" t="s">
        <v>556</v>
      </c>
      <c r="J312" s="22" t="s">
        <v>700</v>
      </c>
      <c r="K312" s="22"/>
      <c r="L312" s="22" t="s">
        <v>31</v>
      </c>
      <c r="M312" s="23"/>
      <c r="N312" s="24"/>
      <c r="O312" s="63"/>
      <c r="P312" s="63"/>
      <c r="Q312" s="25" t="s">
        <v>32</v>
      </c>
      <c r="R312" s="26" t="s">
        <v>33</v>
      </c>
      <c r="S312" s="27" t="s">
        <v>34</v>
      </c>
      <c r="T312" s="28" t="s">
        <v>35</v>
      </c>
      <c r="U312" s="29">
        <v>4000</v>
      </c>
      <c r="V312" s="30" t="s">
        <v>217</v>
      </c>
      <c r="W312" s="31"/>
      <c r="X312" s="22">
        <v>12</v>
      </c>
      <c r="Y312" s="152"/>
      <c r="Z312" s="139" t="s">
        <v>2964</v>
      </c>
      <c r="AA312" s="155">
        <f>COUNTIF($Z$1:Z312,Z312)</f>
        <v>7</v>
      </c>
      <c r="AB312" s="83">
        <f t="shared" si="178"/>
        <v>11</v>
      </c>
      <c r="AC312" s="122" t="str">
        <f>VLOOKUP(Z312,'module list'!A:B,2,0)</f>
        <v>AI</v>
      </c>
      <c r="AD312" s="122"/>
      <c r="AE312" s="32"/>
      <c r="AF312" s="33" t="s">
        <v>37</v>
      </c>
      <c r="AG312" s="16" t="str">
        <f t="shared" si="168"/>
        <v>12.1.5</v>
      </c>
      <c r="AH312" s="222" t="str">
        <f t="shared" si="166"/>
        <v>PT1106B dolomia pneu.convey.</v>
      </c>
      <c r="AI312" s="224"/>
      <c r="AJ312" s="16" t="str">
        <f t="shared" si="223"/>
        <v>PT1106B</v>
      </c>
      <c r="AK312" s="16" t="str">
        <f t="shared" si="169"/>
        <v>A19</v>
      </c>
      <c r="AL312" s="16" t="str">
        <f t="shared" si="225"/>
        <v>PI</v>
      </c>
      <c r="AM312" s="16" t="str">
        <f t="shared" si="171"/>
        <v>1106</v>
      </c>
      <c r="AN312" s="16" t="str">
        <f t="shared" si="179"/>
        <v>B</v>
      </c>
      <c r="AO312" s="16" t="str">
        <f t="shared" si="172"/>
        <v/>
      </c>
      <c r="AP312" s="16" t="str">
        <f t="shared" si="173"/>
        <v/>
      </c>
      <c r="AQ312" s="226"/>
      <c r="AR312" s="16" t="str">
        <f t="shared" si="175"/>
        <v>A19PI1106B</v>
      </c>
      <c r="AS312" s="16" t="str">
        <f t="shared" si="176"/>
        <v>ok</v>
      </c>
      <c r="AW312" s="16" t="str">
        <f t="shared" si="226"/>
        <v>0</v>
      </c>
      <c r="AX312" s="16">
        <f t="shared" si="227"/>
        <v>4000</v>
      </c>
      <c r="AY312" s="16" t="str">
        <f t="shared" si="177"/>
        <v>mmH20</v>
      </c>
    </row>
    <row r="313" spans="1:51" ht="15" customHeight="1" x14ac:dyDescent="0.2">
      <c r="A313" s="16" t="str">
        <f t="shared" si="167"/>
        <v>ID-S01AP1030-00311</v>
      </c>
      <c r="B313" s="17">
        <v>311</v>
      </c>
      <c r="C313" s="17"/>
      <c r="D313" s="18" t="s">
        <v>708</v>
      </c>
      <c r="E313" s="19" t="s">
        <v>709</v>
      </c>
      <c r="F313" s="20"/>
      <c r="G313" s="21" t="s">
        <v>27</v>
      </c>
      <c r="H313" s="22" t="s">
        <v>28</v>
      </c>
      <c r="I313" s="23" t="s">
        <v>556</v>
      </c>
      <c r="J313" s="22" t="s">
        <v>41</v>
      </c>
      <c r="K313" s="22"/>
      <c r="L313" s="22" t="s">
        <v>31</v>
      </c>
      <c r="M313" s="23"/>
      <c r="N313" s="24"/>
      <c r="O313" s="63"/>
      <c r="P313" s="63"/>
      <c r="Q313" s="25" t="s">
        <v>42</v>
      </c>
      <c r="R313" s="26" t="s">
        <v>43</v>
      </c>
      <c r="S313" s="26" t="s">
        <v>44</v>
      </c>
      <c r="T313" s="26" t="s">
        <v>45</v>
      </c>
      <c r="U313" s="26" t="s">
        <v>46</v>
      </c>
      <c r="V313" s="34">
        <v>0</v>
      </c>
      <c r="W313" s="31"/>
      <c r="X313" s="22">
        <v>12</v>
      </c>
      <c r="Y313" s="152" t="str">
        <f t="shared" ref="Y313:Y315" si="228">AN313</f>
        <v>A</v>
      </c>
      <c r="Z313" s="139" t="s">
        <v>2928</v>
      </c>
      <c r="AA313" s="155">
        <f>COUNTIF($Z$1:Z313,Z313)</f>
        <v>16</v>
      </c>
      <c r="AB313" s="83">
        <f t="shared" si="178"/>
        <v>30</v>
      </c>
      <c r="AC313" s="122" t="str">
        <f>VLOOKUP(Z313,'module list'!A:B,2,0)</f>
        <v>DI</v>
      </c>
      <c r="AD313" s="122"/>
      <c r="AE313" s="32"/>
      <c r="AF313" s="33" t="s">
        <v>37</v>
      </c>
      <c r="AG313" s="16" t="str">
        <f t="shared" si="168"/>
        <v>12.1.1</v>
      </c>
      <c r="AH313" s="222" t="str">
        <f t="shared" si="166"/>
        <v>RV1107A dolomia pneu.convey. - in remote</v>
      </c>
      <c r="AI313" s="224"/>
      <c r="AJ313" s="16" t="str">
        <f t="shared" si="223"/>
        <v>RV1107A</v>
      </c>
      <c r="AK313" s="16" t="str">
        <f t="shared" si="169"/>
        <v>A19</v>
      </c>
      <c r="AL313" s="16" t="str">
        <f t="shared" si="225"/>
        <v>RV</v>
      </c>
      <c r="AM313" s="16" t="str">
        <f t="shared" si="171"/>
        <v>1107</v>
      </c>
      <c r="AN313" s="16" t="str">
        <f t="shared" si="179"/>
        <v>A</v>
      </c>
      <c r="AO313" s="16" t="str">
        <f t="shared" si="172"/>
        <v>_</v>
      </c>
      <c r="AP313" s="16">
        <f t="shared" si="173"/>
        <v>11</v>
      </c>
      <c r="AQ313" s="16" t="str">
        <f t="shared" ref="AQ313:AQ327" si="229">RIGHT(D313,LEN(D313)-FIND("_",D313))</f>
        <v>YLRE</v>
      </c>
      <c r="AR313" s="16" t="str">
        <f t="shared" si="175"/>
        <v>A19RV1107A_YLRE</v>
      </c>
      <c r="AS313" s="16" t="str">
        <f t="shared" si="176"/>
        <v>ok</v>
      </c>
      <c r="AW313" s="16" t="str">
        <f t="shared" si="226"/>
        <v/>
      </c>
      <c r="AX313" s="16" t="str">
        <f t="shared" si="227"/>
        <v/>
      </c>
      <c r="AY313" s="16">
        <f t="shared" si="177"/>
        <v>0</v>
      </c>
    </row>
    <row r="314" spans="1:51" ht="15" customHeight="1" x14ac:dyDescent="0.2">
      <c r="A314" s="16" t="str">
        <f t="shared" si="167"/>
        <v>ID-S01AP1030-00312</v>
      </c>
      <c r="B314" s="17">
        <v>312</v>
      </c>
      <c r="C314" s="17"/>
      <c r="D314" s="18" t="s">
        <v>710</v>
      </c>
      <c r="E314" s="19" t="s">
        <v>711</v>
      </c>
      <c r="F314" s="20"/>
      <c r="G314" s="21" t="s">
        <v>27</v>
      </c>
      <c r="H314" s="22" t="s">
        <v>28</v>
      </c>
      <c r="I314" s="23" t="s">
        <v>556</v>
      </c>
      <c r="J314" s="22" t="s">
        <v>41</v>
      </c>
      <c r="K314" s="22"/>
      <c r="L314" s="22" t="s">
        <v>31</v>
      </c>
      <c r="M314" s="23"/>
      <c r="N314" s="24"/>
      <c r="O314" s="63"/>
      <c r="P314" s="63"/>
      <c r="Q314" s="25" t="s">
        <v>42</v>
      </c>
      <c r="R314" s="26" t="s">
        <v>43</v>
      </c>
      <c r="S314" s="26" t="s">
        <v>44</v>
      </c>
      <c r="T314" s="26" t="s">
        <v>45</v>
      </c>
      <c r="U314" s="26" t="s">
        <v>46</v>
      </c>
      <c r="V314" s="34">
        <v>0</v>
      </c>
      <c r="W314" s="31"/>
      <c r="X314" s="22">
        <v>12</v>
      </c>
      <c r="Y314" s="152" t="str">
        <f t="shared" si="228"/>
        <v>A</v>
      </c>
      <c r="Z314" s="139" t="s">
        <v>2928</v>
      </c>
      <c r="AA314" s="155">
        <f>COUNTIF($Z$1:Z314,Z314)</f>
        <v>17</v>
      </c>
      <c r="AB314" s="83">
        <f t="shared" si="178"/>
        <v>30</v>
      </c>
      <c r="AC314" s="122" t="str">
        <f>VLOOKUP(Z314,'module list'!A:B,2,0)</f>
        <v>DI</v>
      </c>
      <c r="AD314" s="122"/>
      <c r="AE314" s="32"/>
      <c r="AF314" s="33" t="s">
        <v>37</v>
      </c>
      <c r="AG314" s="16" t="str">
        <f t="shared" si="168"/>
        <v>12.1.1</v>
      </c>
      <c r="AH314" s="222" t="str">
        <f t="shared" si="166"/>
        <v>RV1107A dolomia pneu.convey. - in running</v>
      </c>
      <c r="AI314" s="224"/>
      <c r="AJ314" s="16" t="str">
        <f t="shared" si="223"/>
        <v>RV1107A</v>
      </c>
      <c r="AK314" s="16" t="str">
        <f t="shared" si="169"/>
        <v>A19</v>
      </c>
      <c r="AL314" s="16" t="str">
        <f t="shared" si="225"/>
        <v>RV</v>
      </c>
      <c r="AM314" s="16" t="str">
        <f t="shared" si="171"/>
        <v>1107</v>
      </c>
      <c r="AN314" s="16" t="str">
        <f t="shared" si="179"/>
        <v>A</v>
      </c>
      <c r="AO314" s="16" t="str">
        <f t="shared" si="172"/>
        <v>_</v>
      </c>
      <c r="AP314" s="16">
        <f t="shared" si="173"/>
        <v>11</v>
      </c>
      <c r="AQ314" s="16" t="str">
        <f t="shared" si="229"/>
        <v>YLH</v>
      </c>
      <c r="AR314" s="16" t="str">
        <f t="shared" si="175"/>
        <v>A19RV1107A_YLH</v>
      </c>
      <c r="AS314" s="16" t="str">
        <f t="shared" si="176"/>
        <v>ok</v>
      </c>
      <c r="AW314" s="16" t="str">
        <f t="shared" si="226"/>
        <v/>
      </c>
      <c r="AX314" s="16" t="str">
        <f t="shared" si="227"/>
        <v/>
      </c>
      <c r="AY314" s="16">
        <f t="shared" si="177"/>
        <v>0</v>
      </c>
    </row>
    <row r="315" spans="1:51" ht="15" customHeight="1" x14ac:dyDescent="0.2">
      <c r="A315" s="16" t="str">
        <f t="shared" si="167"/>
        <v>ID-S01AP1030-00313</v>
      </c>
      <c r="B315" s="17">
        <v>313</v>
      </c>
      <c r="C315" s="17"/>
      <c r="D315" s="18" t="s">
        <v>712</v>
      </c>
      <c r="E315" s="19" t="s">
        <v>713</v>
      </c>
      <c r="F315" s="20"/>
      <c r="G315" s="21" t="s">
        <v>27</v>
      </c>
      <c r="H315" s="22" t="s">
        <v>28</v>
      </c>
      <c r="I315" s="23" t="s">
        <v>556</v>
      </c>
      <c r="J315" s="22" t="s">
        <v>41</v>
      </c>
      <c r="K315" s="22"/>
      <c r="L315" s="22" t="s">
        <v>31</v>
      </c>
      <c r="M315" s="23"/>
      <c r="N315" s="24"/>
      <c r="O315" s="63"/>
      <c r="P315" s="63"/>
      <c r="Q315" s="25" t="s">
        <v>42</v>
      </c>
      <c r="R315" s="26" t="s">
        <v>43</v>
      </c>
      <c r="S315" s="26" t="s">
        <v>51</v>
      </c>
      <c r="T315" s="26" t="s">
        <v>45</v>
      </c>
      <c r="U315" s="26" t="s">
        <v>46</v>
      </c>
      <c r="V315" s="34">
        <v>0</v>
      </c>
      <c r="W315" s="31"/>
      <c r="X315" s="22">
        <v>12</v>
      </c>
      <c r="Y315" s="152" t="str">
        <f t="shared" si="228"/>
        <v>A</v>
      </c>
      <c r="Z315" s="139" t="s">
        <v>2928</v>
      </c>
      <c r="AA315" s="155">
        <f>COUNTIF($Z$1:Z315,Z315)</f>
        <v>18</v>
      </c>
      <c r="AB315" s="83">
        <f t="shared" si="178"/>
        <v>30</v>
      </c>
      <c r="AC315" s="122" t="str">
        <f>VLOOKUP(Z315,'module list'!A:B,2,0)</f>
        <v>DI</v>
      </c>
      <c r="AD315" s="122"/>
      <c r="AE315" s="32"/>
      <c r="AF315" s="33" t="s">
        <v>37</v>
      </c>
      <c r="AG315" s="16" t="str">
        <f t="shared" si="168"/>
        <v>12.1.1</v>
      </c>
      <c r="AH315" s="222" t="str">
        <f t="shared" si="166"/>
        <v>RV1107A dolomia pneu.convey. - supply fault</v>
      </c>
      <c r="AI315" s="224"/>
      <c r="AJ315" s="16" t="str">
        <f t="shared" si="223"/>
        <v>RV1107A</v>
      </c>
      <c r="AK315" s="16" t="str">
        <f t="shared" si="169"/>
        <v>A19</v>
      </c>
      <c r="AL315" s="16" t="str">
        <f t="shared" si="225"/>
        <v>RV</v>
      </c>
      <c r="AM315" s="16" t="str">
        <f t="shared" si="171"/>
        <v>1107</v>
      </c>
      <c r="AN315" s="16" t="str">
        <f t="shared" si="179"/>
        <v>A</v>
      </c>
      <c r="AO315" s="16" t="str">
        <f t="shared" si="172"/>
        <v>_</v>
      </c>
      <c r="AP315" s="16">
        <f t="shared" si="173"/>
        <v>11</v>
      </c>
      <c r="AQ315" s="16" t="str">
        <f t="shared" si="229"/>
        <v>YSG</v>
      </c>
      <c r="AR315" s="16" t="str">
        <f t="shared" si="175"/>
        <v>A19RV1107A_YSG</v>
      </c>
      <c r="AS315" s="16" t="str">
        <f t="shared" si="176"/>
        <v>ok</v>
      </c>
      <c r="AW315" s="16" t="str">
        <f t="shared" si="226"/>
        <v/>
      </c>
      <c r="AX315" s="16" t="str">
        <f t="shared" si="227"/>
        <v/>
      </c>
      <c r="AY315" s="16">
        <f t="shared" si="177"/>
        <v>0</v>
      </c>
    </row>
    <row r="316" spans="1:51" ht="15" customHeight="1" x14ac:dyDescent="0.2">
      <c r="A316" s="16" t="str">
        <f t="shared" si="167"/>
        <v>ID-S01AP1030-00314</v>
      </c>
      <c r="B316" s="17">
        <v>314</v>
      </c>
      <c r="C316" s="17"/>
      <c r="D316" s="18" t="s">
        <v>714</v>
      </c>
      <c r="E316" s="19" t="s">
        <v>715</v>
      </c>
      <c r="F316" s="20"/>
      <c r="G316" s="21" t="s">
        <v>27</v>
      </c>
      <c r="H316" s="22" t="s">
        <v>28</v>
      </c>
      <c r="I316" s="23" t="s">
        <v>556</v>
      </c>
      <c r="J316" s="22" t="s">
        <v>41</v>
      </c>
      <c r="K316" s="22"/>
      <c r="L316" s="22" t="s">
        <v>31</v>
      </c>
      <c r="M316" s="23"/>
      <c r="N316" s="24"/>
      <c r="O316" s="63"/>
      <c r="P316" s="63"/>
      <c r="Q316" s="25" t="s">
        <v>54</v>
      </c>
      <c r="R316" s="26" t="s">
        <v>55</v>
      </c>
      <c r="S316" s="26" t="s">
        <v>44</v>
      </c>
      <c r="T316" s="26" t="s">
        <v>56</v>
      </c>
      <c r="U316" s="26" t="s">
        <v>57</v>
      </c>
      <c r="V316" s="34">
        <v>0</v>
      </c>
      <c r="W316" s="31"/>
      <c r="X316" s="22">
        <v>12</v>
      </c>
      <c r="Y316" s="152"/>
      <c r="Z316" s="139" t="s">
        <v>2945</v>
      </c>
      <c r="AA316" s="155">
        <f>COUNTIF($Z$1:Z316,Z316)</f>
        <v>22</v>
      </c>
      <c r="AB316" s="83">
        <f t="shared" si="178"/>
        <v>39</v>
      </c>
      <c r="AC316" s="122" t="str">
        <f>VLOOKUP(Z316,'module list'!A:B,2,0)</f>
        <v>DO</v>
      </c>
      <c r="AD316" s="122"/>
      <c r="AE316" s="32"/>
      <c r="AF316" s="33" t="s">
        <v>37</v>
      </c>
      <c r="AG316" s="16" t="str">
        <f t="shared" si="168"/>
        <v>12.1.2</v>
      </c>
      <c r="AH316" s="222" t="str">
        <f t="shared" si="166"/>
        <v>RV1107A dolomia pneu.convey. - start/stop</v>
      </c>
      <c r="AI316" s="224"/>
      <c r="AJ316" s="16" t="str">
        <f t="shared" si="223"/>
        <v>RV1107A</v>
      </c>
      <c r="AK316" s="16" t="str">
        <f t="shared" si="169"/>
        <v>A19</v>
      </c>
      <c r="AL316" s="16" t="str">
        <f t="shared" si="225"/>
        <v>RV</v>
      </c>
      <c r="AM316" s="16" t="str">
        <f t="shared" si="171"/>
        <v>1107</v>
      </c>
      <c r="AN316" s="16" t="str">
        <f t="shared" si="179"/>
        <v>A</v>
      </c>
      <c r="AO316" s="16" t="str">
        <f t="shared" si="172"/>
        <v>_</v>
      </c>
      <c r="AP316" s="16">
        <f t="shared" si="173"/>
        <v>11</v>
      </c>
      <c r="AQ316" s="16" t="str">
        <f t="shared" si="229"/>
        <v>HSH</v>
      </c>
      <c r="AR316" s="16" t="str">
        <f t="shared" si="175"/>
        <v>A19RV1107A_HSH</v>
      </c>
      <c r="AS316" s="16" t="str">
        <f t="shared" si="176"/>
        <v>ok</v>
      </c>
      <c r="AW316" s="16" t="str">
        <f t="shared" si="226"/>
        <v/>
      </c>
      <c r="AX316" s="16" t="str">
        <f t="shared" si="227"/>
        <v/>
      </c>
      <c r="AY316" s="16">
        <f t="shared" si="177"/>
        <v>0</v>
      </c>
    </row>
    <row r="317" spans="1:51" ht="15" customHeight="1" x14ac:dyDescent="0.2">
      <c r="A317" s="16" t="str">
        <f t="shared" si="167"/>
        <v>ID-S01AP1030-00315</v>
      </c>
      <c r="B317" s="17">
        <v>315</v>
      </c>
      <c r="C317" s="17"/>
      <c r="D317" s="18" t="s">
        <v>716</v>
      </c>
      <c r="E317" s="19" t="s">
        <v>717</v>
      </c>
      <c r="F317" s="20"/>
      <c r="G317" s="21" t="s">
        <v>27</v>
      </c>
      <c r="H317" s="22" t="s">
        <v>28</v>
      </c>
      <c r="I317" s="23" t="s">
        <v>556</v>
      </c>
      <c r="J317" s="22" t="s">
        <v>41</v>
      </c>
      <c r="K317" s="22"/>
      <c r="L317" s="22" t="s">
        <v>31</v>
      </c>
      <c r="M317" s="23"/>
      <c r="N317" s="24"/>
      <c r="O317" s="63"/>
      <c r="P317" s="63"/>
      <c r="Q317" s="25" t="s">
        <v>42</v>
      </c>
      <c r="R317" s="26" t="s">
        <v>43</v>
      </c>
      <c r="S317" s="26" t="s">
        <v>44</v>
      </c>
      <c r="T317" s="26" t="s">
        <v>45</v>
      </c>
      <c r="U317" s="26" t="s">
        <v>46</v>
      </c>
      <c r="V317" s="34">
        <v>0</v>
      </c>
      <c r="W317" s="31"/>
      <c r="X317" s="22">
        <v>12</v>
      </c>
      <c r="Y317" s="152" t="str">
        <f t="shared" ref="Y317:Y319" si="230">AN317</f>
        <v>B</v>
      </c>
      <c r="Z317" s="139" t="s">
        <v>2929</v>
      </c>
      <c r="AA317" s="155">
        <f>COUNTIF($Z$1:Z317,Z317)</f>
        <v>19</v>
      </c>
      <c r="AB317" s="83">
        <f t="shared" si="178"/>
        <v>30</v>
      </c>
      <c r="AC317" s="122" t="str">
        <f>VLOOKUP(Z317,'module list'!A:B,2,0)</f>
        <v>DI</v>
      </c>
      <c r="AD317" s="122"/>
      <c r="AE317" s="32"/>
      <c r="AF317" s="33" t="s">
        <v>37</v>
      </c>
      <c r="AG317" s="16" t="str">
        <f t="shared" si="168"/>
        <v>12.1.2</v>
      </c>
      <c r="AH317" s="222" t="str">
        <f t="shared" si="166"/>
        <v>RV1107B dolomia pneu.convey. - in remote</v>
      </c>
      <c r="AI317" s="224"/>
      <c r="AJ317" s="16" t="str">
        <f t="shared" si="223"/>
        <v>RV1107B</v>
      </c>
      <c r="AK317" s="16" t="str">
        <f t="shared" si="169"/>
        <v>A19</v>
      </c>
      <c r="AL317" s="16" t="str">
        <f t="shared" si="225"/>
        <v>RV</v>
      </c>
      <c r="AM317" s="16" t="str">
        <f t="shared" si="171"/>
        <v>1107</v>
      </c>
      <c r="AN317" s="16" t="str">
        <f t="shared" si="179"/>
        <v>B</v>
      </c>
      <c r="AO317" s="16" t="str">
        <f t="shared" si="172"/>
        <v>_</v>
      </c>
      <c r="AP317" s="16">
        <f t="shared" si="173"/>
        <v>11</v>
      </c>
      <c r="AQ317" s="16" t="str">
        <f t="shared" si="229"/>
        <v>YLRE</v>
      </c>
      <c r="AR317" s="16" t="str">
        <f t="shared" si="175"/>
        <v>A19RV1107B_YLRE</v>
      </c>
      <c r="AS317" s="16" t="str">
        <f t="shared" si="176"/>
        <v>ok</v>
      </c>
      <c r="AW317" s="16" t="str">
        <f t="shared" si="226"/>
        <v/>
      </c>
      <c r="AX317" s="16" t="str">
        <f t="shared" si="227"/>
        <v/>
      </c>
      <c r="AY317" s="16">
        <f t="shared" si="177"/>
        <v>0</v>
      </c>
    </row>
    <row r="318" spans="1:51" ht="15" customHeight="1" x14ac:dyDescent="0.2">
      <c r="A318" s="16" t="str">
        <f t="shared" si="167"/>
        <v>ID-S01AP1030-00316</v>
      </c>
      <c r="B318" s="17">
        <v>316</v>
      </c>
      <c r="C318" s="17"/>
      <c r="D318" s="18" t="s">
        <v>718</v>
      </c>
      <c r="E318" s="19" t="s">
        <v>719</v>
      </c>
      <c r="F318" s="20"/>
      <c r="G318" s="21" t="s">
        <v>27</v>
      </c>
      <c r="H318" s="22" t="s">
        <v>28</v>
      </c>
      <c r="I318" s="23" t="s">
        <v>556</v>
      </c>
      <c r="J318" s="22" t="s">
        <v>41</v>
      </c>
      <c r="K318" s="22"/>
      <c r="L318" s="22" t="s">
        <v>31</v>
      </c>
      <c r="M318" s="23"/>
      <c r="N318" s="24"/>
      <c r="O318" s="63"/>
      <c r="P318" s="63"/>
      <c r="Q318" s="25" t="s">
        <v>42</v>
      </c>
      <c r="R318" s="26" t="s">
        <v>43</v>
      </c>
      <c r="S318" s="26" t="s">
        <v>44</v>
      </c>
      <c r="T318" s="26" t="s">
        <v>45</v>
      </c>
      <c r="U318" s="26" t="s">
        <v>46</v>
      </c>
      <c r="V318" s="34">
        <v>0</v>
      </c>
      <c r="W318" s="31"/>
      <c r="X318" s="22">
        <v>12</v>
      </c>
      <c r="Y318" s="152" t="str">
        <f t="shared" si="230"/>
        <v>B</v>
      </c>
      <c r="Z318" s="139" t="s">
        <v>2929</v>
      </c>
      <c r="AA318" s="155">
        <f>COUNTIF($Z$1:Z318,Z318)</f>
        <v>20</v>
      </c>
      <c r="AB318" s="83">
        <f t="shared" si="178"/>
        <v>30</v>
      </c>
      <c r="AC318" s="122" t="str">
        <f>VLOOKUP(Z318,'module list'!A:B,2,0)</f>
        <v>DI</v>
      </c>
      <c r="AD318" s="122"/>
      <c r="AE318" s="32"/>
      <c r="AF318" s="33" t="s">
        <v>37</v>
      </c>
      <c r="AG318" s="16" t="str">
        <f t="shared" si="168"/>
        <v>12.1.2</v>
      </c>
      <c r="AH318" s="222" t="str">
        <f t="shared" si="166"/>
        <v>RV1107B dolomia pneu.convey. - in running</v>
      </c>
      <c r="AI318" s="224"/>
      <c r="AJ318" s="16" t="str">
        <f t="shared" si="223"/>
        <v>RV1107B</v>
      </c>
      <c r="AK318" s="16" t="str">
        <f t="shared" si="169"/>
        <v>A19</v>
      </c>
      <c r="AL318" s="16" t="str">
        <f t="shared" si="225"/>
        <v>RV</v>
      </c>
      <c r="AM318" s="16" t="str">
        <f t="shared" si="171"/>
        <v>1107</v>
      </c>
      <c r="AN318" s="16" t="str">
        <f t="shared" si="179"/>
        <v>B</v>
      </c>
      <c r="AO318" s="16" t="str">
        <f t="shared" si="172"/>
        <v>_</v>
      </c>
      <c r="AP318" s="16">
        <f t="shared" si="173"/>
        <v>11</v>
      </c>
      <c r="AQ318" s="16" t="str">
        <f t="shared" si="229"/>
        <v>YLH</v>
      </c>
      <c r="AR318" s="16" t="str">
        <f t="shared" si="175"/>
        <v>A19RV1107B_YLH</v>
      </c>
      <c r="AS318" s="16" t="str">
        <f t="shared" si="176"/>
        <v>ok</v>
      </c>
      <c r="AW318" s="16" t="str">
        <f t="shared" si="226"/>
        <v/>
      </c>
      <c r="AX318" s="16" t="str">
        <f t="shared" si="227"/>
        <v/>
      </c>
      <c r="AY318" s="16">
        <f t="shared" si="177"/>
        <v>0</v>
      </c>
    </row>
    <row r="319" spans="1:51" ht="15" customHeight="1" x14ac:dyDescent="0.2">
      <c r="A319" s="16" t="str">
        <f t="shared" si="167"/>
        <v>ID-S01AP1030-00317</v>
      </c>
      <c r="B319" s="17">
        <v>317</v>
      </c>
      <c r="C319" s="17"/>
      <c r="D319" s="18" t="s">
        <v>720</v>
      </c>
      <c r="E319" s="19" t="s">
        <v>721</v>
      </c>
      <c r="F319" s="20"/>
      <c r="G319" s="21" t="s">
        <v>27</v>
      </c>
      <c r="H319" s="22" t="s">
        <v>28</v>
      </c>
      <c r="I319" s="23" t="s">
        <v>556</v>
      </c>
      <c r="J319" s="22" t="s">
        <v>41</v>
      </c>
      <c r="K319" s="22"/>
      <c r="L319" s="22" t="s">
        <v>31</v>
      </c>
      <c r="M319" s="23"/>
      <c r="N319" s="24"/>
      <c r="O319" s="63"/>
      <c r="P319" s="63"/>
      <c r="Q319" s="25" t="s">
        <v>42</v>
      </c>
      <c r="R319" s="26" t="s">
        <v>43</v>
      </c>
      <c r="S319" s="26" t="s">
        <v>51</v>
      </c>
      <c r="T319" s="26" t="s">
        <v>45</v>
      </c>
      <c r="U319" s="26" t="s">
        <v>46</v>
      </c>
      <c r="V319" s="34">
        <v>0</v>
      </c>
      <c r="W319" s="31"/>
      <c r="X319" s="22">
        <v>12</v>
      </c>
      <c r="Y319" s="152" t="str">
        <f t="shared" si="230"/>
        <v>B</v>
      </c>
      <c r="Z319" s="139" t="s">
        <v>2929</v>
      </c>
      <c r="AA319" s="155">
        <f>COUNTIF($Z$1:Z319,Z319)</f>
        <v>21</v>
      </c>
      <c r="AB319" s="83">
        <f t="shared" si="178"/>
        <v>30</v>
      </c>
      <c r="AC319" s="122" t="str">
        <f>VLOOKUP(Z319,'module list'!A:B,2,0)</f>
        <v>DI</v>
      </c>
      <c r="AD319" s="122"/>
      <c r="AE319" s="32"/>
      <c r="AF319" s="33" t="s">
        <v>37</v>
      </c>
      <c r="AG319" s="16" t="str">
        <f t="shared" si="168"/>
        <v>12.1.2</v>
      </c>
      <c r="AH319" s="222" t="str">
        <f t="shared" si="166"/>
        <v>RV1107B dolomia pneu.convey. - supply fault</v>
      </c>
      <c r="AI319" s="224"/>
      <c r="AJ319" s="16" t="str">
        <f t="shared" si="223"/>
        <v>RV1107B</v>
      </c>
      <c r="AK319" s="16" t="str">
        <f t="shared" si="169"/>
        <v>A19</v>
      </c>
      <c r="AL319" s="16" t="str">
        <f t="shared" si="225"/>
        <v>RV</v>
      </c>
      <c r="AM319" s="16" t="str">
        <f t="shared" si="171"/>
        <v>1107</v>
      </c>
      <c r="AN319" s="16" t="str">
        <f t="shared" si="179"/>
        <v>B</v>
      </c>
      <c r="AO319" s="16" t="str">
        <f t="shared" si="172"/>
        <v>_</v>
      </c>
      <c r="AP319" s="16">
        <f t="shared" si="173"/>
        <v>11</v>
      </c>
      <c r="AQ319" s="16" t="str">
        <f t="shared" si="229"/>
        <v>YSG</v>
      </c>
      <c r="AR319" s="16" t="str">
        <f t="shared" si="175"/>
        <v>A19RV1107B_YSG</v>
      </c>
      <c r="AS319" s="16" t="str">
        <f t="shared" si="176"/>
        <v>ok</v>
      </c>
      <c r="AW319" s="16" t="str">
        <f t="shared" si="226"/>
        <v/>
      </c>
      <c r="AX319" s="16" t="str">
        <f t="shared" si="227"/>
        <v/>
      </c>
      <c r="AY319" s="16">
        <f t="shared" si="177"/>
        <v>0</v>
      </c>
    </row>
    <row r="320" spans="1:51" ht="15" customHeight="1" x14ac:dyDescent="0.2">
      <c r="A320" s="16" t="str">
        <f t="shared" si="167"/>
        <v>ID-S01AP1030-00318</v>
      </c>
      <c r="B320" s="17">
        <v>318</v>
      </c>
      <c r="C320" s="17"/>
      <c r="D320" s="18" t="s">
        <v>722</v>
      </c>
      <c r="E320" s="19" t="s">
        <v>723</v>
      </c>
      <c r="F320" s="20"/>
      <c r="G320" s="21" t="s">
        <v>27</v>
      </c>
      <c r="H320" s="22" t="s">
        <v>28</v>
      </c>
      <c r="I320" s="23" t="s">
        <v>556</v>
      </c>
      <c r="J320" s="22" t="s">
        <v>41</v>
      </c>
      <c r="K320" s="22"/>
      <c r="L320" s="22" t="s">
        <v>31</v>
      </c>
      <c r="M320" s="23"/>
      <c r="N320" s="24"/>
      <c r="O320" s="63"/>
      <c r="P320" s="63"/>
      <c r="Q320" s="25" t="s">
        <v>54</v>
      </c>
      <c r="R320" s="26" t="s">
        <v>55</v>
      </c>
      <c r="S320" s="26" t="s">
        <v>44</v>
      </c>
      <c r="T320" s="26" t="s">
        <v>56</v>
      </c>
      <c r="U320" s="26" t="s">
        <v>57</v>
      </c>
      <c r="V320" s="34">
        <v>0</v>
      </c>
      <c r="W320" s="31"/>
      <c r="X320" s="22">
        <v>12</v>
      </c>
      <c r="Y320" s="152"/>
      <c r="Z320" s="139" t="s">
        <v>2945</v>
      </c>
      <c r="AA320" s="155">
        <f>COUNTIF($Z$1:Z320,Z320)</f>
        <v>23</v>
      </c>
      <c r="AB320" s="83">
        <f t="shared" si="178"/>
        <v>39</v>
      </c>
      <c r="AC320" s="122" t="str">
        <f>VLOOKUP(Z320,'module list'!A:B,2,0)</f>
        <v>DO</v>
      </c>
      <c r="AD320" s="122"/>
      <c r="AE320" s="32"/>
      <c r="AF320" s="33" t="s">
        <v>37</v>
      </c>
      <c r="AG320" s="16" t="str">
        <f t="shared" si="168"/>
        <v>12.1.2</v>
      </c>
      <c r="AH320" s="222" t="str">
        <f t="shared" si="166"/>
        <v>RV1107B dolomia pneu.convey. - start/stop</v>
      </c>
      <c r="AI320" s="224"/>
      <c r="AJ320" s="16" t="str">
        <f t="shared" si="223"/>
        <v>RV1107B</v>
      </c>
      <c r="AK320" s="16" t="str">
        <f t="shared" si="169"/>
        <v>A19</v>
      </c>
      <c r="AL320" s="16" t="str">
        <f t="shared" si="225"/>
        <v>RV</v>
      </c>
      <c r="AM320" s="16" t="str">
        <f t="shared" si="171"/>
        <v>1107</v>
      </c>
      <c r="AN320" s="16" t="str">
        <f t="shared" si="179"/>
        <v>B</v>
      </c>
      <c r="AO320" s="16" t="str">
        <f t="shared" si="172"/>
        <v>_</v>
      </c>
      <c r="AP320" s="16">
        <f t="shared" si="173"/>
        <v>11</v>
      </c>
      <c r="AQ320" s="16" t="str">
        <f t="shared" si="229"/>
        <v>HSH</v>
      </c>
      <c r="AR320" s="16" t="str">
        <f t="shared" si="175"/>
        <v>A19RV1107B_HSH</v>
      </c>
      <c r="AS320" s="16" t="str">
        <f t="shared" si="176"/>
        <v>ok</v>
      </c>
      <c r="AW320" s="16" t="str">
        <f t="shared" si="226"/>
        <v/>
      </c>
      <c r="AX320" s="16" t="str">
        <f t="shared" si="227"/>
        <v/>
      </c>
      <c r="AY320" s="16">
        <f t="shared" si="177"/>
        <v>0</v>
      </c>
    </row>
    <row r="321" spans="1:51" ht="15" hidden="1" customHeight="1" x14ac:dyDescent="0.2">
      <c r="A321" s="16" t="str">
        <f t="shared" si="167"/>
        <v>ID-S01AP1030-00319</v>
      </c>
      <c r="B321" s="17">
        <v>319</v>
      </c>
      <c r="C321" s="17"/>
      <c r="D321" s="45" t="s">
        <v>724</v>
      </c>
      <c r="E321" s="35" t="s">
        <v>725</v>
      </c>
      <c r="F321" s="46"/>
      <c r="G321" s="21" t="s">
        <v>27</v>
      </c>
      <c r="H321" s="37" t="s">
        <v>28</v>
      </c>
      <c r="I321" s="36" t="s">
        <v>556</v>
      </c>
      <c r="J321" s="37" t="s">
        <v>41</v>
      </c>
      <c r="K321" s="37"/>
      <c r="L321" s="22" t="s">
        <v>31</v>
      </c>
      <c r="M321" s="36"/>
      <c r="N321" s="38"/>
      <c r="O321" s="86"/>
      <c r="P321" s="86"/>
      <c r="Q321" s="39" t="s">
        <v>42</v>
      </c>
      <c r="R321" s="40" t="s">
        <v>43</v>
      </c>
      <c r="S321" s="47" t="s">
        <v>44</v>
      </c>
      <c r="T321" s="48" t="s">
        <v>45</v>
      </c>
      <c r="U321" s="49" t="s">
        <v>46</v>
      </c>
      <c r="V321" s="50">
        <v>0</v>
      </c>
      <c r="W321" s="43"/>
      <c r="X321" s="22"/>
      <c r="Y321" s="153"/>
      <c r="Z321" s="158"/>
      <c r="AA321" s="155">
        <f>COUNTIF($Z$1:Z321,Z321)</f>
        <v>0</v>
      </c>
      <c r="AB321" s="83">
        <f t="shared" si="178"/>
        <v>0</v>
      </c>
      <c r="AC321" s="122" t="e">
        <f>VLOOKUP(Z321,'module list'!A:B,2,0)</f>
        <v>#N/A</v>
      </c>
      <c r="AD321" s="37"/>
      <c r="AE321" s="44" t="s">
        <v>172</v>
      </c>
      <c r="AF321" s="33" t="s">
        <v>37</v>
      </c>
      <c r="AG321" s="16" t="str">
        <f t="shared" si="168"/>
        <v/>
      </c>
      <c r="AH321" s="222" t="str">
        <f t="shared" si="166"/>
        <v>RV1159 dolomia pneu.convey. - in remote</v>
      </c>
      <c r="AI321" s="224"/>
      <c r="AJ321" s="16" t="str">
        <f t="shared" si="223"/>
        <v>RV1159</v>
      </c>
      <c r="AK321" s="16" t="str">
        <f t="shared" si="169"/>
        <v>A19</v>
      </c>
      <c r="AL321" s="16" t="str">
        <f t="shared" si="225"/>
        <v>RV</v>
      </c>
      <c r="AM321" s="16" t="str">
        <f t="shared" si="171"/>
        <v>1159</v>
      </c>
      <c r="AO321" s="16" t="str">
        <f t="shared" si="172"/>
        <v>_</v>
      </c>
      <c r="AP321" s="16">
        <f t="shared" si="173"/>
        <v>10</v>
      </c>
      <c r="AQ321" s="16" t="str">
        <f t="shared" si="229"/>
        <v>YLRE</v>
      </c>
      <c r="AR321" s="16" t="str">
        <f t="shared" si="175"/>
        <v>A19RV1159_YLRE</v>
      </c>
      <c r="AS321" s="16" t="str">
        <f t="shared" si="176"/>
        <v>ok</v>
      </c>
      <c r="AW321" s="16" t="str">
        <f t="shared" si="196"/>
        <v/>
      </c>
      <c r="AX321" s="16" t="str">
        <f t="shared" si="183"/>
        <v/>
      </c>
      <c r="AY321" s="16">
        <f t="shared" si="177"/>
        <v>0</v>
      </c>
    </row>
    <row r="322" spans="1:51" ht="15" hidden="1" customHeight="1" x14ac:dyDescent="0.2">
      <c r="A322" s="16" t="str">
        <f t="shared" si="167"/>
        <v>ID-S01AP1030-00320</v>
      </c>
      <c r="B322" s="17">
        <v>320</v>
      </c>
      <c r="C322" s="17"/>
      <c r="D322" s="45" t="s">
        <v>726</v>
      </c>
      <c r="E322" s="35" t="s">
        <v>727</v>
      </c>
      <c r="F322" s="46"/>
      <c r="G322" s="21" t="s">
        <v>27</v>
      </c>
      <c r="H322" s="37" t="s">
        <v>28</v>
      </c>
      <c r="I322" s="36" t="s">
        <v>556</v>
      </c>
      <c r="J322" s="37" t="s">
        <v>41</v>
      </c>
      <c r="K322" s="37"/>
      <c r="L322" s="22" t="s">
        <v>31</v>
      </c>
      <c r="M322" s="36"/>
      <c r="N322" s="38"/>
      <c r="O322" s="86"/>
      <c r="P322" s="86"/>
      <c r="Q322" s="39" t="s">
        <v>42</v>
      </c>
      <c r="R322" s="40" t="s">
        <v>43</v>
      </c>
      <c r="S322" s="47" t="s">
        <v>44</v>
      </c>
      <c r="T322" s="48" t="s">
        <v>45</v>
      </c>
      <c r="U322" s="49" t="s">
        <v>46</v>
      </c>
      <c r="V322" s="50">
        <v>0</v>
      </c>
      <c r="W322" s="43"/>
      <c r="X322" s="22"/>
      <c r="Y322" s="153"/>
      <c r="Z322" s="158"/>
      <c r="AA322" s="155">
        <f>COUNTIF($Z$1:Z322,Z322)</f>
        <v>0</v>
      </c>
      <c r="AB322" s="83">
        <f t="shared" si="178"/>
        <v>0</v>
      </c>
      <c r="AC322" s="122" t="e">
        <f>VLOOKUP(Z322,'module list'!A:B,2,0)</f>
        <v>#N/A</v>
      </c>
      <c r="AD322" s="37"/>
      <c r="AE322" s="44" t="s">
        <v>172</v>
      </c>
      <c r="AF322" s="33" t="s">
        <v>37</v>
      </c>
      <c r="AG322" s="16" t="str">
        <f t="shared" si="168"/>
        <v/>
      </c>
      <c r="AH322" s="222" t="str">
        <f t="shared" si="166"/>
        <v>RV1159 dolomia pneu.convey. - in running</v>
      </c>
      <c r="AI322" s="224"/>
      <c r="AJ322" s="16" t="str">
        <f t="shared" si="223"/>
        <v>RV1159</v>
      </c>
      <c r="AK322" s="16" t="str">
        <f t="shared" si="169"/>
        <v>A19</v>
      </c>
      <c r="AL322" s="16" t="str">
        <f t="shared" si="225"/>
        <v>RV</v>
      </c>
      <c r="AM322" s="16" t="str">
        <f t="shared" si="171"/>
        <v>1159</v>
      </c>
      <c r="AO322" s="16" t="str">
        <f t="shared" si="172"/>
        <v>_</v>
      </c>
      <c r="AP322" s="16">
        <f t="shared" si="173"/>
        <v>10</v>
      </c>
      <c r="AQ322" s="16" t="str">
        <f t="shared" si="229"/>
        <v>YLH</v>
      </c>
      <c r="AR322" s="16" t="str">
        <f t="shared" si="175"/>
        <v>A19RV1159_YLH</v>
      </c>
      <c r="AS322" s="16" t="str">
        <f t="shared" si="176"/>
        <v>ok</v>
      </c>
      <c r="AW322" s="16" t="str">
        <f t="shared" si="196"/>
        <v/>
      </c>
      <c r="AX322" s="16" t="str">
        <f t="shared" si="183"/>
        <v/>
      </c>
      <c r="AY322" s="16">
        <f t="shared" si="177"/>
        <v>0</v>
      </c>
    </row>
    <row r="323" spans="1:51" ht="15" hidden="1" customHeight="1" x14ac:dyDescent="0.2">
      <c r="A323" s="16" t="str">
        <f t="shared" si="167"/>
        <v>ID-S01AP1030-00321</v>
      </c>
      <c r="B323" s="17">
        <v>321</v>
      </c>
      <c r="C323" s="17"/>
      <c r="D323" s="45" t="s">
        <v>728</v>
      </c>
      <c r="E323" s="35" t="s">
        <v>729</v>
      </c>
      <c r="F323" s="46"/>
      <c r="G323" s="21" t="s">
        <v>27</v>
      </c>
      <c r="H323" s="37" t="s">
        <v>28</v>
      </c>
      <c r="I323" s="36" t="s">
        <v>556</v>
      </c>
      <c r="J323" s="37" t="s">
        <v>41</v>
      </c>
      <c r="K323" s="37"/>
      <c r="L323" s="22" t="s">
        <v>31</v>
      </c>
      <c r="M323" s="36"/>
      <c r="N323" s="38"/>
      <c r="O323" s="86"/>
      <c r="P323" s="86"/>
      <c r="Q323" s="39" t="s">
        <v>42</v>
      </c>
      <c r="R323" s="40" t="s">
        <v>43</v>
      </c>
      <c r="S323" s="47" t="s">
        <v>51</v>
      </c>
      <c r="T323" s="48" t="s">
        <v>45</v>
      </c>
      <c r="U323" s="49" t="s">
        <v>46</v>
      </c>
      <c r="V323" s="50">
        <v>0</v>
      </c>
      <c r="W323" s="43"/>
      <c r="X323" s="22"/>
      <c r="Y323" s="153"/>
      <c r="Z323" s="158"/>
      <c r="AA323" s="155">
        <f>COUNTIF($Z$1:Z323,Z323)</f>
        <v>0</v>
      </c>
      <c r="AB323" s="83">
        <f t="shared" si="178"/>
        <v>0</v>
      </c>
      <c r="AC323" s="122" t="e">
        <f>VLOOKUP(Z323,'module list'!A:B,2,0)</f>
        <v>#N/A</v>
      </c>
      <c r="AD323" s="37"/>
      <c r="AE323" s="44" t="s">
        <v>172</v>
      </c>
      <c r="AF323" s="33" t="s">
        <v>37</v>
      </c>
      <c r="AG323" s="16" t="str">
        <f t="shared" si="168"/>
        <v/>
      </c>
      <c r="AH323" s="222" t="str">
        <f t="shared" ref="AH323:AH386" si="231">RIGHT(E323,LEN(E323)-FIND(" ",E323))</f>
        <v>RV1159 dolomia pneu.convey. - supply fault</v>
      </c>
      <c r="AI323" s="224"/>
      <c r="AJ323" s="16" t="str">
        <f t="shared" si="223"/>
        <v>RV1159</v>
      </c>
      <c r="AK323" s="16" t="str">
        <f t="shared" si="169"/>
        <v>A19</v>
      </c>
      <c r="AL323" s="16" t="str">
        <f t="shared" si="225"/>
        <v>RV</v>
      </c>
      <c r="AM323" s="16" t="str">
        <f t="shared" si="171"/>
        <v>1159</v>
      </c>
      <c r="AO323" s="16" t="str">
        <f t="shared" si="172"/>
        <v>_</v>
      </c>
      <c r="AP323" s="16">
        <f t="shared" si="173"/>
        <v>10</v>
      </c>
      <c r="AQ323" s="16" t="str">
        <f t="shared" si="229"/>
        <v>YSG</v>
      </c>
      <c r="AR323" s="16" t="str">
        <f t="shared" si="175"/>
        <v>A19RV1159_YSG</v>
      </c>
      <c r="AS323" s="16" t="str">
        <f t="shared" si="176"/>
        <v>ok</v>
      </c>
      <c r="AW323" s="16" t="str">
        <f t="shared" si="196"/>
        <v/>
      </c>
      <c r="AX323" s="16" t="str">
        <f t="shared" si="183"/>
        <v/>
      </c>
      <c r="AY323" s="16">
        <f t="shared" si="177"/>
        <v>0</v>
      </c>
    </row>
    <row r="324" spans="1:51" ht="15" hidden="1" customHeight="1" x14ac:dyDescent="0.2">
      <c r="A324" s="16" t="str">
        <f t="shared" ref="A324:A387" si="232">"ID-"&amp;L324&amp;"-"&amp;TEXT(B324,"00000")</f>
        <v>ID-S01AP1030-00322</v>
      </c>
      <c r="B324" s="17">
        <v>322</v>
      </c>
      <c r="C324" s="17"/>
      <c r="D324" s="45" t="s">
        <v>730</v>
      </c>
      <c r="E324" s="35" t="s">
        <v>731</v>
      </c>
      <c r="F324" s="46"/>
      <c r="G324" s="21" t="s">
        <v>27</v>
      </c>
      <c r="H324" s="37" t="s">
        <v>28</v>
      </c>
      <c r="I324" s="36" t="s">
        <v>556</v>
      </c>
      <c r="J324" s="37" t="s">
        <v>41</v>
      </c>
      <c r="K324" s="37"/>
      <c r="L324" s="22" t="s">
        <v>31</v>
      </c>
      <c r="M324" s="36"/>
      <c r="N324" s="38"/>
      <c r="O324" s="86"/>
      <c r="P324" s="86"/>
      <c r="Q324" s="39" t="s">
        <v>54</v>
      </c>
      <c r="R324" s="40" t="s">
        <v>55</v>
      </c>
      <c r="S324" s="47" t="s">
        <v>44</v>
      </c>
      <c r="T324" s="48" t="s">
        <v>56</v>
      </c>
      <c r="U324" s="49" t="s">
        <v>57</v>
      </c>
      <c r="V324" s="50">
        <v>0</v>
      </c>
      <c r="W324" s="43"/>
      <c r="X324" s="22"/>
      <c r="Y324" s="153"/>
      <c r="Z324" s="158"/>
      <c r="AA324" s="155">
        <f>COUNTIF($Z$1:Z324,Z324)</f>
        <v>0</v>
      </c>
      <c r="AB324" s="83">
        <f t="shared" si="178"/>
        <v>0</v>
      </c>
      <c r="AC324" s="122" t="e">
        <f>VLOOKUP(Z324,'module list'!A:B,2,0)</f>
        <v>#N/A</v>
      </c>
      <c r="AD324" s="37"/>
      <c r="AE324" s="44" t="s">
        <v>172</v>
      </c>
      <c r="AF324" s="33" t="s">
        <v>37</v>
      </c>
      <c r="AG324" s="16" t="str">
        <f t="shared" ref="AG324:AG387" si="233">LEFT(Z324,6)</f>
        <v/>
      </c>
      <c r="AH324" s="222" t="str">
        <f t="shared" si="231"/>
        <v>RV1159 dolomia pneu.convey. - start/stop</v>
      </c>
      <c r="AI324" s="224"/>
      <c r="AJ324" s="16" t="str">
        <f t="shared" si="223"/>
        <v>RV1159</v>
      </c>
      <c r="AK324" s="16" t="str">
        <f t="shared" ref="AK324:AK387" si="234">LEFT(D324,3)</f>
        <v>A19</v>
      </c>
      <c r="AL324" s="16" t="str">
        <f t="shared" si="225"/>
        <v>RV</v>
      </c>
      <c r="AM324" s="16" t="str">
        <f t="shared" ref="AM324:AM387" si="235">MID(D324,LEN(AK324)+LEN(AL324)+1,4)</f>
        <v>1159</v>
      </c>
      <c r="AO324" s="16" t="str">
        <f t="shared" ref="AO324:AO387" si="236">IF(ISNUMBER(AP324),"_","")</f>
        <v>_</v>
      </c>
      <c r="AP324" s="16">
        <f t="shared" ref="AP324:AP387" si="237">IFERROR(FIND("_",D324),"")</f>
        <v>10</v>
      </c>
      <c r="AQ324" s="16" t="str">
        <f t="shared" si="229"/>
        <v>HSH</v>
      </c>
      <c r="AR324" s="16" t="str">
        <f t="shared" ref="AR324:AR387" si="238">_xlfn.CONCAT(AK324:AO324,AQ324)</f>
        <v>A19RV1159_HSH</v>
      </c>
      <c r="AS324" s="16" t="str">
        <f t="shared" ref="AS324:AS387" si="239">IF(AR324=D324,"ok")</f>
        <v>ok</v>
      </c>
      <c r="AW324" s="16" t="str">
        <f t="shared" si="196"/>
        <v/>
      </c>
      <c r="AX324" s="16" t="str">
        <f t="shared" ref="AX324:AX387" si="240">IFERROR(IF(FIND("AI",AC324,1),U324,""),"")</f>
        <v/>
      </c>
      <c r="AY324" s="16">
        <f t="shared" ref="AY324:AY387" si="241">V324</f>
        <v>0</v>
      </c>
    </row>
    <row r="325" spans="1:51" ht="15" customHeight="1" x14ac:dyDescent="0.2">
      <c r="A325" s="16" t="str">
        <f t="shared" si="232"/>
        <v>ID-S01AP1030-00323</v>
      </c>
      <c r="B325" s="17">
        <v>323</v>
      </c>
      <c r="C325" s="17"/>
      <c r="D325" s="18" t="s">
        <v>732</v>
      </c>
      <c r="E325" s="19" t="s">
        <v>733</v>
      </c>
      <c r="F325" s="20"/>
      <c r="G325" s="21" t="s">
        <v>27</v>
      </c>
      <c r="H325" s="22" t="s">
        <v>28</v>
      </c>
      <c r="I325" s="23" t="s">
        <v>556</v>
      </c>
      <c r="J325" s="22" t="s">
        <v>593</v>
      </c>
      <c r="K325" s="22"/>
      <c r="L325" s="22" t="s">
        <v>31</v>
      </c>
      <c r="M325" s="23"/>
      <c r="N325" s="24"/>
      <c r="O325" s="63"/>
      <c r="P325" s="63"/>
      <c r="Q325" s="25" t="s">
        <v>54</v>
      </c>
      <c r="R325" s="26" t="s">
        <v>201</v>
      </c>
      <c r="S325" s="26" t="s">
        <v>44</v>
      </c>
      <c r="T325" s="26" t="s">
        <v>56</v>
      </c>
      <c r="U325" s="26" t="s">
        <v>46</v>
      </c>
      <c r="V325" s="34">
        <v>0</v>
      </c>
      <c r="W325" s="31"/>
      <c r="X325" s="22">
        <v>12</v>
      </c>
      <c r="Y325" s="152"/>
      <c r="Z325" s="139" t="s">
        <v>2949</v>
      </c>
      <c r="AA325" s="155">
        <f>COUNTIF($Z$1:Z325,Z325)</f>
        <v>16</v>
      </c>
      <c r="AB325" s="83">
        <f t="shared" ref="AB325:AB388" si="242">COUNTIF(Z:Z,Z325)</f>
        <v>30</v>
      </c>
      <c r="AC325" s="122" t="str">
        <f>VLOOKUP(Z325,'module list'!A:B,2,0)</f>
        <v>DO</v>
      </c>
      <c r="AD325" s="122"/>
      <c r="AE325" s="32"/>
      <c r="AF325" s="33" t="s">
        <v>37</v>
      </c>
      <c r="AG325" s="16" t="str">
        <f t="shared" si="233"/>
        <v>12.1.6</v>
      </c>
      <c r="AH325" s="222" t="str">
        <f t="shared" si="231"/>
        <v>SOV1304A fluid dolomia compr.air SI1100A - open</v>
      </c>
      <c r="AI325" s="224"/>
      <c r="AJ325" s="16" t="str">
        <f t="shared" si="223"/>
        <v>SOV1304A</v>
      </c>
      <c r="AK325" s="16" t="str">
        <f t="shared" si="234"/>
        <v>A19</v>
      </c>
      <c r="AL325" s="16" t="str">
        <f t="shared" ref="AL325:AL327" si="243">MID(D325,4,3)</f>
        <v>SOV</v>
      </c>
      <c r="AM325" s="16" t="str">
        <f t="shared" si="235"/>
        <v>1304</v>
      </c>
      <c r="AN325" s="16" t="str">
        <f t="shared" ref="AN325:AN327" si="244">MID(D325,11,1)</f>
        <v>A</v>
      </c>
      <c r="AO325" s="16" t="str">
        <f t="shared" si="236"/>
        <v>_</v>
      </c>
      <c r="AP325" s="16">
        <f t="shared" si="237"/>
        <v>12</v>
      </c>
      <c r="AQ325" s="16" t="str">
        <f t="shared" si="229"/>
        <v>HSH</v>
      </c>
      <c r="AR325" s="16" t="str">
        <f t="shared" si="238"/>
        <v>A19SOV1304A_HSH</v>
      </c>
      <c r="AS325" s="16" t="str">
        <f t="shared" si="239"/>
        <v>ok</v>
      </c>
      <c r="AW325" s="16" t="str">
        <f t="shared" ref="AW325:AW332" si="245">IFERROR(IF(FIND("A",Q325,1),S325,""),"")</f>
        <v/>
      </c>
      <c r="AX325" s="16" t="str">
        <f t="shared" ref="AX325:AX332" si="246">IFERROR(IF(FIND("AI",Q325,1),U325,""),"")</f>
        <v/>
      </c>
      <c r="AY325" s="16">
        <f t="shared" si="241"/>
        <v>0</v>
      </c>
    </row>
    <row r="326" spans="1:51" ht="15" customHeight="1" x14ac:dyDescent="0.2">
      <c r="A326" s="16" t="str">
        <f t="shared" si="232"/>
        <v>ID-S01AP1030-00324</v>
      </c>
      <c r="B326" s="17">
        <v>324</v>
      </c>
      <c r="C326" s="17"/>
      <c r="D326" s="18" t="s">
        <v>734</v>
      </c>
      <c r="E326" s="19" t="s">
        <v>735</v>
      </c>
      <c r="F326" s="20"/>
      <c r="G326" s="21" t="s">
        <v>27</v>
      </c>
      <c r="H326" s="22" t="s">
        <v>28</v>
      </c>
      <c r="I326" s="23" t="s">
        <v>556</v>
      </c>
      <c r="J326" s="22" t="s">
        <v>593</v>
      </c>
      <c r="K326" s="22"/>
      <c r="L326" s="22" t="s">
        <v>31</v>
      </c>
      <c r="M326" s="23"/>
      <c r="N326" s="24"/>
      <c r="O326" s="63"/>
      <c r="P326" s="63"/>
      <c r="Q326" s="25" t="s">
        <v>54</v>
      </c>
      <c r="R326" s="26" t="s">
        <v>201</v>
      </c>
      <c r="S326" s="26" t="s">
        <v>44</v>
      </c>
      <c r="T326" s="26" t="s">
        <v>56</v>
      </c>
      <c r="U326" s="26" t="s">
        <v>46</v>
      </c>
      <c r="V326" s="34">
        <v>0</v>
      </c>
      <c r="W326" s="31"/>
      <c r="X326" s="22">
        <v>12</v>
      </c>
      <c r="Y326" s="152"/>
      <c r="Z326" s="139" t="s">
        <v>2949</v>
      </c>
      <c r="AA326" s="155">
        <f>COUNTIF($Z$1:Z326,Z326)</f>
        <v>17</v>
      </c>
      <c r="AB326" s="83">
        <f t="shared" si="242"/>
        <v>30</v>
      </c>
      <c r="AC326" s="122" t="str">
        <f>VLOOKUP(Z326,'module list'!A:B,2,0)</f>
        <v>DO</v>
      </c>
      <c r="AD326" s="122"/>
      <c r="AE326" s="32"/>
      <c r="AF326" s="33" t="s">
        <v>37</v>
      </c>
      <c r="AG326" s="16" t="str">
        <f t="shared" si="233"/>
        <v>12.1.6</v>
      </c>
      <c r="AH326" s="222" t="str">
        <f t="shared" si="231"/>
        <v>SOV1305A fluid dolomia compr.air SI1100A - open</v>
      </c>
      <c r="AI326" s="224"/>
      <c r="AJ326" s="16" t="str">
        <f t="shared" si="223"/>
        <v>SOV1305A</v>
      </c>
      <c r="AK326" s="16" t="str">
        <f t="shared" si="234"/>
        <v>A19</v>
      </c>
      <c r="AL326" s="16" t="str">
        <f t="shared" si="243"/>
        <v>SOV</v>
      </c>
      <c r="AM326" s="16" t="str">
        <f t="shared" si="235"/>
        <v>1305</v>
      </c>
      <c r="AN326" s="16" t="str">
        <f t="shared" si="244"/>
        <v>A</v>
      </c>
      <c r="AO326" s="16" t="str">
        <f t="shared" si="236"/>
        <v>_</v>
      </c>
      <c r="AP326" s="16">
        <f t="shared" si="237"/>
        <v>12</v>
      </c>
      <c r="AQ326" s="16" t="str">
        <f t="shared" si="229"/>
        <v>HSH</v>
      </c>
      <c r="AR326" s="16" t="str">
        <f t="shared" si="238"/>
        <v>A19SOV1305A_HSH</v>
      </c>
      <c r="AS326" s="16" t="str">
        <f t="shared" si="239"/>
        <v>ok</v>
      </c>
      <c r="AW326" s="16" t="str">
        <f t="shared" si="245"/>
        <v/>
      </c>
      <c r="AX326" s="16" t="str">
        <f t="shared" si="246"/>
        <v/>
      </c>
      <c r="AY326" s="16">
        <f t="shared" si="241"/>
        <v>0</v>
      </c>
    </row>
    <row r="327" spans="1:51" ht="15" customHeight="1" x14ac:dyDescent="0.2">
      <c r="A327" s="16" t="str">
        <f t="shared" si="232"/>
        <v>ID-S01AP1030-00325</v>
      </c>
      <c r="B327" s="17">
        <v>325</v>
      </c>
      <c r="C327" s="17"/>
      <c r="D327" s="18" t="s">
        <v>736</v>
      </c>
      <c r="E327" s="19" t="s">
        <v>737</v>
      </c>
      <c r="F327" s="20"/>
      <c r="G327" s="21" t="s">
        <v>27</v>
      </c>
      <c r="H327" s="22" t="s">
        <v>28</v>
      </c>
      <c r="I327" s="23" t="s">
        <v>556</v>
      </c>
      <c r="J327" s="22" t="s">
        <v>593</v>
      </c>
      <c r="K327" s="22"/>
      <c r="L327" s="22" t="s">
        <v>31</v>
      </c>
      <c r="M327" s="23"/>
      <c r="N327" s="24"/>
      <c r="O327" s="63"/>
      <c r="P327" s="63"/>
      <c r="Q327" s="25" t="s">
        <v>54</v>
      </c>
      <c r="R327" s="26" t="s">
        <v>201</v>
      </c>
      <c r="S327" s="26" t="s">
        <v>44</v>
      </c>
      <c r="T327" s="26" t="s">
        <v>56</v>
      </c>
      <c r="U327" s="26" t="s">
        <v>46</v>
      </c>
      <c r="V327" s="34">
        <v>0</v>
      </c>
      <c r="W327" s="31"/>
      <c r="X327" s="22">
        <v>12</v>
      </c>
      <c r="Y327" s="152"/>
      <c r="Z327" s="139" t="s">
        <v>2949</v>
      </c>
      <c r="AA327" s="155">
        <f>COUNTIF($Z$1:Z327,Z327)</f>
        <v>18</v>
      </c>
      <c r="AB327" s="83">
        <f t="shared" si="242"/>
        <v>30</v>
      </c>
      <c r="AC327" s="122" t="str">
        <f>VLOOKUP(Z327,'module list'!A:B,2,0)</f>
        <v>DO</v>
      </c>
      <c r="AD327" s="122"/>
      <c r="AE327" s="32"/>
      <c r="AF327" s="33" t="s">
        <v>37</v>
      </c>
      <c r="AG327" s="16" t="str">
        <f t="shared" si="233"/>
        <v>12.1.6</v>
      </c>
      <c r="AH327" s="222" t="str">
        <f t="shared" si="231"/>
        <v>SOV1306A fluid dolomia compr.air HP1101A - open</v>
      </c>
      <c r="AI327" s="224"/>
      <c r="AJ327" s="16" t="str">
        <f t="shared" si="223"/>
        <v>SOV1306A</v>
      </c>
      <c r="AK327" s="16" t="str">
        <f t="shared" si="234"/>
        <v>A19</v>
      </c>
      <c r="AL327" s="16" t="str">
        <f t="shared" si="243"/>
        <v>SOV</v>
      </c>
      <c r="AM327" s="16" t="str">
        <f t="shared" si="235"/>
        <v>1306</v>
      </c>
      <c r="AN327" s="16" t="str">
        <f t="shared" si="244"/>
        <v>A</v>
      </c>
      <c r="AO327" s="16" t="str">
        <f t="shared" si="236"/>
        <v>_</v>
      </c>
      <c r="AP327" s="16">
        <f t="shared" si="237"/>
        <v>12</v>
      </c>
      <c r="AQ327" s="16" t="str">
        <f t="shared" si="229"/>
        <v>HSH</v>
      </c>
      <c r="AR327" s="16" t="str">
        <f t="shared" si="238"/>
        <v>A19SOV1306A_HSH</v>
      </c>
      <c r="AS327" s="16" t="str">
        <f t="shared" si="239"/>
        <v>ok</v>
      </c>
      <c r="AW327" s="16" t="str">
        <f t="shared" si="245"/>
        <v/>
      </c>
      <c r="AX327" s="16" t="str">
        <f t="shared" si="246"/>
        <v/>
      </c>
      <c r="AY327" s="16">
        <f t="shared" si="241"/>
        <v>0</v>
      </c>
    </row>
    <row r="328" spans="1:51" ht="15" customHeight="1" x14ac:dyDescent="0.2">
      <c r="A328" s="16" t="str">
        <f t="shared" si="232"/>
        <v>ID-S01AP1030-00326</v>
      </c>
      <c r="B328" s="17">
        <v>326</v>
      </c>
      <c r="C328" s="17"/>
      <c r="D328" s="18" t="s">
        <v>738</v>
      </c>
      <c r="E328" s="19" t="s">
        <v>739</v>
      </c>
      <c r="F328" s="20"/>
      <c r="G328" s="21" t="s">
        <v>27</v>
      </c>
      <c r="H328" s="22" t="s">
        <v>28</v>
      </c>
      <c r="I328" s="23" t="s">
        <v>556</v>
      </c>
      <c r="J328" s="22" t="s">
        <v>700</v>
      </c>
      <c r="K328" s="22"/>
      <c r="L328" s="22" t="s">
        <v>31</v>
      </c>
      <c r="M328" s="23"/>
      <c r="N328" s="24"/>
      <c r="O328" s="63"/>
      <c r="P328" s="63"/>
      <c r="Q328" s="25" t="s">
        <v>32</v>
      </c>
      <c r="R328" s="26" t="s">
        <v>33</v>
      </c>
      <c r="S328" s="27" t="s">
        <v>34</v>
      </c>
      <c r="T328" s="28" t="s">
        <v>35</v>
      </c>
      <c r="U328" s="29">
        <v>100</v>
      </c>
      <c r="V328" s="30" t="s">
        <v>332</v>
      </c>
      <c r="W328" s="31"/>
      <c r="X328" s="22">
        <v>12</v>
      </c>
      <c r="Y328" s="152"/>
      <c r="Z328" s="139" t="s">
        <v>2964</v>
      </c>
      <c r="AA328" s="155">
        <f>COUNTIF($Z$1:Z328,Z328)</f>
        <v>8</v>
      </c>
      <c r="AB328" s="83">
        <f t="shared" si="242"/>
        <v>11</v>
      </c>
      <c r="AC328" s="122" t="str">
        <f>VLOOKUP(Z328,'module list'!A:B,2,0)</f>
        <v>AI</v>
      </c>
      <c r="AD328" s="122"/>
      <c r="AE328" s="32"/>
      <c r="AF328" s="24" t="s">
        <v>37</v>
      </c>
      <c r="AG328" s="16" t="str">
        <f t="shared" si="233"/>
        <v>12.1.5</v>
      </c>
      <c r="AH328" s="222" t="str">
        <f t="shared" si="231"/>
        <v>TT1106A dolomia pneu.convey.</v>
      </c>
      <c r="AI328" s="224"/>
      <c r="AJ328" s="16" t="str">
        <f t="shared" si="223"/>
        <v>TT1106A</v>
      </c>
      <c r="AK328" s="16" t="str">
        <f t="shared" si="234"/>
        <v>A19</v>
      </c>
      <c r="AL328" s="16" t="str">
        <f t="shared" ref="AL328:AL329" si="247">MID(D328,4,2)</f>
        <v>TI</v>
      </c>
      <c r="AM328" s="16" t="str">
        <f t="shared" si="235"/>
        <v>1106</v>
      </c>
      <c r="AN328" s="16" t="str">
        <f t="shared" ref="AN328:AN380" si="248">MID(D328,10,1)</f>
        <v>A</v>
      </c>
      <c r="AO328" s="16" t="str">
        <f t="shared" si="236"/>
        <v/>
      </c>
      <c r="AP328" s="16" t="str">
        <f t="shared" si="237"/>
        <v/>
      </c>
      <c r="AQ328" s="226"/>
      <c r="AR328" s="16" t="str">
        <f t="shared" si="238"/>
        <v>A19TI1106A</v>
      </c>
      <c r="AS328" s="16" t="str">
        <f t="shared" si="239"/>
        <v>ok</v>
      </c>
      <c r="AW328" s="16" t="str">
        <f t="shared" si="245"/>
        <v>0</v>
      </c>
      <c r="AX328" s="16">
        <f t="shared" si="246"/>
        <v>100</v>
      </c>
      <c r="AY328" s="16" t="str">
        <f t="shared" si="241"/>
        <v>°C</v>
      </c>
    </row>
    <row r="329" spans="1:51" ht="15" customHeight="1" x14ac:dyDescent="0.2">
      <c r="A329" s="16" t="str">
        <f t="shared" si="232"/>
        <v>ID-S01AP1030-00327</v>
      </c>
      <c r="B329" s="17">
        <v>327</v>
      </c>
      <c r="C329" s="17"/>
      <c r="D329" s="18" t="s">
        <v>740</v>
      </c>
      <c r="E329" s="19" t="s">
        <v>741</v>
      </c>
      <c r="F329" s="20"/>
      <c r="G329" s="21" t="s">
        <v>27</v>
      </c>
      <c r="H329" s="22" t="s">
        <v>28</v>
      </c>
      <c r="I329" s="23" t="s">
        <v>556</v>
      </c>
      <c r="J329" s="22" t="s">
        <v>700</v>
      </c>
      <c r="K329" s="22"/>
      <c r="L329" s="22" t="s">
        <v>31</v>
      </c>
      <c r="M329" s="23"/>
      <c r="N329" s="24"/>
      <c r="O329" s="63"/>
      <c r="P329" s="63"/>
      <c r="Q329" s="25" t="s">
        <v>32</v>
      </c>
      <c r="R329" s="26" t="s">
        <v>33</v>
      </c>
      <c r="S329" s="27" t="s">
        <v>34</v>
      </c>
      <c r="T329" s="28" t="s">
        <v>35</v>
      </c>
      <c r="U329" s="29">
        <v>100</v>
      </c>
      <c r="V329" s="30" t="s">
        <v>332</v>
      </c>
      <c r="W329" s="31"/>
      <c r="X329" s="22">
        <v>12</v>
      </c>
      <c r="Y329" s="152"/>
      <c r="Z329" s="139" t="s">
        <v>2964</v>
      </c>
      <c r="AA329" s="155">
        <f>COUNTIF($Z$1:Z329,Z329)</f>
        <v>9</v>
      </c>
      <c r="AB329" s="83">
        <f t="shared" si="242"/>
        <v>11</v>
      </c>
      <c r="AC329" s="122" t="str">
        <f>VLOOKUP(Z329,'module list'!A:B,2,0)</f>
        <v>AI</v>
      </c>
      <c r="AD329" s="122"/>
      <c r="AE329" s="32"/>
      <c r="AF329" s="24" t="s">
        <v>37</v>
      </c>
      <c r="AG329" s="16" t="str">
        <f t="shared" si="233"/>
        <v>12.1.5</v>
      </c>
      <c r="AH329" s="222" t="str">
        <f t="shared" si="231"/>
        <v>TT1106b dolomia pneu.convey.</v>
      </c>
      <c r="AI329" s="224"/>
      <c r="AJ329" s="16" t="str">
        <f t="shared" si="223"/>
        <v>TT1106b</v>
      </c>
      <c r="AK329" s="16" t="str">
        <f t="shared" si="234"/>
        <v>A19</v>
      </c>
      <c r="AL329" s="16" t="str">
        <f t="shared" si="247"/>
        <v>TI</v>
      </c>
      <c r="AM329" s="16" t="str">
        <f t="shared" si="235"/>
        <v>1106</v>
      </c>
      <c r="AN329" s="16" t="str">
        <f t="shared" si="248"/>
        <v>B</v>
      </c>
      <c r="AO329" s="16" t="str">
        <f t="shared" si="236"/>
        <v/>
      </c>
      <c r="AP329" s="16" t="str">
        <f t="shared" si="237"/>
        <v/>
      </c>
      <c r="AQ329" s="226"/>
      <c r="AR329" s="16" t="str">
        <f t="shared" si="238"/>
        <v>A19TI1106B</v>
      </c>
      <c r="AS329" s="16" t="str">
        <f t="shared" si="239"/>
        <v>ok</v>
      </c>
      <c r="AW329" s="16" t="str">
        <f t="shared" si="245"/>
        <v>0</v>
      </c>
      <c r="AX329" s="16">
        <f t="shared" si="246"/>
        <v>100</v>
      </c>
      <c r="AY329" s="16" t="str">
        <f t="shared" si="241"/>
        <v>°C</v>
      </c>
    </row>
    <row r="330" spans="1:51" ht="15" customHeight="1" x14ac:dyDescent="0.2">
      <c r="A330" s="16" t="str">
        <f t="shared" si="232"/>
        <v>ID-S01AP1030-00328</v>
      </c>
      <c r="B330" s="17">
        <v>328</v>
      </c>
      <c r="C330" s="17"/>
      <c r="D330" s="18" t="s">
        <v>742</v>
      </c>
      <c r="E330" s="19" t="s">
        <v>743</v>
      </c>
      <c r="F330" s="20"/>
      <c r="G330" s="21" t="s">
        <v>27</v>
      </c>
      <c r="H330" s="22" t="s">
        <v>28</v>
      </c>
      <c r="I330" s="23" t="s">
        <v>556</v>
      </c>
      <c r="J330" s="22" t="s">
        <v>596</v>
      </c>
      <c r="K330" s="22"/>
      <c r="L330" s="22" t="s">
        <v>31</v>
      </c>
      <c r="M330" s="23"/>
      <c r="N330" s="24"/>
      <c r="O330" s="63"/>
      <c r="P330" s="63"/>
      <c r="Q330" s="25" t="s">
        <v>54</v>
      </c>
      <c r="R330" s="26" t="s">
        <v>201</v>
      </c>
      <c r="S330" s="26" t="s">
        <v>44</v>
      </c>
      <c r="T330" s="26" t="s">
        <v>56</v>
      </c>
      <c r="U330" s="26" t="s">
        <v>46</v>
      </c>
      <c r="V330" s="34">
        <v>0</v>
      </c>
      <c r="W330" s="31"/>
      <c r="X330" s="22">
        <v>12</v>
      </c>
      <c r="Y330" s="152"/>
      <c r="Z330" s="139" t="s">
        <v>2949</v>
      </c>
      <c r="AA330" s="155">
        <f>COUNTIF($Z$1:Z330,Z330)</f>
        <v>19</v>
      </c>
      <c r="AB330" s="83">
        <f t="shared" si="242"/>
        <v>30</v>
      </c>
      <c r="AC330" s="122" t="str">
        <f>VLOOKUP(Z330,'module list'!A:B,2,0)</f>
        <v>DO</v>
      </c>
      <c r="AD330" s="122"/>
      <c r="AE330" s="32"/>
      <c r="AF330" s="33" t="s">
        <v>37</v>
      </c>
      <c r="AG330" s="16" t="str">
        <f t="shared" si="233"/>
        <v>12.1.6</v>
      </c>
      <c r="AH330" s="222" t="str">
        <f t="shared" si="231"/>
        <v>SOV1304B fluid dolomia compr.air SI1100B - open</v>
      </c>
      <c r="AI330" s="224"/>
      <c r="AJ330" s="16" t="str">
        <f t="shared" si="223"/>
        <v>SOV1304B</v>
      </c>
      <c r="AK330" s="16" t="str">
        <f t="shared" si="234"/>
        <v>A19</v>
      </c>
      <c r="AL330" s="16" t="str">
        <f t="shared" ref="AL330:AL339" si="249">MID(D330,4,3)</f>
        <v>SOV</v>
      </c>
      <c r="AM330" s="16" t="str">
        <f t="shared" si="235"/>
        <v>1304</v>
      </c>
      <c r="AN330" s="16" t="str">
        <f t="shared" ref="AN330:AN339" si="250">MID(D330,11,1)</f>
        <v>B</v>
      </c>
      <c r="AO330" s="16" t="str">
        <f t="shared" si="236"/>
        <v>_</v>
      </c>
      <c r="AP330" s="16">
        <f t="shared" si="237"/>
        <v>12</v>
      </c>
      <c r="AQ330" s="16" t="str">
        <f>RIGHT(D330,LEN(D330)-FIND("_",D330))</f>
        <v>HSH</v>
      </c>
      <c r="AR330" s="16" t="str">
        <f t="shared" si="238"/>
        <v>A19SOV1304B_HSH</v>
      </c>
      <c r="AS330" s="16" t="str">
        <f t="shared" si="239"/>
        <v>ok</v>
      </c>
      <c r="AW330" s="16" t="str">
        <f t="shared" si="245"/>
        <v/>
      </c>
      <c r="AX330" s="16" t="str">
        <f t="shared" si="246"/>
        <v/>
      </c>
      <c r="AY330" s="16">
        <f t="shared" si="241"/>
        <v>0</v>
      </c>
    </row>
    <row r="331" spans="1:51" ht="15" customHeight="1" x14ac:dyDescent="0.2">
      <c r="A331" s="16" t="str">
        <f t="shared" si="232"/>
        <v>ID-S01AP1030-00329</v>
      </c>
      <c r="B331" s="17">
        <v>329</v>
      </c>
      <c r="C331" s="17"/>
      <c r="D331" s="18" t="s">
        <v>744</v>
      </c>
      <c r="E331" s="19" t="s">
        <v>745</v>
      </c>
      <c r="F331" s="20"/>
      <c r="G331" s="21" t="s">
        <v>27</v>
      </c>
      <c r="H331" s="22" t="s">
        <v>28</v>
      </c>
      <c r="I331" s="23" t="s">
        <v>556</v>
      </c>
      <c r="J331" s="22" t="s">
        <v>596</v>
      </c>
      <c r="K331" s="22"/>
      <c r="L331" s="22" t="s">
        <v>31</v>
      </c>
      <c r="M331" s="23"/>
      <c r="N331" s="24"/>
      <c r="O331" s="63"/>
      <c r="P331" s="63"/>
      <c r="Q331" s="25" t="s">
        <v>54</v>
      </c>
      <c r="R331" s="26" t="s">
        <v>201</v>
      </c>
      <c r="S331" s="26" t="s">
        <v>44</v>
      </c>
      <c r="T331" s="26" t="s">
        <v>56</v>
      </c>
      <c r="U331" s="26" t="s">
        <v>46</v>
      </c>
      <c r="V331" s="34">
        <v>0</v>
      </c>
      <c r="W331" s="31"/>
      <c r="X331" s="22">
        <v>12</v>
      </c>
      <c r="Y331" s="152"/>
      <c r="Z331" s="139" t="s">
        <v>2949</v>
      </c>
      <c r="AA331" s="155">
        <f>COUNTIF($Z$1:Z331,Z331)</f>
        <v>20</v>
      </c>
      <c r="AB331" s="83">
        <f t="shared" si="242"/>
        <v>30</v>
      </c>
      <c r="AC331" s="122" t="str">
        <f>VLOOKUP(Z331,'module list'!A:B,2,0)</f>
        <v>DO</v>
      </c>
      <c r="AD331" s="122"/>
      <c r="AE331" s="32"/>
      <c r="AF331" s="33" t="s">
        <v>37</v>
      </c>
      <c r="AG331" s="16" t="str">
        <f t="shared" si="233"/>
        <v>12.1.6</v>
      </c>
      <c r="AH331" s="222" t="str">
        <f t="shared" si="231"/>
        <v>SOV1305B fluid dolomia compr.air SI1100B - open</v>
      </c>
      <c r="AI331" s="224"/>
      <c r="AJ331" s="16" t="str">
        <f t="shared" si="223"/>
        <v>SOV1305B</v>
      </c>
      <c r="AK331" s="16" t="str">
        <f t="shared" si="234"/>
        <v>A19</v>
      </c>
      <c r="AL331" s="16" t="str">
        <f t="shared" si="249"/>
        <v>SOV</v>
      </c>
      <c r="AM331" s="16" t="str">
        <f t="shared" si="235"/>
        <v>1305</v>
      </c>
      <c r="AN331" s="16" t="str">
        <f t="shared" si="250"/>
        <v>B</v>
      </c>
      <c r="AO331" s="16" t="str">
        <f t="shared" si="236"/>
        <v>_</v>
      </c>
      <c r="AP331" s="16">
        <f t="shared" si="237"/>
        <v>12</v>
      </c>
      <c r="AQ331" s="16" t="str">
        <f>RIGHT(D331,LEN(D331)-FIND("_",D331))</f>
        <v>HSH</v>
      </c>
      <c r="AR331" s="16" t="str">
        <f t="shared" si="238"/>
        <v>A19SOV1305B_HSH</v>
      </c>
      <c r="AS331" s="16" t="str">
        <f t="shared" si="239"/>
        <v>ok</v>
      </c>
      <c r="AW331" s="16" t="str">
        <f t="shared" si="245"/>
        <v/>
      </c>
      <c r="AX331" s="16" t="str">
        <f t="shared" si="246"/>
        <v/>
      </c>
      <c r="AY331" s="16">
        <f t="shared" si="241"/>
        <v>0</v>
      </c>
    </row>
    <row r="332" spans="1:51" ht="15" customHeight="1" x14ac:dyDescent="0.2">
      <c r="A332" s="16" t="str">
        <f t="shared" si="232"/>
        <v>ID-S01AP1030-00330</v>
      </c>
      <c r="B332" s="17">
        <v>330</v>
      </c>
      <c r="C332" s="17"/>
      <c r="D332" s="18" t="s">
        <v>746</v>
      </c>
      <c r="E332" s="19" t="s">
        <v>747</v>
      </c>
      <c r="F332" s="20"/>
      <c r="G332" s="21" t="s">
        <v>27</v>
      </c>
      <c r="H332" s="22" t="s">
        <v>28</v>
      </c>
      <c r="I332" s="23" t="s">
        <v>556</v>
      </c>
      <c r="J332" s="22" t="s">
        <v>596</v>
      </c>
      <c r="K332" s="22"/>
      <c r="L332" s="22" t="s">
        <v>31</v>
      </c>
      <c r="M332" s="23"/>
      <c r="N332" s="24"/>
      <c r="O332" s="63"/>
      <c r="P332" s="63"/>
      <c r="Q332" s="25" t="s">
        <v>54</v>
      </c>
      <c r="R332" s="26" t="s">
        <v>201</v>
      </c>
      <c r="S332" s="26" t="s">
        <v>44</v>
      </c>
      <c r="T332" s="26" t="s">
        <v>56</v>
      </c>
      <c r="U332" s="26" t="s">
        <v>46</v>
      </c>
      <c r="V332" s="42">
        <v>0</v>
      </c>
      <c r="W332" s="31"/>
      <c r="X332" s="22">
        <v>12</v>
      </c>
      <c r="Y332" s="152"/>
      <c r="Z332" s="139" t="s">
        <v>2949</v>
      </c>
      <c r="AA332" s="155">
        <f>COUNTIF($Z$1:Z332,Z332)</f>
        <v>21</v>
      </c>
      <c r="AB332" s="83">
        <f t="shared" si="242"/>
        <v>30</v>
      </c>
      <c r="AC332" s="122" t="str">
        <f>VLOOKUP(Z332,'module list'!A:B,2,0)</f>
        <v>DO</v>
      </c>
      <c r="AD332" s="122"/>
      <c r="AE332" s="32"/>
      <c r="AF332" s="33" t="s">
        <v>37</v>
      </c>
      <c r="AG332" s="16" t="str">
        <f t="shared" si="233"/>
        <v>12.1.6</v>
      </c>
      <c r="AH332" s="222" t="str">
        <f t="shared" si="231"/>
        <v>SOV1306B fluid dolomia compr.air HP1100B - open</v>
      </c>
      <c r="AI332" s="224"/>
      <c r="AJ332" s="16" t="str">
        <f t="shared" si="223"/>
        <v>SOV1306B</v>
      </c>
      <c r="AK332" s="16" t="str">
        <f t="shared" si="234"/>
        <v>A19</v>
      </c>
      <c r="AL332" s="16" t="str">
        <f t="shared" si="249"/>
        <v>SOV</v>
      </c>
      <c r="AM332" s="16" t="str">
        <f t="shared" si="235"/>
        <v>1356</v>
      </c>
      <c r="AN332" s="16" t="str">
        <f t="shared" si="250"/>
        <v>B</v>
      </c>
      <c r="AO332" s="16" t="str">
        <f t="shared" si="236"/>
        <v>_</v>
      </c>
      <c r="AP332" s="16">
        <f t="shared" si="237"/>
        <v>12</v>
      </c>
      <c r="AQ332" s="16" t="str">
        <f>RIGHT(D332,LEN(D332)-FIND("_",D332))</f>
        <v>HSH</v>
      </c>
      <c r="AR332" s="16" t="str">
        <f t="shared" si="238"/>
        <v>A19SOV1356B_HSH</v>
      </c>
      <c r="AS332" s="16" t="str">
        <f t="shared" si="239"/>
        <v>ok</v>
      </c>
      <c r="AW332" s="16" t="str">
        <f t="shared" si="245"/>
        <v/>
      </c>
      <c r="AX332" s="16" t="str">
        <f t="shared" si="246"/>
        <v/>
      </c>
      <c r="AY332" s="16">
        <f t="shared" si="241"/>
        <v>0</v>
      </c>
    </row>
    <row r="333" spans="1:51" ht="15" hidden="1" customHeight="1" x14ac:dyDescent="0.2">
      <c r="A333" s="16" t="str">
        <f t="shared" si="232"/>
        <v>ID-S01AP1030-00331</v>
      </c>
      <c r="B333" s="17">
        <v>331</v>
      </c>
      <c r="C333" s="17"/>
      <c r="D333" s="45" t="s">
        <v>748</v>
      </c>
      <c r="E333" s="35" t="s">
        <v>749</v>
      </c>
      <c r="F333" s="46"/>
      <c r="G333" s="21" t="s">
        <v>27</v>
      </c>
      <c r="H333" s="37" t="s">
        <v>28</v>
      </c>
      <c r="I333" s="36" t="s">
        <v>556</v>
      </c>
      <c r="J333" s="37"/>
      <c r="K333" s="37"/>
      <c r="L333" s="22" t="s">
        <v>31</v>
      </c>
      <c r="M333" s="36"/>
      <c r="N333" s="38"/>
      <c r="O333" s="86"/>
      <c r="P333" s="86"/>
      <c r="Q333" s="39" t="s">
        <v>54</v>
      </c>
      <c r="R333" s="40" t="s">
        <v>201</v>
      </c>
      <c r="S333" s="40" t="s">
        <v>44</v>
      </c>
      <c r="T333" s="40" t="s">
        <v>56</v>
      </c>
      <c r="U333" s="40" t="s">
        <v>46</v>
      </c>
      <c r="V333" s="42">
        <v>0</v>
      </c>
      <c r="W333" s="31"/>
      <c r="X333" s="22"/>
      <c r="Y333" s="152"/>
      <c r="Z333" s="159"/>
      <c r="AA333" s="155">
        <f>COUNTIF($Z$1:Z333,Z333)</f>
        <v>0</v>
      </c>
      <c r="AB333" s="83">
        <f t="shared" si="242"/>
        <v>0</v>
      </c>
      <c r="AC333" s="122" t="e">
        <f>VLOOKUP(Z333,'module list'!A:B,2,0)</f>
        <v>#N/A</v>
      </c>
      <c r="AD333" s="122"/>
      <c r="AE333" s="44" t="s">
        <v>172</v>
      </c>
      <c r="AF333" s="33" t="s">
        <v>37</v>
      </c>
      <c r="AG333" s="16" t="str">
        <f t="shared" si="233"/>
        <v/>
      </c>
      <c r="AH333" s="222" t="str">
        <f t="shared" si="231"/>
        <v>SOV1357 fluid dolomia EL1156 - open</v>
      </c>
      <c r="AI333" s="224"/>
      <c r="AJ333" s="16" t="str">
        <f t="shared" si="223"/>
        <v>SOV1357</v>
      </c>
      <c r="AK333" s="16" t="str">
        <f t="shared" si="234"/>
        <v>A19</v>
      </c>
      <c r="AL333" s="16" t="str">
        <f t="shared" si="249"/>
        <v>SOV</v>
      </c>
      <c r="AM333" s="16" t="str">
        <f t="shared" si="235"/>
        <v>1357</v>
      </c>
      <c r="AO333" s="16" t="str">
        <f t="shared" si="236"/>
        <v>_</v>
      </c>
      <c r="AP333" s="16">
        <f t="shared" si="237"/>
        <v>11</v>
      </c>
      <c r="AQ333" s="16" t="str">
        <f>RIGHT(D333,LEN(D333)-FIND("_",D333))</f>
        <v>HSH</v>
      </c>
      <c r="AR333" s="16" t="str">
        <f t="shared" si="238"/>
        <v>A19SOV1357_HSH</v>
      </c>
      <c r="AS333" s="16" t="str">
        <f t="shared" si="239"/>
        <v>ok</v>
      </c>
      <c r="AW333" s="16" t="str">
        <f t="shared" si="196"/>
        <v/>
      </c>
      <c r="AX333" s="16" t="str">
        <f t="shared" si="240"/>
        <v/>
      </c>
      <c r="AY333" s="16">
        <f t="shared" si="241"/>
        <v>0</v>
      </c>
    </row>
    <row r="334" spans="1:51" ht="15" customHeight="1" x14ac:dyDescent="0.2">
      <c r="A334" s="16" t="str">
        <f t="shared" si="232"/>
        <v>ID-S01AP1030-00332</v>
      </c>
      <c r="B334" s="17">
        <v>332</v>
      </c>
      <c r="C334" s="17"/>
      <c r="D334" s="18" t="s">
        <v>750</v>
      </c>
      <c r="E334" s="19" t="s">
        <v>751</v>
      </c>
      <c r="F334" s="20"/>
      <c r="G334" s="21" t="s">
        <v>27</v>
      </c>
      <c r="H334" s="22" t="s">
        <v>28</v>
      </c>
      <c r="I334" s="23" t="s">
        <v>556</v>
      </c>
      <c r="J334" s="22" t="s">
        <v>593</v>
      </c>
      <c r="K334" s="22"/>
      <c r="L334" s="22" t="s">
        <v>31</v>
      </c>
      <c r="M334" s="23"/>
      <c r="N334" s="24"/>
      <c r="O334" s="63"/>
      <c r="P334" s="63"/>
      <c r="Q334" s="25" t="s">
        <v>42</v>
      </c>
      <c r="R334" s="26" t="s">
        <v>43</v>
      </c>
      <c r="S334" s="26" t="s">
        <v>51</v>
      </c>
      <c r="T334" s="26" t="s">
        <v>45</v>
      </c>
      <c r="U334" s="26" t="s">
        <v>46</v>
      </c>
      <c r="V334" s="34">
        <v>0</v>
      </c>
      <c r="W334" s="31"/>
      <c r="X334" s="22">
        <v>12</v>
      </c>
      <c r="Y334" s="152" t="str">
        <f t="shared" ref="Y334:Y339" si="251">AN334</f>
        <v>A</v>
      </c>
      <c r="Z334" s="139" t="s">
        <v>2928</v>
      </c>
      <c r="AA334" s="155">
        <f>COUNTIF($Z$1:Z334,Z334)</f>
        <v>19</v>
      </c>
      <c r="AB334" s="83">
        <f t="shared" si="242"/>
        <v>30</v>
      </c>
      <c r="AC334" s="122" t="str">
        <f>VLOOKUP(Z334,'module list'!A:B,2,0)</f>
        <v>DI</v>
      </c>
      <c r="AD334" s="122"/>
      <c r="AE334" s="32"/>
      <c r="AF334" s="33" t="s">
        <v>37</v>
      </c>
      <c r="AG334" s="16" t="str">
        <f t="shared" si="233"/>
        <v>12.1.1</v>
      </c>
      <c r="AH334" s="222" t="str">
        <f t="shared" si="231"/>
        <v>L SSL1103 dolomia conveyor SW1103A</v>
      </c>
      <c r="AI334" s="224"/>
      <c r="AJ334" s="16" t="str">
        <f t="shared" si="223"/>
        <v>L</v>
      </c>
      <c r="AK334" s="16" t="str">
        <f t="shared" si="234"/>
        <v>A19</v>
      </c>
      <c r="AL334" s="16" t="str">
        <f t="shared" si="249"/>
        <v>SSL</v>
      </c>
      <c r="AM334" s="16" t="str">
        <f t="shared" si="235"/>
        <v>1103</v>
      </c>
      <c r="AN334" s="16" t="str">
        <f t="shared" si="250"/>
        <v>A</v>
      </c>
      <c r="AO334" s="16" t="str">
        <f t="shared" si="236"/>
        <v/>
      </c>
      <c r="AP334" s="16" t="str">
        <f t="shared" si="237"/>
        <v/>
      </c>
      <c r="AQ334" s="226"/>
      <c r="AR334" s="16" t="str">
        <f t="shared" si="238"/>
        <v>A19SSL1103A</v>
      </c>
      <c r="AS334" s="16" t="str">
        <f t="shared" si="239"/>
        <v>ok</v>
      </c>
      <c r="AW334" s="16" t="str">
        <f t="shared" ref="AW334:AW339" si="252">IFERROR(IF(FIND("A",Q334,1),S334,""),"")</f>
        <v/>
      </c>
      <c r="AX334" s="16" t="str">
        <f t="shared" ref="AX334:AX339" si="253">IFERROR(IF(FIND("AI",Q334,1),U334,""),"")</f>
        <v/>
      </c>
      <c r="AY334" s="16">
        <f t="shared" si="241"/>
        <v>0</v>
      </c>
    </row>
    <row r="335" spans="1:51" ht="15" customHeight="1" x14ac:dyDescent="0.2">
      <c r="A335" s="16" t="str">
        <f t="shared" si="232"/>
        <v>ID-S01AP1030-00333</v>
      </c>
      <c r="B335" s="17">
        <v>333</v>
      </c>
      <c r="C335" s="17"/>
      <c r="D335" s="18" t="s">
        <v>752</v>
      </c>
      <c r="E335" s="19" t="s">
        <v>753</v>
      </c>
      <c r="F335" s="20"/>
      <c r="G335" s="21" t="s">
        <v>27</v>
      </c>
      <c r="H335" s="22" t="s">
        <v>28</v>
      </c>
      <c r="I335" s="23" t="s">
        <v>556</v>
      </c>
      <c r="J335" s="22" t="s">
        <v>593</v>
      </c>
      <c r="K335" s="22"/>
      <c r="L335" s="22" t="s">
        <v>31</v>
      </c>
      <c r="M335" s="23"/>
      <c r="N335" s="24"/>
      <c r="O335" s="63"/>
      <c r="P335" s="63"/>
      <c r="Q335" s="25" t="s">
        <v>42</v>
      </c>
      <c r="R335" s="26" t="s">
        <v>43</v>
      </c>
      <c r="S335" s="26" t="s">
        <v>51</v>
      </c>
      <c r="T335" s="26" t="s">
        <v>45</v>
      </c>
      <c r="U335" s="26" t="s">
        <v>46</v>
      </c>
      <c r="V335" s="34">
        <v>0</v>
      </c>
      <c r="W335" s="31"/>
      <c r="X335" s="22">
        <v>12</v>
      </c>
      <c r="Y335" s="152" t="str">
        <f t="shared" si="251"/>
        <v>A</v>
      </c>
      <c r="Z335" s="139" t="s">
        <v>2928</v>
      </c>
      <c r="AA335" s="155">
        <f>COUNTIF($Z$1:Z335,Z335)</f>
        <v>20</v>
      </c>
      <c r="AB335" s="83">
        <f t="shared" si="242"/>
        <v>30</v>
      </c>
      <c r="AC335" s="122" t="str">
        <f>VLOOKUP(Z335,'module list'!A:B,2,0)</f>
        <v>DI</v>
      </c>
      <c r="AD335" s="122"/>
      <c r="AE335" s="32"/>
      <c r="AF335" s="33" t="s">
        <v>37</v>
      </c>
      <c r="AG335" s="16" t="str">
        <f t="shared" si="233"/>
        <v>12.1.1</v>
      </c>
      <c r="AH335" s="222" t="str">
        <f t="shared" si="231"/>
        <v>L SSL1104 dolomia conveyor SW1104A</v>
      </c>
      <c r="AI335" s="224"/>
      <c r="AJ335" s="16" t="str">
        <f t="shared" si="223"/>
        <v>L</v>
      </c>
      <c r="AK335" s="16" t="str">
        <f t="shared" si="234"/>
        <v>A19</v>
      </c>
      <c r="AL335" s="16" t="str">
        <f t="shared" si="249"/>
        <v>SSL</v>
      </c>
      <c r="AM335" s="16" t="str">
        <f t="shared" si="235"/>
        <v>1104</v>
      </c>
      <c r="AN335" s="16" t="str">
        <f t="shared" si="250"/>
        <v>A</v>
      </c>
      <c r="AO335" s="16" t="str">
        <f t="shared" si="236"/>
        <v/>
      </c>
      <c r="AP335" s="16" t="str">
        <f t="shared" si="237"/>
        <v/>
      </c>
      <c r="AQ335" s="226"/>
      <c r="AR335" s="16" t="str">
        <f t="shared" si="238"/>
        <v>A19SSL1104A</v>
      </c>
      <c r="AS335" s="16" t="str">
        <f t="shared" si="239"/>
        <v>ok</v>
      </c>
      <c r="AW335" s="16" t="str">
        <f t="shared" si="252"/>
        <v/>
      </c>
      <c r="AX335" s="16" t="str">
        <f t="shared" si="253"/>
        <v/>
      </c>
      <c r="AY335" s="16">
        <f t="shared" si="241"/>
        <v>0</v>
      </c>
    </row>
    <row r="336" spans="1:51" ht="15" customHeight="1" x14ac:dyDescent="0.2">
      <c r="A336" s="16" t="str">
        <f t="shared" si="232"/>
        <v>ID-S01AP1030-00334</v>
      </c>
      <c r="B336" s="17">
        <v>334</v>
      </c>
      <c r="C336" s="17"/>
      <c r="D336" s="18" t="s">
        <v>754</v>
      </c>
      <c r="E336" s="19" t="s">
        <v>755</v>
      </c>
      <c r="F336" s="20"/>
      <c r="G336" s="21" t="s">
        <v>27</v>
      </c>
      <c r="H336" s="22" t="s">
        <v>28</v>
      </c>
      <c r="I336" s="23" t="s">
        <v>556</v>
      </c>
      <c r="J336" s="22" t="s">
        <v>593</v>
      </c>
      <c r="K336" s="22"/>
      <c r="L336" s="22" t="s">
        <v>31</v>
      </c>
      <c r="M336" s="23"/>
      <c r="N336" s="24"/>
      <c r="O336" s="63"/>
      <c r="P336" s="63"/>
      <c r="Q336" s="25" t="s">
        <v>42</v>
      </c>
      <c r="R336" s="26" t="s">
        <v>43</v>
      </c>
      <c r="S336" s="26" t="s">
        <v>51</v>
      </c>
      <c r="T336" s="26" t="s">
        <v>45</v>
      </c>
      <c r="U336" s="26" t="s">
        <v>46</v>
      </c>
      <c r="V336" s="34">
        <v>0</v>
      </c>
      <c r="W336" s="31"/>
      <c r="X336" s="22">
        <v>12</v>
      </c>
      <c r="Y336" s="152" t="str">
        <f t="shared" si="251"/>
        <v>A</v>
      </c>
      <c r="Z336" s="139" t="s">
        <v>2928</v>
      </c>
      <c r="AA336" s="155">
        <f>COUNTIF($Z$1:Z336,Z336)</f>
        <v>21</v>
      </c>
      <c r="AB336" s="83">
        <f t="shared" si="242"/>
        <v>30</v>
      </c>
      <c r="AC336" s="122" t="str">
        <f>VLOOKUP(Z336,'module list'!A:B,2,0)</f>
        <v>DI</v>
      </c>
      <c r="AD336" s="122"/>
      <c r="AE336" s="32"/>
      <c r="AF336" s="33" t="s">
        <v>37</v>
      </c>
      <c r="AG336" s="16" t="str">
        <f t="shared" si="233"/>
        <v>12.1.1</v>
      </c>
      <c r="AH336" s="222" t="str">
        <f t="shared" si="231"/>
        <v>L SSL1107 dolomia rot.vlv. RV1107A</v>
      </c>
      <c r="AI336" s="224"/>
      <c r="AJ336" s="16" t="str">
        <f t="shared" si="223"/>
        <v>L</v>
      </c>
      <c r="AK336" s="16" t="str">
        <f t="shared" si="234"/>
        <v>A19</v>
      </c>
      <c r="AL336" s="16" t="str">
        <f t="shared" si="249"/>
        <v>SSL</v>
      </c>
      <c r="AM336" s="16" t="str">
        <f t="shared" si="235"/>
        <v>1107</v>
      </c>
      <c r="AN336" s="16" t="str">
        <f t="shared" si="250"/>
        <v>A</v>
      </c>
      <c r="AO336" s="16" t="str">
        <f t="shared" si="236"/>
        <v/>
      </c>
      <c r="AP336" s="16" t="str">
        <f t="shared" si="237"/>
        <v/>
      </c>
      <c r="AQ336" s="226"/>
      <c r="AR336" s="16" t="str">
        <f t="shared" si="238"/>
        <v>A19SSL1107A</v>
      </c>
      <c r="AS336" s="16" t="str">
        <f t="shared" si="239"/>
        <v>ok</v>
      </c>
      <c r="AW336" s="16" t="str">
        <f t="shared" si="252"/>
        <v/>
      </c>
      <c r="AX336" s="16" t="str">
        <f t="shared" si="253"/>
        <v/>
      </c>
      <c r="AY336" s="16">
        <f t="shared" si="241"/>
        <v>0</v>
      </c>
    </row>
    <row r="337" spans="1:51" ht="15" customHeight="1" x14ac:dyDescent="0.2">
      <c r="A337" s="16" t="str">
        <f t="shared" si="232"/>
        <v>ID-S01AP1030-00335</v>
      </c>
      <c r="B337" s="17">
        <v>335</v>
      </c>
      <c r="C337" s="17"/>
      <c r="D337" s="18" t="s">
        <v>756</v>
      </c>
      <c r="E337" s="19" t="s">
        <v>757</v>
      </c>
      <c r="F337" s="20"/>
      <c r="G337" s="21" t="s">
        <v>27</v>
      </c>
      <c r="H337" s="22" t="s">
        <v>28</v>
      </c>
      <c r="I337" s="23" t="s">
        <v>556</v>
      </c>
      <c r="J337" s="22" t="s">
        <v>596</v>
      </c>
      <c r="K337" s="22"/>
      <c r="L337" s="22" t="s">
        <v>31</v>
      </c>
      <c r="M337" s="23"/>
      <c r="N337" s="24"/>
      <c r="O337" s="63"/>
      <c r="P337" s="63"/>
      <c r="Q337" s="25" t="s">
        <v>42</v>
      </c>
      <c r="R337" s="26" t="s">
        <v>43</v>
      </c>
      <c r="S337" s="26" t="s">
        <v>51</v>
      </c>
      <c r="T337" s="26" t="s">
        <v>45</v>
      </c>
      <c r="U337" s="26" t="s">
        <v>46</v>
      </c>
      <c r="V337" s="34">
        <v>0</v>
      </c>
      <c r="W337" s="31"/>
      <c r="X337" s="22">
        <v>12</v>
      </c>
      <c r="Y337" s="152" t="str">
        <f t="shared" si="251"/>
        <v>B</v>
      </c>
      <c r="Z337" s="139" t="s">
        <v>2935</v>
      </c>
      <c r="AA337" s="155">
        <f>COUNTIF($Z$1:Z337,Z337)</f>
        <v>6</v>
      </c>
      <c r="AB337" s="83">
        <f t="shared" si="242"/>
        <v>28</v>
      </c>
      <c r="AC337" s="122" t="str">
        <f>VLOOKUP(Z337,'module list'!A:B,2,0)</f>
        <v>DI</v>
      </c>
      <c r="AD337" s="122"/>
      <c r="AE337" s="32"/>
      <c r="AF337" s="33" t="s">
        <v>37</v>
      </c>
      <c r="AG337" s="16" t="str">
        <f t="shared" si="233"/>
        <v>12.1.8</v>
      </c>
      <c r="AH337" s="222" t="str">
        <f t="shared" si="231"/>
        <v>L SSL1153 dolomia conveyor SW1103B</v>
      </c>
      <c r="AI337" s="224"/>
      <c r="AJ337" s="16" t="str">
        <f t="shared" si="223"/>
        <v>L</v>
      </c>
      <c r="AK337" s="16" t="str">
        <f t="shared" si="234"/>
        <v>A19</v>
      </c>
      <c r="AL337" s="16" t="str">
        <f t="shared" si="249"/>
        <v>SSL</v>
      </c>
      <c r="AM337" s="16" t="str">
        <f t="shared" si="235"/>
        <v>1103</v>
      </c>
      <c r="AN337" s="16" t="str">
        <f t="shared" si="250"/>
        <v>B</v>
      </c>
      <c r="AO337" s="16" t="str">
        <f t="shared" si="236"/>
        <v/>
      </c>
      <c r="AP337" s="16" t="str">
        <f t="shared" si="237"/>
        <v/>
      </c>
      <c r="AQ337" s="226"/>
      <c r="AR337" s="16" t="str">
        <f t="shared" si="238"/>
        <v>A19SSL1103B</v>
      </c>
      <c r="AS337" s="16" t="str">
        <f t="shared" si="239"/>
        <v>ok</v>
      </c>
      <c r="AW337" s="16" t="str">
        <f t="shared" si="252"/>
        <v/>
      </c>
      <c r="AX337" s="16" t="str">
        <f t="shared" si="253"/>
        <v/>
      </c>
      <c r="AY337" s="16">
        <f t="shared" si="241"/>
        <v>0</v>
      </c>
    </row>
    <row r="338" spans="1:51" ht="15" customHeight="1" x14ac:dyDescent="0.2">
      <c r="A338" s="16" t="str">
        <f t="shared" si="232"/>
        <v>ID-S01AP1030-00336</v>
      </c>
      <c r="B338" s="17">
        <v>336</v>
      </c>
      <c r="C338" s="17"/>
      <c r="D338" s="18" t="s">
        <v>758</v>
      </c>
      <c r="E338" s="19" t="s">
        <v>759</v>
      </c>
      <c r="F338" s="20"/>
      <c r="G338" s="21" t="s">
        <v>27</v>
      </c>
      <c r="H338" s="22" t="s">
        <v>28</v>
      </c>
      <c r="I338" s="23" t="s">
        <v>556</v>
      </c>
      <c r="J338" s="22" t="s">
        <v>596</v>
      </c>
      <c r="K338" s="22"/>
      <c r="L338" s="22" t="s">
        <v>31</v>
      </c>
      <c r="M338" s="23"/>
      <c r="N338" s="24"/>
      <c r="O338" s="63"/>
      <c r="P338" s="63"/>
      <c r="Q338" s="25" t="s">
        <v>42</v>
      </c>
      <c r="R338" s="26" t="s">
        <v>43</v>
      </c>
      <c r="S338" s="26" t="s">
        <v>51</v>
      </c>
      <c r="T338" s="26" t="s">
        <v>45</v>
      </c>
      <c r="U338" s="26" t="s">
        <v>46</v>
      </c>
      <c r="V338" s="34">
        <v>0</v>
      </c>
      <c r="W338" s="31"/>
      <c r="X338" s="22">
        <v>12</v>
      </c>
      <c r="Y338" s="152" t="str">
        <f t="shared" si="251"/>
        <v>B</v>
      </c>
      <c r="Z338" s="139" t="s">
        <v>2935</v>
      </c>
      <c r="AA338" s="155">
        <f>COUNTIF($Z$1:Z338,Z338)</f>
        <v>7</v>
      </c>
      <c r="AB338" s="83">
        <f t="shared" si="242"/>
        <v>28</v>
      </c>
      <c r="AC338" s="122" t="str">
        <f>VLOOKUP(Z338,'module list'!A:B,2,0)</f>
        <v>DI</v>
      </c>
      <c r="AD338" s="122"/>
      <c r="AE338" s="32"/>
      <c r="AF338" s="33" t="s">
        <v>37</v>
      </c>
      <c r="AG338" s="16" t="str">
        <f t="shared" si="233"/>
        <v>12.1.8</v>
      </c>
      <c r="AH338" s="222" t="str">
        <f t="shared" si="231"/>
        <v>L SSL1104B dolomia conveyor SW1104B</v>
      </c>
      <c r="AI338" s="224"/>
      <c r="AJ338" s="16" t="str">
        <f t="shared" si="223"/>
        <v>L</v>
      </c>
      <c r="AK338" s="16" t="str">
        <f t="shared" si="234"/>
        <v>A19</v>
      </c>
      <c r="AL338" s="16" t="str">
        <f t="shared" si="249"/>
        <v>SSL</v>
      </c>
      <c r="AM338" s="16" t="str">
        <f t="shared" si="235"/>
        <v>1104</v>
      </c>
      <c r="AN338" s="16" t="str">
        <f t="shared" si="250"/>
        <v>B</v>
      </c>
      <c r="AO338" s="16" t="str">
        <f t="shared" si="236"/>
        <v/>
      </c>
      <c r="AP338" s="16" t="str">
        <f t="shared" si="237"/>
        <v/>
      </c>
      <c r="AQ338" s="226"/>
      <c r="AR338" s="16" t="str">
        <f t="shared" si="238"/>
        <v>A19SSL1104B</v>
      </c>
      <c r="AS338" s="16" t="str">
        <f t="shared" si="239"/>
        <v>ok</v>
      </c>
      <c r="AW338" s="16" t="str">
        <f t="shared" si="252"/>
        <v/>
      </c>
      <c r="AX338" s="16" t="str">
        <f t="shared" si="253"/>
        <v/>
      </c>
      <c r="AY338" s="16">
        <f t="shared" si="241"/>
        <v>0</v>
      </c>
    </row>
    <row r="339" spans="1:51" ht="15" customHeight="1" x14ac:dyDescent="0.2">
      <c r="A339" s="16" t="str">
        <f t="shared" si="232"/>
        <v>ID-S01AP1030-00337</v>
      </c>
      <c r="B339" s="17">
        <v>337</v>
      </c>
      <c r="C339" s="17"/>
      <c r="D339" s="18" t="s">
        <v>760</v>
      </c>
      <c r="E339" s="19" t="s">
        <v>761</v>
      </c>
      <c r="F339" s="20"/>
      <c r="G339" s="21" t="s">
        <v>27</v>
      </c>
      <c r="H339" s="22" t="s">
        <v>28</v>
      </c>
      <c r="I339" s="23" t="s">
        <v>556</v>
      </c>
      <c r="J339" s="22" t="s">
        <v>596</v>
      </c>
      <c r="K339" s="22"/>
      <c r="L339" s="22" t="s">
        <v>31</v>
      </c>
      <c r="M339" s="23"/>
      <c r="N339" s="24"/>
      <c r="O339" s="63"/>
      <c r="P339" s="63"/>
      <c r="Q339" s="25" t="s">
        <v>42</v>
      </c>
      <c r="R339" s="26" t="s">
        <v>43</v>
      </c>
      <c r="S339" s="26" t="s">
        <v>51</v>
      </c>
      <c r="T339" s="26" t="s">
        <v>45</v>
      </c>
      <c r="U339" s="26" t="s">
        <v>46</v>
      </c>
      <c r="V339" s="34">
        <v>0</v>
      </c>
      <c r="W339" s="31"/>
      <c r="X339" s="22">
        <v>12</v>
      </c>
      <c r="Y339" s="152" t="str">
        <f t="shared" si="251"/>
        <v>B</v>
      </c>
      <c r="Z339" s="139" t="s">
        <v>2935</v>
      </c>
      <c r="AA339" s="155">
        <f>COUNTIF($Z$1:Z339,Z339)</f>
        <v>8</v>
      </c>
      <c r="AB339" s="83">
        <f t="shared" si="242"/>
        <v>28</v>
      </c>
      <c r="AC339" s="122" t="str">
        <f>VLOOKUP(Z339,'module list'!A:B,2,0)</f>
        <v>DI</v>
      </c>
      <c r="AD339" s="122"/>
      <c r="AE339" s="32"/>
      <c r="AF339" s="33" t="s">
        <v>37</v>
      </c>
      <c r="AG339" s="16" t="str">
        <f t="shared" si="233"/>
        <v>12.1.8</v>
      </c>
      <c r="AH339" s="222" t="str">
        <f t="shared" si="231"/>
        <v>L SSL1157 dolomia rot.vlv. RV1107B</v>
      </c>
      <c r="AI339" s="224"/>
      <c r="AJ339" s="16" t="str">
        <f t="shared" si="223"/>
        <v>L</v>
      </c>
      <c r="AK339" s="16" t="str">
        <f t="shared" si="234"/>
        <v>A19</v>
      </c>
      <c r="AL339" s="16" t="str">
        <f t="shared" si="249"/>
        <v>SSL</v>
      </c>
      <c r="AM339" s="16" t="str">
        <f t="shared" si="235"/>
        <v>1107</v>
      </c>
      <c r="AN339" s="16" t="str">
        <f t="shared" si="250"/>
        <v>B</v>
      </c>
      <c r="AO339" s="16" t="str">
        <f t="shared" si="236"/>
        <v/>
      </c>
      <c r="AP339" s="16" t="str">
        <f t="shared" si="237"/>
        <v/>
      </c>
      <c r="AQ339" s="226"/>
      <c r="AR339" s="16" t="str">
        <f t="shared" si="238"/>
        <v>A19SSL1107B</v>
      </c>
      <c r="AS339" s="16" t="str">
        <f t="shared" si="239"/>
        <v>ok</v>
      </c>
      <c r="AW339" s="16" t="str">
        <f t="shared" si="252"/>
        <v/>
      </c>
      <c r="AX339" s="16" t="str">
        <f t="shared" si="253"/>
        <v/>
      </c>
      <c r="AY339" s="16">
        <f t="shared" si="241"/>
        <v>0</v>
      </c>
    </row>
    <row r="340" spans="1:51" ht="15" hidden="1" customHeight="1" x14ac:dyDescent="0.2">
      <c r="A340" s="16" t="str">
        <f t="shared" si="232"/>
        <v>ID-S01AP1030-00338</v>
      </c>
      <c r="B340" s="17">
        <v>338</v>
      </c>
      <c r="C340" s="17"/>
      <c r="D340" s="45" t="s">
        <v>762</v>
      </c>
      <c r="E340" s="35" t="s">
        <v>763</v>
      </c>
      <c r="F340" s="46"/>
      <c r="G340" s="21" t="s">
        <v>27</v>
      </c>
      <c r="H340" s="37" t="s">
        <v>28</v>
      </c>
      <c r="I340" s="36" t="s">
        <v>556</v>
      </c>
      <c r="J340" s="37" t="s">
        <v>649</v>
      </c>
      <c r="K340" s="37"/>
      <c r="L340" s="22" t="s">
        <v>31</v>
      </c>
      <c r="M340" s="36"/>
      <c r="N340" s="38"/>
      <c r="O340" s="86"/>
      <c r="P340" s="86"/>
      <c r="Q340" s="39" t="s">
        <v>42</v>
      </c>
      <c r="R340" s="40" t="s">
        <v>43</v>
      </c>
      <c r="S340" s="47" t="s">
        <v>51</v>
      </c>
      <c r="T340" s="48" t="s">
        <v>45</v>
      </c>
      <c r="U340" s="49" t="s">
        <v>46</v>
      </c>
      <c r="V340" s="50">
        <v>0</v>
      </c>
      <c r="W340" s="43"/>
      <c r="X340" s="22"/>
      <c r="Y340" s="153"/>
      <c r="Z340" s="158"/>
      <c r="AA340" s="155">
        <f>COUNTIF($Z$1:Z340,Z340)</f>
        <v>0</v>
      </c>
      <c r="AB340" s="83">
        <f t="shared" si="242"/>
        <v>0</v>
      </c>
      <c r="AC340" s="122" t="e">
        <f>VLOOKUP(Z340,'module list'!A:B,2,0)</f>
        <v>#N/A</v>
      </c>
      <c r="AD340" s="37"/>
      <c r="AE340" s="44" t="s">
        <v>172</v>
      </c>
      <c r="AF340" s="33" t="s">
        <v>37</v>
      </c>
      <c r="AG340" s="16" t="str">
        <f t="shared" si="233"/>
        <v/>
      </c>
      <c r="AH340" s="222" t="str">
        <f t="shared" si="231"/>
        <v>L SSL1159 dolomia rot.vlv. RV1159</v>
      </c>
      <c r="AI340" s="224"/>
      <c r="AJ340" s="16" t="str">
        <f t="shared" si="223"/>
        <v>L</v>
      </c>
      <c r="AK340" s="16" t="str">
        <f t="shared" si="234"/>
        <v>A19</v>
      </c>
      <c r="AL340" s="16" t="str">
        <f>MID(D340,4,3)</f>
        <v>SSL</v>
      </c>
      <c r="AM340" s="16" t="str">
        <f t="shared" si="235"/>
        <v>1159</v>
      </c>
      <c r="AN340" s="16" t="str">
        <f t="shared" ref="AN340" si="254">MID(D340,12,1)</f>
        <v/>
      </c>
      <c r="AO340" s="16" t="str">
        <f t="shared" si="236"/>
        <v/>
      </c>
      <c r="AP340" s="16" t="str">
        <f t="shared" si="237"/>
        <v/>
      </c>
      <c r="AQ340" s="226"/>
      <c r="AR340" s="16" t="str">
        <f t="shared" si="238"/>
        <v>A19SSL1159</v>
      </c>
      <c r="AS340" s="16" t="str">
        <f t="shared" si="239"/>
        <v>ok</v>
      </c>
      <c r="AW340" s="16" t="str">
        <f t="shared" si="196"/>
        <v/>
      </c>
      <c r="AX340" s="16" t="str">
        <f t="shared" si="240"/>
        <v/>
      </c>
      <c r="AY340" s="16">
        <f t="shared" si="241"/>
        <v>0</v>
      </c>
    </row>
    <row r="341" spans="1:51" ht="15" customHeight="1" x14ac:dyDescent="0.2">
      <c r="A341" s="16" t="str">
        <f t="shared" si="232"/>
        <v>ID-S01AP1030-00339</v>
      </c>
      <c r="B341" s="17">
        <v>339</v>
      </c>
      <c r="C341" s="17"/>
      <c r="D341" s="18" t="s">
        <v>764</v>
      </c>
      <c r="E341" s="19" t="s">
        <v>765</v>
      </c>
      <c r="F341" s="20"/>
      <c r="G341" s="21" t="s">
        <v>27</v>
      </c>
      <c r="H341" s="22" t="s">
        <v>28</v>
      </c>
      <c r="I341" s="23" t="s">
        <v>556</v>
      </c>
      <c r="J341" s="22" t="s">
        <v>41</v>
      </c>
      <c r="K341" s="22"/>
      <c r="L341" s="22" t="s">
        <v>31</v>
      </c>
      <c r="M341" s="23"/>
      <c r="N341" s="24"/>
      <c r="O341" s="63"/>
      <c r="P341" s="63"/>
      <c r="Q341" s="25" t="s">
        <v>42</v>
      </c>
      <c r="R341" s="26" t="s">
        <v>43</v>
      </c>
      <c r="S341" s="26" t="s">
        <v>44</v>
      </c>
      <c r="T341" s="26" t="s">
        <v>45</v>
      </c>
      <c r="U341" s="26" t="s">
        <v>46</v>
      </c>
      <c r="V341" s="34">
        <v>0</v>
      </c>
      <c r="W341" s="31"/>
      <c r="X341" s="22">
        <v>12</v>
      </c>
      <c r="Y341" s="152" t="str">
        <f t="shared" ref="Y341:Y343" si="255">AN341</f>
        <v>A</v>
      </c>
      <c r="Z341" s="139" t="s">
        <v>2928</v>
      </c>
      <c r="AA341" s="155">
        <f>COUNTIF($Z$1:Z341,Z341)</f>
        <v>22</v>
      </c>
      <c r="AB341" s="83">
        <f t="shared" si="242"/>
        <v>30</v>
      </c>
      <c r="AC341" s="122" t="str">
        <f>VLOOKUP(Z341,'module list'!A:B,2,0)</f>
        <v>DI</v>
      </c>
      <c r="AD341" s="122"/>
      <c r="AE341" s="32"/>
      <c r="AF341" s="33" t="s">
        <v>37</v>
      </c>
      <c r="AG341" s="16" t="str">
        <f t="shared" si="233"/>
        <v>12.1.1</v>
      </c>
      <c r="AH341" s="222" t="str">
        <f t="shared" si="231"/>
        <v>conv. SW1103A extract. dolomia - in remote</v>
      </c>
      <c r="AI341" s="224"/>
      <c r="AJ341" s="16" t="str">
        <f t="shared" si="223"/>
        <v>conv.</v>
      </c>
      <c r="AK341" s="16" t="str">
        <f t="shared" si="234"/>
        <v>A19</v>
      </c>
      <c r="AL341" s="16" t="str">
        <f t="shared" ref="AL341:AL366" si="256">MID(D341,4,2)</f>
        <v>SW</v>
      </c>
      <c r="AM341" s="16" t="str">
        <f t="shared" si="235"/>
        <v>1103</v>
      </c>
      <c r="AN341" s="16" t="str">
        <f t="shared" si="248"/>
        <v>A</v>
      </c>
      <c r="AO341" s="16" t="str">
        <f t="shared" si="236"/>
        <v>_</v>
      </c>
      <c r="AP341" s="16">
        <f t="shared" si="237"/>
        <v>11</v>
      </c>
      <c r="AQ341" s="16" t="str">
        <f t="shared" ref="AQ341:AQ364" si="257">RIGHT(D341,LEN(D341)-FIND("_",D341))</f>
        <v>YLRE</v>
      </c>
      <c r="AR341" s="16" t="str">
        <f t="shared" si="238"/>
        <v>A19SW1103A_YLRE</v>
      </c>
      <c r="AS341" s="16" t="str">
        <f t="shared" si="239"/>
        <v>ok</v>
      </c>
      <c r="AW341" s="16" t="str">
        <f t="shared" ref="AW341:AW404" si="258">IFERROR(IF(FIND("A",Q341,1),S341,""),"")</f>
        <v/>
      </c>
      <c r="AX341" s="16" t="str">
        <f t="shared" ref="AX341:AX404" si="259">IFERROR(IF(FIND("AI",Q341,1),U341,""),"")</f>
        <v/>
      </c>
      <c r="AY341" s="16">
        <f t="shared" si="241"/>
        <v>0</v>
      </c>
    </row>
    <row r="342" spans="1:51" ht="15" customHeight="1" x14ac:dyDescent="0.2">
      <c r="A342" s="16" t="str">
        <f t="shared" si="232"/>
        <v>ID-S01AP1030-00340</v>
      </c>
      <c r="B342" s="17">
        <v>340</v>
      </c>
      <c r="C342" s="17"/>
      <c r="D342" s="18" t="s">
        <v>766</v>
      </c>
      <c r="E342" s="19" t="s">
        <v>767</v>
      </c>
      <c r="F342" s="20"/>
      <c r="G342" s="21" t="s">
        <v>27</v>
      </c>
      <c r="H342" s="22" t="s">
        <v>28</v>
      </c>
      <c r="I342" s="23" t="s">
        <v>556</v>
      </c>
      <c r="J342" s="22" t="s">
        <v>41</v>
      </c>
      <c r="K342" s="22"/>
      <c r="L342" s="22" t="s">
        <v>31</v>
      </c>
      <c r="M342" s="23"/>
      <c r="N342" s="24"/>
      <c r="O342" s="63"/>
      <c r="P342" s="63"/>
      <c r="Q342" s="25" t="s">
        <v>42</v>
      </c>
      <c r="R342" s="26" t="s">
        <v>43</v>
      </c>
      <c r="S342" s="26" t="s">
        <v>44</v>
      </c>
      <c r="T342" s="26" t="s">
        <v>45</v>
      </c>
      <c r="U342" s="26" t="s">
        <v>46</v>
      </c>
      <c r="V342" s="34">
        <v>0</v>
      </c>
      <c r="W342" s="31"/>
      <c r="X342" s="22">
        <v>12</v>
      </c>
      <c r="Y342" s="152" t="str">
        <f t="shared" si="255"/>
        <v>A</v>
      </c>
      <c r="Z342" s="139" t="s">
        <v>2928</v>
      </c>
      <c r="AA342" s="155">
        <f>COUNTIF($Z$1:Z342,Z342)</f>
        <v>23</v>
      </c>
      <c r="AB342" s="83">
        <f t="shared" si="242"/>
        <v>30</v>
      </c>
      <c r="AC342" s="122" t="str">
        <f>VLOOKUP(Z342,'module list'!A:B,2,0)</f>
        <v>DI</v>
      </c>
      <c r="AD342" s="122"/>
      <c r="AE342" s="32"/>
      <c r="AF342" s="33" t="s">
        <v>37</v>
      </c>
      <c r="AG342" s="16" t="str">
        <f t="shared" si="233"/>
        <v>12.1.1</v>
      </c>
      <c r="AH342" s="222" t="str">
        <f t="shared" si="231"/>
        <v>conv. SW1103A extract. dolomia - in running</v>
      </c>
      <c r="AI342" s="224"/>
      <c r="AJ342" s="16" t="str">
        <f t="shared" si="223"/>
        <v>conv.</v>
      </c>
      <c r="AK342" s="16" t="str">
        <f t="shared" si="234"/>
        <v>A19</v>
      </c>
      <c r="AL342" s="16" t="str">
        <f t="shared" si="256"/>
        <v>SW</v>
      </c>
      <c r="AM342" s="16" t="str">
        <f t="shared" si="235"/>
        <v>1103</v>
      </c>
      <c r="AN342" s="16" t="str">
        <f t="shared" si="248"/>
        <v>A</v>
      </c>
      <c r="AO342" s="16" t="str">
        <f t="shared" si="236"/>
        <v>_</v>
      </c>
      <c r="AP342" s="16">
        <f t="shared" si="237"/>
        <v>11</v>
      </c>
      <c r="AQ342" s="16" t="str">
        <f t="shared" si="257"/>
        <v>YLH</v>
      </c>
      <c r="AR342" s="16" t="str">
        <f t="shared" si="238"/>
        <v>A19SW1103A_YLH</v>
      </c>
      <c r="AS342" s="16" t="str">
        <f t="shared" si="239"/>
        <v>ok</v>
      </c>
      <c r="AW342" s="16" t="str">
        <f t="shared" si="258"/>
        <v/>
      </c>
      <c r="AX342" s="16" t="str">
        <f t="shared" si="259"/>
        <v/>
      </c>
      <c r="AY342" s="16">
        <f t="shared" si="241"/>
        <v>0</v>
      </c>
    </row>
    <row r="343" spans="1:51" ht="15" customHeight="1" x14ac:dyDescent="0.2">
      <c r="A343" s="16" t="str">
        <f t="shared" si="232"/>
        <v>ID-S01AP1030-00341</v>
      </c>
      <c r="B343" s="17">
        <v>341</v>
      </c>
      <c r="C343" s="17"/>
      <c r="D343" s="18" t="s">
        <v>768</v>
      </c>
      <c r="E343" s="19" t="s">
        <v>769</v>
      </c>
      <c r="F343" s="20"/>
      <c r="G343" s="21" t="s">
        <v>27</v>
      </c>
      <c r="H343" s="22" t="s">
        <v>28</v>
      </c>
      <c r="I343" s="23" t="s">
        <v>556</v>
      </c>
      <c r="J343" s="22" t="s">
        <v>41</v>
      </c>
      <c r="K343" s="22"/>
      <c r="L343" s="22" t="s">
        <v>31</v>
      </c>
      <c r="M343" s="23"/>
      <c r="N343" s="24"/>
      <c r="O343" s="63"/>
      <c r="P343" s="63"/>
      <c r="Q343" s="25" t="s">
        <v>42</v>
      </c>
      <c r="R343" s="26" t="s">
        <v>43</v>
      </c>
      <c r="S343" s="26" t="s">
        <v>51</v>
      </c>
      <c r="T343" s="26" t="s">
        <v>45</v>
      </c>
      <c r="U343" s="26" t="s">
        <v>46</v>
      </c>
      <c r="V343" s="34">
        <v>0</v>
      </c>
      <c r="W343" s="31"/>
      <c r="X343" s="22">
        <v>12</v>
      </c>
      <c r="Y343" s="152" t="str">
        <f t="shared" si="255"/>
        <v>A</v>
      </c>
      <c r="Z343" s="139" t="s">
        <v>2928</v>
      </c>
      <c r="AA343" s="155">
        <f>COUNTIF($Z$1:Z343,Z343)</f>
        <v>24</v>
      </c>
      <c r="AB343" s="83">
        <f t="shared" si="242"/>
        <v>30</v>
      </c>
      <c r="AC343" s="122" t="str">
        <f>VLOOKUP(Z343,'module list'!A:B,2,0)</f>
        <v>DI</v>
      </c>
      <c r="AD343" s="122"/>
      <c r="AE343" s="32"/>
      <c r="AF343" s="33" t="s">
        <v>37</v>
      </c>
      <c r="AG343" s="16" t="str">
        <f t="shared" si="233"/>
        <v>12.1.1</v>
      </c>
      <c r="AH343" s="222" t="str">
        <f t="shared" si="231"/>
        <v>conv. SW1103A extract. dolomia - supply fault</v>
      </c>
      <c r="AI343" s="224"/>
      <c r="AJ343" s="16" t="str">
        <f t="shared" si="223"/>
        <v>conv.</v>
      </c>
      <c r="AK343" s="16" t="str">
        <f t="shared" si="234"/>
        <v>A19</v>
      </c>
      <c r="AL343" s="16" t="str">
        <f t="shared" si="256"/>
        <v>SW</v>
      </c>
      <c r="AM343" s="16" t="str">
        <f t="shared" si="235"/>
        <v>1103</v>
      </c>
      <c r="AN343" s="16" t="str">
        <f t="shared" si="248"/>
        <v>A</v>
      </c>
      <c r="AO343" s="16" t="str">
        <f t="shared" si="236"/>
        <v>_</v>
      </c>
      <c r="AP343" s="16">
        <f t="shared" si="237"/>
        <v>11</v>
      </c>
      <c r="AQ343" s="16" t="str">
        <f t="shared" si="257"/>
        <v>YSG</v>
      </c>
      <c r="AR343" s="16" t="str">
        <f t="shared" si="238"/>
        <v>A19SW1103A_YSG</v>
      </c>
      <c r="AS343" s="16" t="str">
        <f t="shared" si="239"/>
        <v>ok</v>
      </c>
      <c r="AW343" s="16" t="str">
        <f t="shared" si="258"/>
        <v/>
      </c>
      <c r="AX343" s="16" t="str">
        <f t="shared" si="259"/>
        <v/>
      </c>
      <c r="AY343" s="16">
        <f t="shared" si="241"/>
        <v>0</v>
      </c>
    </row>
    <row r="344" spans="1:51" ht="15" customHeight="1" x14ac:dyDescent="0.2">
      <c r="A344" s="16" t="str">
        <f t="shared" si="232"/>
        <v>ID-S01AP1030-00342</v>
      </c>
      <c r="B344" s="17">
        <v>342</v>
      </c>
      <c r="C344" s="17"/>
      <c r="D344" s="18" t="s">
        <v>770</v>
      </c>
      <c r="E344" s="19" t="s">
        <v>771</v>
      </c>
      <c r="F344" s="20"/>
      <c r="G344" s="21" t="s">
        <v>27</v>
      </c>
      <c r="H344" s="22" t="s">
        <v>28</v>
      </c>
      <c r="I344" s="23" t="s">
        <v>556</v>
      </c>
      <c r="J344" s="22" t="s">
        <v>41</v>
      </c>
      <c r="K344" s="22"/>
      <c r="L344" s="22" t="s">
        <v>31</v>
      </c>
      <c r="M344" s="23"/>
      <c r="N344" s="24"/>
      <c r="O344" s="63"/>
      <c r="P344" s="63"/>
      <c r="Q344" s="25" t="s">
        <v>54</v>
      </c>
      <c r="R344" s="26" t="s">
        <v>55</v>
      </c>
      <c r="S344" s="26" t="s">
        <v>44</v>
      </c>
      <c r="T344" s="26" t="s">
        <v>56</v>
      </c>
      <c r="U344" s="26" t="s">
        <v>57</v>
      </c>
      <c r="V344" s="34">
        <v>0</v>
      </c>
      <c r="W344" s="31"/>
      <c r="X344" s="22">
        <v>12</v>
      </c>
      <c r="Y344" s="152"/>
      <c r="Z344" s="139" t="s">
        <v>2945</v>
      </c>
      <c r="AA344" s="155">
        <f>COUNTIF($Z$1:Z344,Z344)</f>
        <v>24</v>
      </c>
      <c r="AB344" s="83">
        <f t="shared" si="242"/>
        <v>39</v>
      </c>
      <c r="AC344" s="122" t="str">
        <f>VLOOKUP(Z344,'module list'!A:B,2,0)</f>
        <v>DO</v>
      </c>
      <c r="AD344" s="122"/>
      <c r="AE344" s="32"/>
      <c r="AF344" s="33" t="s">
        <v>37</v>
      </c>
      <c r="AG344" s="16" t="str">
        <f t="shared" si="233"/>
        <v>12.1.2</v>
      </c>
      <c r="AH344" s="222" t="str">
        <f t="shared" si="231"/>
        <v>conv. SW1103A extract. dolomia - start/stop</v>
      </c>
      <c r="AI344" s="224"/>
      <c r="AJ344" s="16" t="str">
        <f t="shared" si="223"/>
        <v>conv.</v>
      </c>
      <c r="AK344" s="16" t="str">
        <f t="shared" si="234"/>
        <v>A19</v>
      </c>
      <c r="AL344" s="16" t="str">
        <f t="shared" si="256"/>
        <v>SW</v>
      </c>
      <c r="AM344" s="16" t="str">
        <f t="shared" si="235"/>
        <v>1103</v>
      </c>
      <c r="AN344" s="16" t="str">
        <f t="shared" si="248"/>
        <v>A</v>
      </c>
      <c r="AO344" s="16" t="str">
        <f t="shared" si="236"/>
        <v>_</v>
      </c>
      <c r="AP344" s="16">
        <f t="shared" si="237"/>
        <v>11</v>
      </c>
      <c r="AQ344" s="16" t="str">
        <f t="shared" si="257"/>
        <v>HSH</v>
      </c>
      <c r="AR344" s="16" t="str">
        <f t="shared" si="238"/>
        <v>A19SW1103A_HSH</v>
      </c>
      <c r="AS344" s="16" t="str">
        <f t="shared" si="239"/>
        <v>ok</v>
      </c>
      <c r="AW344" s="16" t="str">
        <f t="shared" si="258"/>
        <v/>
      </c>
      <c r="AX344" s="16" t="str">
        <f t="shared" si="259"/>
        <v/>
      </c>
      <c r="AY344" s="16">
        <f t="shared" si="241"/>
        <v>0</v>
      </c>
    </row>
    <row r="345" spans="1:51" ht="15" customHeight="1" x14ac:dyDescent="0.2">
      <c r="A345" s="16" t="str">
        <f t="shared" si="232"/>
        <v>ID-S01AP1030-00343</v>
      </c>
      <c r="B345" s="17">
        <v>343</v>
      </c>
      <c r="C345" s="17"/>
      <c r="D345" s="18" t="s">
        <v>772</v>
      </c>
      <c r="E345" s="19" t="s">
        <v>773</v>
      </c>
      <c r="F345" s="20"/>
      <c r="G345" s="21" t="s">
        <v>27</v>
      </c>
      <c r="H345" s="22" t="s">
        <v>28</v>
      </c>
      <c r="I345" s="23" t="s">
        <v>556</v>
      </c>
      <c r="J345" s="22" t="s">
        <v>41</v>
      </c>
      <c r="K345" s="22"/>
      <c r="L345" s="22" t="s">
        <v>31</v>
      </c>
      <c r="M345" s="23"/>
      <c r="N345" s="24"/>
      <c r="O345" s="63"/>
      <c r="P345" s="63"/>
      <c r="Q345" s="25" t="s">
        <v>42</v>
      </c>
      <c r="R345" s="26" t="s">
        <v>43</v>
      </c>
      <c r="S345" s="26" t="s">
        <v>44</v>
      </c>
      <c r="T345" s="26" t="s">
        <v>45</v>
      </c>
      <c r="U345" s="26" t="s">
        <v>46</v>
      </c>
      <c r="V345" s="34">
        <v>0</v>
      </c>
      <c r="W345" s="31"/>
      <c r="X345" s="22">
        <v>12</v>
      </c>
      <c r="Y345" s="152" t="str">
        <f t="shared" ref="Y345:Y348" si="260">AN345</f>
        <v>A</v>
      </c>
      <c r="Z345" s="139" t="s">
        <v>2928</v>
      </c>
      <c r="AA345" s="155">
        <f>COUNTIF($Z$1:Z345,Z345)</f>
        <v>25</v>
      </c>
      <c r="AB345" s="83">
        <f t="shared" si="242"/>
        <v>30</v>
      </c>
      <c r="AC345" s="122" t="str">
        <f>VLOOKUP(Z345,'module list'!A:B,2,0)</f>
        <v>DI</v>
      </c>
      <c r="AD345" s="122"/>
      <c r="AE345" s="32"/>
      <c r="AF345" s="33" t="s">
        <v>37</v>
      </c>
      <c r="AG345" s="16" t="str">
        <f t="shared" si="233"/>
        <v>12.1.1</v>
      </c>
      <c r="AH345" s="222" t="str">
        <f t="shared" si="231"/>
        <v>conv. SW1104A dosag. dolomia - in remote</v>
      </c>
      <c r="AI345" s="224"/>
      <c r="AJ345" s="16" t="str">
        <f t="shared" si="223"/>
        <v>conv.</v>
      </c>
      <c r="AK345" s="16" t="str">
        <f t="shared" si="234"/>
        <v>A19</v>
      </c>
      <c r="AL345" s="16" t="str">
        <f t="shared" si="256"/>
        <v>SW</v>
      </c>
      <c r="AM345" s="16" t="str">
        <f t="shared" si="235"/>
        <v>1104</v>
      </c>
      <c r="AN345" s="16" t="str">
        <f t="shared" si="248"/>
        <v>A</v>
      </c>
      <c r="AO345" s="16" t="str">
        <f t="shared" si="236"/>
        <v>_</v>
      </c>
      <c r="AP345" s="16">
        <f t="shared" si="237"/>
        <v>11</v>
      </c>
      <c r="AQ345" s="16" t="str">
        <f t="shared" si="257"/>
        <v>YLRE</v>
      </c>
      <c r="AR345" s="16" t="str">
        <f t="shared" si="238"/>
        <v>A19SW1104A_YLRE</v>
      </c>
      <c r="AS345" s="16" t="str">
        <f t="shared" si="239"/>
        <v>ok</v>
      </c>
      <c r="AW345" s="16" t="str">
        <f t="shared" si="258"/>
        <v/>
      </c>
      <c r="AX345" s="16" t="str">
        <f t="shared" si="259"/>
        <v/>
      </c>
      <c r="AY345" s="16">
        <f t="shared" si="241"/>
        <v>0</v>
      </c>
    </row>
    <row r="346" spans="1:51" ht="15" customHeight="1" x14ac:dyDescent="0.2">
      <c r="A346" s="16" t="str">
        <f t="shared" si="232"/>
        <v>ID-S01AP1030-00344</v>
      </c>
      <c r="B346" s="17">
        <v>344</v>
      </c>
      <c r="C346" s="17"/>
      <c r="D346" s="18" t="s">
        <v>774</v>
      </c>
      <c r="E346" s="19" t="s">
        <v>775</v>
      </c>
      <c r="F346" s="20"/>
      <c r="G346" s="21" t="s">
        <v>27</v>
      </c>
      <c r="H346" s="22" t="s">
        <v>28</v>
      </c>
      <c r="I346" s="23" t="s">
        <v>556</v>
      </c>
      <c r="J346" s="22" t="s">
        <v>41</v>
      </c>
      <c r="K346" s="22"/>
      <c r="L346" s="22" t="s">
        <v>31</v>
      </c>
      <c r="M346" s="23"/>
      <c r="N346" s="24"/>
      <c r="O346" s="63"/>
      <c r="P346" s="63"/>
      <c r="Q346" s="25" t="s">
        <v>42</v>
      </c>
      <c r="R346" s="26" t="s">
        <v>43</v>
      </c>
      <c r="S346" s="26" t="s">
        <v>44</v>
      </c>
      <c r="T346" s="26" t="s">
        <v>45</v>
      </c>
      <c r="U346" s="26" t="s">
        <v>46</v>
      </c>
      <c r="V346" s="34">
        <v>0</v>
      </c>
      <c r="W346" s="31"/>
      <c r="X346" s="22">
        <v>12</v>
      </c>
      <c r="Y346" s="152" t="str">
        <f t="shared" si="260"/>
        <v>A</v>
      </c>
      <c r="Z346" s="139" t="s">
        <v>2928</v>
      </c>
      <c r="AA346" s="155">
        <f>COUNTIF($Z$1:Z346,Z346)</f>
        <v>26</v>
      </c>
      <c r="AB346" s="83">
        <f t="shared" si="242"/>
        <v>30</v>
      </c>
      <c r="AC346" s="122" t="str">
        <f>VLOOKUP(Z346,'module list'!A:B,2,0)</f>
        <v>DI</v>
      </c>
      <c r="AD346" s="122"/>
      <c r="AE346" s="32"/>
      <c r="AF346" s="33" t="s">
        <v>37</v>
      </c>
      <c r="AG346" s="16" t="str">
        <f t="shared" si="233"/>
        <v>12.1.1</v>
      </c>
      <c r="AH346" s="222" t="str">
        <f t="shared" si="231"/>
        <v>conv. SW1104A dosag. dolomia - in running</v>
      </c>
      <c r="AI346" s="224"/>
      <c r="AJ346" s="16" t="str">
        <f t="shared" si="223"/>
        <v>conv.</v>
      </c>
      <c r="AK346" s="16" t="str">
        <f t="shared" si="234"/>
        <v>A19</v>
      </c>
      <c r="AL346" s="16" t="str">
        <f t="shared" si="256"/>
        <v>SW</v>
      </c>
      <c r="AM346" s="16" t="str">
        <f t="shared" si="235"/>
        <v>1104</v>
      </c>
      <c r="AN346" s="16" t="str">
        <f t="shared" si="248"/>
        <v>A</v>
      </c>
      <c r="AO346" s="16" t="str">
        <f t="shared" si="236"/>
        <v>_</v>
      </c>
      <c r="AP346" s="16">
        <f t="shared" si="237"/>
        <v>11</v>
      </c>
      <c r="AQ346" s="16" t="str">
        <f t="shared" si="257"/>
        <v>YLH</v>
      </c>
      <c r="AR346" s="16" t="str">
        <f t="shared" si="238"/>
        <v>A19SW1104A_YLH</v>
      </c>
      <c r="AS346" s="16" t="str">
        <f t="shared" si="239"/>
        <v>ok</v>
      </c>
      <c r="AW346" s="16" t="str">
        <f t="shared" si="258"/>
        <v/>
      </c>
      <c r="AX346" s="16" t="str">
        <f t="shared" si="259"/>
        <v/>
      </c>
      <c r="AY346" s="16">
        <f t="shared" si="241"/>
        <v>0</v>
      </c>
    </row>
    <row r="347" spans="1:51" ht="15" customHeight="1" x14ac:dyDescent="0.2">
      <c r="A347" s="16" t="str">
        <f t="shared" si="232"/>
        <v>ID-S01AP1030-00345</v>
      </c>
      <c r="B347" s="17">
        <v>345</v>
      </c>
      <c r="C347" s="17"/>
      <c r="D347" s="18" t="s">
        <v>776</v>
      </c>
      <c r="E347" s="19" t="s">
        <v>777</v>
      </c>
      <c r="F347" s="20"/>
      <c r="G347" s="21" t="s">
        <v>27</v>
      </c>
      <c r="H347" s="22" t="s">
        <v>28</v>
      </c>
      <c r="I347" s="23" t="s">
        <v>556</v>
      </c>
      <c r="J347" s="22" t="s">
        <v>41</v>
      </c>
      <c r="K347" s="22"/>
      <c r="L347" s="22" t="s">
        <v>31</v>
      </c>
      <c r="M347" s="23"/>
      <c r="N347" s="24"/>
      <c r="O347" s="63"/>
      <c r="P347" s="63"/>
      <c r="Q347" s="25" t="s">
        <v>42</v>
      </c>
      <c r="R347" s="26" t="s">
        <v>43</v>
      </c>
      <c r="S347" s="26" t="s">
        <v>51</v>
      </c>
      <c r="T347" s="26" t="s">
        <v>45</v>
      </c>
      <c r="U347" s="26" t="s">
        <v>46</v>
      </c>
      <c r="V347" s="34">
        <v>0</v>
      </c>
      <c r="W347" s="31"/>
      <c r="X347" s="22">
        <v>12</v>
      </c>
      <c r="Y347" s="152" t="str">
        <f t="shared" si="260"/>
        <v>A</v>
      </c>
      <c r="Z347" s="139" t="s">
        <v>2928</v>
      </c>
      <c r="AA347" s="155">
        <f>COUNTIF($Z$1:Z347,Z347)</f>
        <v>27</v>
      </c>
      <c r="AB347" s="83">
        <f t="shared" si="242"/>
        <v>30</v>
      </c>
      <c r="AC347" s="122" t="str">
        <f>VLOOKUP(Z347,'module list'!A:B,2,0)</f>
        <v>DI</v>
      </c>
      <c r="AD347" s="122"/>
      <c r="AE347" s="32"/>
      <c r="AF347" s="33" t="s">
        <v>37</v>
      </c>
      <c r="AG347" s="16" t="str">
        <f t="shared" si="233"/>
        <v>12.1.1</v>
      </c>
      <c r="AH347" s="222" t="str">
        <f t="shared" si="231"/>
        <v>conv. SW1104A dosag. dolomia - gen.fault</v>
      </c>
      <c r="AI347" s="224"/>
      <c r="AJ347" s="16" t="str">
        <f t="shared" si="223"/>
        <v>conv.</v>
      </c>
      <c r="AK347" s="16" t="str">
        <f t="shared" si="234"/>
        <v>A19</v>
      </c>
      <c r="AL347" s="16" t="str">
        <f t="shared" si="256"/>
        <v>SW</v>
      </c>
      <c r="AM347" s="16" t="str">
        <f t="shared" si="235"/>
        <v>1104</v>
      </c>
      <c r="AN347" s="16" t="str">
        <f t="shared" si="248"/>
        <v>A</v>
      </c>
      <c r="AO347" s="16" t="str">
        <f t="shared" si="236"/>
        <v>_</v>
      </c>
      <c r="AP347" s="16">
        <f t="shared" si="237"/>
        <v>11</v>
      </c>
      <c r="AQ347" s="16" t="str">
        <f t="shared" si="257"/>
        <v>YS</v>
      </c>
      <c r="AR347" s="16" t="str">
        <f t="shared" si="238"/>
        <v>A19SW1104A_YS</v>
      </c>
      <c r="AS347" s="16" t="str">
        <f t="shared" si="239"/>
        <v>ok</v>
      </c>
      <c r="AW347" s="16" t="str">
        <f t="shared" si="258"/>
        <v/>
      </c>
      <c r="AX347" s="16" t="str">
        <f t="shared" si="259"/>
        <v/>
      </c>
      <c r="AY347" s="16">
        <f t="shared" si="241"/>
        <v>0</v>
      </c>
    </row>
    <row r="348" spans="1:51" ht="15" customHeight="1" x14ac:dyDescent="0.2">
      <c r="A348" s="16" t="str">
        <f t="shared" si="232"/>
        <v>ID-S01AP1030-00346</v>
      </c>
      <c r="B348" s="17">
        <v>346</v>
      </c>
      <c r="C348" s="17"/>
      <c r="D348" s="18" t="s">
        <v>778</v>
      </c>
      <c r="E348" s="19" t="s">
        <v>779</v>
      </c>
      <c r="F348" s="20"/>
      <c r="G348" s="21" t="s">
        <v>27</v>
      </c>
      <c r="H348" s="22" t="s">
        <v>28</v>
      </c>
      <c r="I348" s="23" t="s">
        <v>556</v>
      </c>
      <c r="J348" s="22" t="s">
        <v>41</v>
      </c>
      <c r="K348" s="22"/>
      <c r="L348" s="22" t="s">
        <v>31</v>
      </c>
      <c r="M348" s="23"/>
      <c r="N348" s="24"/>
      <c r="O348" s="63"/>
      <c r="P348" s="63"/>
      <c r="Q348" s="25" t="s">
        <v>42</v>
      </c>
      <c r="R348" s="26" t="s">
        <v>43</v>
      </c>
      <c r="S348" s="26" t="s">
        <v>51</v>
      </c>
      <c r="T348" s="26" t="s">
        <v>45</v>
      </c>
      <c r="U348" s="26" t="s">
        <v>46</v>
      </c>
      <c r="V348" s="34">
        <v>0</v>
      </c>
      <c r="W348" s="31"/>
      <c r="X348" s="22">
        <v>12</v>
      </c>
      <c r="Y348" s="152" t="str">
        <f t="shared" si="260"/>
        <v>A</v>
      </c>
      <c r="Z348" s="139" t="s">
        <v>2928</v>
      </c>
      <c r="AA348" s="155">
        <f>COUNTIF($Z$1:Z348,Z348)</f>
        <v>28</v>
      </c>
      <c r="AB348" s="83">
        <f t="shared" si="242"/>
        <v>30</v>
      </c>
      <c r="AC348" s="122" t="str">
        <f>VLOOKUP(Z348,'module list'!A:B,2,0)</f>
        <v>DI</v>
      </c>
      <c r="AD348" s="122"/>
      <c r="AE348" s="32"/>
      <c r="AF348" s="33" t="s">
        <v>37</v>
      </c>
      <c r="AG348" s="16" t="str">
        <f t="shared" si="233"/>
        <v>12.1.1</v>
      </c>
      <c r="AH348" s="222" t="str">
        <f t="shared" si="231"/>
        <v>conv. SW1104A dosag. dolomia - supply fault</v>
      </c>
      <c r="AI348" s="224"/>
      <c r="AJ348" s="16" t="str">
        <f t="shared" si="223"/>
        <v>conv.</v>
      </c>
      <c r="AK348" s="16" t="str">
        <f t="shared" si="234"/>
        <v>A19</v>
      </c>
      <c r="AL348" s="16" t="str">
        <f t="shared" si="256"/>
        <v>SW</v>
      </c>
      <c r="AM348" s="16" t="str">
        <f t="shared" si="235"/>
        <v>1104</v>
      </c>
      <c r="AN348" s="16" t="str">
        <f t="shared" si="248"/>
        <v>A</v>
      </c>
      <c r="AO348" s="16" t="str">
        <f t="shared" si="236"/>
        <v>_</v>
      </c>
      <c r="AP348" s="16">
        <f t="shared" si="237"/>
        <v>11</v>
      </c>
      <c r="AQ348" s="16" t="str">
        <f t="shared" si="257"/>
        <v>YSG</v>
      </c>
      <c r="AR348" s="16" t="str">
        <f t="shared" si="238"/>
        <v>A19SW1104A_YSG</v>
      </c>
      <c r="AS348" s="16" t="str">
        <f t="shared" si="239"/>
        <v>ok</v>
      </c>
      <c r="AW348" s="16" t="str">
        <f t="shared" si="258"/>
        <v/>
      </c>
      <c r="AX348" s="16" t="str">
        <f t="shared" si="259"/>
        <v/>
      </c>
      <c r="AY348" s="16">
        <f t="shared" si="241"/>
        <v>0</v>
      </c>
    </row>
    <row r="349" spans="1:51" ht="15" customHeight="1" x14ac:dyDescent="0.2">
      <c r="A349" s="16" t="str">
        <f t="shared" si="232"/>
        <v>ID-S01AP1030-00347</v>
      </c>
      <c r="B349" s="17">
        <v>347</v>
      </c>
      <c r="C349" s="17"/>
      <c r="D349" s="18" t="s">
        <v>780</v>
      </c>
      <c r="E349" s="19" t="s">
        <v>781</v>
      </c>
      <c r="F349" s="20"/>
      <c r="G349" s="21" t="s">
        <v>27</v>
      </c>
      <c r="H349" s="22" t="s">
        <v>28</v>
      </c>
      <c r="I349" s="23" t="s">
        <v>556</v>
      </c>
      <c r="J349" s="22" t="s">
        <v>41</v>
      </c>
      <c r="K349" s="22"/>
      <c r="L349" s="22" t="s">
        <v>31</v>
      </c>
      <c r="M349" s="23"/>
      <c r="N349" s="24"/>
      <c r="O349" s="63"/>
      <c r="P349" s="63"/>
      <c r="Q349" s="25" t="s">
        <v>54</v>
      </c>
      <c r="R349" s="26" t="s">
        <v>55</v>
      </c>
      <c r="S349" s="26" t="s">
        <v>44</v>
      </c>
      <c r="T349" s="26" t="s">
        <v>56</v>
      </c>
      <c r="U349" s="26" t="s">
        <v>57</v>
      </c>
      <c r="V349" s="34">
        <v>0</v>
      </c>
      <c r="W349" s="31"/>
      <c r="X349" s="22">
        <v>12</v>
      </c>
      <c r="Y349" s="152"/>
      <c r="Z349" s="139" t="s">
        <v>2945</v>
      </c>
      <c r="AA349" s="155">
        <f>COUNTIF($Z$1:Z349,Z349)</f>
        <v>25</v>
      </c>
      <c r="AB349" s="83">
        <f t="shared" si="242"/>
        <v>39</v>
      </c>
      <c r="AC349" s="122" t="str">
        <f>VLOOKUP(Z349,'module list'!A:B,2,0)</f>
        <v>DO</v>
      </c>
      <c r="AD349" s="122"/>
      <c r="AE349" s="32"/>
      <c r="AF349" s="33" t="s">
        <v>37</v>
      </c>
      <c r="AG349" s="16" t="str">
        <f t="shared" si="233"/>
        <v>12.1.2</v>
      </c>
      <c r="AH349" s="222" t="str">
        <f t="shared" si="231"/>
        <v>conv. SW1104A dosag. dolomia - start/stop</v>
      </c>
      <c r="AI349" s="224"/>
      <c r="AJ349" s="16" t="str">
        <f t="shared" si="223"/>
        <v>conv.</v>
      </c>
      <c r="AK349" s="16" t="str">
        <f t="shared" si="234"/>
        <v>A19</v>
      </c>
      <c r="AL349" s="16" t="str">
        <f t="shared" si="256"/>
        <v>SW</v>
      </c>
      <c r="AM349" s="16" t="str">
        <f t="shared" si="235"/>
        <v>1104</v>
      </c>
      <c r="AN349" s="16" t="str">
        <f t="shared" si="248"/>
        <v>A</v>
      </c>
      <c r="AO349" s="16" t="str">
        <f t="shared" si="236"/>
        <v>_</v>
      </c>
      <c r="AP349" s="16">
        <f t="shared" si="237"/>
        <v>11</v>
      </c>
      <c r="AQ349" s="16" t="str">
        <f t="shared" si="257"/>
        <v>HSH</v>
      </c>
      <c r="AR349" s="16" t="str">
        <f t="shared" si="238"/>
        <v>A19SW1104A_HSH</v>
      </c>
      <c r="AS349" s="16" t="str">
        <f t="shared" si="239"/>
        <v>ok</v>
      </c>
      <c r="AW349" s="16" t="str">
        <f t="shared" si="258"/>
        <v/>
      </c>
      <c r="AX349" s="16" t="str">
        <f t="shared" si="259"/>
        <v/>
      </c>
      <c r="AY349" s="16">
        <f t="shared" si="241"/>
        <v>0</v>
      </c>
    </row>
    <row r="350" spans="1:51" ht="15" customHeight="1" x14ac:dyDescent="0.2">
      <c r="A350" s="16" t="str">
        <f t="shared" si="232"/>
        <v>ID-S01AP1030-00348</v>
      </c>
      <c r="B350" s="17">
        <v>348</v>
      </c>
      <c r="C350" s="17"/>
      <c r="D350" s="18" t="s">
        <v>782</v>
      </c>
      <c r="E350" s="19" t="s">
        <v>783</v>
      </c>
      <c r="F350" s="20"/>
      <c r="G350" s="21" t="s">
        <v>27</v>
      </c>
      <c r="H350" s="22" t="s">
        <v>28</v>
      </c>
      <c r="I350" s="23" t="s">
        <v>556</v>
      </c>
      <c r="J350" s="22" t="s">
        <v>41</v>
      </c>
      <c r="K350" s="22"/>
      <c r="L350" s="22" t="s">
        <v>31</v>
      </c>
      <c r="M350" s="23"/>
      <c r="N350" s="24"/>
      <c r="O350" s="63"/>
      <c r="P350" s="63"/>
      <c r="Q350" s="25" t="s">
        <v>32</v>
      </c>
      <c r="R350" s="26" t="s">
        <v>292</v>
      </c>
      <c r="S350" s="26">
        <v>0</v>
      </c>
      <c r="T350" s="26" t="s">
        <v>170</v>
      </c>
      <c r="U350" s="26">
        <v>100</v>
      </c>
      <c r="V350" s="34" t="s">
        <v>171</v>
      </c>
      <c r="W350" s="31"/>
      <c r="X350" s="22">
        <v>12</v>
      </c>
      <c r="Y350" s="152"/>
      <c r="Z350" s="159" t="s">
        <v>2968</v>
      </c>
      <c r="AA350" s="155">
        <f>COUNTIF($Z$1:Z350,Z350)</f>
        <v>9</v>
      </c>
      <c r="AB350" s="83">
        <f t="shared" si="242"/>
        <v>14</v>
      </c>
      <c r="AC350" s="122" t="str">
        <f>VLOOKUP(Z350,'module list'!A:B,2,0)</f>
        <v>AI</v>
      </c>
      <c r="AD350" s="122"/>
      <c r="AE350" s="32"/>
      <c r="AF350" s="78" t="s">
        <v>2919</v>
      </c>
      <c r="AG350" s="16" t="str">
        <f t="shared" si="233"/>
        <v>12.1.1</v>
      </c>
      <c r="AH350" s="222" t="str">
        <f t="shared" si="231"/>
        <v>conv. SW1104A dosag. dolomia - speed</v>
      </c>
      <c r="AI350" s="224"/>
      <c r="AJ350" s="16" t="str">
        <f t="shared" si="223"/>
        <v>conv.</v>
      </c>
      <c r="AK350" s="16" t="str">
        <f t="shared" si="234"/>
        <v>A19</v>
      </c>
      <c r="AL350" s="16" t="str">
        <f t="shared" si="256"/>
        <v>SW</v>
      </c>
      <c r="AM350" s="16" t="str">
        <f t="shared" si="235"/>
        <v>1104</v>
      </c>
      <c r="AN350" s="16" t="str">
        <f t="shared" si="248"/>
        <v>A</v>
      </c>
      <c r="AO350" s="16" t="str">
        <f t="shared" si="236"/>
        <v>_</v>
      </c>
      <c r="AP350" s="16">
        <f t="shared" si="237"/>
        <v>11</v>
      </c>
      <c r="AQ350" s="16" t="str">
        <f t="shared" si="257"/>
        <v>SI</v>
      </c>
      <c r="AR350" s="16" t="str">
        <f t="shared" si="238"/>
        <v>A19SW1104A_SI</v>
      </c>
      <c r="AS350" s="16" t="str">
        <f t="shared" si="239"/>
        <v>ok</v>
      </c>
      <c r="AW350" s="16">
        <f t="shared" si="258"/>
        <v>0</v>
      </c>
      <c r="AX350" s="16">
        <f t="shared" si="259"/>
        <v>100</v>
      </c>
      <c r="AY350" s="16" t="str">
        <f t="shared" si="241"/>
        <v>%</v>
      </c>
    </row>
    <row r="351" spans="1:51" ht="15" customHeight="1" x14ac:dyDescent="0.2">
      <c r="A351" s="16" t="str">
        <f t="shared" si="232"/>
        <v>ID-S01AP1030-00349</v>
      </c>
      <c r="B351" s="17">
        <v>349</v>
      </c>
      <c r="C351" s="17"/>
      <c r="D351" s="18" t="s">
        <v>784</v>
      </c>
      <c r="E351" s="19" t="s">
        <v>785</v>
      </c>
      <c r="F351" s="20"/>
      <c r="G351" s="21" t="s">
        <v>27</v>
      </c>
      <c r="H351" s="22" t="s">
        <v>28</v>
      </c>
      <c r="I351" s="23" t="s">
        <v>556</v>
      </c>
      <c r="J351" s="22" t="s">
        <v>41</v>
      </c>
      <c r="K351" s="22"/>
      <c r="L351" s="22" t="s">
        <v>31</v>
      </c>
      <c r="M351" s="23"/>
      <c r="N351" s="24"/>
      <c r="O351" s="63"/>
      <c r="P351" s="63"/>
      <c r="Q351" s="25" t="s">
        <v>32</v>
      </c>
      <c r="R351" s="26" t="s">
        <v>292</v>
      </c>
      <c r="S351" s="26" t="s">
        <v>296</v>
      </c>
      <c r="T351" s="26" t="s">
        <v>170</v>
      </c>
      <c r="U351" s="26" t="s">
        <v>296</v>
      </c>
      <c r="V351" s="34" t="s">
        <v>297</v>
      </c>
      <c r="W351" s="31"/>
      <c r="X351" s="22">
        <v>12</v>
      </c>
      <c r="Y351" s="152"/>
      <c r="Z351" s="159" t="s">
        <v>2968</v>
      </c>
      <c r="AA351" s="155">
        <f>COUNTIF($Z$1:Z351,Z351)</f>
        <v>10</v>
      </c>
      <c r="AB351" s="83">
        <f t="shared" si="242"/>
        <v>14</v>
      </c>
      <c r="AC351" s="122" t="str">
        <f>VLOOKUP(Z351,'module list'!A:B,2,0)</f>
        <v>AI</v>
      </c>
      <c r="AD351" s="122"/>
      <c r="AE351" s="32"/>
      <c r="AF351" s="78" t="s">
        <v>2919</v>
      </c>
      <c r="AG351" s="16" t="str">
        <f t="shared" si="233"/>
        <v>12.1.1</v>
      </c>
      <c r="AH351" s="222" t="str">
        <f t="shared" si="231"/>
        <v>conv. SW1104A dosag. dolomia - current</v>
      </c>
      <c r="AI351" s="224"/>
      <c r="AJ351" s="16" t="str">
        <f t="shared" si="223"/>
        <v>conv.</v>
      </c>
      <c r="AK351" s="16" t="str">
        <f t="shared" si="234"/>
        <v>A19</v>
      </c>
      <c r="AL351" s="16" t="str">
        <f t="shared" si="256"/>
        <v>SW</v>
      </c>
      <c r="AM351" s="16" t="str">
        <f t="shared" si="235"/>
        <v>1104</v>
      </c>
      <c r="AN351" s="16" t="str">
        <f t="shared" si="248"/>
        <v>A</v>
      </c>
      <c r="AO351" s="16" t="str">
        <f t="shared" si="236"/>
        <v>_</v>
      </c>
      <c r="AP351" s="16">
        <f t="shared" si="237"/>
        <v>11</v>
      </c>
      <c r="AQ351" s="16" t="str">
        <f t="shared" si="257"/>
        <v>II</v>
      </c>
      <c r="AR351" s="16" t="str">
        <f t="shared" si="238"/>
        <v>A19SW1104A_II</v>
      </c>
      <c r="AS351" s="16" t="str">
        <f t="shared" si="239"/>
        <v>ok</v>
      </c>
      <c r="AW351" s="16" t="str">
        <f t="shared" si="258"/>
        <v>xxx</v>
      </c>
      <c r="AX351" s="16" t="str">
        <f t="shared" si="259"/>
        <v>xxx</v>
      </c>
      <c r="AY351" s="16" t="str">
        <f t="shared" si="241"/>
        <v>A</v>
      </c>
    </row>
    <row r="352" spans="1:51" ht="15" customHeight="1" x14ac:dyDescent="0.2">
      <c r="A352" s="16" t="str">
        <f t="shared" si="232"/>
        <v>ID-S01AP1030-00350</v>
      </c>
      <c r="B352" s="17">
        <v>350</v>
      </c>
      <c r="C352" s="17"/>
      <c r="D352" s="18" t="s">
        <v>786</v>
      </c>
      <c r="E352" s="19" t="s">
        <v>787</v>
      </c>
      <c r="F352" s="20"/>
      <c r="G352" s="21" t="s">
        <v>27</v>
      </c>
      <c r="H352" s="22" t="s">
        <v>28</v>
      </c>
      <c r="I352" s="23" t="s">
        <v>556</v>
      </c>
      <c r="J352" s="22" t="s">
        <v>41</v>
      </c>
      <c r="K352" s="22"/>
      <c r="L352" s="22" t="s">
        <v>31</v>
      </c>
      <c r="M352" s="23"/>
      <c r="N352" s="24"/>
      <c r="O352" s="63"/>
      <c r="P352" s="63"/>
      <c r="Q352" s="25" t="s">
        <v>168</v>
      </c>
      <c r="R352" s="26" t="s">
        <v>169</v>
      </c>
      <c r="S352" s="26">
        <v>0</v>
      </c>
      <c r="T352" s="26" t="s">
        <v>170</v>
      </c>
      <c r="U352" s="26">
        <v>100</v>
      </c>
      <c r="V352" s="34" t="s">
        <v>171</v>
      </c>
      <c r="W352" s="31"/>
      <c r="X352" s="22">
        <v>12</v>
      </c>
      <c r="Y352" s="152"/>
      <c r="Z352" s="139" t="s">
        <v>2976</v>
      </c>
      <c r="AA352" s="155">
        <f>COUNTIF($Z$1:Z352,Z352)</f>
        <v>5</v>
      </c>
      <c r="AB352" s="83">
        <f t="shared" si="242"/>
        <v>8</v>
      </c>
      <c r="AC352" s="122" t="str">
        <f>VLOOKUP(Z352,'module list'!A:B,2,0)</f>
        <v>AO</v>
      </c>
      <c r="AD352" s="122"/>
      <c r="AE352" s="32"/>
      <c r="AF352" s="33" t="s">
        <v>37</v>
      </c>
      <c r="AG352" s="16" t="str">
        <f t="shared" si="233"/>
        <v>12.1.1</v>
      </c>
      <c r="AH352" s="222" t="str">
        <f t="shared" si="231"/>
        <v>conv. SW1104A dosag. dolomia - req.speed</v>
      </c>
      <c r="AI352" s="224"/>
      <c r="AJ352" s="16" t="str">
        <f t="shared" si="223"/>
        <v>conv.</v>
      </c>
      <c r="AK352" s="16" t="str">
        <f t="shared" si="234"/>
        <v>A19</v>
      </c>
      <c r="AL352" s="16" t="str">
        <f t="shared" si="256"/>
        <v>SW</v>
      </c>
      <c r="AM352" s="16" t="str">
        <f t="shared" si="235"/>
        <v>1104</v>
      </c>
      <c r="AN352" s="16" t="str">
        <f t="shared" si="248"/>
        <v>A</v>
      </c>
      <c r="AO352" s="16" t="str">
        <f t="shared" si="236"/>
        <v>_</v>
      </c>
      <c r="AP352" s="16">
        <f t="shared" si="237"/>
        <v>11</v>
      </c>
      <c r="AQ352" s="16" t="str">
        <f t="shared" si="257"/>
        <v>SY</v>
      </c>
      <c r="AR352" s="16" t="str">
        <f t="shared" si="238"/>
        <v>A19SW1104A_SY</v>
      </c>
      <c r="AS352" s="16" t="str">
        <f t="shared" si="239"/>
        <v>ok</v>
      </c>
      <c r="AW352" s="16">
        <f t="shared" si="258"/>
        <v>0</v>
      </c>
      <c r="AX352" s="16" t="str">
        <f t="shared" si="259"/>
        <v/>
      </c>
      <c r="AY352" s="16" t="str">
        <f t="shared" si="241"/>
        <v>%</v>
      </c>
    </row>
    <row r="353" spans="1:51" ht="15" customHeight="1" x14ac:dyDescent="0.2">
      <c r="A353" s="16" t="str">
        <f t="shared" si="232"/>
        <v>ID-S01AP1030-00351</v>
      </c>
      <c r="B353" s="17">
        <v>351</v>
      </c>
      <c r="C353" s="17"/>
      <c r="D353" s="18" t="s">
        <v>788</v>
      </c>
      <c r="E353" s="19" t="s">
        <v>789</v>
      </c>
      <c r="F353" s="20"/>
      <c r="G353" s="21" t="s">
        <v>27</v>
      </c>
      <c r="H353" s="22" t="s">
        <v>28</v>
      </c>
      <c r="I353" s="23" t="s">
        <v>556</v>
      </c>
      <c r="J353" s="22" t="s">
        <v>41</v>
      </c>
      <c r="K353" s="22"/>
      <c r="L353" s="22" t="s">
        <v>31</v>
      </c>
      <c r="M353" s="23"/>
      <c r="N353" s="24"/>
      <c r="O353" s="63"/>
      <c r="P353" s="63"/>
      <c r="Q353" s="25" t="s">
        <v>42</v>
      </c>
      <c r="R353" s="26" t="s">
        <v>43</v>
      </c>
      <c r="S353" s="26" t="s">
        <v>44</v>
      </c>
      <c r="T353" s="26" t="s">
        <v>45</v>
      </c>
      <c r="U353" s="26" t="s">
        <v>46</v>
      </c>
      <c r="V353" s="34">
        <v>0</v>
      </c>
      <c r="W353" s="31"/>
      <c r="X353" s="22">
        <v>12</v>
      </c>
      <c r="Y353" s="152" t="str">
        <f t="shared" ref="Y353:Y355" si="261">AN353</f>
        <v>B</v>
      </c>
      <c r="Z353" s="139" t="s">
        <v>2929</v>
      </c>
      <c r="AA353" s="155">
        <f>COUNTIF($Z$1:Z353,Z353)</f>
        <v>22</v>
      </c>
      <c r="AB353" s="83">
        <f t="shared" si="242"/>
        <v>30</v>
      </c>
      <c r="AC353" s="122" t="str">
        <f>VLOOKUP(Z353,'module list'!A:B,2,0)</f>
        <v>DI</v>
      </c>
      <c r="AD353" s="122"/>
      <c r="AE353" s="32"/>
      <c r="AF353" s="33" t="s">
        <v>37</v>
      </c>
      <c r="AG353" s="16" t="str">
        <f t="shared" si="233"/>
        <v>12.1.2</v>
      </c>
      <c r="AH353" s="222" t="str">
        <f t="shared" si="231"/>
        <v>conv. SW1103B extract. dolomia - in remote</v>
      </c>
      <c r="AI353" s="224"/>
      <c r="AJ353" s="16" t="str">
        <f t="shared" si="223"/>
        <v>conv.</v>
      </c>
      <c r="AK353" s="16" t="str">
        <f t="shared" si="234"/>
        <v>A19</v>
      </c>
      <c r="AL353" s="16" t="str">
        <f t="shared" si="256"/>
        <v>SW</v>
      </c>
      <c r="AM353" s="16" t="str">
        <f t="shared" si="235"/>
        <v>1103</v>
      </c>
      <c r="AN353" s="16" t="str">
        <f t="shared" si="248"/>
        <v>B</v>
      </c>
      <c r="AO353" s="16" t="str">
        <f t="shared" si="236"/>
        <v>_</v>
      </c>
      <c r="AP353" s="16">
        <f t="shared" si="237"/>
        <v>11</v>
      </c>
      <c r="AQ353" s="16" t="str">
        <f t="shared" si="257"/>
        <v>YLRE</v>
      </c>
      <c r="AR353" s="16" t="str">
        <f t="shared" si="238"/>
        <v>A19SW1103B_YLRE</v>
      </c>
      <c r="AS353" s="16" t="str">
        <f t="shared" si="239"/>
        <v>ok</v>
      </c>
      <c r="AW353" s="16" t="str">
        <f t="shared" si="258"/>
        <v/>
      </c>
      <c r="AX353" s="16" t="str">
        <f t="shared" si="259"/>
        <v/>
      </c>
      <c r="AY353" s="16">
        <f t="shared" si="241"/>
        <v>0</v>
      </c>
    </row>
    <row r="354" spans="1:51" ht="15" customHeight="1" x14ac:dyDescent="0.2">
      <c r="A354" s="16" t="str">
        <f t="shared" si="232"/>
        <v>ID-S01AP1030-00352</v>
      </c>
      <c r="B354" s="17">
        <v>352</v>
      </c>
      <c r="C354" s="17"/>
      <c r="D354" s="18" t="s">
        <v>790</v>
      </c>
      <c r="E354" s="19" t="s">
        <v>791</v>
      </c>
      <c r="F354" s="20"/>
      <c r="G354" s="21" t="s">
        <v>27</v>
      </c>
      <c r="H354" s="22" t="s">
        <v>28</v>
      </c>
      <c r="I354" s="23" t="s">
        <v>556</v>
      </c>
      <c r="J354" s="22" t="s">
        <v>41</v>
      </c>
      <c r="K354" s="22"/>
      <c r="L354" s="22" t="s">
        <v>31</v>
      </c>
      <c r="M354" s="23"/>
      <c r="N354" s="24"/>
      <c r="O354" s="63"/>
      <c r="P354" s="63"/>
      <c r="Q354" s="25" t="s">
        <v>42</v>
      </c>
      <c r="R354" s="26" t="s">
        <v>43</v>
      </c>
      <c r="S354" s="26" t="s">
        <v>44</v>
      </c>
      <c r="T354" s="26" t="s">
        <v>45</v>
      </c>
      <c r="U354" s="26" t="s">
        <v>46</v>
      </c>
      <c r="V354" s="34">
        <v>0</v>
      </c>
      <c r="W354" s="31"/>
      <c r="X354" s="22">
        <v>12</v>
      </c>
      <c r="Y354" s="152" t="str">
        <f t="shared" si="261"/>
        <v>B</v>
      </c>
      <c r="Z354" s="139" t="s">
        <v>2929</v>
      </c>
      <c r="AA354" s="155">
        <f>COUNTIF($Z$1:Z354,Z354)</f>
        <v>23</v>
      </c>
      <c r="AB354" s="83">
        <f t="shared" si="242"/>
        <v>30</v>
      </c>
      <c r="AC354" s="122" t="str">
        <f>VLOOKUP(Z354,'module list'!A:B,2,0)</f>
        <v>DI</v>
      </c>
      <c r="AD354" s="122"/>
      <c r="AE354" s="32"/>
      <c r="AF354" s="33" t="s">
        <v>37</v>
      </c>
      <c r="AG354" s="16" t="str">
        <f t="shared" si="233"/>
        <v>12.1.2</v>
      </c>
      <c r="AH354" s="222" t="str">
        <f t="shared" si="231"/>
        <v>conv. SW1103B extract. dolomia - in running</v>
      </c>
      <c r="AI354" s="224"/>
      <c r="AJ354" s="16" t="str">
        <f t="shared" si="223"/>
        <v>conv.</v>
      </c>
      <c r="AK354" s="16" t="str">
        <f t="shared" si="234"/>
        <v>A19</v>
      </c>
      <c r="AL354" s="16" t="str">
        <f t="shared" si="256"/>
        <v>SW</v>
      </c>
      <c r="AM354" s="16" t="str">
        <f t="shared" si="235"/>
        <v>1103</v>
      </c>
      <c r="AN354" s="16" t="str">
        <f t="shared" si="248"/>
        <v>B</v>
      </c>
      <c r="AO354" s="16" t="str">
        <f t="shared" si="236"/>
        <v>_</v>
      </c>
      <c r="AP354" s="16">
        <f t="shared" si="237"/>
        <v>11</v>
      </c>
      <c r="AQ354" s="16" t="str">
        <f t="shared" si="257"/>
        <v>YLH</v>
      </c>
      <c r="AR354" s="16" t="str">
        <f t="shared" si="238"/>
        <v>A19SW1103B_YLH</v>
      </c>
      <c r="AS354" s="16" t="str">
        <f t="shared" si="239"/>
        <v>ok</v>
      </c>
      <c r="AW354" s="16" t="str">
        <f t="shared" si="258"/>
        <v/>
      </c>
      <c r="AX354" s="16" t="str">
        <f t="shared" si="259"/>
        <v/>
      </c>
      <c r="AY354" s="16">
        <f t="shared" si="241"/>
        <v>0</v>
      </c>
    </row>
    <row r="355" spans="1:51" ht="15" customHeight="1" x14ac:dyDescent="0.2">
      <c r="A355" s="16" t="str">
        <f t="shared" si="232"/>
        <v>ID-S01AP1030-00353</v>
      </c>
      <c r="B355" s="17">
        <v>353</v>
      </c>
      <c r="C355" s="17"/>
      <c r="D355" s="18" t="s">
        <v>792</v>
      </c>
      <c r="E355" s="19" t="s">
        <v>793</v>
      </c>
      <c r="F355" s="20"/>
      <c r="G355" s="21" t="s">
        <v>27</v>
      </c>
      <c r="H355" s="22" t="s">
        <v>28</v>
      </c>
      <c r="I355" s="23" t="s">
        <v>556</v>
      </c>
      <c r="J355" s="22" t="s">
        <v>41</v>
      </c>
      <c r="K355" s="22"/>
      <c r="L355" s="22" t="s">
        <v>31</v>
      </c>
      <c r="M355" s="23"/>
      <c r="N355" s="24"/>
      <c r="O355" s="63"/>
      <c r="P355" s="63"/>
      <c r="Q355" s="25" t="s">
        <v>42</v>
      </c>
      <c r="R355" s="26" t="s">
        <v>43</v>
      </c>
      <c r="S355" s="26" t="s">
        <v>51</v>
      </c>
      <c r="T355" s="26" t="s">
        <v>45</v>
      </c>
      <c r="U355" s="26" t="s">
        <v>46</v>
      </c>
      <c r="V355" s="34">
        <v>0</v>
      </c>
      <c r="W355" s="31"/>
      <c r="X355" s="22">
        <v>12</v>
      </c>
      <c r="Y355" s="152" t="str">
        <f t="shared" si="261"/>
        <v>B</v>
      </c>
      <c r="Z355" s="139" t="s">
        <v>2929</v>
      </c>
      <c r="AA355" s="155">
        <f>COUNTIF($Z$1:Z355,Z355)</f>
        <v>24</v>
      </c>
      <c r="AB355" s="83">
        <f t="shared" si="242"/>
        <v>30</v>
      </c>
      <c r="AC355" s="122" t="str">
        <f>VLOOKUP(Z355,'module list'!A:B,2,0)</f>
        <v>DI</v>
      </c>
      <c r="AD355" s="122"/>
      <c r="AE355" s="32"/>
      <c r="AF355" s="33" t="s">
        <v>37</v>
      </c>
      <c r="AG355" s="16" t="str">
        <f t="shared" si="233"/>
        <v>12.1.2</v>
      </c>
      <c r="AH355" s="222" t="str">
        <f t="shared" si="231"/>
        <v>conv. SW1103B extract. dolomia - supply fault</v>
      </c>
      <c r="AI355" s="224"/>
      <c r="AJ355" s="16" t="str">
        <f t="shared" si="223"/>
        <v>conv.</v>
      </c>
      <c r="AK355" s="16" t="str">
        <f t="shared" si="234"/>
        <v>A19</v>
      </c>
      <c r="AL355" s="16" t="str">
        <f t="shared" si="256"/>
        <v>SW</v>
      </c>
      <c r="AM355" s="16" t="str">
        <f t="shared" si="235"/>
        <v>1103</v>
      </c>
      <c r="AN355" s="16" t="str">
        <f t="shared" si="248"/>
        <v>B</v>
      </c>
      <c r="AO355" s="16" t="str">
        <f t="shared" si="236"/>
        <v>_</v>
      </c>
      <c r="AP355" s="16">
        <f t="shared" si="237"/>
        <v>11</v>
      </c>
      <c r="AQ355" s="16" t="str">
        <f t="shared" si="257"/>
        <v>YSG</v>
      </c>
      <c r="AR355" s="16" t="str">
        <f t="shared" si="238"/>
        <v>A19SW1103B_YSG</v>
      </c>
      <c r="AS355" s="16" t="str">
        <f t="shared" si="239"/>
        <v>ok</v>
      </c>
      <c r="AW355" s="16" t="str">
        <f t="shared" si="258"/>
        <v/>
      </c>
      <c r="AX355" s="16" t="str">
        <f t="shared" si="259"/>
        <v/>
      </c>
      <c r="AY355" s="16">
        <f t="shared" si="241"/>
        <v>0</v>
      </c>
    </row>
    <row r="356" spans="1:51" ht="15" customHeight="1" x14ac:dyDescent="0.2">
      <c r="A356" s="16" t="str">
        <f t="shared" si="232"/>
        <v>ID-S01AP1030-00354</v>
      </c>
      <c r="B356" s="17">
        <v>354</v>
      </c>
      <c r="C356" s="17"/>
      <c r="D356" s="18" t="s">
        <v>794</v>
      </c>
      <c r="E356" s="19" t="s">
        <v>795</v>
      </c>
      <c r="F356" s="20"/>
      <c r="G356" s="21" t="s">
        <v>27</v>
      </c>
      <c r="H356" s="22" t="s">
        <v>28</v>
      </c>
      <c r="I356" s="23" t="s">
        <v>556</v>
      </c>
      <c r="J356" s="22" t="s">
        <v>41</v>
      </c>
      <c r="K356" s="22"/>
      <c r="L356" s="22" t="s">
        <v>31</v>
      </c>
      <c r="M356" s="23"/>
      <c r="N356" s="24"/>
      <c r="O356" s="63"/>
      <c r="P356" s="63"/>
      <c r="Q356" s="25" t="s">
        <v>54</v>
      </c>
      <c r="R356" s="26" t="s">
        <v>55</v>
      </c>
      <c r="S356" s="26" t="s">
        <v>44</v>
      </c>
      <c r="T356" s="26" t="s">
        <v>56</v>
      </c>
      <c r="U356" s="26" t="s">
        <v>57</v>
      </c>
      <c r="V356" s="34">
        <v>0</v>
      </c>
      <c r="W356" s="31"/>
      <c r="X356" s="22">
        <v>12</v>
      </c>
      <c r="Y356" s="152"/>
      <c r="Z356" s="139" t="s">
        <v>2945</v>
      </c>
      <c r="AA356" s="155">
        <f>COUNTIF($Z$1:Z356,Z356)</f>
        <v>26</v>
      </c>
      <c r="AB356" s="83">
        <f t="shared" si="242"/>
        <v>39</v>
      </c>
      <c r="AC356" s="122" t="str">
        <f>VLOOKUP(Z356,'module list'!A:B,2,0)</f>
        <v>DO</v>
      </c>
      <c r="AD356" s="122"/>
      <c r="AE356" s="32"/>
      <c r="AF356" s="33" t="s">
        <v>37</v>
      </c>
      <c r="AG356" s="16" t="str">
        <f t="shared" si="233"/>
        <v>12.1.2</v>
      </c>
      <c r="AH356" s="222" t="str">
        <f t="shared" si="231"/>
        <v>conv. SW1103B extract. dolomia - start/stop</v>
      </c>
      <c r="AI356" s="224"/>
      <c r="AJ356" s="16" t="str">
        <f t="shared" si="223"/>
        <v>conv.</v>
      </c>
      <c r="AK356" s="16" t="str">
        <f t="shared" si="234"/>
        <v>A19</v>
      </c>
      <c r="AL356" s="16" t="str">
        <f t="shared" si="256"/>
        <v>SW</v>
      </c>
      <c r="AM356" s="16" t="str">
        <f t="shared" si="235"/>
        <v>1103</v>
      </c>
      <c r="AN356" s="16" t="str">
        <f t="shared" si="248"/>
        <v>B</v>
      </c>
      <c r="AO356" s="16" t="str">
        <f t="shared" si="236"/>
        <v>_</v>
      </c>
      <c r="AP356" s="16">
        <f t="shared" si="237"/>
        <v>11</v>
      </c>
      <c r="AQ356" s="16" t="str">
        <f t="shared" si="257"/>
        <v>HSH</v>
      </c>
      <c r="AR356" s="16" t="str">
        <f t="shared" si="238"/>
        <v>A19SW1103B_HSH</v>
      </c>
      <c r="AS356" s="16" t="str">
        <f t="shared" si="239"/>
        <v>ok</v>
      </c>
      <c r="AW356" s="16" t="str">
        <f t="shared" si="258"/>
        <v/>
      </c>
      <c r="AX356" s="16" t="str">
        <f t="shared" si="259"/>
        <v/>
      </c>
      <c r="AY356" s="16">
        <f t="shared" si="241"/>
        <v>0</v>
      </c>
    </row>
    <row r="357" spans="1:51" ht="15" customHeight="1" x14ac:dyDescent="0.2">
      <c r="A357" s="16" t="str">
        <f t="shared" si="232"/>
        <v>ID-S01AP1030-00355</v>
      </c>
      <c r="B357" s="17">
        <v>355</v>
      </c>
      <c r="C357" s="17"/>
      <c r="D357" s="18" t="s">
        <v>796</v>
      </c>
      <c r="E357" s="19" t="s">
        <v>797</v>
      </c>
      <c r="F357" s="20"/>
      <c r="G357" s="21" t="s">
        <v>27</v>
      </c>
      <c r="H357" s="22" t="s">
        <v>28</v>
      </c>
      <c r="I357" s="23" t="s">
        <v>556</v>
      </c>
      <c r="J357" s="22" t="s">
        <v>41</v>
      </c>
      <c r="K357" s="22"/>
      <c r="L357" s="22" t="s">
        <v>31</v>
      </c>
      <c r="M357" s="23"/>
      <c r="N357" s="24"/>
      <c r="O357" s="63"/>
      <c r="P357" s="63"/>
      <c r="Q357" s="25" t="s">
        <v>42</v>
      </c>
      <c r="R357" s="26" t="s">
        <v>43</v>
      </c>
      <c r="S357" s="26" t="s">
        <v>44</v>
      </c>
      <c r="T357" s="26" t="s">
        <v>45</v>
      </c>
      <c r="U357" s="26" t="s">
        <v>46</v>
      </c>
      <c r="V357" s="34">
        <v>0</v>
      </c>
      <c r="W357" s="31"/>
      <c r="X357" s="22">
        <v>12</v>
      </c>
      <c r="Y357" s="152" t="str">
        <f t="shared" ref="Y357:Y360" si="262">AN357</f>
        <v>B</v>
      </c>
      <c r="Z357" s="139" t="s">
        <v>2929</v>
      </c>
      <c r="AA357" s="155">
        <f>COUNTIF($Z$1:Z357,Z357)</f>
        <v>25</v>
      </c>
      <c r="AB357" s="83">
        <f t="shared" si="242"/>
        <v>30</v>
      </c>
      <c r="AC357" s="122" t="str">
        <f>VLOOKUP(Z357,'module list'!A:B,2,0)</f>
        <v>DI</v>
      </c>
      <c r="AD357" s="122"/>
      <c r="AE357" s="32"/>
      <c r="AF357" s="33" t="s">
        <v>37</v>
      </c>
      <c r="AG357" s="16" t="str">
        <f t="shared" si="233"/>
        <v>12.1.2</v>
      </c>
      <c r="AH357" s="222" t="str">
        <f t="shared" si="231"/>
        <v>conv. SW1104B dosag. dolomia - in remote</v>
      </c>
      <c r="AI357" s="224"/>
      <c r="AJ357" s="16" t="str">
        <f t="shared" si="223"/>
        <v>conv.</v>
      </c>
      <c r="AK357" s="16" t="str">
        <f t="shared" si="234"/>
        <v>A19</v>
      </c>
      <c r="AL357" s="16" t="str">
        <f t="shared" si="256"/>
        <v>SW</v>
      </c>
      <c r="AM357" s="16" t="str">
        <f t="shared" si="235"/>
        <v>1104</v>
      </c>
      <c r="AN357" s="16" t="str">
        <f t="shared" si="248"/>
        <v>B</v>
      </c>
      <c r="AO357" s="16" t="str">
        <f t="shared" si="236"/>
        <v>_</v>
      </c>
      <c r="AP357" s="16">
        <f t="shared" si="237"/>
        <v>11</v>
      </c>
      <c r="AQ357" s="16" t="str">
        <f t="shared" si="257"/>
        <v>YLRE</v>
      </c>
      <c r="AR357" s="16" t="str">
        <f t="shared" si="238"/>
        <v>A19SW1104B_YLRE</v>
      </c>
      <c r="AS357" s="16" t="str">
        <f t="shared" si="239"/>
        <v>ok</v>
      </c>
      <c r="AW357" s="16" t="str">
        <f t="shared" si="258"/>
        <v/>
      </c>
      <c r="AX357" s="16" t="str">
        <f t="shared" si="259"/>
        <v/>
      </c>
      <c r="AY357" s="16">
        <f t="shared" si="241"/>
        <v>0</v>
      </c>
    </row>
    <row r="358" spans="1:51" ht="15" customHeight="1" x14ac:dyDescent="0.2">
      <c r="A358" s="16" t="str">
        <f t="shared" si="232"/>
        <v>ID-S01AP1030-00356</v>
      </c>
      <c r="B358" s="17">
        <v>356</v>
      </c>
      <c r="C358" s="17"/>
      <c r="D358" s="18" t="s">
        <v>798</v>
      </c>
      <c r="E358" s="19" t="s">
        <v>799</v>
      </c>
      <c r="F358" s="20"/>
      <c r="G358" s="21" t="s">
        <v>27</v>
      </c>
      <c r="H358" s="22" t="s">
        <v>28</v>
      </c>
      <c r="I358" s="23" t="s">
        <v>556</v>
      </c>
      <c r="J358" s="22" t="s">
        <v>41</v>
      </c>
      <c r="K358" s="22"/>
      <c r="L358" s="22" t="s">
        <v>31</v>
      </c>
      <c r="M358" s="23"/>
      <c r="N358" s="24"/>
      <c r="O358" s="63"/>
      <c r="P358" s="63"/>
      <c r="Q358" s="25" t="s">
        <v>42</v>
      </c>
      <c r="R358" s="26" t="s">
        <v>43</v>
      </c>
      <c r="S358" s="26" t="s">
        <v>44</v>
      </c>
      <c r="T358" s="26" t="s">
        <v>45</v>
      </c>
      <c r="U358" s="26" t="s">
        <v>46</v>
      </c>
      <c r="V358" s="34">
        <v>0</v>
      </c>
      <c r="W358" s="31"/>
      <c r="X358" s="22">
        <v>12</v>
      </c>
      <c r="Y358" s="152" t="str">
        <f t="shared" si="262"/>
        <v>B</v>
      </c>
      <c r="Z358" s="139" t="s">
        <v>2929</v>
      </c>
      <c r="AA358" s="155">
        <f>COUNTIF($Z$1:Z358,Z358)</f>
        <v>26</v>
      </c>
      <c r="AB358" s="83">
        <f t="shared" si="242"/>
        <v>30</v>
      </c>
      <c r="AC358" s="122" t="str">
        <f>VLOOKUP(Z358,'module list'!A:B,2,0)</f>
        <v>DI</v>
      </c>
      <c r="AD358" s="122"/>
      <c r="AE358" s="32"/>
      <c r="AF358" s="33" t="s">
        <v>37</v>
      </c>
      <c r="AG358" s="16" t="str">
        <f t="shared" si="233"/>
        <v>12.1.2</v>
      </c>
      <c r="AH358" s="222" t="str">
        <f t="shared" si="231"/>
        <v>conv. SW1104B dosag. dolomia - in running</v>
      </c>
      <c r="AI358" s="224"/>
      <c r="AJ358" s="16" t="str">
        <f t="shared" si="223"/>
        <v>conv.</v>
      </c>
      <c r="AK358" s="16" t="str">
        <f t="shared" si="234"/>
        <v>A19</v>
      </c>
      <c r="AL358" s="16" t="str">
        <f t="shared" si="256"/>
        <v>SW</v>
      </c>
      <c r="AM358" s="16" t="str">
        <f t="shared" si="235"/>
        <v>1104</v>
      </c>
      <c r="AN358" s="16" t="str">
        <f t="shared" si="248"/>
        <v>B</v>
      </c>
      <c r="AO358" s="16" t="str">
        <f t="shared" si="236"/>
        <v>_</v>
      </c>
      <c r="AP358" s="16">
        <f t="shared" si="237"/>
        <v>11</v>
      </c>
      <c r="AQ358" s="16" t="str">
        <f t="shared" si="257"/>
        <v>YLH</v>
      </c>
      <c r="AR358" s="16" t="str">
        <f t="shared" si="238"/>
        <v>A19SW1104B_YLH</v>
      </c>
      <c r="AS358" s="16" t="str">
        <f t="shared" si="239"/>
        <v>ok</v>
      </c>
      <c r="AW358" s="16" t="str">
        <f t="shared" si="258"/>
        <v/>
      </c>
      <c r="AX358" s="16" t="str">
        <f t="shared" si="259"/>
        <v/>
      </c>
      <c r="AY358" s="16">
        <f t="shared" si="241"/>
        <v>0</v>
      </c>
    </row>
    <row r="359" spans="1:51" ht="15" customHeight="1" x14ac:dyDescent="0.2">
      <c r="A359" s="16" t="str">
        <f t="shared" si="232"/>
        <v>ID-S01AP1030-00357</v>
      </c>
      <c r="B359" s="17">
        <v>357</v>
      </c>
      <c r="C359" s="17"/>
      <c r="D359" s="18" t="s">
        <v>800</v>
      </c>
      <c r="E359" s="19" t="s">
        <v>801</v>
      </c>
      <c r="F359" s="20"/>
      <c r="G359" s="21" t="s">
        <v>27</v>
      </c>
      <c r="H359" s="22" t="s">
        <v>28</v>
      </c>
      <c r="I359" s="23" t="s">
        <v>556</v>
      </c>
      <c r="J359" s="22" t="s">
        <v>41</v>
      </c>
      <c r="K359" s="22"/>
      <c r="L359" s="22" t="s">
        <v>31</v>
      </c>
      <c r="M359" s="23"/>
      <c r="N359" s="24"/>
      <c r="O359" s="63"/>
      <c r="P359" s="63"/>
      <c r="Q359" s="25" t="s">
        <v>42</v>
      </c>
      <c r="R359" s="26" t="s">
        <v>43</v>
      </c>
      <c r="S359" s="26" t="s">
        <v>51</v>
      </c>
      <c r="T359" s="26" t="s">
        <v>45</v>
      </c>
      <c r="U359" s="26" t="s">
        <v>46</v>
      </c>
      <c r="V359" s="34">
        <v>0</v>
      </c>
      <c r="W359" s="31"/>
      <c r="X359" s="22">
        <v>12</v>
      </c>
      <c r="Y359" s="152" t="str">
        <f t="shared" si="262"/>
        <v>B</v>
      </c>
      <c r="Z359" s="139" t="s">
        <v>2929</v>
      </c>
      <c r="AA359" s="155">
        <f>COUNTIF($Z$1:Z359,Z359)</f>
        <v>27</v>
      </c>
      <c r="AB359" s="83">
        <f t="shared" si="242"/>
        <v>30</v>
      </c>
      <c r="AC359" s="122" t="str">
        <f>VLOOKUP(Z359,'module list'!A:B,2,0)</f>
        <v>DI</v>
      </c>
      <c r="AD359" s="122"/>
      <c r="AE359" s="32"/>
      <c r="AF359" s="33" t="s">
        <v>37</v>
      </c>
      <c r="AG359" s="16" t="str">
        <f t="shared" si="233"/>
        <v>12.1.2</v>
      </c>
      <c r="AH359" s="222" t="str">
        <f t="shared" si="231"/>
        <v>conv. SW1104B dosag. dolomia - gen.fault</v>
      </c>
      <c r="AI359" s="224"/>
      <c r="AJ359" s="16" t="str">
        <f t="shared" si="223"/>
        <v>conv.</v>
      </c>
      <c r="AK359" s="16" t="str">
        <f t="shared" si="234"/>
        <v>A19</v>
      </c>
      <c r="AL359" s="16" t="str">
        <f t="shared" si="256"/>
        <v>SW</v>
      </c>
      <c r="AM359" s="16" t="str">
        <f t="shared" si="235"/>
        <v>1104</v>
      </c>
      <c r="AN359" s="16" t="str">
        <f t="shared" si="248"/>
        <v>B</v>
      </c>
      <c r="AO359" s="16" t="str">
        <f t="shared" si="236"/>
        <v>_</v>
      </c>
      <c r="AP359" s="16">
        <f t="shared" si="237"/>
        <v>11</v>
      </c>
      <c r="AQ359" s="16" t="str">
        <f t="shared" si="257"/>
        <v>YS</v>
      </c>
      <c r="AR359" s="16" t="str">
        <f t="shared" si="238"/>
        <v>A19SW1104B_YS</v>
      </c>
      <c r="AS359" s="16" t="str">
        <f t="shared" si="239"/>
        <v>ok</v>
      </c>
      <c r="AW359" s="16" t="str">
        <f t="shared" si="258"/>
        <v/>
      </c>
      <c r="AX359" s="16" t="str">
        <f t="shared" si="259"/>
        <v/>
      </c>
      <c r="AY359" s="16">
        <f t="shared" si="241"/>
        <v>0</v>
      </c>
    </row>
    <row r="360" spans="1:51" ht="15" customHeight="1" x14ac:dyDescent="0.2">
      <c r="A360" s="16" t="str">
        <f t="shared" si="232"/>
        <v>ID-S01AP1030-00358</v>
      </c>
      <c r="B360" s="17">
        <v>358</v>
      </c>
      <c r="C360" s="17"/>
      <c r="D360" s="18" t="s">
        <v>802</v>
      </c>
      <c r="E360" s="19" t="s">
        <v>803</v>
      </c>
      <c r="F360" s="20"/>
      <c r="G360" s="21" t="s">
        <v>27</v>
      </c>
      <c r="H360" s="22" t="s">
        <v>28</v>
      </c>
      <c r="I360" s="23" t="s">
        <v>556</v>
      </c>
      <c r="J360" s="22" t="s">
        <v>41</v>
      </c>
      <c r="K360" s="22"/>
      <c r="L360" s="22" t="s">
        <v>31</v>
      </c>
      <c r="M360" s="23"/>
      <c r="N360" s="24"/>
      <c r="O360" s="63"/>
      <c r="P360" s="63"/>
      <c r="Q360" s="25" t="s">
        <v>42</v>
      </c>
      <c r="R360" s="26" t="s">
        <v>43</v>
      </c>
      <c r="S360" s="26" t="s">
        <v>51</v>
      </c>
      <c r="T360" s="26" t="s">
        <v>45</v>
      </c>
      <c r="U360" s="26" t="s">
        <v>46</v>
      </c>
      <c r="V360" s="34">
        <v>0</v>
      </c>
      <c r="W360" s="31"/>
      <c r="X360" s="22">
        <v>12</v>
      </c>
      <c r="Y360" s="152" t="str">
        <f t="shared" si="262"/>
        <v>B</v>
      </c>
      <c r="Z360" s="139" t="s">
        <v>2929</v>
      </c>
      <c r="AA360" s="155">
        <f>COUNTIF($Z$1:Z360,Z360)</f>
        <v>28</v>
      </c>
      <c r="AB360" s="83">
        <f t="shared" si="242"/>
        <v>30</v>
      </c>
      <c r="AC360" s="122" t="str">
        <f>VLOOKUP(Z360,'module list'!A:B,2,0)</f>
        <v>DI</v>
      </c>
      <c r="AD360" s="122"/>
      <c r="AE360" s="32"/>
      <c r="AF360" s="33" t="s">
        <v>37</v>
      </c>
      <c r="AG360" s="16" t="str">
        <f t="shared" si="233"/>
        <v>12.1.2</v>
      </c>
      <c r="AH360" s="222" t="str">
        <f t="shared" si="231"/>
        <v>conv. SW1104B dosag. dolomia - supply fault</v>
      </c>
      <c r="AI360" s="224"/>
      <c r="AJ360" s="16" t="str">
        <f t="shared" si="223"/>
        <v>conv.</v>
      </c>
      <c r="AK360" s="16" t="str">
        <f t="shared" si="234"/>
        <v>A19</v>
      </c>
      <c r="AL360" s="16" t="str">
        <f t="shared" si="256"/>
        <v>SW</v>
      </c>
      <c r="AM360" s="16" t="str">
        <f t="shared" si="235"/>
        <v>1104</v>
      </c>
      <c r="AN360" s="16" t="str">
        <f t="shared" si="248"/>
        <v>B</v>
      </c>
      <c r="AO360" s="16" t="str">
        <f t="shared" si="236"/>
        <v>_</v>
      </c>
      <c r="AP360" s="16">
        <f t="shared" si="237"/>
        <v>11</v>
      </c>
      <c r="AQ360" s="16" t="str">
        <f t="shared" si="257"/>
        <v>YSG</v>
      </c>
      <c r="AR360" s="16" t="str">
        <f t="shared" si="238"/>
        <v>A19SW1104B_YSG</v>
      </c>
      <c r="AS360" s="16" t="str">
        <f t="shared" si="239"/>
        <v>ok</v>
      </c>
      <c r="AW360" s="16" t="str">
        <f t="shared" si="258"/>
        <v/>
      </c>
      <c r="AX360" s="16" t="str">
        <f t="shared" si="259"/>
        <v/>
      </c>
      <c r="AY360" s="16">
        <f t="shared" si="241"/>
        <v>0</v>
      </c>
    </row>
    <row r="361" spans="1:51" ht="15" customHeight="1" x14ac:dyDescent="0.2">
      <c r="A361" s="16" t="str">
        <f t="shared" si="232"/>
        <v>ID-S01AP1030-00359</v>
      </c>
      <c r="B361" s="17">
        <v>359</v>
      </c>
      <c r="C361" s="17"/>
      <c r="D361" s="18" t="s">
        <v>804</v>
      </c>
      <c r="E361" s="19" t="s">
        <v>805</v>
      </c>
      <c r="F361" s="20"/>
      <c r="G361" s="21" t="s">
        <v>27</v>
      </c>
      <c r="H361" s="22" t="s">
        <v>28</v>
      </c>
      <c r="I361" s="23" t="s">
        <v>556</v>
      </c>
      <c r="J361" s="22" t="s">
        <v>41</v>
      </c>
      <c r="K361" s="22"/>
      <c r="L361" s="22" t="s">
        <v>31</v>
      </c>
      <c r="M361" s="23"/>
      <c r="N361" s="24"/>
      <c r="O361" s="63"/>
      <c r="P361" s="63"/>
      <c r="Q361" s="25" t="s">
        <v>54</v>
      </c>
      <c r="R361" s="26" t="s">
        <v>55</v>
      </c>
      <c r="S361" s="26" t="s">
        <v>44</v>
      </c>
      <c r="T361" s="26" t="s">
        <v>56</v>
      </c>
      <c r="U361" s="26" t="s">
        <v>57</v>
      </c>
      <c r="V361" s="34">
        <v>0</v>
      </c>
      <c r="W361" s="31"/>
      <c r="X361" s="22">
        <v>12</v>
      </c>
      <c r="Y361" s="152"/>
      <c r="Z361" s="139" t="s">
        <v>2945</v>
      </c>
      <c r="AA361" s="155">
        <f>COUNTIF($Z$1:Z361,Z361)</f>
        <v>27</v>
      </c>
      <c r="AB361" s="83">
        <f t="shared" si="242"/>
        <v>39</v>
      </c>
      <c r="AC361" s="122" t="str">
        <f>VLOOKUP(Z361,'module list'!A:B,2,0)</f>
        <v>DO</v>
      </c>
      <c r="AD361" s="122"/>
      <c r="AE361" s="32"/>
      <c r="AF361" s="33" t="s">
        <v>37</v>
      </c>
      <c r="AG361" s="16" t="str">
        <f t="shared" si="233"/>
        <v>12.1.2</v>
      </c>
      <c r="AH361" s="222" t="str">
        <f t="shared" si="231"/>
        <v>conv. SW1104B dosag. dolomia - start/stop</v>
      </c>
      <c r="AI361" s="224"/>
      <c r="AJ361" s="16" t="str">
        <f t="shared" si="223"/>
        <v>conv.</v>
      </c>
      <c r="AK361" s="16" t="str">
        <f t="shared" si="234"/>
        <v>A19</v>
      </c>
      <c r="AL361" s="16" t="str">
        <f t="shared" si="256"/>
        <v>SW</v>
      </c>
      <c r="AM361" s="16" t="str">
        <f t="shared" si="235"/>
        <v>1104</v>
      </c>
      <c r="AN361" s="16" t="str">
        <f t="shared" si="248"/>
        <v>B</v>
      </c>
      <c r="AO361" s="16" t="str">
        <f t="shared" si="236"/>
        <v>_</v>
      </c>
      <c r="AP361" s="16">
        <f t="shared" si="237"/>
        <v>11</v>
      </c>
      <c r="AQ361" s="16" t="str">
        <f t="shared" si="257"/>
        <v>HSH</v>
      </c>
      <c r="AR361" s="16" t="str">
        <f t="shared" si="238"/>
        <v>A19SW1104B_HSH</v>
      </c>
      <c r="AS361" s="16" t="str">
        <f t="shared" si="239"/>
        <v>ok</v>
      </c>
      <c r="AW361" s="16" t="str">
        <f t="shared" si="258"/>
        <v/>
      </c>
      <c r="AX361" s="16" t="str">
        <f t="shared" si="259"/>
        <v/>
      </c>
      <c r="AY361" s="16">
        <f t="shared" si="241"/>
        <v>0</v>
      </c>
    </row>
    <row r="362" spans="1:51" ht="15" customHeight="1" x14ac:dyDescent="0.2">
      <c r="A362" s="16" t="str">
        <f t="shared" si="232"/>
        <v>ID-S01AP1030-00360</v>
      </c>
      <c r="B362" s="17">
        <v>360</v>
      </c>
      <c r="C362" s="17"/>
      <c r="D362" s="18" t="s">
        <v>806</v>
      </c>
      <c r="E362" s="19" t="s">
        <v>807</v>
      </c>
      <c r="F362" s="20"/>
      <c r="G362" s="21" t="s">
        <v>27</v>
      </c>
      <c r="H362" s="22" t="s">
        <v>28</v>
      </c>
      <c r="I362" s="23" t="s">
        <v>556</v>
      </c>
      <c r="J362" s="22" t="s">
        <v>41</v>
      </c>
      <c r="K362" s="22"/>
      <c r="L362" s="22" t="s">
        <v>31</v>
      </c>
      <c r="M362" s="23"/>
      <c r="N362" s="24"/>
      <c r="O362" s="63"/>
      <c r="P362" s="63"/>
      <c r="Q362" s="25" t="s">
        <v>32</v>
      </c>
      <c r="R362" s="26" t="s">
        <v>292</v>
      </c>
      <c r="S362" s="26">
        <v>0</v>
      </c>
      <c r="T362" s="26" t="s">
        <v>170</v>
      </c>
      <c r="U362" s="26">
        <v>100</v>
      </c>
      <c r="V362" s="34" t="s">
        <v>171</v>
      </c>
      <c r="W362" s="31"/>
      <c r="X362" s="22">
        <v>12</v>
      </c>
      <c r="Y362" s="152"/>
      <c r="Z362" s="159" t="s">
        <v>2968</v>
      </c>
      <c r="AA362" s="155">
        <f>COUNTIF($Z$1:Z362,Z362)</f>
        <v>11</v>
      </c>
      <c r="AB362" s="83">
        <f t="shared" si="242"/>
        <v>14</v>
      </c>
      <c r="AC362" s="122" t="str">
        <f>VLOOKUP(Z362,'module list'!A:B,2,0)</f>
        <v>AI</v>
      </c>
      <c r="AD362" s="122"/>
      <c r="AE362" s="32"/>
      <c r="AF362" s="78" t="s">
        <v>2919</v>
      </c>
      <c r="AG362" s="16" t="str">
        <f t="shared" si="233"/>
        <v>12.1.1</v>
      </c>
      <c r="AH362" s="222" t="str">
        <f t="shared" si="231"/>
        <v>conv. SW1104B dosag. dolomia - speed</v>
      </c>
      <c r="AI362" s="224"/>
      <c r="AJ362" s="16" t="str">
        <f t="shared" si="223"/>
        <v>conv.</v>
      </c>
      <c r="AK362" s="16" t="str">
        <f t="shared" si="234"/>
        <v>A19</v>
      </c>
      <c r="AL362" s="16" t="str">
        <f t="shared" si="256"/>
        <v>SW</v>
      </c>
      <c r="AM362" s="16" t="str">
        <f t="shared" si="235"/>
        <v>1104</v>
      </c>
      <c r="AN362" s="16" t="str">
        <f t="shared" si="248"/>
        <v>B</v>
      </c>
      <c r="AO362" s="16" t="str">
        <f t="shared" si="236"/>
        <v>_</v>
      </c>
      <c r="AP362" s="16">
        <f t="shared" si="237"/>
        <v>11</v>
      </c>
      <c r="AQ362" s="16" t="str">
        <f t="shared" si="257"/>
        <v>SI</v>
      </c>
      <c r="AR362" s="16" t="str">
        <f t="shared" si="238"/>
        <v>A19SW1104B_SI</v>
      </c>
      <c r="AS362" s="16" t="str">
        <f t="shared" si="239"/>
        <v>ok</v>
      </c>
      <c r="AW362" s="16">
        <f t="shared" si="258"/>
        <v>0</v>
      </c>
      <c r="AX362" s="16">
        <f t="shared" si="259"/>
        <v>100</v>
      </c>
      <c r="AY362" s="16" t="str">
        <f t="shared" si="241"/>
        <v>%</v>
      </c>
    </row>
    <row r="363" spans="1:51" ht="15" customHeight="1" x14ac:dyDescent="0.2">
      <c r="A363" s="16" t="str">
        <f t="shared" si="232"/>
        <v>ID-S01AP1030-00361</v>
      </c>
      <c r="B363" s="17">
        <v>361</v>
      </c>
      <c r="C363" s="17"/>
      <c r="D363" s="18" t="s">
        <v>808</v>
      </c>
      <c r="E363" s="19" t="s">
        <v>809</v>
      </c>
      <c r="F363" s="20"/>
      <c r="G363" s="21" t="s">
        <v>27</v>
      </c>
      <c r="H363" s="22" t="s">
        <v>28</v>
      </c>
      <c r="I363" s="23" t="s">
        <v>556</v>
      </c>
      <c r="J363" s="22" t="s">
        <v>41</v>
      </c>
      <c r="K363" s="22"/>
      <c r="L363" s="22" t="s">
        <v>31</v>
      </c>
      <c r="M363" s="23"/>
      <c r="N363" s="24"/>
      <c r="O363" s="63"/>
      <c r="P363" s="63"/>
      <c r="Q363" s="25" t="s">
        <v>32</v>
      </c>
      <c r="R363" s="26" t="s">
        <v>292</v>
      </c>
      <c r="S363" s="26" t="s">
        <v>296</v>
      </c>
      <c r="T363" s="26" t="s">
        <v>170</v>
      </c>
      <c r="U363" s="26" t="s">
        <v>296</v>
      </c>
      <c r="V363" s="34" t="s">
        <v>297</v>
      </c>
      <c r="W363" s="31"/>
      <c r="X363" s="22">
        <v>12</v>
      </c>
      <c r="Y363" s="152"/>
      <c r="Z363" s="159" t="s">
        <v>2968</v>
      </c>
      <c r="AA363" s="155">
        <f>COUNTIF($Z$1:Z363,Z363)</f>
        <v>12</v>
      </c>
      <c r="AB363" s="83">
        <f t="shared" si="242"/>
        <v>14</v>
      </c>
      <c r="AC363" s="122" t="str">
        <f>VLOOKUP(Z363,'module list'!A:B,2,0)</f>
        <v>AI</v>
      </c>
      <c r="AD363" s="122"/>
      <c r="AE363" s="32"/>
      <c r="AF363" s="78" t="s">
        <v>2919</v>
      </c>
      <c r="AG363" s="16" t="str">
        <f t="shared" si="233"/>
        <v>12.1.1</v>
      </c>
      <c r="AH363" s="222" t="str">
        <f t="shared" si="231"/>
        <v>conv. SW1104B dosag. dolomia - current</v>
      </c>
      <c r="AI363" s="224"/>
      <c r="AJ363" s="16" t="str">
        <f t="shared" si="223"/>
        <v>conv.</v>
      </c>
      <c r="AK363" s="16" t="str">
        <f t="shared" si="234"/>
        <v>A19</v>
      </c>
      <c r="AL363" s="16" t="str">
        <f t="shared" si="256"/>
        <v>SW</v>
      </c>
      <c r="AM363" s="16" t="str">
        <f t="shared" si="235"/>
        <v>1104</v>
      </c>
      <c r="AN363" s="16" t="str">
        <f t="shared" si="248"/>
        <v>B</v>
      </c>
      <c r="AO363" s="16" t="str">
        <f t="shared" si="236"/>
        <v>_</v>
      </c>
      <c r="AP363" s="16">
        <f t="shared" si="237"/>
        <v>11</v>
      </c>
      <c r="AQ363" s="16" t="str">
        <f t="shared" si="257"/>
        <v>II</v>
      </c>
      <c r="AR363" s="16" t="str">
        <f t="shared" si="238"/>
        <v>A19SW1104B_II</v>
      </c>
      <c r="AS363" s="16" t="str">
        <f t="shared" si="239"/>
        <v>ok</v>
      </c>
      <c r="AW363" s="16" t="str">
        <f t="shared" si="258"/>
        <v>xxx</v>
      </c>
      <c r="AX363" s="16" t="str">
        <f t="shared" si="259"/>
        <v>xxx</v>
      </c>
      <c r="AY363" s="16" t="str">
        <f t="shared" si="241"/>
        <v>A</v>
      </c>
    </row>
    <row r="364" spans="1:51" ht="15" customHeight="1" x14ac:dyDescent="0.2">
      <c r="A364" s="16" t="str">
        <f t="shared" si="232"/>
        <v>ID-S01AP1030-00362</v>
      </c>
      <c r="B364" s="17">
        <v>362</v>
      </c>
      <c r="C364" s="17"/>
      <c r="D364" s="18" t="s">
        <v>810</v>
      </c>
      <c r="E364" s="19" t="s">
        <v>811</v>
      </c>
      <c r="F364" s="20"/>
      <c r="G364" s="21" t="s">
        <v>27</v>
      </c>
      <c r="H364" s="22" t="s">
        <v>28</v>
      </c>
      <c r="I364" s="23" t="s">
        <v>556</v>
      </c>
      <c r="J364" s="22" t="s">
        <v>41</v>
      </c>
      <c r="K364" s="22"/>
      <c r="L364" s="22" t="s">
        <v>31</v>
      </c>
      <c r="M364" s="23"/>
      <c r="N364" s="24"/>
      <c r="O364" s="63"/>
      <c r="P364" s="63"/>
      <c r="Q364" s="25" t="s">
        <v>168</v>
      </c>
      <c r="R364" s="26" t="s">
        <v>169</v>
      </c>
      <c r="S364" s="26">
        <v>0</v>
      </c>
      <c r="T364" s="26" t="s">
        <v>170</v>
      </c>
      <c r="U364" s="26">
        <v>100</v>
      </c>
      <c r="V364" s="34" t="s">
        <v>171</v>
      </c>
      <c r="W364" s="31"/>
      <c r="X364" s="22">
        <v>12</v>
      </c>
      <c r="Y364" s="152"/>
      <c r="Z364" s="139" t="s">
        <v>2976</v>
      </c>
      <c r="AA364" s="155">
        <f>COUNTIF($Z$1:Z364,Z364)</f>
        <v>6</v>
      </c>
      <c r="AB364" s="83">
        <f t="shared" si="242"/>
        <v>8</v>
      </c>
      <c r="AC364" s="122" t="str">
        <f>VLOOKUP(Z364,'module list'!A:B,2,0)</f>
        <v>AO</v>
      </c>
      <c r="AD364" s="122"/>
      <c r="AE364" s="32"/>
      <c r="AF364" s="33" t="s">
        <v>37</v>
      </c>
      <c r="AG364" s="16" t="str">
        <f t="shared" si="233"/>
        <v>12.1.1</v>
      </c>
      <c r="AH364" s="222" t="str">
        <f t="shared" si="231"/>
        <v>conv. SW1104B dosag. dolomia - req.speed</v>
      </c>
      <c r="AI364" s="224"/>
      <c r="AJ364" s="16" t="str">
        <f t="shared" si="223"/>
        <v>conv.</v>
      </c>
      <c r="AK364" s="16" t="str">
        <f t="shared" si="234"/>
        <v>A19</v>
      </c>
      <c r="AL364" s="16" t="str">
        <f t="shared" si="256"/>
        <v>SW</v>
      </c>
      <c r="AM364" s="16" t="str">
        <f t="shared" si="235"/>
        <v>1104</v>
      </c>
      <c r="AN364" s="16" t="str">
        <f t="shared" si="248"/>
        <v>B</v>
      </c>
      <c r="AO364" s="16" t="str">
        <f t="shared" si="236"/>
        <v>_</v>
      </c>
      <c r="AP364" s="16">
        <f t="shared" si="237"/>
        <v>11</v>
      </c>
      <c r="AQ364" s="16" t="str">
        <f t="shared" si="257"/>
        <v>SY</v>
      </c>
      <c r="AR364" s="16" t="str">
        <f t="shared" si="238"/>
        <v>A19SW1104B_SY</v>
      </c>
      <c r="AS364" s="16" t="str">
        <f t="shared" si="239"/>
        <v>ok</v>
      </c>
      <c r="AW364" s="16">
        <f t="shared" si="258"/>
        <v>0</v>
      </c>
      <c r="AX364" s="16" t="str">
        <f t="shared" si="259"/>
        <v/>
      </c>
      <c r="AY364" s="16" t="str">
        <f t="shared" si="241"/>
        <v>%</v>
      </c>
    </row>
    <row r="365" spans="1:51" ht="15" customHeight="1" x14ac:dyDescent="0.2">
      <c r="A365" s="16" t="str">
        <f t="shared" si="232"/>
        <v>ID-S01AP1030-00363</v>
      </c>
      <c r="B365" s="17">
        <v>363</v>
      </c>
      <c r="C365" s="17"/>
      <c r="D365" s="18" t="s">
        <v>812</v>
      </c>
      <c r="E365" s="19" t="s">
        <v>813</v>
      </c>
      <c r="F365" s="20"/>
      <c r="G365" s="21" t="s">
        <v>27</v>
      </c>
      <c r="H365" s="22" t="s">
        <v>28</v>
      </c>
      <c r="I365" s="23" t="s">
        <v>556</v>
      </c>
      <c r="J365" s="22" t="s">
        <v>700</v>
      </c>
      <c r="K365" s="22"/>
      <c r="L365" s="22" t="s">
        <v>31</v>
      </c>
      <c r="M365" s="23"/>
      <c r="N365" s="24"/>
      <c r="O365" s="63"/>
      <c r="P365" s="63"/>
      <c r="Q365" s="25" t="s">
        <v>32</v>
      </c>
      <c r="R365" s="26" t="s">
        <v>292</v>
      </c>
      <c r="S365" s="27" t="s">
        <v>34</v>
      </c>
      <c r="T365" s="28" t="s">
        <v>35</v>
      </c>
      <c r="U365" s="29">
        <v>100</v>
      </c>
      <c r="V365" s="30" t="s">
        <v>337</v>
      </c>
      <c r="W365" s="126" t="s">
        <v>2918</v>
      </c>
      <c r="X365" s="22">
        <v>12</v>
      </c>
      <c r="Y365" s="152"/>
      <c r="Z365" s="139" t="s">
        <v>2964</v>
      </c>
      <c r="AA365" s="155">
        <f>COUNTIF($Z$1:Z365,Z365)</f>
        <v>10</v>
      </c>
      <c r="AB365" s="83">
        <f t="shared" si="242"/>
        <v>11</v>
      </c>
      <c r="AC365" s="122" t="str">
        <f>VLOOKUP(Z365,'module list'!A:B,2,0)</f>
        <v>AI</v>
      </c>
      <c r="AD365" s="122"/>
      <c r="AE365" s="32"/>
      <c r="AF365" s="78" t="s">
        <v>2919</v>
      </c>
      <c r="AG365" s="16" t="str">
        <f t="shared" si="233"/>
        <v>12.1.5</v>
      </c>
      <c r="AH365" s="222" t="str">
        <f t="shared" si="231"/>
        <v>WT1100A dolomia silos SL1100A</v>
      </c>
      <c r="AI365" s="224"/>
      <c r="AJ365" s="16" t="str">
        <f t="shared" si="223"/>
        <v>WT1100A</v>
      </c>
      <c r="AK365" s="16" t="str">
        <f t="shared" si="234"/>
        <v>A19</v>
      </c>
      <c r="AL365" s="16" t="str">
        <f t="shared" si="256"/>
        <v>WI</v>
      </c>
      <c r="AM365" s="16" t="str">
        <f t="shared" si="235"/>
        <v>1100</v>
      </c>
      <c r="AN365" s="16" t="str">
        <f t="shared" si="248"/>
        <v>A</v>
      </c>
      <c r="AO365" s="16" t="str">
        <f t="shared" si="236"/>
        <v/>
      </c>
      <c r="AP365" s="16" t="str">
        <f t="shared" si="237"/>
        <v/>
      </c>
      <c r="AQ365" s="226"/>
      <c r="AR365" s="16" t="str">
        <f t="shared" si="238"/>
        <v>A19WI1100A</v>
      </c>
      <c r="AS365" s="16" t="str">
        <f t="shared" si="239"/>
        <v>ok</v>
      </c>
      <c r="AW365" s="16" t="str">
        <f t="shared" si="258"/>
        <v>0</v>
      </c>
      <c r="AX365" s="16">
        <f t="shared" si="259"/>
        <v>100</v>
      </c>
      <c r="AY365" s="16" t="str">
        <f t="shared" si="241"/>
        <v>ton</v>
      </c>
    </row>
    <row r="366" spans="1:51" ht="15" customHeight="1" x14ac:dyDescent="0.2">
      <c r="A366" s="16" t="str">
        <f t="shared" si="232"/>
        <v>ID-S01AP1030-00364</v>
      </c>
      <c r="B366" s="17">
        <v>364</v>
      </c>
      <c r="C366" s="17"/>
      <c r="D366" s="18" t="s">
        <v>814</v>
      </c>
      <c r="E366" s="19" t="s">
        <v>815</v>
      </c>
      <c r="F366" s="20"/>
      <c r="G366" s="21" t="s">
        <v>27</v>
      </c>
      <c r="H366" s="22" t="s">
        <v>28</v>
      </c>
      <c r="I366" s="23" t="s">
        <v>556</v>
      </c>
      <c r="J366" s="22" t="s">
        <v>700</v>
      </c>
      <c r="K366" s="22"/>
      <c r="L366" s="22" t="s">
        <v>31</v>
      </c>
      <c r="M366" s="23"/>
      <c r="N366" s="24"/>
      <c r="O366" s="63"/>
      <c r="P366" s="63"/>
      <c r="Q366" s="25" t="s">
        <v>32</v>
      </c>
      <c r="R366" s="26" t="s">
        <v>292</v>
      </c>
      <c r="S366" s="27" t="s">
        <v>34</v>
      </c>
      <c r="T366" s="28" t="s">
        <v>35</v>
      </c>
      <c r="U366" s="29">
        <v>100</v>
      </c>
      <c r="V366" s="30" t="s">
        <v>337</v>
      </c>
      <c r="W366" s="126" t="s">
        <v>2918</v>
      </c>
      <c r="X366" s="22">
        <v>12</v>
      </c>
      <c r="Y366" s="152"/>
      <c r="Z366" s="139" t="s">
        <v>2964</v>
      </c>
      <c r="AA366" s="155">
        <f>COUNTIF($Z$1:Z366,Z366)</f>
        <v>11</v>
      </c>
      <c r="AB366" s="83">
        <f t="shared" si="242"/>
        <v>11</v>
      </c>
      <c r="AC366" s="122" t="str">
        <f>VLOOKUP(Z366,'module list'!A:B,2,0)</f>
        <v>AI</v>
      </c>
      <c r="AD366" s="122"/>
      <c r="AE366" s="32"/>
      <c r="AF366" s="78" t="s">
        <v>2919</v>
      </c>
      <c r="AG366" s="16" t="str">
        <f t="shared" si="233"/>
        <v>12.1.5</v>
      </c>
      <c r="AH366" s="222" t="str">
        <f t="shared" si="231"/>
        <v>WT1100B dolomia silos SL1100B</v>
      </c>
      <c r="AI366" s="224"/>
      <c r="AJ366" s="16" t="str">
        <f t="shared" si="223"/>
        <v>WT1100B</v>
      </c>
      <c r="AK366" s="16" t="str">
        <f t="shared" si="234"/>
        <v>A19</v>
      </c>
      <c r="AL366" s="16" t="str">
        <f t="shared" si="256"/>
        <v>WI</v>
      </c>
      <c r="AM366" s="16" t="str">
        <f t="shared" si="235"/>
        <v>1100</v>
      </c>
      <c r="AN366" s="16" t="str">
        <f t="shared" si="248"/>
        <v>B</v>
      </c>
      <c r="AO366" s="16" t="str">
        <f t="shared" si="236"/>
        <v/>
      </c>
      <c r="AP366" s="16" t="str">
        <f t="shared" si="237"/>
        <v/>
      </c>
      <c r="AQ366" s="226"/>
      <c r="AR366" s="16" t="str">
        <f t="shared" si="238"/>
        <v>A19WI1100B</v>
      </c>
      <c r="AS366" s="16" t="str">
        <f t="shared" si="239"/>
        <v>ok</v>
      </c>
      <c r="AW366" s="16" t="str">
        <f t="shared" si="258"/>
        <v>0</v>
      </c>
      <c r="AX366" s="16">
        <f t="shared" si="259"/>
        <v>100</v>
      </c>
      <c r="AY366" s="16" t="str">
        <f t="shared" si="241"/>
        <v>ton</v>
      </c>
    </row>
    <row r="367" spans="1:51" ht="15" customHeight="1" x14ac:dyDescent="0.2">
      <c r="A367" s="16" t="str">
        <f t="shared" si="232"/>
        <v>ID-S01AP1030-00365</v>
      </c>
      <c r="B367" s="17">
        <v>365</v>
      </c>
      <c r="C367" s="17"/>
      <c r="D367" s="18" t="s">
        <v>816</v>
      </c>
      <c r="E367" s="19" t="s">
        <v>817</v>
      </c>
      <c r="F367" s="20"/>
      <c r="G367" s="21" t="s">
        <v>27</v>
      </c>
      <c r="H367" s="22" t="s">
        <v>28</v>
      </c>
      <c r="I367" s="23" t="s">
        <v>556</v>
      </c>
      <c r="J367" s="22" t="s">
        <v>593</v>
      </c>
      <c r="K367" s="22"/>
      <c r="L367" s="22" t="s">
        <v>31</v>
      </c>
      <c r="M367" s="23"/>
      <c r="N367" s="24"/>
      <c r="O367" s="63"/>
      <c r="P367" s="63"/>
      <c r="Q367" s="25" t="s">
        <v>42</v>
      </c>
      <c r="R367" s="26" t="s">
        <v>43</v>
      </c>
      <c r="S367" s="26" t="s">
        <v>51</v>
      </c>
      <c r="T367" s="26" t="s">
        <v>45</v>
      </c>
      <c r="U367" s="26" t="s">
        <v>46</v>
      </c>
      <c r="V367" s="34">
        <v>0</v>
      </c>
      <c r="W367" s="31"/>
      <c r="X367" s="22">
        <v>12</v>
      </c>
      <c r="Y367" s="152" t="str">
        <f t="shared" ref="Y367:Y370" si="263">AN367</f>
        <v>A</v>
      </c>
      <c r="Z367" s="139" t="s">
        <v>2934</v>
      </c>
      <c r="AA367" s="155">
        <f>COUNTIF($Z$1:Z367,Z367)</f>
        <v>5</v>
      </c>
      <c r="AB367" s="83">
        <f t="shared" si="242"/>
        <v>19</v>
      </c>
      <c r="AC367" s="122" t="str">
        <f>VLOOKUP(Z367,'module list'!A:B,2,0)</f>
        <v>DI</v>
      </c>
      <c r="AD367" s="122"/>
      <c r="AE367" s="32"/>
      <c r="AF367" s="33" t="s">
        <v>37</v>
      </c>
      <c r="AG367" s="16" t="str">
        <f t="shared" si="233"/>
        <v>12.1.7</v>
      </c>
      <c r="AH367" s="222" t="str">
        <f t="shared" si="231"/>
        <v>H ZSH1100A filling dolomia SL1100A</v>
      </c>
      <c r="AI367" s="224"/>
      <c r="AJ367" s="16" t="str">
        <f t="shared" si="223"/>
        <v>H</v>
      </c>
      <c r="AK367" s="16" t="str">
        <f t="shared" si="234"/>
        <v>A19</v>
      </c>
      <c r="AL367" s="16" t="str">
        <f t="shared" ref="AL367:AL368" si="264">MID(D367,4,3)</f>
        <v>ZSH</v>
      </c>
      <c r="AM367" s="16" t="str">
        <f t="shared" si="235"/>
        <v>1100</v>
      </c>
      <c r="AN367" s="16" t="str">
        <f t="shared" ref="AN367:AN368" si="265">MID(D367,11,1)</f>
        <v>A</v>
      </c>
      <c r="AO367" s="16" t="str">
        <f t="shared" si="236"/>
        <v/>
      </c>
      <c r="AP367" s="16" t="str">
        <f t="shared" si="237"/>
        <v/>
      </c>
      <c r="AQ367" s="226"/>
      <c r="AR367" s="16" t="str">
        <f t="shared" si="238"/>
        <v>A19ZSH1100A</v>
      </c>
      <c r="AS367" s="16" t="str">
        <f t="shared" si="239"/>
        <v>ok</v>
      </c>
      <c r="AW367" s="16" t="str">
        <f t="shared" si="258"/>
        <v/>
      </c>
      <c r="AX367" s="16" t="str">
        <f t="shared" si="259"/>
        <v/>
      </c>
      <c r="AY367" s="16">
        <f t="shared" si="241"/>
        <v>0</v>
      </c>
    </row>
    <row r="368" spans="1:51" ht="15" customHeight="1" x14ac:dyDescent="0.2">
      <c r="A368" s="16" t="str">
        <f t="shared" si="232"/>
        <v>ID-S01AP1030-00366</v>
      </c>
      <c r="B368" s="17">
        <v>366</v>
      </c>
      <c r="C368" s="17"/>
      <c r="D368" s="18" t="s">
        <v>818</v>
      </c>
      <c r="E368" s="19" t="s">
        <v>819</v>
      </c>
      <c r="F368" s="20"/>
      <c r="G368" s="21" t="s">
        <v>27</v>
      </c>
      <c r="H368" s="22" t="s">
        <v>28</v>
      </c>
      <c r="I368" s="23" t="s">
        <v>556</v>
      </c>
      <c r="J368" s="22" t="s">
        <v>593</v>
      </c>
      <c r="K368" s="22"/>
      <c r="L368" s="22" t="s">
        <v>31</v>
      </c>
      <c r="M368" s="23"/>
      <c r="N368" s="24"/>
      <c r="O368" s="63"/>
      <c r="P368" s="63"/>
      <c r="Q368" s="25" t="s">
        <v>42</v>
      </c>
      <c r="R368" s="26" t="s">
        <v>43</v>
      </c>
      <c r="S368" s="26" t="s">
        <v>51</v>
      </c>
      <c r="T368" s="26" t="s">
        <v>45</v>
      </c>
      <c r="U368" s="26" t="s">
        <v>46</v>
      </c>
      <c r="V368" s="34">
        <v>0</v>
      </c>
      <c r="W368" s="31"/>
      <c r="X368" s="22">
        <v>12</v>
      </c>
      <c r="Y368" s="152" t="str">
        <f t="shared" si="263"/>
        <v>B</v>
      </c>
      <c r="Z368" s="139" t="s">
        <v>2935</v>
      </c>
      <c r="AA368" s="155">
        <f>COUNTIF($Z$1:Z368,Z368)</f>
        <v>9</v>
      </c>
      <c r="AB368" s="83">
        <f t="shared" si="242"/>
        <v>28</v>
      </c>
      <c r="AC368" s="122" t="str">
        <f>VLOOKUP(Z368,'module list'!A:B,2,0)</f>
        <v>DI</v>
      </c>
      <c r="AD368" s="122"/>
      <c r="AE368" s="32"/>
      <c r="AF368" s="33" t="s">
        <v>37</v>
      </c>
      <c r="AG368" s="16" t="str">
        <f t="shared" si="233"/>
        <v>12.1.8</v>
      </c>
      <c r="AH368" s="222" t="str">
        <f t="shared" si="231"/>
        <v>H ZSH1100B filling dolomia SL1100B</v>
      </c>
      <c r="AI368" s="224"/>
      <c r="AJ368" s="16" t="str">
        <f t="shared" si="223"/>
        <v>H</v>
      </c>
      <c r="AK368" s="16" t="str">
        <f t="shared" si="234"/>
        <v>A19</v>
      </c>
      <c r="AL368" s="16" t="str">
        <f t="shared" si="264"/>
        <v>ZSH</v>
      </c>
      <c r="AM368" s="16" t="str">
        <f t="shared" si="235"/>
        <v>1100</v>
      </c>
      <c r="AN368" s="16" t="str">
        <f t="shared" si="265"/>
        <v>B</v>
      </c>
      <c r="AO368" s="16" t="str">
        <f t="shared" si="236"/>
        <v/>
      </c>
      <c r="AP368" s="16" t="str">
        <f t="shared" si="237"/>
        <v/>
      </c>
      <c r="AQ368" s="226"/>
      <c r="AR368" s="16" t="str">
        <f t="shared" si="238"/>
        <v>A19ZSH1100B</v>
      </c>
      <c r="AS368" s="16" t="str">
        <f t="shared" si="239"/>
        <v>ok</v>
      </c>
      <c r="AW368" s="16" t="str">
        <f t="shared" si="258"/>
        <v/>
      </c>
      <c r="AX368" s="16" t="str">
        <f t="shared" si="259"/>
        <v/>
      </c>
      <c r="AY368" s="16">
        <f t="shared" si="241"/>
        <v>0</v>
      </c>
    </row>
    <row r="369" spans="1:51" ht="15" customHeight="1" x14ac:dyDescent="0.2">
      <c r="A369" s="16" t="str">
        <f t="shared" si="232"/>
        <v>ID-S01AP1030-00367</v>
      </c>
      <c r="B369" s="17">
        <v>367</v>
      </c>
      <c r="C369" s="17"/>
      <c r="D369" s="18" t="s">
        <v>820</v>
      </c>
      <c r="E369" s="19" t="s">
        <v>821</v>
      </c>
      <c r="F369" s="20"/>
      <c r="G369" s="21" t="s">
        <v>27</v>
      </c>
      <c r="H369" s="22" t="s">
        <v>28</v>
      </c>
      <c r="I369" s="23" t="s">
        <v>556</v>
      </c>
      <c r="J369" s="22" t="s">
        <v>41</v>
      </c>
      <c r="K369" s="22"/>
      <c r="L369" s="22" t="s">
        <v>31</v>
      </c>
      <c r="M369" s="23"/>
      <c r="N369" s="24"/>
      <c r="O369" s="63"/>
      <c r="P369" s="63"/>
      <c r="Q369" s="25" t="s">
        <v>42</v>
      </c>
      <c r="R369" s="26" t="s">
        <v>43</v>
      </c>
      <c r="S369" s="26" t="s">
        <v>44</v>
      </c>
      <c r="T369" s="26" t="s">
        <v>45</v>
      </c>
      <c r="U369" s="26" t="s">
        <v>822</v>
      </c>
      <c r="V369" s="34">
        <v>0</v>
      </c>
      <c r="W369" s="31"/>
      <c r="X369" s="22">
        <v>12</v>
      </c>
      <c r="Y369" s="152" t="str">
        <f t="shared" si="263"/>
        <v>A</v>
      </c>
      <c r="Z369" s="139" t="s">
        <v>2928</v>
      </c>
      <c r="AA369" s="155">
        <f>COUNTIF($Z$1:Z369,Z369)</f>
        <v>29</v>
      </c>
      <c r="AB369" s="83">
        <f t="shared" si="242"/>
        <v>30</v>
      </c>
      <c r="AC369" s="122" t="str">
        <f>VLOOKUP(Z369,'module list'!A:B,2,0)</f>
        <v>DI</v>
      </c>
      <c r="AD369" s="122"/>
      <c r="AE369" s="32"/>
      <c r="AF369" s="33" t="s">
        <v>37</v>
      </c>
      <c r="AG369" s="16" t="str">
        <f t="shared" si="233"/>
        <v>12.1.1</v>
      </c>
      <c r="AH369" s="222" t="str">
        <f t="shared" si="231"/>
        <v>DR1108A dolomia pneu.convey.- in running</v>
      </c>
      <c r="AI369" s="224"/>
      <c r="AJ369" s="16" t="str">
        <f t="shared" si="223"/>
        <v>DR1108A</v>
      </c>
      <c r="AK369" s="16" t="str">
        <f t="shared" si="234"/>
        <v>A19</v>
      </c>
      <c r="AL369" s="16" t="str">
        <f t="shared" ref="AL369:AL421" si="266">MID(D369,4,2)</f>
        <v>DR</v>
      </c>
      <c r="AM369" s="16" t="str">
        <f t="shared" si="235"/>
        <v>1108</v>
      </c>
      <c r="AN369" s="16" t="str">
        <f t="shared" si="248"/>
        <v>A</v>
      </c>
      <c r="AO369" s="16" t="str">
        <f t="shared" si="236"/>
        <v>_</v>
      </c>
      <c r="AP369" s="16">
        <f t="shared" si="237"/>
        <v>11</v>
      </c>
      <c r="AQ369" s="16" t="str">
        <f t="shared" ref="AQ369:AQ404" si="267">RIGHT(D369,LEN(D369)-FIND("_",D369))</f>
        <v>YLH</v>
      </c>
      <c r="AR369" s="16" t="str">
        <f t="shared" si="238"/>
        <v>A19DR1108A_YLH</v>
      </c>
      <c r="AS369" s="16" t="str">
        <f t="shared" si="239"/>
        <v>ok</v>
      </c>
      <c r="AW369" s="16" t="str">
        <f t="shared" si="258"/>
        <v/>
      </c>
      <c r="AX369" s="16" t="str">
        <f t="shared" si="259"/>
        <v/>
      </c>
      <c r="AY369" s="16">
        <f t="shared" si="241"/>
        <v>0</v>
      </c>
    </row>
    <row r="370" spans="1:51" ht="15" customHeight="1" x14ac:dyDescent="0.2">
      <c r="A370" s="16" t="str">
        <f t="shared" si="232"/>
        <v>ID-S01AP1030-00368</v>
      </c>
      <c r="B370" s="17">
        <v>368</v>
      </c>
      <c r="C370" s="17"/>
      <c r="D370" s="18" t="s">
        <v>823</v>
      </c>
      <c r="E370" s="19" t="s">
        <v>824</v>
      </c>
      <c r="F370" s="20"/>
      <c r="G370" s="21" t="s">
        <v>27</v>
      </c>
      <c r="H370" s="22" t="s">
        <v>28</v>
      </c>
      <c r="I370" s="23" t="s">
        <v>556</v>
      </c>
      <c r="J370" s="22" t="s">
        <v>41</v>
      </c>
      <c r="K370" s="22"/>
      <c r="L370" s="22" t="s">
        <v>31</v>
      </c>
      <c r="M370" s="23"/>
      <c r="N370" s="24"/>
      <c r="O370" s="63"/>
      <c r="P370" s="63"/>
      <c r="Q370" s="25" t="s">
        <v>42</v>
      </c>
      <c r="R370" s="26" t="s">
        <v>43</v>
      </c>
      <c r="S370" s="26" t="s">
        <v>51</v>
      </c>
      <c r="T370" s="26" t="s">
        <v>45</v>
      </c>
      <c r="U370" s="26" t="s">
        <v>825</v>
      </c>
      <c r="V370" s="34">
        <v>0</v>
      </c>
      <c r="W370" s="31"/>
      <c r="X370" s="22">
        <v>12</v>
      </c>
      <c r="Y370" s="152" t="str">
        <f t="shared" si="263"/>
        <v>A</v>
      </c>
      <c r="Z370" s="139" t="s">
        <v>2928</v>
      </c>
      <c r="AA370" s="155">
        <f>COUNTIF($Z$1:Z370,Z370)</f>
        <v>30</v>
      </c>
      <c r="AB370" s="83">
        <f t="shared" si="242"/>
        <v>30</v>
      </c>
      <c r="AC370" s="122" t="str">
        <f>VLOOKUP(Z370,'module list'!A:B,2,0)</f>
        <v>DI</v>
      </c>
      <c r="AD370" s="122"/>
      <c r="AE370" s="32"/>
      <c r="AF370" s="33" t="s">
        <v>37</v>
      </c>
      <c r="AG370" s="16" t="str">
        <f t="shared" si="233"/>
        <v>12.1.1</v>
      </c>
      <c r="AH370" s="222" t="str">
        <f t="shared" si="231"/>
        <v>DR1108A dolomia pneu.convey.- com.alarm</v>
      </c>
      <c r="AI370" s="224"/>
      <c r="AJ370" s="16" t="str">
        <f t="shared" si="223"/>
        <v>DR1108A</v>
      </c>
      <c r="AK370" s="16" t="str">
        <f t="shared" si="234"/>
        <v>A19</v>
      </c>
      <c r="AL370" s="16" t="str">
        <f t="shared" si="266"/>
        <v>DR</v>
      </c>
      <c r="AM370" s="16" t="str">
        <f t="shared" si="235"/>
        <v>1108</v>
      </c>
      <c r="AN370" s="16" t="str">
        <f t="shared" si="248"/>
        <v>A</v>
      </c>
      <c r="AO370" s="16" t="str">
        <f t="shared" si="236"/>
        <v>_</v>
      </c>
      <c r="AP370" s="16">
        <f t="shared" si="237"/>
        <v>11</v>
      </c>
      <c r="AQ370" s="16" t="str">
        <f t="shared" si="267"/>
        <v>YSA</v>
      </c>
      <c r="AR370" s="16" t="str">
        <f t="shared" si="238"/>
        <v>A19DR1108A_YSA</v>
      </c>
      <c r="AS370" s="16" t="str">
        <f t="shared" si="239"/>
        <v>ok</v>
      </c>
      <c r="AW370" s="16" t="str">
        <f t="shared" si="258"/>
        <v/>
      </c>
      <c r="AX370" s="16" t="str">
        <f t="shared" si="259"/>
        <v/>
      </c>
      <c r="AY370" s="16">
        <f t="shared" si="241"/>
        <v>0</v>
      </c>
    </row>
    <row r="371" spans="1:51" ht="15" customHeight="1" x14ac:dyDescent="0.2">
      <c r="A371" s="16" t="str">
        <f t="shared" si="232"/>
        <v>ID-S01AP1030-00369</v>
      </c>
      <c r="B371" s="17">
        <v>369</v>
      </c>
      <c r="C371" s="17"/>
      <c r="D371" s="18" t="s">
        <v>826</v>
      </c>
      <c r="E371" s="19" t="s">
        <v>827</v>
      </c>
      <c r="F371" s="20"/>
      <c r="G371" s="21" t="s">
        <v>27</v>
      </c>
      <c r="H371" s="22" t="s">
        <v>28</v>
      </c>
      <c r="I371" s="23" t="s">
        <v>556</v>
      </c>
      <c r="J371" s="22" t="s">
        <v>41</v>
      </c>
      <c r="K371" s="22"/>
      <c r="L371" s="22" t="s">
        <v>31</v>
      </c>
      <c r="M371" s="23"/>
      <c r="N371" s="24"/>
      <c r="O371" s="63"/>
      <c r="P371" s="63"/>
      <c r="Q371" s="25" t="s">
        <v>54</v>
      </c>
      <c r="R371" s="26" t="s">
        <v>55</v>
      </c>
      <c r="S371" s="26" t="s">
        <v>44</v>
      </c>
      <c r="T371" s="26" t="s">
        <v>56</v>
      </c>
      <c r="U371" s="26" t="s">
        <v>57</v>
      </c>
      <c r="V371" s="34">
        <v>0</v>
      </c>
      <c r="W371" s="31"/>
      <c r="X371" s="22">
        <v>12</v>
      </c>
      <c r="Y371" s="152"/>
      <c r="Z371" s="139" t="s">
        <v>2945</v>
      </c>
      <c r="AA371" s="155">
        <f>COUNTIF($Z$1:Z371,Z371)</f>
        <v>28</v>
      </c>
      <c r="AB371" s="83">
        <f t="shared" si="242"/>
        <v>39</v>
      </c>
      <c r="AC371" s="122" t="str">
        <f>VLOOKUP(Z371,'module list'!A:B,2,0)</f>
        <v>DO</v>
      </c>
      <c r="AD371" s="122"/>
      <c r="AE371" s="32"/>
      <c r="AF371" s="33" t="s">
        <v>37</v>
      </c>
      <c r="AG371" s="16" t="str">
        <f t="shared" si="233"/>
        <v>12.1.2</v>
      </c>
      <c r="AH371" s="222" t="str">
        <f t="shared" si="231"/>
        <v>DR1108A dolomia pneu.convey.- start/stop</v>
      </c>
      <c r="AI371" s="224"/>
      <c r="AJ371" s="16" t="str">
        <f t="shared" si="223"/>
        <v>DR1108A</v>
      </c>
      <c r="AK371" s="16" t="str">
        <f t="shared" si="234"/>
        <v>A19</v>
      </c>
      <c r="AL371" s="16" t="str">
        <f t="shared" si="266"/>
        <v>DR</v>
      </c>
      <c r="AM371" s="16" t="str">
        <f t="shared" si="235"/>
        <v>1108</v>
      </c>
      <c r="AN371" s="16" t="str">
        <f t="shared" si="248"/>
        <v>A</v>
      </c>
      <c r="AO371" s="16" t="str">
        <f t="shared" si="236"/>
        <v>_</v>
      </c>
      <c r="AP371" s="16">
        <f t="shared" si="237"/>
        <v>11</v>
      </c>
      <c r="AQ371" s="16" t="str">
        <f t="shared" si="267"/>
        <v>HSH</v>
      </c>
      <c r="AR371" s="16" t="str">
        <f t="shared" si="238"/>
        <v>A19DR1108A_HSH</v>
      </c>
      <c r="AS371" s="16" t="str">
        <f t="shared" si="239"/>
        <v>ok</v>
      </c>
      <c r="AW371" s="16" t="str">
        <f t="shared" si="258"/>
        <v/>
      </c>
      <c r="AX371" s="16" t="str">
        <f t="shared" si="259"/>
        <v/>
      </c>
      <c r="AY371" s="16">
        <f t="shared" si="241"/>
        <v>0</v>
      </c>
    </row>
    <row r="372" spans="1:51" ht="15" customHeight="1" x14ac:dyDescent="0.2">
      <c r="A372" s="16" t="str">
        <f t="shared" si="232"/>
        <v>ID-S01AP1030-00370</v>
      </c>
      <c r="B372" s="17">
        <v>370</v>
      </c>
      <c r="C372" s="17"/>
      <c r="D372" s="18" t="s">
        <v>828</v>
      </c>
      <c r="E372" s="19" t="s">
        <v>829</v>
      </c>
      <c r="F372" s="20"/>
      <c r="G372" s="21" t="s">
        <v>27</v>
      </c>
      <c r="H372" s="22" t="s">
        <v>28</v>
      </c>
      <c r="I372" s="23" t="s">
        <v>556</v>
      </c>
      <c r="J372" s="22" t="s">
        <v>41</v>
      </c>
      <c r="K372" s="22"/>
      <c r="L372" s="22" t="s">
        <v>31</v>
      </c>
      <c r="M372" s="23"/>
      <c r="N372" s="24"/>
      <c r="O372" s="63"/>
      <c r="P372" s="63"/>
      <c r="Q372" s="25" t="s">
        <v>42</v>
      </c>
      <c r="R372" s="26" t="s">
        <v>43</v>
      </c>
      <c r="S372" s="26" t="s">
        <v>44</v>
      </c>
      <c r="T372" s="26" t="s">
        <v>45</v>
      </c>
      <c r="U372" s="26" t="s">
        <v>822</v>
      </c>
      <c r="V372" s="34">
        <v>0</v>
      </c>
      <c r="W372" s="31"/>
      <c r="X372" s="22">
        <v>12</v>
      </c>
      <c r="Y372" s="152" t="str">
        <f t="shared" ref="Y372:Y373" si="268">AN372</f>
        <v>B</v>
      </c>
      <c r="Z372" s="139" t="s">
        <v>2929</v>
      </c>
      <c r="AA372" s="155">
        <f>COUNTIF($Z$1:Z372,Z372)</f>
        <v>29</v>
      </c>
      <c r="AB372" s="83">
        <f t="shared" si="242"/>
        <v>30</v>
      </c>
      <c r="AC372" s="122" t="str">
        <f>VLOOKUP(Z372,'module list'!A:B,2,0)</f>
        <v>DI</v>
      </c>
      <c r="AD372" s="122"/>
      <c r="AE372" s="32"/>
      <c r="AF372" s="33" t="s">
        <v>37</v>
      </c>
      <c r="AG372" s="16" t="str">
        <f t="shared" si="233"/>
        <v>12.1.2</v>
      </c>
      <c r="AH372" s="222" t="str">
        <f t="shared" si="231"/>
        <v>DR1108B dolomia pneu.convey.- in running</v>
      </c>
      <c r="AI372" s="224"/>
      <c r="AJ372" s="16" t="str">
        <f t="shared" ref="AJ372:AJ435" si="269">LEFT(AH372,FIND(" ",AH372)-1)</f>
        <v>DR1108B</v>
      </c>
      <c r="AK372" s="16" t="str">
        <f t="shared" si="234"/>
        <v>A19</v>
      </c>
      <c r="AL372" s="16" t="str">
        <f t="shared" si="266"/>
        <v>DR</v>
      </c>
      <c r="AM372" s="16" t="str">
        <f t="shared" si="235"/>
        <v>1108</v>
      </c>
      <c r="AN372" s="16" t="str">
        <f t="shared" si="248"/>
        <v>B</v>
      </c>
      <c r="AO372" s="16" t="str">
        <f t="shared" si="236"/>
        <v>_</v>
      </c>
      <c r="AP372" s="16">
        <f t="shared" si="237"/>
        <v>11</v>
      </c>
      <c r="AQ372" s="16" t="str">
        <f t="shared" si="267"/>
        <v>YLH</v>
      </c>
      <c r="AR372" s="16" t="str">
        <f t="shared" si="238"/>
        <v>A19DR1108B_YLH</v>
      </c>
      <c r="AS372" s="16" t="str">
        <f t="shared" si="239"/>
        <v>ok</v>
      </c>
      <c r="AW372" s="16" t="str">
        <f t="shared" si="258"/>
        <v/>
      </c>
      <c r="AX372" s="16" t="str">
        <f t="shared" si="259"/>
        <v/>
      </c>
      <c r="AY372" s="16">
        <f t="shared" si="241"/>
        <v>0</v>
      </c>
    </row>
    <row r="373" spans="1:51" ht="15" customHeight="1" x14ac:dyDescent="0.2">
      <c r="A373" s="16" t="str">
        <f t="shared" si="232"/>
        <v>ID-S01AP1030-00371</v>
      </c>
      <c r="B373" s="17">
        <v>371</v>
      </c>
      <c r="C373" s="17"/>
      <c r="D373" s="18" t="s">
        <v>830</v>
      </c>
      <c r="E373" s="19" t="s">
        <v>831</v>
      </c>
      <c r="F373" s="20"/>
      <c r="G373" s="21" t="s">
        <v>27</v>
      </c>
      <c r="H373" s="22" t="s">
        <v>28</v>
      </c>
      <c r="I373" s="23" t="s">
        <v>556</v>
      </c>
      <c r="J373" s="22" t="s">
        <v>41</v>
      </c>
      <c r="K373" s="22"/>
      <c r="L373" s="22" t="s">
        <v>31</v>
      </c>
      <c r="M373" s="23"/>
      <c r="N373" s="24"/>
      <c r="O373" s="63"/>
      <c r="P373" s="63"/>
      <c r="Q373" s="25" t="s">
        <v>42</v>
      </c>
      <c r="R373" s="26" t="s">
        <v>43</v>
      </c>
      <c r="S373" s="26" t="s">
        <v>51</v>
      </c>
      <c r="T373" s="26" t="s">
        <v>45</v>
      </c>
      <c r="U373" s="26" t="s">
        <v>825</v>
      </c>
      <c r="V373" s="34">
        <v>0</v>
      </c>
      <c r="W373" s="31"/>
      <c r="X373" s="22">
        <v>12</v>
      </c>
      <c r="Y373" s="152" t="str">
        <f t="shared" si="268"/>
        <v>B</v>
      </c>
      <c r="Z373" s="139" t="s">
        <v>2929</v>
      </c>
      <c r="AA373" s="155">
        <f>COUNTIF($Z$1:Z373,Z373)</f>
        <v>30</v>
      </c>
      <c r="AB373" s="83">
        <f t="shared" si="242"/>
        <v>30</v>
      </c>
      <c r="AC373" s="122" t="str">
        <f>VLOOKUP(Z373,'module list'!A:B,2,0)</f>
        <v>DI</v>
      </c>
      <c r="AD373" s="122"/>
      <c r="AE373" s="32"/>
      <c r="AF373" s="33" t="s">
        <v>37</v>
      </c>
      <c r="AG373" s="16" t="str">
        <f t="shared" si="233"/>
        <v>12.1.2</v>
      </c>
      <c r="AH373" s="222" t="str">
        <f t="shared" si="231"/>
        <v>DR1108B dolomia pneu.convey.- com.alarm</v>
      </c>
      <c r="AI373" s="224"/>
      <c r="AJ373" s="16" t="str">
        <f t="shared" si="269"/>
        <v>DR1108B</v>
      </c>
      <c r="AK373" s="16" t="str">
        <f t="shared" si="234"/>
        <v>A19</v>
      </c>
      <c r="AL373" s="16" t="str">
        <f t="shared" si="266"/>
        <v>DR</v>
      </c>
      <c r="AM373" s="16" t="str">
        <f t="shared" si="235"/>
        <v>1108</v>
      </c>
      <c r="AN373" s="16" t="str">
        <f t="shared" si="248"/>
        <v>B</v>
      </c>
      <c r="AO373" s="16" t="str">
        <f t="shared" si="236"/>
        <v>_</v>
      </c>
      <c r="AP373" s="16">
        <f t="shared" si="237"/>
        <v>11</v>
      </c>
      <c r="AQ373" s="16" t="str">
        <f t="shared" si="267"/>
        <v>YSA</v>
      </c>
      <c r="AR373" s="16" t="str">
        <f t="shared" si="238"/>
        <v>A19DR1108B_YSA</v>
      </c>
      <c r="AS373" s="16" t="str">
        <f t="shared" si="239"/>
        <v>ok</v>
      </c>
      <c r="AW373" s="16" t="str">
        <f t="shared" si="258"/>
        <v/>
      </c>
      <c r="AX373" s="16" t="str">
        <f t="shared" si="259"/>
        <v/>
      </c>
      <c r="AY373" s="16">
        <f t="shared" si="241"/>
        <v>0</v>
      </c>
    </row>
    <row r="374" spans="1:51" ht="15" customHeight="1" x14ac:dyDescent="0.2">
      <c r="A374" s="16" t="str">
        <f t="shared" si="232"/>
        <v>ID-S01AP1030-00372</v>
      </c>
      <c r="B374" s="17">
        <v>372</v>
      </c>
      <c r="C374" s="17"/>
      <c r="D374" s="18" t="s">
        <v>832</v>
      </c>
      <c r="E374" s="19" t="s">
        <v>833</v>
      </c>
      <c r="F374" s="20"/>
      <c r="G374" s="21" t="s">
        <v>27</v>
      </c>
      <c r="H374" s="22" t="s">
        <v>28</v>
      </c>
      <c r="I374" s="23" t="s">
        <v>556</v>
      </c>
      <c r="J374" s="22" t="s">
        <v>41</v>
      </c>
      <c r="K374" s="22"/>
      <c r="L374" s="22" t="s">
        <v>31</v>
      </c>
      <c r="M374" s="23"/>
      <c r="N374" s="24"/>
      <c r="O374" s="63"/>
      <c r="P374" s="63"/>
      <c r="Q374" s="25" t="s">
        <v>54</v>
      </c>
      <c r="R374" s="26" t="s">
        <v>55</v>
      </c>
      <c r="S374" s="26" t="s">
        <v>44</v>
      </c>
      <c r="T374" s="26" t="s">
        <v>56</v>
      </c>
      <c r="U374" s="26" t="s">
        <v>57</v>
      </c>
      <c r="V374" s="34">
        <v>0</v>
      </c>
      <c r="W374" s="31"/>
      <c r="X374" s="22">
        <v>12</v>
      </c>
      <c r="Y374" s="152"/>
      <c r="Z374" s="139" t="s">
        <v>2945</v>
      </c>
      <c r="AA374" s="155">
        <f>COUNTIF($Z$1:Z374,Z374)</f>
        <v>29</v>
      </c>
      <c r="AB374" s="83">
        <f t="shared" si="242"/>
        <v>39</v>
      </c>
      <c r="AC374" s="122" t="str">
        <f>VLOOKUP(Z374,'module list'!A:B,2,0)</f>
        <v>DO</v>
      </c>
      <c r="AD374" s="122"/>
      <c r="AE374" s="32"/>
      <c r="AF374" s="33" t="s">
        <v>37</v>
      </c>
      <c r="AG374" s="16" t="str">
        <f t="shared" si="233"/>
        <v>12.1.2</v>
      </c>
      <c r="AH374" s="222" t="str">
        <f t="shared" si="231"/>
        <v>DR1108B dolomia pneu.convey.- start/stop</v>
      </c>
      <c r="AI374" s="224"/>
      <c r="AJ374" s="16" t="str">
        <f t="shared" si="269"/>
        <v>DR1108B</v>
      </c>
      <c r="AK374" s="16" t="str">
        <f t="shared" si="234"/>
        <v>A19</v>
      </c>
      <c r="AL374" s="16" t="str">
        <f t="shared" si="266"/>
        <v>DR</v>
      </c>
      <c r="AM374" s="16" t="str">
        <f t="shared" si="235"/>
        <v>1108</v>
      </c>
      <c r="AN374" s="16" t="str">
        <f t="shared" si="248"/>
        <v>B</v>
      </c>
      <c r="AO374" s="16" t="str">
        <f t="shared" si="236"/>
        <v>_</v>
      </c>
      <c r="AP374" s="16">
        <f t="shared" si="237"/>
        <v>11</v>
      </c>
      <c r="AQ374" s="16" t="str">
        <f t="shared" si="267"/>
        <v>HSH</v>
      </c>
      <c r="AR374" s="16" t="str">
        <f t="shared" si="238"/>
        <v>A19DR1108B_HSH</v>
      </c>
      <c r="AS374" s="16" t="str">
        <f t="shared" si="239"/>
        <v>ok</v>
      </c>
      <c r="AW374" s="16" t="str">
        <f t="shared" si="258"/>
        <v/>
      </c>
      <c r="AX374" s="16" t="str">
        <f t="shared" si="259"/>
        <v/>
      </c>
      <c r="AY374" s="16">
        <f t="shared" si="241"/>
        <v>0</v>
      </c>
    </row>
    <row r="375" spans="1:51" ht="15" customHeight="1" x14ac:dyDescent="0.2">
      <c r="A375" s="16" t="str">
        <f t="shared" si="232"/>
        <v>ID-S01AP1030-00373</v>
      </c>
      <c r="B375" s="17">
        <v>373</v>
      </c>
      <c r="C375" s="17"/>
      <c r="D375" s="18" t="s">
        <v>834</v>
      </c>
      <c r="E375" s="19" t="s">
        <v>835</v>
      </c>
      <c r="F375" s="20"/>
      <c r="G375" s="21" t="s">
        <v>27</v>
      </c>
      <c r="H375" s="22" t="s">
        <v>28</v>
      </c>
      <c r="I375" s="23" t="s">
        <v>836</v>
      </c>
      <c r="J375" s="22" t="s">
        <v>837</v>
      </c>
      <c r="K375" s="22"/>
      <c r="L375" s="22" t="s">
        <v>31</v>
      </c>
      <c r="M375" s="23"/>
      <c r="N375" s="24"/>
      <c r="O375" s="63"/>
      <c r="P375" s="63"/>
      <c r="Q375" s="25" t="s">
        <v>42</v>
      </c>
      <c r="R375" s="26" t="s">
        <v>43</v>
      </c>
      <c r="S375" s="26" t="s">
        <v>44</v>
      </c>
      <c r="T375" s="26" t="s">
        <v>45</v>
      </c>
      <c r="U375" s="26" t="s">
        <v>822</v>
      </c>
      <c r="V375" s="34">
        <v>0</v>
      </c>
      <c r="W375" s="31"/>
      <c r="X375" s="22">
        <v>12</v>
      </c>
      <c r="Y375" s="152" t="str">
        <f t="shared" ref="Y375:Y376" si="270">AN375</f>
        <v>A</v>
      </c>
      <c r="Z375" s="139" t="s">
        <v>2924</v>
      </c>
      <c r="AA375" s="155">
        <f>COUNTIF($Z$1:Z375,Z375)</f>
        <v>1</v>
      </c>
      <c r="AB375" s="83">
        <f t="shared" si="242"/>
        <v>28</v>
      </c>
      <c r="AC375" s="122" t="str">
        <f>VLOOKUP(Z375,'module list'!A:B,2,0)</f>
        <v>DI</v>
      </c>
      <c r="AD375" s="122"/>
      <c r="AE375" s="32"/>
      <c r="AF375" s="33" t="s">
        <v>37</v>
      </c>
      <c r="AG375" s="16" t="str">
        <f t="shared" si="233"/>
        <v>12.1.5</v>
      </c>
      <c r="AH375" s="222" t="str">
        <f t="shared" si="231"/>
        <v>CK1300A FG quenc. compr.air - in running</v>
      </c>
      <c r="AI375" s="224"/>
      <c r="AJ375" s="16" t="str">
        <f t="shared" si="269"/>
        <v>CK1300A</v>
      </c>
      <c r="AK375" s="16" t="str">
        <f t="shared" si="234"/>
        <v>P30</v>
      </c>
      <c r="AL375" s="16" t="str">
        <f t="shared" si="266"/>
        <v>CK</v>
      </c>
      <c r="AM375" s="16" t="str">
        <f t="shared" si="235"/>
        <v>1300</v>
      </c>
      <c r="AN375" s="16" t="str">
        <f t="shared" si="248"/>
        <v>A</v>
      </c>
      <c r="AO375" s="16" t="str">
        <f t="shared" si="236"/>
        <v>_</v>
      </c>
      <c r="AP375" s="16">
        <f t="shared" si="237"/>
        <v>11</v>
      </c>
      <c r="AQ375" s="16" t="str">
        <f t="shared" si="267"/>
        <v>YLH</v>
      </c>
      <c r="AR375" s="16" t="str">
        <f t="shared" si="238"/>
        <v>P30CK1300A_YLH</v>
      </c>
      <c r="AS375" s="16" t="str">
        <f t="shared" si="239"/>
        <v>ok</v>
      </c>
      <c r="AW375" s="16" t="str">
        <f t="shared" si="258"/>
        <v/>
      </c>
      <c r="AX375" s="16" t="str">
        <f t="shared" si="259"/>
        <v/>
      </c>
      <c r="AY375" s="16">
        <f t="shared" si="241"/>
        <v>0</v>
      </c>
    </row>
    <row r="376" spans="1:51" ht="15" customHeight="1" x14ac:dyDescent="0.2">
      <c r="A376" s="16" t="str">
        <f t="shared" si="232"/>
        <v>ID-S01AP1030-00374</v>
      </c>
      <c r="B376" s="17">
        <v>374</v>
      </c>
      <c r="C376" s="17"/>
      <c r="D376" s="18" t="s">
        <v>838</v>
      </c>
      <c r="E376" s="19" t="s">
        <v>839</v>
      </c>
      <c r="F376" s="20"/>
      <c r="G376" s="21" t="s">
        <v>27</v>
      </c>
      <c r="H376" s="22" t="s">
        <v>28</v>
      </c>
      <c r="I376" s="23" t="s">
        <v>836</v>
      </c>
      <c r="J376" s="22" t="s">
        <v>837</v>
      </c>
      <c r="K376" s="22"/>
      <c r="L376" s="22" t="s">
        <v>31</v>
      </c>
      <c r="M376" s="23"/>
      <c r="N376" s="24"/>
      <c r="O376" s="63"/>
      <c r="P376" s="63"/>
      <c r="Q376" s="25" t="s">
        <v>42</v>
      </c>
      <c r="R376" s="26" t="s">
        <v>43</v>
      </c>
      <c r="S376" s="26" t="s">
        <v>51</v>
      </c>
      <c r="T376" s="26" t="s">
        <v>45</v>
      </c>
      <c r="U376" s="26" t="s">
        <v>825</v>
      </c>
      <c r="V376" s="34">
        <v>0</v>
      </c>
      <c r="W376" s="31"/>
      <c r="X376" s="22">
        <v>12</v>
      </c>
      <c r="Y376" s="152" t="str">
        <f t="shared" si="270"/>
        <v>A</v>
      </c>
      <c r="Z376" s="139" t="s">
        <v>2924</v>
      </c>
      <c r="AA376" s="155">
        <f>COUNTIF($Z$1:Z376,Z376)</f>
        <v>2</v>
      </c>
      <c r="AB376" s="83">
        <f t="shared" si="242"/>
        <v>28</v>
      </c>
      <c r="AC376" s="122" t="str">
        <f>VLOOKUP(Z376,'module list'!A:B,2,0)</f>
        <v>DI</v>
      </c>
      <c r="AD376" s="122"/>
      <c r="AE376" s="32"/>
      <c r="AF376" s="33" t="s">
        <v>37</v>
      </c>
      <c r="AG376" s="16" t="str">
        <f t="shared" si="233"/>
        <v>12.1.5</v>
      </c>
      <c r="AH376" s="222" t="str">
        <f t="shared" si="231"/>
        <v>CK1300A FG quenc. compr.air - com.alarm</v>
      </c>
      <c r="AI376" s="224"/>
      <c r="AJ376" s="16" t="str">
        <f t="shared" si="269"/>
        <v>CK1300A</v>
      </c>
      <c r="AK376" s="16" t="str">
        <f t="shared" si="234"/>
        <v>P30</v>
      </c>
      <c r="AL376" s="16" t="str">
        <f t="shared" si="266"/>
        <v>CK</v>
      </c>
      <c r="AM376" s="16" t="str">
        <f t="shared" si="235"/>
        <v>1300</v>
      </c>
      <c r="AN376" s="16" t="str">
        <f t="shared" si="248"/>
        <v>A</v>
      </c>
      <c r="AO376" s="16" t="str">
        <f t="shared" si="236"/>
        <v>_</v>
      </c>
      <c r="AP376" s="16">
        <f t="shared" si="237"/>
        <v>11</v>
      </c>
      <c r="AQ376" s="16" t="str">
        <f t="shared" si="267"/>
        <v>YSA</v>
      </c>
      <c r="AR376" s="16" t="str">
        <f t="shared" si="238"/>
        <v>P30CK1300A_YSA</v>
      </c>
      <c r="AS376" s="16" t="str">
        <f t="shared" si="239"/>
        <v>ok</v>
      </c>
      <c r="AW376" s="16" t="str">
        <f t="shared" si="258"/>
        <v/>
      </c>
      <c r="AX376" s="16" t="str">
        <f t="shared" si="259"/>
        <v/>
      </c>
      <c r="AY376" s="16">
        <f t="shared" si="241"/>
        <v>0</v>
      </c>
    </row>
    <row r="377" spans="1:51" ht="15" customHeight="1" x14ac:dyDescent="0.2">
      <c r="A377" s="16" t="str">
        <f t="shared" si="232"/>
        <v>ID-S01AP1030-00375</v>
      </c>
      <c r="B377" s="17">
        <v>375</v>
      </c>
      <c r="C377" s="17"/>
      <c r="D377" s="18" t="s">
        <v>840</v>
      </c>
      <c r="E377" s="19" t="s">
        <v>841</v>
      </c>
      <c r="F377" s="20"/>
      <c r="G377" s="21" t="s">
        <v>27</v>
      </c>
      <c r="H377" s="22" t="s">
        <v>28</v>
      </c>
      <c r="I377" s="23" t="s">
        <v>836</v>
      </c>
      <c r="J377" s="22" t="s">
        <v>837</v>
      </c>
      <c r="K377" s="22"/>
      <c r="L377" s="22" t="s">
        <v>31</v>
      </c>
      <c r="M377" s="23"/>
      <c r="N377" s="24"/>
      <c r="O377" s="63"/>
      <c r="P377" s="63"/>
      <c r="Q377" s="25" t="s">
        <v>54</v>
      </c>
      <c r="R377" s="26" t="s">
        <v>55</v>
      </c>
      <c r="S377" s="26" t="s">
        <v>44</v>
      </c>
      <c r="T377" s="26" t="s">
        <v>56</v>
      </c>
      <c r="U377" s="26" t="s">
        <v>842</v>
      </c>
      <c r="V377" s="34">
        <v>0</v>
      </c>
      <c r="W377" s="31"/>
      <c r="X377" s="22">
        <v>12</v>
      </c>
      <c r="Y377" s="152"/>
      <c r="Z377" s="139" t="s">
        <v>2948</v>
      </c>
      <c r="AA377" s="155">
        <f>COUNTIF($Z$1:Z377,Z377)</f>
        <v>1</v>
      </c>
      <c r="AB377" s="83">
        <f t="shared" si="242"/>
        <v>31</v>
      </c>
      <c r="AC377" s="122" t="str">
        <f>VLOOKUP(Z377,'module list'!A:B,2,0)</f>
        <v>DO</v>
      </c>
      <c r="AD377" s="122"/>
      <c r="AE377" s="32"/>
      <c r="AF377" s="33" t="s">
        <v>37</v>
      </c>
      <c r="AG377" s="16" t="str">
        <f t="shared" si="233"/>
        <v>12.1.5</v>
      </c>
      <c r="AH377" s="222" t="str">
        <f t="shared" si="231"/>
        <v>CK1300A FG quenc. compr.air - enable</v>
      </c>
      <c r="AI377" s="224"/>
      <c r="AJ377" s="16" t="str">
        <f t="shared" si="269"/>
        <v>CK1300A</v>
      </c>
      <c r="AK377" s="16" t="str">
        <f t="shared" si="234"/>
        <v>P30</v>
      </c>
      <c r="AL377" s="16" t="str">
        <f t="shared" si="266"/>
        <v>CK</v>
      </c>
      <c r="AM377" s="16" t="str">
        <f t="shared" si="235"/>
        <v>1300</v>
      </c>
      <c r="AN377" s="16" t="str">
        <f t="shared" si="248"/>
        <v>A</v>
      </c>
      <c r="AO377" s="16" t="str">
        <f t="shared" si="236"/>
        <v>_</v>
      </c>
      <c r="AP377" s="16">
        <f t="shared" si="237"/>
        <v>11</v>
      </c>
      <c r="AQ377" s="16" t="str">
        <f t="shared" si="267"/>
        <v>HSH</v>
      </c>
      <c r="AR377" s="16" t="str">
        <f t="shared" si="238"/>
        <v>P30CK1300A_HSH</v>
      </c>
      <c r="AS377" s="16" t="str">
        <f t="shared" si="239"/>
        <v>ok</v>
      </c>
      <c r="AW377" s="16" t="str">
        <f t="shared" si="258"/>
        <v/>
      </c>
      <c r="AX377" s="16" t="str">
        <f t="shared" si="259"/>
        <v/>
      </c>
      <c r="AY377" s="16">
        <f t="shared" si="241"/>
        <v>0</v>
      </c>
    </row>
    <row r="378" spans="1:51" ht="15" customHeight="1" x14ac:dyDescent="0.2">
      <c r="A378" s="16" t="str">
        <f t="shared" si="232"/>
        <v>ID-S01AP1030-00376</v>
      </c>
      <c r="B378" s="17">
        <v>376</v>
      </c>
      <c r="C378" s="17"/>
      <c r="D378" s="18" t="s">
        <v>843</v>
      </c>
      <c r="E378" s="19" t="s">
        <v>844</v>
      </c>
      <c r="F378" s="20"/>
      <c r="G378" s="21" t="s">
        <v>27</v>
      </c>
      <c r="H378" s="22" t="s">
        <v>28</v>
      </c>
      <c r="I378" s="23" t="s">
        <v>836</v>
      </c>
      <c r="J378" s="22" t="s">
        <v>837</v>
      </c>
      <c r="K378" s="22"/>
      <c r="L378" s="22" t="s">
        <v>31</v>
      </c>
      <c r="M378" s="23"/>
      <c r="N378" s="24"/>
      <c r="O378" s="63"/>
      <c r="P378" s="63"/>
      <c r="Q378" s="25" t="s">
        <v>42</v>
      </c>
      <c r="R378" s="26" t="s">
        <v>43</v>
      </c>
      <c r="S378" s="26" t="s">
        <v>44</v>
      </c>
      <c r="T378" s="26" t="s">
        <v>45</v>
      </c>
      <c r="U378" s="26" t="s">
        <v>822</v>
      </c>
      <c r="V378" s="34">
        <v>0</v>
      </c>
      <c r="W378" s="31"/>
      <c r="X378" s="22">
        <v>12</v>
      </c>
      <c r="Y378" s="152" t="str">
        <f t="shared" ref="Y378:Y379" si="271">AN378</f>
        <v>B</v>
      </c>
      <c r="Z378" s="142" t="s">
        <v>2941</v>
      </c>
      <c r="AA378" s="155">
        <f>COUNTIF($Z$1:Z378,Z378)</f>
        <v>17</v>
      </c>
      <c r="AB378" s="83">
        <f t="shared" si="242"/>
        <v>24</v>
      </c>
      <c r="AC378" s="122" t="str">
        <f>VLOOKUP(Z378,'module list'!A:B,2,0)</f>
        <v>DI</v>
      </c>
      <c r="AD378" s="122"/>
      <c r="AE378" s="32"/>
      <c r="AF378" s="33" t="s">
        <v>37</v>
      </c>
      <c r="AG378" s="16" t="str">
        <f t="shared" si="233"/>
        <v>12.1.6</v>
      </c>
      <c r="AH378" s="222" t="str">
        <f t="shared" si="231"/>
        <v>CK1300B FG quenc. compr.air - in running</v>
      </c>
      <c r="AI378" s="224"/>
      <c r="AJ378" s="16" t="str">
        <f t="shared" si="269"/>
        <v>CK1300B</v>
      </c>
      <c r="AK378" s="16" t="str">
        <f t="shared" si="234"/>
        <v>P30</v>
      </c>
      <c r="AL378" s="16" t="str">
        <f t="shared" si="266"/>
        <v>CK</v>
      </c>
      <c r="AM378" s="16" t="str">
        <f t="shared" si="235"/>
        <v>1300</v>
      </c>
      <c r="AN378" s="16" t="str">
        <f t="shared" si="248"/>
        <v>B</v>
      </c>
      <c r="AO378" s="16" t="str">
        <f t="shared" si="236"/>
        <v>_</v>
      </c>
      <c r="AP378" s="16">
        <f t="shared" si="237"/>
        <v>11</v>
      </c>
      <c r="AQ378" s="16" t="str">
        <f t="shared" si="267"/>
        <v>YLH</v>
      </c>
      <c r="AR378" s="16" t="str">
        <f t="shared" si="238"/>
        <v>P30CK1300B_YLH</v>
      </c>
      <c r="AS378" s="16" t="str">
        <f t="shared" si="239"/>
        <v>ok</v>
      </c>
      <c r="AW378" s="16" t="str">
        <f t="shared" si="258"/>
        <v/>
      </c>
      <c r="AX378" s="16" t="str">
        <f t="shared" si="259"/>
        <v/>
      </c>
      <c r="AY378" s="16">
        <f t="shared" si="241"/>
        <v>0</v>
      </c>
    </row>
    <row r="379" spans="1:51" ht="15" customHeight="1" x14ac:dyDescent="0.2">
      <c r="A379" s="16" t="str">
        <f t="shared" si="232"/>
        <v>ID-S01AP1030-00377</v>
      </c>
      <c r="B379" s="17">
        <v>377</v>
      </c>
      <c r="C379" s="17"/>
      <c r="D379" s="18" t="s">
        <v>845</v>
      </c>
      <c r="E379" s="19" t="s">
        <v>846</v>
      </c>
      <c r="F379" s="20"/>
      <c r="G379" s="21" t="s">
        <v>27</v>
      </c>
      <c r="H379" s="22" t="s">
        <v>28</v>
      </c>
      <c r="I379" s="23" t="s">
        <v>836</v>
      </c>
      <c r="J379" s="22" t="s">
        <v>837</v>
      </c>
      <c r="K379" s="22"/>
      <c r="L379" s="22" t="s">
        <v>31</v>
      </c>
      <c r="M379" s="23"/>
      <c r="N379" s="24"/>
      <c r="O379" s="63"/>
      <c r="P379" s="63"/>
      <c r="Q379" s="25" t="s">
        <v>42</v>
      </c>
      <c r="R379" s="26" t="s">
        <v>43</v>
      </c>
      <c r="S379" s="26" t="s">
        <v>51</v>
      </c>
      <c r="T379" s="26" t="s">
        <v>45</v>
      </c>
      <c r="U379" s="26" t="s">
        <v>825</v>
      </c>
      <c r="V379" s="34">
        <v>0</v>
      </c>
      <c r="W379" s="31"/>
      <c r="X379" s="22">
        <v>12</v>
      </c>
      <c r="Y379" s="152" t="str">
        <f t="shared" si="271"/>
        <v>B</v>
      </c>
      <c r="Z379" s="142" t="s">
        <v>2941</v>
      </c>
      <c r="AA379" s="155">
        <f>COUNTIF($Z$1:Z379,Z379)</f>
        <v>18</v>
      </c>
      <c r="AB379" s="83">
        <f t="shared" si="242"/>
        <v>24</v>
      </c>
      <c r="AC379" s="122" t="str">
        <f>VLOOKUP(Z379,'module list'!A:B,2,0)</f>
        <v>DI</v>
      </c>
      <c r="AD379" s="122"/>
      <c r="AE379" s="32"/>
      <c r="AF379" s="33" t="s">
        <v>37</v>
      </c>
      <c r="AG379" s="16" t="str">
        <f t="shared" si="233"/>
        <v>12.1.6</v>
      </c>
      <c r="AH379" s="222" t="str">
        <f t="shared" si="231"/>
        <v>CK1300B FG quenc. compr.air - com.alarm</v>
      </c>
      <c r="AI379" s="224"/>
      <c r="AJ379" s="16" t="str">
        <f t="shared" si="269"/>
        <v>CK1300B</v>
      </c>
      <c r="AK379" s="16" t="str">
        <f t="shared" si="234"/>
        <v>P30</v>
      </c>
      <c r="AL379" s="16" t="str">
        <f t="shared" si="266"/>
        <v>CK</v>
      </c>
      <c r="AM379" s="16" t="str">
        <f t="shared" si="235"/>
        <v>1300</v>
      </c>
      <c r="AN379" s="16" t="str">
        <f t="shared" si="248"/>
        <v>B</v>
      </c>
      <c r="AO379" s="16" t="str">
        <f t="shared" si="236"/>
        <v>_</v>
      </c>
      <c r="AP379" s="16">
        <f t="shared" si="237"/>
        <v>11</v>
      </c>
      <c r="AQ379" s="16" t="str">
        <f t="shared" si="267"/>
        <v>YSA</v>
      </c>
      <c r="AR379" s="16" t="str">
        <f t="shared" si="238"/>
        <v>P30CK1300B_YSA</v>
      </c>
      <c r="AS379" s="16" t="str">
        <f t="shared" si="239"/>
        <v>ok</v>
      </c>
      <c r="AW379" s="16" t="str">
        <f t="shared" si="258"/>
        <v/>
      </c>
      <c r="AX379" s="16" t="str">
        <f t="shared" si="259"/>
        <v/>
      </c>
      <c r="AY379" s="16">
        <f t="shared" si="241"/>
        <v>0</v>
      </c>
    </row>
    <row r="380" spans="1:51" ht="15" customHeight="1" x14ac:dyDescent="0.2">
      <c r="A380" s="16" t="str">
        <f t="shared" si="232"/>
        <v>ID-S01AP1030-00378</v>
      </c>
      <c r="B380" s="17">
        <v>378</v>
      </c>
      <c r="C380" s="17"/>
      <c r="D380" s="18" t="s">
        <v>847</v>
      </c>
      <c r="E380" s="19" t="s">
        <v>848</v>
      </c>
      <c r="F380" s="20"/>
      <c r="G380" s="21" t="s">
        <v>27</v>
      </c>
      <c r="H380" s="22" t="s">
        <v>28</v>
      </c>
      <c r="I380" s="23" t="s">
        <v>836</v>
      </c>
      <c r="J380" s="22" t="s">
        <v>837</v>
      </c>
      <c r="K380" s="22"/>
      <c r="L380" s="22" t="s">
        <v>31</v>
      </c>
      <c r="M380" s="23"/>
      <c r="N380" s="24"/>
      <c r="O380" s="63"/>
      <c r="P380" s="63"/>
      <c r="Q380" s="25" t="s">
        <v>54</v>
      </c>
      <c r="R380" s="26" t="s">
        <v>55</v>
      </c>
      <c r="S380" s="26" t="s">
        <v>44</v>
      </c>
      <c r="T380" s="26" t="s">
        <v>56</v>
      </c>
      <c r="U380" s="26" t="s">
        <v>842</v>
      </c>
      <c r="V380" s="34">
        <v>0</v>
      </c>
      <c r="W380" s="31"/>
      <c r="X380" s="22">
        <v>12</v>
      </c>
      <c r="Y380" s="152"/>
      <c r="Z380" s="139" t="s">
        <v>2948</v>
      </c>
      <c r="AA380" s="155">
        <f>COUNTIF($Z$1:Z380,Z380)</f>
        <v>2</v>
      </c>
      <c r="AB380" s="83">
        <f t="shared" si="242"/>
        <v>31</v>
      </c>
      <c r="AC380" s="122" t="str">
        <f>VLOOKUP(Z380,'module list'!A:B,2,0)</f>
        <v>DO</v>
      </c>
      <c r="AD380" s="122"/>
      <c r="AE380" s="32"/>
      <c r="AF380" s="33" t="s">
        <v>37</v>
      </c>
      <c r="AG380" s="16" t="str">
        <f t="shared" si="233"/>
        <v>12.1.5</v>
      </c>
      <c r="AH380" s="222" t="str">
        <f t="shared" si="231"/>
        <v>CK1300B FG quenc. compr.air - enable</v>
      </c>
      <c r="AI380" s="224"/>
      <c r="AJ380" s="16" t="str">
        <f t="shared" si="269"/>
        <v>CK1300B</v>
      </c>
      <c r="AK380" s="16" t="str">
        <f t="shared" si="234"/>
        <v>P30</v>
      </c>
      <c r="AL380" s="16" t="str">
        <f t="shared" si="266"/>
        <v>CK</v>
      </c>
      <c r="AM380" s="16" t="str">
        <f t="shared" si="235"/>
        <v>1300</v>
      </c>
      <c r="AN380" s="16" t="str">
        <f t="shared" si="248"/>
        <v>B</v>
      </c>
      <c r="AO380" s="16" t="str">
        <f t="shared" si="236"/>
        <v>_</v>
      </c>
      <c r="AP380" s="16">
        <f t="shared" si="237"/>
        <v>11</v>
      </c>
      <c r="AQ380" s="16" t="str">
        <f t="shared" si="267"/>
        <v>HSH</v>
      </c>
      <c r="AR380" s="16" t="str">
        <f t="shared" si="238"/>
        <v>P30CK1300B_HSH</v>
      </c>
      <c r="AS380" s="16" t="str">
        <f t="shared" si="239"/>
        <v>ok</v>
      </c>
      <c r="AW380" s="16" t="str">
        <f t="shared" si="258"/>
        <v/>
      </c>
      <c r="AX380" s="16" t="str">
        <f t="shared" si="259"/>
        <v/>
      </c>
      <c r="AY380" s="16">
        <f t="shared" si="241"/>
        <v>0</v>
      </c>
    </row>
    <row r="381" spans="1:51" ht="15" customHeight="1" x14ac:dyDescent="0.2">
      <c r="A381" s="16" t="str">
        <f t="shared" si="232"/>
        <v>ID-S01AP1030-00379</v>
      </c>
      <c r="B381" s="17">
        <v>379</v>
      </c>
      <c r="C381" s="17"/>
      <c r="D381" s="18" t="s">
        <v>849</v>
      </c>
      <c r="E381" s="19" t="s">
        <v>850</v>
      </c>
      <c r="F381" s="20"/>
      <c r="G381" s="21" t="s">
        <v>27</v>
      </c>
      <c r="H381" s="22" t="s">
        <v>28</v>
      </c>
      <c r="I381" s="23" t="s">
        <v>836</v>
      </c>
      <c r="J381" s="22" t="s">
        <v>837</v>
      </c>
      <c r="K381" s="22"/>
      <c r="L381" s="22" t="s">
        <v>31</v>
      </c>
      <c r="M381" s="23"/>
      <c r="N381" s="24"/>
      <c r="O381" s="63"/>
      <c r="P381" s="63"/>
      <c r="Q381" s="25" t="s">
        <v>42</v>
      </c>
      <c r="R381" s="26" t="s">
        <v>43</v>
      </c>
      <c r="S381" s="26" t="s">
        <v>44</v>
      </c>
      <c r="T381" s="26" t="s">
        <v>45</v>
      </c>
      <c r="U381" s="26" t="s">
        <v>46</v>
      </c>
      <c r="V381" s="34">
        <v>0</v>
      </c>
      <c r="W381" s="31"/>
      <c r="X381" s="22">
        <v>12</v>
      </c>
      <c r="Y381" s="152"/>
      <c r="Z381" s="139" t="s">
        <v>2924</v>
      </c>
      <c r="AA381" s="155">
        <f>COUNTIF($Z$1:Z381,Z381)</f>
        <v>3</v>
      </c>
      <c r="AB381" s="83">
        <f t="shared" si="242"/>
        <v>28</v>
      </c>
      <c r="AC381" s="122" t="str">
        <f>VLOOKUP(Z381,'module list'!A:B,2,0)</f>
        <v>DI</v>
      </c>
      <c r="AD381" s="122"/>
      <c r="AE381" s="32"/>
      <c r="AF381" s="33" t="s">
        <v>37</v>
      </c>
      <c r="AG381" s="16" t="str">
        <f t="shared" si="233"/>
        <v>12.1.5</v>
      </c>
      <c r="AH381" s="222" t="str">
        <f t="shared" si="231"/>
        <v>EH1220 FG quenc. TK1200 - in running</v>
      </c>
      <c r="AI381" s="224"/>
      <c r="AJ381" s="16" t="str">
        <f t="shared" si="269"/>
        <v>EH1220</v>
      </c>
      <c r="AK381" s="16" t="str">
        <f t="shared" si="234"/>
        <v>P30</v>
      </c>
      <c r="AL381" s="16" t="str">
        <f t="shared" si="266"/>
        <v>EH</v>
      </c>
      <c r="AM381" s="16" t="str">
        <f t="shared" si="235"/>
        <v>1220</v>
      </c>
      <c r="AO381" s="16" t="str">
        <f t="shared" si="236"/>
        <v>_</v>
      </c>
      <c r="AP381" s="16">
        <f t="shared" si="237"/>
        <v>10</v>
      </c>
      <c r="AQ381" s="16" t="str">
        <f t="shared" si="267"/>
        <v>YLH</v>
      </c>
      <c r="AR381" s="16" t="str">
        <f t="shared" si="238"/>
        <v>P30EH1220_YLH</v>
      </c>
      <c r="AS381" s="16" t="str">
        <f t="shared" si="239"/>
        <v>ok</v>
      </c>
      <c r="AW381" s="16" t="str">
        <f t="shared" si="258"/>
        <v/>
      </c>
      <c r="AX381" s="16" t="str">
        <f t="shared" si="259"/>
        <v/>
      </c>
      <c r="AY381" s="16">
        <f t="shared" si="241"/>
        <v>0</v>
      </c>
    </row>
    <row r="382" spans="1:51" ht="15" customHeight="1" x14ac:dyDescent="0.2">
      <c r="A382" s="16" t="str">
        <f t="shared" si="232"/>
        <v>ID-S01AP1030-00380</v>
      </c>
      <c r="B382" s="17">
        <v>380</v>
      </c>
      <c r="C382" s="17"/>
      <c r="D382" s="18" t="s">
        <v>851</v>
      </c>
      <c r="E382" s="19" t="s">
        <v>852</v>
      </c>
      <c r="F382" s="20"/>
      <c r="G382" s="21" t="s">
        <v>27</v>
      </c>
      <c r="H382" s="22" t="s">
        <v>28</v>
      </c>
      <c r="I382" s="23" t="s">
        <v>836</v>
      </c>
      <c r="J382" s="22" t="s">
        <v>837</v>
      </c>
      <c r="K382" s="22"/>
      <c r="L382" s="22" t="s">
        <v>31</v>
      </c>
      <c r="M382" s="23"/>
      <c r="N382" s="24"/>
      <c r="O382" s="63"/>
      <c r="P382" s="63"/>
      <c r="Q382" s="25" t="s">
        <v>42</v>
      </c>
      <c r="R382" s="26" t="s">
        <v>43</v>
      </c>
      <c r="S382" s="26" t="s">
        <v>51</v>
      </c>
      <c r="T382" s="26" t="s">
        <v>45</v>
      </c>
      <c r="U382" s="26" t="s">
        <v>46</v>
      </c>
      <c r="V382" s="34">
        <v>0</v>
      </c>
      <c r="W382" s="31"/>
      <c r="X382" s="22">
        <v>12</v>
      </c>
      <c r="Y382" s="152"/>
      <c r="Z382" s="139" t="s">
        <v>2924</v>
      </c>
      <c r="AA382" s="155">
        <f>COUNTIF($Z$1:Z382,Z382)</f>
        <v>4</v>
      </c>
      <c r="AB382" s="83">
        <f t="shared" si="242"/>
        <v>28</v>
      </c>
      <c r="AC382" s="122" t="str">
        <f>VLOOKUP(Z382,'module list'!A:B,2,0)</f>
        <v>DI</v>
      </c>
      <c r="AD382" s="122"/>
      <c r="AE382" s="32"/>
      <c r="AF382" s="33" t="s">
        <v>37</v>
      </c>
      <c r="AG382" s="16" t="str">
        <f t="shared" si="233"/>
        <v>12.1.5</v>
      </c>
      <c r="AH382" s="222" t="str">
        <f t="shared" si="231"/>
        <v>EH1220 FG quenc. TK1200 - supply fault</v>
      </c>
      <c r="AI382" s="224"/>
      <c r="AJ382" s="16" t="str">
        <f t="shared" si="269"/>
        <v>EH1220</v>
      </c>
      <c r="AK382" s="16" t="str">
        <f t="shared" si="234"/>
        <v>P30</v>
      </c>
      <c r="AL382" s="16" t="str">
        <f t="shared" si="266"/>
        <v>EH</v>
      </c>
      <c r="AM382" s="16" t="str">
        <f t="shared" si="235"/>
        <v>1220</v>
      </c>
      <c r="AO382" s="16" t="str">
        <f t="shared" si="236"/>
        <v>_</v>
      </c>
      <c r="AP382" s="16">
        <f t="shared" si="237"/>
        <v>10</v>
      </c>
      <c r="AQ382" s="16" t="str">
        <f t="shared" si="267"/>
        <v>YSG</v>
      </c>
      <c r="AR382" s="16" t="str">
        <f t="shared" si="238"/>
        <v>P30EH1220_YSG</v>
      </c>
      <c r="AS382" s="16" t="str">
        <f t="shared" si="239"/>
        <v>ok</v>
      </c>
      <c r="AW382" s="16" t="str">
        <f t="shared" si="258"/>
        <v/>
      </c>
      <c r="AX382" s="16" t="str">
        <f t="shared" si="259"/>
        <v/>
      </c>
      <c r="AY382" s="16">
        <f t="shared" si="241"/>
        <v>0</v>
      </c>
    </row>
    <row r="383" spans="1:51" ht="15" customHeight="1" x14ac:dyDescent="0.2">
      <c r="A383" s="16" t="str">
        <f t="shared" si="232"/>
        <v>ID-S01AP1030-00381</v>
      </c>
      <c r="B383" s="17">
        <v>381</v>
      </c>
      <c r="C383" s="17"/>
      <c r="D383" s="18" t="s">
        <v>853</v>
      </c>
      <c r="E383" s="19" t="s">
        <v>854</v>
      </c>
      <c r="F383" s="20"/>
      <c r="G383" s="21" t="s">
        <v>27</v>
      </c>
      <c r="H383" s="22" t="s">
        <v>28</v>
      </c>
      <c r="I383" s="23" t="s">
        <v>836</v>
      </c>
      <c r="J383" s="22" t="s">
        <v>837</v>
      </c>
      <c r="K383" s="22"/>
      <c r="L383" s="22" t="s">
        <v>31</v>
      </c>
      <c r="M383" s="23"/>
      <c r="N383" s="24"/>
      <c r="O383" s="63"/>
      <c r="P383" s="63"/>
      <c r="Q383" s="25" t="s">
        <v>54</v>
      </c>
      <c r="R383" s="26" t="s">
        <v>55</v>
      </c>
      <c r="S383" s="26" t="s">
        <v>44</v>
      </c>
      <c r="T383" s="26" t="s">
        <v>56</v>
      </c>
      <c r="U383" s="26" t="s">
        <v>57</v>
      </c>
      <c r="V383" s="34">
        <v>0</v>
      </c>
      <c r="W383" s="31"/>
      <c r="X383" s="22">
        <v>12</v>
      </c>
      <c r="Y383" s="152"/>
      <c r="Z383" s="139" t="s">
        <v>2948</v>
      </c>
      <c r="AA383" s="155">
        <f>COUNTIF($Z$1:Z383,Z383)</f>
        <v>3</v>
      </c>
      <c r="AB383" s="83">
        <f t="shared" si="242"/>
        <v>31</v>
      </c>
      <c r="AC383" s="122" t="str">
        <f>VLOOKUP(Z383,'module list'!A:B,2,0)</f>
        <v>DO</v>
      </c>
      <c r="AD383" s="122"/>
      <c r="AE383" s="32"/>
      <c r="AF383" s="33" t="s">
        <v>37</v>
      </c>
      <c r="AG383" s="16" t="str">
        <f t="shared" si="233"/>
        <v>12.1.5</v>
      </c>
      <c r="AH383" s="222" t="str">
        <f t="shared" si="231"/>
        <v>EH1220 FG quenc. TK1200 - start/stop</v>
      </c>
      <c r="AI383" s="224"/>
      <c r="AJ383" s="16" t="str">
        <f t="shared" si="269"/>
        <v>EH1220</v>
      </c>
      <c r="AK383" s="16" t="str">
        <f t="shared" si="234"/>
        <v>P30</v>
      </c>
      <c r="AL383" s="16" t="str">
        <f t="shared" si="266"/>
        <v>EH</v>
      </c>
      <c r="AM383" s="16" t="str">
        <f t="shared" si="235"/>
        <v>1220</v>
      </c>
      <c r="AO383" s="16" t="str">
        <f t="shared" si="236"/>
        <v>_</v>
      </c>
      <c r="AP383" s="16">
        <f t="shared" si="237"/>
        <v>10</v>
      </c>
      <c r="AQ383" s="16" t="str">
        <f t="shared" si="267"/>
        <v>HSH</v>
      </c>
      <c r="AR383" s="16" t="str">
        <f t="shared" si="238"/>
        <v>P30EH1220_HSH</v>
      </c>
      <c r="AS383" s="16" t="str">
        <f t="shared" si="239"/>
        <v>ok</v>
      </c>
      <c r="AW383" s="16" t="str">
        <f t="shared" si="258"/>
        <v/>
      </c>
      <c r="AX383" s="16" t="str">
        <f t="shared" si="259"/>
        <v/>
      </c>
      <c r="AY383" s="16">
        <f t="shared" si="241"/>
        <v>0</v>
      </c>
    </row>
    <row r="384" spans="1:51" ht="15" customHeight="1" x14ac:dyDescent="0.2">
      <c r="A384" s="16" t="str">
        <f t="shared" si="232"/>
        <v>ID-S01AP1030-00382</v>
      </c>
      <c r="B384" s="17">
        <v>382</v>
      </c>
      <c r="C384" s="17"/>
      <c r="D384" s="18" t="s">
        <v>855</v>
      </c>
      <c r="E384" s="19" t="s">
        <v>856</v>
      </c>
      <c r="F384" s="20"/>
      <c r="G384" s="21" t="s">
        <v>27</v>
      </c>
      <c r="H384" s="22" t="s">
        <v>28</v>
      </c>
      <c r="I384" s="23" t="s">
        <v>836</v>
      </c>
      <c r="J384" s="22" t="s">
        <v>837</v>
      </c>
      <c r="K384" s="22"/>
      <c r="L384" s="22" t="s">
        <v>31</v>
      </c>
      <c r="M384" s="23"/>
      <c r="N384" s="24"/>
      <c r="O384" s="63"/>
      <c r="P384" s="63"/>
      <c r="Q384" s="25" t="s">
        <v>42</v>
      </c>
      <c r="R384" s="26" t="s">
        <v>43</v>
      </c>
      <c r="S384" s="26" t="s">
        <v>44</v>
      </c>
      <c r="T384" s="26" t="s">
        <v>45</v>
      </c>
      <c r="U384" s="26" t="s">
        <v>46</v>
      </c>
      <c r="V384" s="34">
        <v>0</v>
      </c>
      <c r="W384" s="31"/>
      <c r="X384" s="22">
        <v>12</v>
      </c>
      <c r="Y384" s="152"/>
      <c r="Z384" s="139" t="s">
        <v>2924</v>
      </c>
      <c r="AA384" s="155">
        <f>COUNTIF($Z$1:Z384,Z384)</f>
        <v>5</v>
      </c>
      <c r="AB384" s="83">
        <f t="shared" si="242"/>
        <v>28</v>
      </c>
      <c r="AC384" s="122" t="str">
        <f>VLOOKUP(Z384,'module list'!A:B,2,0)</f>
        <v>DI</v>
      </c>
      <c r="AD384" s="122"/>
      <c r="AE384" s="32"/>
      <c r="AF384" s="33" t="s">
        <v>37</v>
      </c>
      <c r="AG384" s="16" t="str">
        <f t="shared" si="233"/>
        <v>12.1.5</v>
      </c>
      <c r="AH384" s="222" t="str">
        <f t="shared" si="231"/>
        <v>EH1221 FG quenc. recircul - in running</v>
      </c>
      <c r="AI384" s="224"/>
      <c r="AJ384" s="16" t="str">
        <f t="shared" si="269"/>
        <v>EH1221</v>
      </c>
      <c r="AK384" s="16" t="str">
        <f t="shared" si="234"/>
        <v>P30</v>
      </c>
      <c r="AL384" s="16" t="str">
        <f t="shared" si="266"/>
        <v>EH</v>
      </c>
      <c r="AM384" s="16" t="str">
        <f t="shared" si="235"/>
        <v>1221</v>
      </c>
      <c r="AO384" s="16" t="str">
        <f t="shared" si="236"/>
        <v>_</v>
      </c>
      <c r="AP384" s="16">
        <f t="shared" si="237"/>
        <v>10</v>
      </c>
      <c r="AQ384" s="16" t="str">
        <f t="shared" si="267"/>
        <v>YLH</v>
      </c>
      <c r="AR384" s="16" t="str">
        <f t="shared" si="238"/>
        <v>P30EH1221_YLH</v>
      </c>
      <c r="AS384" s="16" t="str">
        <f t="shared" si="239"/>
        <v>ok</v>
      </c>
      <c r="AW384" s="16" t="str">
        <f t="shared" si="258"/>
        <v/>
      </c>
      <c r="AX384" s="16" t="str">
        <f t="shared" si="259"/>
        <v/>
      </c>
      <c r="AY384" s="16">
        <f t="shared" si="241"/>
        <v>0</v>
      </c>
    </row>
    <row r="385" spans="1:51" ht="15" customHeight="1" x14ac:dyDescent="0.2">
      <c r="A385" s="16" t="str">
        <f t="shared" si="232"/>
        <v>ID-S01AP1030-00383</v>
      </c>
      <c r="B385" s="17">
        <v>383</v>
      </c>
      <c r="C385" s="17"/>
      <c r="D385" s="18" t="s">
        <v>857</v>
      </c>
      <c r="E385" s="19" t="s">
        <v>858</v>
      </c>
      <c r="F385" s="20"/>
      <c r="G385" s="21" t="s">
        <v>27</v>
      </c>
      <c r="H385" s="22" t="s">
        <v>28</v>
      </c>
      <c r="I385" s="23" t="s">
        <v>836</v>
      </c>
      <c r="J385" s="22" t="s">
        <v>837</v>
      </c>
      <c r="K385" s="22"/>
      <c r="L385" s="22" t="s">
        <v>31</v>
      </c>
      <c r="M385" s="23"/>
      <c r="N385" s="24"/>
      <c r="O385" s="63"/>
      <c r="P385" s="63"/>
      <c r="Q385" s="25" t="s">
        <v>42</v>
      </c>
      <c r="R385" s="26" t="s">
        <v>43</v>
      </c>
      <c r="S385" s="26" t="s">
        <v>51</v>
      </c>
      <c r="T385" s="26" t="s">
        <v>45</v>
      </c>
      <c r="U385" s="26" t="s">
        <v>46</v>
      </c>
      <c r="V385" s="34">
        <v>0</v>
      </c>
      <c r="W385" s="31"/>
      <c r="X385" s="22">
        <v>12</v>
      </c>
      <c r="Y385" s="152"/>
      <c r="Z385" s="139" t="s">
        <v>2924</v>
      </c>
      <c r="AA385" s="155">
        <f>COUNTIF($Z$1:Z385,Z385)</f>
        <v>6</v>
      </c>
      <c r="AB385" s="83">
        <f t="shared" si="242"/>
        <v>28</v>
      </c>
      <c r="AC385" s="122" t="str">
        <f>VLOOKUP(Z385,'module list'!A:B,2,0)</f>
        <v>DI</v>
      </c>
      <c r="AD385" s="122"/>
      <c r="AE385" s="32"/>
      <c r="AF385" s="33" t="s">
        <v>37</v>
      </c>
      <c r="AG385" s="16" t="str">
        <f t="shared" si="233"/>
        <v>12.1.5</v>
      </c>
      <c r="AH385" s="222" t="str">
        <f t="shared" si="231"/>
        <v>EH1221 FG quenc. recircul - supply fault</v>
      </c>
      <c r="AI385" s="224"/>
      <c r="AJ385" s="16" t="str">
        <f t="shared" si="269"/>
        <v>EH1221</v>
      </c>
      <c r="AK385" s="16" t="str">
        <f t="shared" si="234"/>
        <v>P30</v>
      </c>
      <c r="AL385" s="16" t="str">
        <f t="shared" si="266"/>
        <v>EH</v>
      </c>
      <c r="AM385" s="16" t="str">
        <f t="shared" si="235"/>
        <v>1221</v>
      </c>
      <c r="AO385" s="16" t="str">
        <f t="shared" si="236"/>
        <v>_</v>
      </c>
      <c r="AP385" s="16">
        <f t="shared" si="237"/>
        <v>10</v>
      </c>
      <c r="AQ385" s="16" t="str">
        <f t="shared" si="267"/>
        <v>YSG</v>
      </c>
      <c r="AR385" s="16" t="str">
        <f t="shared" si="238"/>
        <v>P30EH1221_YSG</v>
      </c>
      <c r="AS385" s="16" t="str">
        <f t="shared" si="239"/>
        <v>ok</v>
      </c>
      <c r="AW385" s="16" t="str">
        <f t="shared" si="258"/>
        <v/>
      </c>
      <c r="AX385" s="16" t="str">
        <f t="shared" si="259"/>
        <v/>
      </c>
      <c r="AY385" s="16">
        <f t="shared" si="241"/>
        <v>0</v>
      </c>
    </row>
    <row r="386" spans="1:51" ht="15" customHeight="1" x14ac:dyDescent="0.2">
      <c r="A386" s="16" t="str">
        <f t="shared" si="232"/>
        <v>ID-S01AP1030-00384</v>
      </c>
      <c r="B386" s="17">
        <v>384</v>
      </c>
      <c r="C386" s="17"/>
      <c r="D386" s="18" t="s">
        <v>859</v>
      </c>
      <c r="E386" s="19" t="s">
        <v>860</v>
      </c>
      <c r="F386" s="20"/>
      <c r="G386" s="21" t="s">
        <v>27</v>
      </c>
      <c r="H386" s="22" t="s">
        <v>28</v>
      </c>
      <c r="I386" s="23" t="s">
        <v>836</v>
      </c>
      <c r="J386" s="22" t="s">
        <v>837</v>
      </c>
      <c r="K386" s="22"/>
      <c r="L386" s="22" t="s">
        <v>31</v>
      </c>
      <c r="M386" s="23"/>
      <c r="N386" s="24"/>
      <c r="O386" s="63"/>
      <c r="P386" s="63"/>
      <c r="Q386" s="25" t="s">
        <v>54</v>
      </c>
      <c r="R386" s="26" t="s">
        <v>55</v>
      </c>
      <c r="S386" s="26" t="s">
        <v>44</v>
      </c>
      <c r="T386" s="26" t="s">
        <v>56</v>
      </c>
      <c r="U386" s="26" t="s">
        <v>57</v>
      </c>
      <c r="V386" s="34">
        <v>0</v>
      </c>
      <c r="W386" s="31"/>
      <c r="X386" s="22">
        <v>12</v>
      </c>
      <c r="Y386" s="152"/>
      <c r="Z386" s="139" t="s">
        <v>2948</v>
      </c>
      <c r="AA386" s="155">
        <f>COUNTIF($Z$1:Z386,Z386)</f>
        <v>4</v>
      </c>
      <c r="AB386" s="83">
        <f t="shared" si="242"/>
        <v>31</v>
      </c>
      <c r="AC386" s="122" t="str">
        <f>VLOOKUP(Z386,'module list'!A:B,2,0)</f>
        <v>DO</v>
      </c>
      <c r="AD386" s="122"/>
      <c r="AE386" s="32"/>
      <c r="AF386" s="33" t="s">
        <v>37</v>
      </c>
      <c r="AG386" s="16" t="str">
        <f t="shared" si="233"/>
        <v>12.1.5</v>
      </c>
      <c r="AH386" s="222" t="str">
        <f t="shared" si="231"/>
        <v>EH1221 FG quenc. recircul - start/stop</v>
      </c>
      <c r="AI386" s="224"/>
      <c r="AJ386" s="16" t="str">
        <f t="shared" si="269"/>
        <v>EH1221</v>
      </c>
      <c r="AK386" s="16" t="str">
        <f t="shared" si="234"/>
        <v>P30</v>
      </c>
      <c r="AL386" s="16" t="str">
        <f t="shared" si="266"/>
        <v>EH</v>
      </c>
      <c r="AM386" s="16" t="str">
        <f t="shared" si="235"/>
        <v>1221</v>
      </c>
      <c r="AO386" s="16" t="str">
        <f t="shared" si="236"/>
        <v>_</v>
      </c>
      <c r="AP386" s="16">
        <f t="shared" si="237"/>
        <v>10</v>
      </c>
      <c r="AQ386" s="16" t="str">
        <f t="shared" si="267"/>
        <v>HSH</v>
      </c>
      <c r="AR386" s="16" t="str">
        <f t="shared" si="238"/>
        <v>P30EH1221_HSH</v>
      </c>
      <c r="AS386" s="16" t="str">
        <f t="shared" si="239"/>
        <v>ok</v>
      </c>
      <c r="AW386" s="16" t="str">
        <f t="shared" si="258"/>
        <v/>
      </c>
      <c r="AX386" s="16" t="str">
        <f t="shared" si="259"/>
        <v/>
      </c>
      <c r="AY386" s="16">
        <f t="shared" si="241"/>
        <v>0</v>
      </c>
    </row>
    <row r="387" spans="1:51" ht="15" customHeight="1" x14ac:dyDescent="0.2">
      <c r="A387" s="16" t="str">
        <f t="shared" si="232"/>
        <v>ID-S01AP1030-00385</v>
      </c>
      <c r="B387" s="17">
        <v>385</v>
      </c>
      <c r="C387" s="17"/>
      <c r="D387" s="18" t="s">
        <v>861</v>
      </c>
      <c r="E387" s="19" t="s">
        <v>862</v>
      </c>
      <c r="F387" s="20"/>
      <c r="G387" s="21" t="s">
        <v>27</v>
      </c>
      <c r="H387" s="22" t="s">
        <v>28</v>
      </c>
      <c r="I387" s="23" t="s">
        <v>836</v>
      </c>
      <c r="J387" s="22" t="s">
        <v>837</v>
      </c>
      <c r="K387" s="22"/>
      <c r="L387" s="22" t="s">
        <v>31</v>
      </c>
      <c r="M387" s="23"/>
      <c r="N387" s="24"/>
      <c r="O387" s="63"/>
      <c r="P387" s="63"/>
      <c r="Q387" s="25" t="s">
        <v>42</v>
      </c>
      <c r="R387" s="26" t="s">
        <v>43</v>
      </c>
      <c r="S387" s="26" t="s">
        <v>44</v>
      </c>
      <c r="T387" s="26" t="s">
        <v>45</v>
      </c>
      <c r="U387" s="26" t="s">
        <v>46</v>
      </c>
      <c r="V387" s="34">
        <v>0</v>
      </c>
      <c r="W387" s="31"/>
      <c r="X387" s="22">
        <v>12</v>
      </c>
      <c r="Y387" s="152"/>
      <c r="Z387" s="139" t="s">
        <v>2924</v>
      </c>
      <c r="AA387" s="155">
        <f>COUNTIF($Z$1:Z387,Z387)</f>
        <v>7</v>
      </c>
      <c r="AB387" s="83">
        <f t="shared" si="242"/>
        <v>28</v>
      </c>
      <c r="AC387" s="122" t="str">
        <f>VLOOKUP(Z387,'module list'!A:B,2,0)</f>
        <v>DI</v>
      </c>
      <c r="AD387" s="122"/>
      <c r="AE387" s="32"/>
      <c r="AF387" s="33" t="s">
        <v>37</v>
      </c>
      <c r="AG387" s="16" t="str">
        <f t="shared" si="233"/>
        <v>12.1.5</v>
      </c>
      <c r="AH387" s="222" t="str">
        <f t="shared" ref="AH387:AH450" si="272">RIGHT(E387,LEN(E387)-FIND(" ",E387))</f>
        <v>EH1222 FG quenc. water to nebul 1- in running</v>
      </c>
      <c r="AI387" s="224"/>
      <c r="AJ387" s="16" t="str">
        <f t="shared" si="269"/>
        <v>EH1222</v>
      </c>
      <c r="AK387" s="16" t="str">
        <f t="shared" si="234"/>
        <v>P30</v>
      </c>
      <c r="AL387" s="16" t="str">
        <f t="shared" si="266"/>
        <v>EH</v>
      </c>
      <c r="AM387" s="16" t="str">
        <f t="shared" si="235"/>
        <v>1222</v>
      </c>
      <c r="AO387" s="16" t="str">
        <f t="shared" si="236"/>
        <v>_</v>
      </c>
      <c r="AP387" s="16">
        <f t="shared" si="237"/>
        <v>10</v>
      </c>
      <c r="AQ387" s="16" t="str">
        <f t="shared" si="267"/>
        <v>YLH</v>
      </c>
      <c r="AR387" s="16" t="str">
        <f t="shared" si="238"/>
        <v>P30EH1222_YLH</v>
      </c>
      <c r="AS387" s="16" t="str">
        <f t="shared" si="239"/>
        <v>ok</v>
      </c>
      <c r="AW387" s="16" t="str">
        <f t="shared" si="258"/>
        <v/>
      </c>
      <c r="AX387" s="16" t="str">
        <f t="shared" si="259"/>
        <v/>
      </c>
      <c r="AY387" s="16">
        <f t="shared" si="241"/>
        <v>0</v>
      </c>
    </row>
    <row r="388" spans="1:51" ht="15" customHeight="1" x14ac:dyDescent="0.2">
      <c r="A388" s="16" t="str">
        <f t="shared" ref="A388:A451" si="273">"ID-"&amp;L388&amp;"-"&amp;TEXT(B388,"00000")</f>
        <v>ID-S01AP1030-00386</v>
      </c>
      <c r="B388" s="17">
        <v>386</v>
      </c>
      <c r="C388" s="17"/>
      <c r="D388" s="18" t="s">
        <v>863</v>
      </c>
      <c r="E388" s="19" t="s">
        <v>864</v>
      </c>
      <c r="F388" s="20"/>
      <c r="G388" s="21" t="s">
        <v>27</v>
      </c>
      <c r="H388" s="22" t="s">
        <v>28</v>
      </c>
      <c r="I388" s="23" t="s">
        <v>836</v>
      </c>
      <c r="J388" s="22" t="s">
        <v>837</v>
      </c>
      <c r="K388" s="22"/>
      <c r="L388" s="22" t="s">
        <v>31</v>
      </c>
      <c r="M388" s="23"/>
      <c r="N388" s="24"/>
      <c r="O388" s="63"/>
      <c r="P388" s="63"/>
      <c r="Q388" s="25" t="s">
        <v>42</v>
      </c>
      <c r="R388" s="26" t="s">
        <v>43</v>
      </c>
      <c r="S388" s="26" t="s">
        <v>51</v>
      </c>
      <c r="T388" s="26" t="s">
        <v>45</v>
      </c>
      <c r="U388" s="26" t="s">
        <v>46</v>
      </c>
      <c r="V388" s="34">
        <v>0</v>
      </c>
      <c r="W388" s="31"/>
      <c r="X388" s="22">
        <v>12</v>
      </c>
      <c r="Y388" s="152"/>
      <c r="Z388" s="139" t="s">
        <v>2924</v>
      </c>
      <c r="AA388" s="155">
        <f>COUNTIF($Z$1:Z388,Z388)</f>
        <v>8</v>
      </c>
      <c r="AB388" s="83">
        <f t="shared" si="242"/>
        <v>28</v>
      </c>
      <c r="AC388" s="122" t="str">
        <f>VLOOKUP(Z388,'module list'!A:B,2,0)</f>
        <v>DI</v>
      </c>
      <c r="AD388" s="122"/>
      <c r="AE388" s="32"/>
      <c r="AF388" s="33" t="s">
        <v>37</v>
      </c>
      <c r="AG388" s="16" t="str">
        <f t="shared" ref="AG388:AG451" si="274">LEFT(Z388,6)</f>
        <v>12.1.5</v>
      </c>
      <c r="AH388" s="222" t="str">
        <f t="shared" si="272"/>
        <v>EH1222 FG quenc. water to nebul 1- supply fault</v>
      </c>
      <c r="AI388" s="224"/>
      <c r="AJ388" s="16" t="str">
        <f t="shared" si="269"/>
        <v>EH1222</v>
      </c>
      <c r="AK388" s="16" t="str">
        <f t="shared" ref="AK388:AK451" si="275">LEFT(D388,3)</f>
        <v>P30</v>
      </c>
      <c r="AL388" s="16" t="str">
        <f t="shared" si="266"/>
        <v>EH</v>
      </c>
      <c r="AM388" s="16" t="str">
        <f t="shared" ref="AM388:AM451" si="276">MID(D388,LEN(AK388)+LEN(AL388)+1,4)</f>
        <v>1222</v>
      </c>
      <c r="AO388" s="16" t="str">
        <f t="shared" ref="AO388:AO451" si="277">IF(ISNUMBER(AP388),"_","")</f>
        <v>_</v>
      </c>
      <c r="AP388" s="16">
        <f t="shared" ref="AP388:AP451" si="278">IFERROR(FIND("_",D388),"")</f>
        <v>10</v>
      </c>
      <c r="AQ388" s="16" t="str">
        <f t="shared" si="267"/>
        <v>YSG</v>
      </c>
      <c r="AR388" s="16" t="str">
        <f t="shared" ref="AR388:AR451" si="279">_xlfn.CONCAT(AK388:AO388,AQ388)</f>
        <v>P30EH1222_YSG</v>
      </c>
      <c r="AS388" s="16" t="str">
        <f t="shared" ref="AS388:AS451" si="280">IF(AR388=D388,"ok")</f>
        <v>ok</v>
      </c>
      <c r="AW388" s="16" t="str">
        <f t="shared" si="258"/>
        <v/>
      </c>
      <c r="AX388" s="16" t="str">
        <f t="shared" si="259"/>
        <v/>
      </c>
      <c r="AY388" s="16">
        <f t="shared" ref="AY388:AY451" si="281">V388</f>
        <v>0</v>
      </c>
    </row>
    <row r="389" spans="1:51" ht="15" customHeight="1" x14ac:dyDescent="0.2">
      <c r="A389" s="16" t="str">
        <f t="shared" si="273"/>
        <v>ID-S01AP1030-00387</v>
      </c>
      <c r="B389" s="17">
        <v>387</v>
      </c>
      <c r="C389" s="17"/>
      <c r="D389" s="18" t="s">
        <v>865</v>
      </c>
      <c r="E389" s="19" t="s">
        <v>866</v>
      </c>
      <c r="F389" s="20"/>
      <c r="G389" s="21" t="s">
        <v>27</v>
      </c>
      <c r="H389" s="22" t="s">
        <v>28</v>
      </c>
      <c r="I389" s="23" t="s">
        <v>836</v>
      </c>
      <c r="J389" s="22" t="s">
        <v>837</v>
      </c>
      <c r="K389" s="22"/>
      <c r="L389" s="22" t="s">
        <v>31</v>
      </c>
      <c r="M389" s="23"/>
      <c r="N389" s="24"/>
      <c r="O389" s="63"/>
      <c r="P389" s="63"/>
      <c r="Q389" s="25" t="s">
        <v>54</v>
      </c>
      <c r="R389" s="26" t="s">
        <v>55</v>
      </c>
      <c r="S389" s="26" t="s">
        <v>44</v>
      </c>
      <c r="T389" s="26" t="s">
        <v>56</v>
      </c>
      <c r="U389" s="26" t="s">
        <v>57</v>
      </c>
      <c r="V389" s="34">
        <v>0</v>
      </c>
      <c r="W389" s="31"/>
      <c r="X389" s="22">
        <v>12</v>
      </c>
      <c r="Y389" s="152"/>
      <c r="Z389" s="139" t="s">
        <v>2948</v>
      </c>
      <c r="AA389" s="155">
        <f>COUNTIF($Z$1:Z389,Z389)</f>
        <v>5</v>
      </c>
      <c r="AB389" s="83">
        <f t="shared" ref="AB389:AB452" si="282">COUNTIF(Z:Z,Z389)</f>
        <v>31</v>
      </c>
      <c r="AC389" s="122" t="str">
        <f>VLOOKUP(Z389,'module list'!A:B,2,0)</f>
        <v>DO</v>
      </c>
      <c r="AD389" s="122"/>
      <c r="AE389" s="32"/>
      <c r="AF389" s="33" t="s">
        <v>37</v>
      </c>
      <c r="AG389" s="16" t="str">
        <f t="shared" si="274"/>
        <v>12.1.5</v>
      </c>
      <c r="AH389" s="222" t="str">
        <f t="shared" si="272"/>
        <v>EH1222 FG quenc. water to nebul 1- start/stop</v>
      </c>
      <c r="AI389" s="224"/>
      <c r="AJ389" s="16" t="str">
        <f t="shared" si="269"/>
        <v>EH1222</v>
      </c>
      <c r="AK389" s="16" t="str">
        <f t="shared" si="275"/>
        <v>P30</v>
      </c>
      <c r="AL389" s="16" t="str">
        <f t="shared" si="266"/>
        <v>EH</v>
      </c>
      <c r="AM389" s="16" t="str">
        <f t="shared" si="276"/>
        <v>1222</v>
      </c>
      <c r="AO389" s="16" t="str">
        <f t="shared" si="277"/>
        <v>_</v>
      </c>
      <c r="AP389" s="16">
        <f t="shared" si="278"/>
        <v>10</v>
      </c>
      <c r="AQ389" s="16" t="str">
        <f t="shared" si="267"/>
        <v>HSH</v>
      </c>
      <c r="AR389" s="16" t="str">
        <f t="shared" si="279"/>
        <v>P30EH1222_HSH</v>
      </c>
      <c r="AS389" s="16" t="str">
        <f t="shared" si="280"/>
        <v>ok</v>
      </c>
      <c r="AW389" s="16" t="str">
        <f t="shared" si="258"/>
        <v/>
      </c>
      <c r="AX389" s="16" t="str">
        <f t="shared" si="259"/>
        <v/>
      </c>
      <c r="AY389" s="16">
        <f t="shared" si="281"/>
        <v>0</v>
      </c>
    </row>
    <row r="390" spans="1:51" ht="15" customHeight="1" x14ac:dyDescent="0.2">
      <c r="A390" s="16" t="str">
        <f t="shared" si="273"/>
        <v>ID-S01AP1030-00388</v>
      </c>
      <c r="B390" s="17">
        <v>388</v>
      </c>
      <c r="C390" s="17"/>
      <c r="D390" s="18" t="s">
        <v>867</v>
      </c>
      <c r="E390" s="19" t="s">
        <v>868</v>
      </c>
      <c r="F390" s="20"/>
      <c r="G390" s="21" t="s">
        <v>27</v>
      </c>
      <c r="H390" s="22" t="s">
        <v>28</v>
      </c>
      <c r="I390" s="23" t="s">
        <v>836</v>
      </c>
      <c r="J390" s="22" t="s">
        <v>837</v>
      </c>
      <c r="K390" s="22"/>
      <c r="L390" s="22" t="s">
        <v>31</v>
      </c>
      <c r="M390" s="23"/>
      <c r="N390" s="24"/>
      <c r="O390" s="63"/>
      <c r="P390" s="63"/>
      <c r="Q390" s="25" t="s">
        <v>42</v>
      </c>
      <c r="R390" s="26" t="s">
        <v>43</v>
      </c>
      <c r="S390" s="26" t="s">
        <v>44</v>
      </c>
      <c r="T390" s="26" t="s">
        <v>45</v>
      </c>
      <c r="U390" s="26" t="s">
        <v>46</v>
      </c>
      <c r="V390" s="34">
        <v>0</v>
      </c>
      <c r="W390" s="31"/>
      <c r="X390" s="22">
        <v>12</v>
      </c>
      <c r="Y390" s="152"/>
      <c r="Z390" s="139" t="s">
        <v>2924</v>
      </c>
      <c r="AA390" s="155">
        <f>COUNTIF($Z$1:Z390,Z390)</f>
        <v>9</v>
      </c>
      <c r="AB390" s="83">
        <f t="shared" si="282"/>
        <v>28</v>
      </c>
      <c r="AC390" s="122" t="str">
        <f>VLOOKUP(Z390,'module list'!A:B,2,0)</f>
        <v>DI</v>
      </c>
      <c r="AD390" s="122"/>
      <c r="AE390" s="32"/>
      <c r="AF390" s="33" t="s">
        <v>37</v>
      </c>
      <c r="AG390" s="16" t="str">
        <f t="shared" si="274"/>
        <v>12.1.5</v>
      </c>
      <c r="AH390" s="222" t="str">
        <f t="shared" si="272"/>
        <v>EH1223 FG quenc. water to nebul 2- in running</v>
      </c>
      <c r="AI390" s="224"/>
      <c r="AJ390" s="16" t="str">
        <f t="shared" si="269"/>
        <v>EH1223</v>
      </c>
      <c r="AK390" s="16" t="str">
        <f t="shared" si="275"/>
        <v>P30</v>
      </c>
      <c r="AL390" s="16" t="str">
        <f t="shared" si="266"/>
        <v>EH</v>
      </c>
      <c r="AM390" s="16" t="str">
        <f t="shared" si="276"/>
        <v>1223</v>
      </c>
      <c r="AO390" s="16" t="str">
        <f t="shared" si="277"/>
        <v>_</v>
      </c>
      <c r="AP390" s="16">
        <f t="shared" si="278"/>
        <v>10</v>
      </c>
      <c r="AQ390" s="16" t="str">
        <f t="shared" si="267"/>
        <v>YLH</v>
      </c>
      <c r="AR390" s="16" t="str">
        <f t="shared" si="279"/>
        <v>P30EH1223_YLH</v>
      </c>
      <c r="AS390" s="16" t="str">
        <f t="shared" si="280"/>
        <v>ok</v>
      </c>
      <c r="AW390" s="16" t="str">
        <f t="shared" si="258"/>
        <v/>
      </c>
      <c r="AX390" s="16" t="str">
        <f t="shared" si="259"/>
        <v/>
      </c>
      <c r="AY390" s="16">
        <f t="shared" si="281"/>
        <v>0</v>
      </c>
    </row>
    <row r="391" spans="1:51" ht="15" customHeight="1" x14ac:dyDescent="0.2">
      <c r="A391" s="16" t="str">
        <f t="shared" si="273"/>
        <v>ID-S01AP1030-00389</v>
      </c>
      <c r="B391" s="17">
        <v>389</v>
      </c>
      <c r="C391" s="17"/>
      <c r="D391" s="18" t="s">
        <v>869</v>
      </c>
      <c r="E391" s="19" t="s">
        <v>870</v>
      </c>
      <c r="F391" s="20"/>
      <c r="G391" s="21" t="s">
        <v>27</v>
      </c>
      <c r="H391" s="22" t="s">
        <v>28</v>
      </c>
      <c r="I391" s="23" t="s">
        <v>836</v>
      </c>
      <c r="J391" s="22" t="s">
        <v>837</v>
      </c>
      <c r="K391" s="22"/>
      <c r="L391" s="22" t="s">
        <v>31</v>
      </c>
      <c r="M391" s="23"/>
      <c r="N391" s="24"/>
      <c r="O391" s="63"/>
      <c r="P391" s="63"/>
      <c r="Q391" s="25" t="s">
        <v>42</v>
      </c>
      <c r="R391" s="26" t="s">
        <v>43</v>
      </c>
      <c r="S391" s="26" t="s">
        <v>51</v>
      </c>
      <c r="T391" s="26" t="s">
        <v>45</v>
      </c>
      <c r="U391" s="26" t="s">
        <v>46</v>
      </c>
      <c r="V391" s="34">
        <v>0</v>
      </c>
      <c r="W391" s="31"/>
      <c r="X391" s="22">
        <v>12</v>
      </c>
      <c r="Y391" s="152"/>
      <c r="Z391" s="139" t="s">
        <v>2924</v>
      </c>
      <c r="AA391" s="155">
        <f>COUNTIF($Z$1:Z391,Z391)</f>
        <v>10</v>
      </c>
      <c r="AB391" s="83">
        <f t="shared" si="282"/>
        <v>28</v>
      </c>
      <c r="AC391" s="122" t="str">
        <f>VLOOKUP(Z391,'module list'!A:B,2,0)</f>
        <v>DI</v>
      </c>
      <c r="AD391" s="122"/>
      <c r="AE391" s="32"/>
      <c r="AF391" s="33" t="s">
        <v>37</v>
      </c>
      <c r="AG391" s="16" t="str">
        <f t="shared" si="274"/>
        <v>12.1.5</v>
      </c>
      <c r="AH391" s="222" t="str">
        <f t="shared" si="272"/>
        <v>EH1223 FG quenc. water to nebul 2- supply fault</v>
      </c>
      <c r="AI391" s="224"/>
      <c r="AJ391" s="16" t="str">
        <f t="shared" si="269"/>
        <v>EH1223</v>
      </c>
      <c r="AK391" s="16" t="str">
        <f t="shared" si="275"/>
        <v>P30</v>
      </c>
      <c r="AL391" s="16" t="str">
        <f t="shared" si="266"/>
        <v>EH</v>
      </c>
      <c r="AM391" s="16" t="str">
        <f t="shared" si="276"/>
        <v>1223</v>
      </c>
      <c r="AO391" s="16" t="str">
        <f t="shared" si="277"/>
        <v>_</v>
      </c>
      <c r="AP391" s="16">
        <f t="shared" si="278"/>
        <v>10</v>
      </c>
      <c r="AQ391" s="16" t="str">
        <f t="shared" si="267"/>
        <v>YSG</v>
      </c>
      <c r="AR391" s="16" t="str">
        <f t="shared" si="279"/>
        <v>P30EH1223_YSG</v>
      </c>
      <c r="AS391" s="16" t="str">
        <f t="shared" si="280"/>
        <v>ok</v>
      </c>
      <c r="AW391" s="16" t="str">
        <f t="shared" si="258"/>
        <v/>
      </c>
      <c r="AX391" s="16" t="str">
        <f t="shared" si="259"/>
        <v/>
      </c>
      <c r="AY391" s="16">
        <f t="shared" si="281"/>
        <v>0</v>
      </c>
    </row>
    <row r="392" spans="1:51" ht="15" customHeight="1" x14ac:dyDescent="0.2">
      <c r="A392" s="16" t="str">
        <f t="shared" si="273"/>
        <v>ID-S01AP1030-00390</v>
      </c>
      <c r="B392" s="17">
        <v>390</v>
      </c>
      <c r="C392" s="17"/>
      <c r="D392" s="18" t="s">
        <v>871</v>
      </c>
      <c r="E392" s="19" t="s">
        <v>872</v>
      </c>
      <c r="F392" s="20"/>
      <c r="G392" s="21" t="s">
        <v>27</v>
      </c>
      <c r="H392" s="22" t="s">
        <v>28</v>
      </c>
      <c r="I392" s="23" t="s">
        <v>836</v>
      </c>
      <c r="J392" s="22" t="s">
        <v>837</v>
      </c>
      <c r="K392" s="22"/>
      <c r="L392" s="22" t="s">
        <v>31</v>
      </c>
      <c r="M392" s="23"/>
      <c r="N392" s="24"/>
      <c r="O392" s="63"/>
      <c r="P392" s="63"/>
      <c r="Q392" s="25" t="s">
        <v>54</v>
      </c>
      <c r="R392" s="26" t="s">
        <v>55</v>
      </c>
      <c r="S392" s="26" t="s">
        <v>44</v>
      </c>
      <c r="T392" s="26" t="s">
        <v>56</v>
      </c>
      <c r="U392" s="26" t="s">
        <v>57</v>
      </c>
      <c r="V392" s="34">
        <v>0</v>
      </c>
      <c r="W392" s="31"/>
      <c r="X392" s="22">
        <v>12</v>
      </c>
      <c r="Y392" s="152"/>
      <c r="Z392" s="139" t="s">
        <v>2948</v>
      </c>
      <c r="AA392" s="155">
        <f>COUNTIF($Z$1:Z392,Z392)</f>
        <v>6</v>
      </c>
      <c r="AB392" s="83">
        <f t="shared" si="282"/>
        <v>31</v>
      </c>
      <c r="AC392" s="122" t="str">
        <f>VLOOKUP(Z392,'module list'!A:B,2,0)</f>
        <v>DO</v>
      </c>
      <c r="AD392" s="122"/>
      <c r="AE392" s="32"/>
      <c r="AF392" s="33" t="s">
        <v>37</v>
      </c>
      <c r="AG392" s="16" t="str">
        <f t="shared" si="274"/>
        <v>12.1.5</v>
      </c>
      <c r="AH392" s="222" t="str">
        <f t="shared" si="272"/>
        <v>EH1223 FG quenc. water to nebul 2- start/stop</v>
      </c>
      <c r="AI392" s="224"/>
      <c r="AJ392" s="16" t="str">
        <f t="shared" si="269"/>
        <v>EH1223</v>
      </c>
      <c r="AK392" s="16" t="str">
        <f t="shared" si="275"/>
        <v>P30</v>
      </c>
      <c r="AL392" s="16" t="str">
        <f t="shared" si="266"/>
        <v>EH</v>
      </c>
      <c r="AM392" s="16" t="str">
        <f t="shared" si="276"/>
        <v>1223</v>
      </c>
      <c r="AO392" s="16" t="str">
        <f t="shared" si="277"/>
        <v>_</v>
      </c>
      <c r="AP392" s="16">
        <f t="shared" si="278"/>
        <v>10</v>
      </c>
      <c r="AQ392" s="16" t="str">
        <f t="shared" si="267"/>
        <v>HSH</v>
      </c>
      <c r="AR392" s="16" t="str">
        <f t="shared" si="279"/>
        <v>P30EH1223_HSH</v>
      </c>
      <c r="AS392" s="16" t="str">
        <f t="shared" si="280"/>
        <v>ok</v>
      </c>
      <c r="AW392" s="16" t="str">
        <f t="shared" si="258"/>
        <v/>
      </c>
      <c r="AX392" s="16" t="str">
        <f t="shared" si="259"/>
        <v/>
      </c>
      <c r="AY392" s="16">
        <f t="shared" si="281"/>
        <v>0</v>
      </c>
    </row>
    <row r="393" spans="1:51" ht="15" customHeight="1" x14ac:dyDescent="0.2">
      <c r="A393" s="16" t="str">
        <f t="shared" si="273"/>
        <v>ID-S01AP1030-00391</v>
      </c>
      <c r="B393" s="17">
        <v>391</v>
      </c>
      <c r="C393" s="17"/>
      <c r="D393" s="18" t="s">
        <v>873</v>
      </c>
      <c r="E393" s="19" t="s">
        <v>874</v>
      </c>
      <c r="F393" s="20"/>
      <c r="G393" s="21" t="s">
        <v>27</v>
      </c>
      <c r="H393" s="22" t="s">
        <v>28</v>
      </c>
      <c r="I393" s="23" t="s">
        <v>836</v>
      </c>
      <c r="J393" s="22" t="s">
        <v>837</v>
      </c>
      <c r="K393" s="22"/>
      <c r="L393" s="22" t="s">
        <v>31</v>
      </c>
      <c r="M393" s="23"/>
      <c r="N393" s="24"/>
      <c r="O393" s="63"/>
      <c r="P393" s="63"/>
      <c r="Q393" s="25" t="s">
        <v>42</v>
      </c>
      <c r="R393" s="26" t="s">
        <v>43</v>
      </c>
      <c r="S393" s="26" t="s">
        <v>44</v>
      </c>
      <c r="T393" s="26" t="s">
        <v>45</v>
      </c>
      <c r="U393" s="26" t="s">
        <v>46</v>
      </c>
      <c r="V393" s="34">
        <v>0</v>
      </c>
      <c r="W393" s="31"/>
      <c r="X393" s="22">
        <v>12</v>
      </c>
      <c r="Y393" s="152"/>
      <c r="Z393" s="139" t="s">
        <v>2924</v>
      </c>
      <c r="AA393" s="155">
        <f>COUNTIF($Z$1:Z393,Z393)</f>
        <v>11</v>
      </c>
      <c r="AB393" s="83">
        <f t="shared" si="282"/>
        <v>28</v>
      </c>
      <c r="AC393" s="122" t="str">
        <f>VLOOKUP(Z393,'module list'!A:B,2,0)</f>
        <v>DI</v>
      </c>
      <c r="AD393" s="122"/>
      <c r="AE393" s="32"/>
      <c r="AF393" s="33" t="s">
        <v>37</v>
      </c>
      <c r="AG393" s="16" t="str">
        <f t="shared" si="274"/>
        <v>12.1.5</v>
      </c>
      <c r="AH393" s="222" t="str">
        <f t="shared" si="272"/>
        <v>EH1224 FG quenc. water to nebul 3- in running</v>
      </c>
      <c r="AI393" s="224"/>
      <c r="AJ393" s="16" t="str">
        <f t="shared" si="269"/>
        <v>EH1224</v>
      </c>
      <c r="AK393" s="16" t="str">
        <f t="shared" si="275"/>
        <v>P30</v>
      </c>
      <c r="AL393" s="16" t="str">
        <f t="shared" si="266"/>
        <v>EH</v>
      </c>
      <c r="AM393" s="16" t="str">
        <f t="shared" si="276"/>
        <v>1224</v>
      </c>
      <c r="AO393" s="16" t="str">
        <f t="shared" si="277"/>
        <v>_</v>
      </c>
      <c r="AP393" s="16">
        <f t="shared" si="278"/>
        <v>10</v>
      </c>
      <c r="AQ393" s="16" t="str">
        <f t="shared" si="267"/>
        <v>YLH</v>
      </c>
      <c r="AR393" s="16" t="str">
        <f t="shared" si="279"/>
        <v>P30EH1224_YLH</v>
      </c>
      <c r="AS393" s="16" t="str">
        <f t="shared" si="280"/>
        <v>ok</v>
      </c>
      <c r="AW393" s="16" t="str">
        <f t="shared" si="258"/>
        <v/>
      </c>
      <c r="AX393" s="16" t="str">
        <f t="shared" si="259"/>
        <v/>
      </c>
      <c r="AY393" s="16">
        <f t="shared" si="281"/>
        <v>0</v>
      </c>
    </row>
    <row r="394" spans="1:51" ht="15" customHeight="1" x14ac:dyDescent="0.2">
      <c r="A394" s="16" t="str">
        <f t="shared" si="273"/>
        <v>ID-S01AP1030-00392</v>
      </c>
      <c r="B394" s="17">
        <v>392</v>
      </c>
      <c r="C394" s="17"/>
      <c r="D394" s="18" t="s">
        <v>875</v>
      </c>
      <c r="E394" s="19" t="s">
        <v>876</v>
      </c>
      <c r="F394" s="20"/>
      <c r="G394" s="21" t="s">
        <v>27</v>
      </c>
      <c r="H394" s="22" t="s">
        <v>28</v>
      </c>
      <c r="I394" s="23" t="s">
        <v>836</v>
      </c>
      <c r="J394" s="22" t="s">
        <v>837</v>
      </c>
      <c r="K394" s="22"/>
      <c r="L394" s="22" t="s">
        <v>31</v>
      </c>
      <c r="M394" s="23"/>
      <c r="N394" s="24"/>
      <c r="O394" s="63"/>
      <c r="P394" s="63"/>
      <c r="Q394" s="25" t="s">
        <v>42</v>
      </c>
      <c r="R394" s="26" t="s">
        <v>43</v>
      </c>
      <c r="S394" s="26" t="s">
        <v>51</v>
      </c>
      <c r="T394" s="26" t="s">
        <v>45</v>
      </c>
      <c r="U394" s="26" t="s">
        <v>46</v>
      </c>
      <c r="V394" s="34">
        <v>0</v>
      </c>
      <c r="W394" s="31"/>
      <c r="X394" s="22">
        <v>12</v>
      </c>
      <c r="Y394" s="152"/>
      <c r="Z394" s="139" t="s">
        <v>2924</v>
      </c>
      <c r="AA394" s="155">
        <f>COUNTIF($Z$1:Z394,Z394)</f>
        <v>12</v>
      </c>
      <c r="AB394" s="83">
        <f t="shared" si="282"/>
        <v>28</v>
      </c>
      <c r="AC394" s="122" t="str">
        <f>VLOOKUP(Z394,'module list'!A:B,2,0)</f>
        <v>DI</v>
      </c>
      <c r="AD394" s="122"/>
      <c r="AE394" s="32"/>
      <c r="AF394" s="33" t="s">
        <v>37</v>
      </c>
      <c r="AG394" s="16" t="str">
        <f t="shared" si="274"/>
        <v>12.1.5</v>
      </c>
      <c r="AH394" s="222" t="str">
        <f t="shared" si="272"/>
        <v>EH1224 FG quenc. water to nebul 3- supply fault</v>
      </c>
      <c r="AI394" s="224"/>
      <c r="AJ394" s="16" t="str">
        <f t="shared" si="269"/>
        <v>EH1224</v>
      </c>
      <c r="AK394" s="16" t="str">
        <f t="shared" si="275"/>
        <v>P30</v>
      </c>
      <c r="AL394" s="16" t="str">
        <f t="shared" si="266"/>
        <v>EH</v>
      </c>
      <c r="AM394" s="16" t="str">
        <f t="shared" si="276"/>
        <v>1224</v>
      </c>
      <c r="AO394" s="16" t="str">
        <f t="shared" si="277"/>
        <v>_</v>
      </c>
      <c r="AP394" s="16">
        <f t="shared" si="278"/>
        <v>10</v>
      </c>
      <c r="AQ394" s="16" t="str">
        <f t="shared" si="267"/>
        <v>YSG</v>
      </c>
      <c r="AR394" s="16" t="str">
        <f t="shared" si="279"/>
        <v>P30EH1224_YSG</v>
      </c>
      <c r="AS394" s="16" t="str">
        <f t="shared" si="280"/>
        <v>ok</v>
      </c>
      <c r="AW394" s="16" t="str">
        <f t="shared" si="258"/>
        <v/>
      </c>
      <c r="AX394" s="16" t="str">
        <f t="shared" si="259"/>
        <v/>
      </c>
      <c r="AY394" s="16">
        <f t="shared" si="281"/>
        <v>0</v>
      </c>
    </row>
    <row r="395" spans="1:51" ht="15" customHeight="1" x14ac:dyDescent="0.2">
      <c r="A395" s="16" t="str">
        <f t="shared" si="273"/>
        <v>ID-S01AP1030-00393</v>
      </c>
      <c r="B395" s="17">
        <v>393</v>
      </c>
      <c r="C395" s="17"/>
      <c r="D395" s="18" t="s">
        <v>877</v>
      </c>
      <c r="E395" s="19" t="s">
        <v>878</v>
      </c>
      <c r="F395" s="20"/>
      <c r="G395" s="21" t="s">
        <v>27</v>
      </c>
      <c r="H395" s="22" t="s">
        <v>28</v>
      </c>
      <c r="I395" s="23" t="s">
        <v>836</v>
      </c>
      <c r="J395" s="22" t="s">
        <v>837</v>
      </c>
      <c r="K395" s="22"/>
      <c r="L395" s="22" t="s">
        <v>31</v>
      </c>
      <c r="M395" s="23"/>
      <c r="N395" s="24"/>
      <c r="O395" s="63"/>
      <c r="P395" s="63"/>
      <c r="Q395" s="25" t="s">
        <v>54</v>
      </c>
      <c r="R395" s="26" t="s">
        <v>55</v>
      </c>
      <c r="S395" s="26" t="s">
        <v>44</v>
      </c>
      <c r="T395" s="26" t="s">
        <v>56</v>
      </c>
      <c r="U395" s="26" t="s">
        <v>57</v>
      </c>
      <c r="V395" s="34">
        <v>0</v>
      </c>
      <c r="W395" s="31"/>
      <c r="X395" s="22">
        <v>12</v>
      </c>
      <c r="Y395" s="152"/>
      <c r="Z395" s="139" t="s">
        <v>2948</v>
      </c>
      <c r="AA395" s="155">
        <f>COUNTIF($Z$1:Z395,Z395)</f>
        <v>7</v>
      </c>
      <c r="AB395" s="83">
        <f t="shared" si="282"/>
        <v>31</v>
      </c>
      <c r="AC395" s="122" t="str">
        <f>VLOOKUP(Z395,'module list'!A:B,2,0)</f>
        <v>DO</v>
      </c>
      <c r="AD395" s="122"/>
      <c r="AE395" s="32"/>
      <c r="AF395" s="33" t="s">
        <v>37</v>
      </c>
      <c r="AG395" s="16" t="str">
        <f t="shared" si="274"/>
        <v>12.1.5</v>
      </c>
      <c r="AH395" s="222" t="str">
        <f t="shared" si="272"/>
        <v>EH1224 FG quenc. water to nebul 3- start/stop</v>
      </c>
      <c r="AI395" s="224"/>
      <c r="AJ395" s="16" t="str">
        <f t="shared" si="269"/>
        <v>EH1224</v>
      </c>
      <c r="AK395" s="16" t="str">
        <f t="shared" si="275"/>
        <v>P30</v>
      </c>
      <c r="AL395" s="16" t="str">
        <f t="shared" si="266"/>
        <v>EH</v>
      </c>
      <c r="AM395" s="16" t="str">
        <f t="shared" si="276"/>
        <v>1224</v>
      </c>
      <c r="AO395" s="16" t="str">
        <f t="shared" si="277"/>
        <v>_</v>
      </c>
      <c r="AP395" s="16">
        <f t="shared" si="278"/>
        <v>10</v>
      </c>
      <c r="AQ395" s="16" t="str">
        <f t="shared" si="267"/>
        <v>HSH</v>
      </c>
      <c r="AR395" s="16" t="str">
        <f t="shared" si="279"/>
        <v>P30EH1224_HSH</v>
      </c>
      <c r="AS395" s="16" t="str">
        <f t="shared" si="280"/>
        <v>ok</v>
      </c>
      <c r="AW395" s="16" t="str">
        <f t="shared" si="258"/>
        <v/>
      </c>
      <c r="AX395" s="16" t="str">
        <f t="shared" si="259"/>
        <v/>
      </c>
      <c r="AY395" s="16">
        <f t="shared" si="281"/>
        <v>0</v>
      </c>
    </row>
    <row r="396" spans="1:51" ht="15" customHeight="1" x14ac:dyDescent="0.2">
      <c r="A396" s="16" t="str">
        <f t="shared" si="273"/>
        <v>ID-S01AP1030-00394</v>
      </c>
      <c r="B396" s="17">
        <v>394</v>
      </c>
      <c r="C396" s="17"/>
      <c r="D396" s="18" t="s">
        <v>879</v>
      </c>
      <c r="E396" s="19" t="s">
        <v>880</v>
      </c>
      <c r="F396" s="20"/>
      <c r="G396" s="21" t="s">
        <v>27</v>
      </c>
      <c r="H396" s="22" t="s">
        <v>28</v>
      </c>
      <c r="I396" s="23" t="s">
        <v>836</v>
      </c>
      <c r="J396" s="22" t="s">
        <v>837</v>
      </c>
      <c r="K396" s="22"/>
      <c r="L396" s="22" t="s">
        <v>31</v>
      </c>
      <c r="M396" s="23"/>
      <c r="N396" s="24"/>
      <c r="O396" s="63"/>
      <c r="P396" s="63"/>
      <c r="Q396" s="25" t="s">
        <v>42</v>
      </c>
      <c r="R396" s="26" t="s">
        <v>43</v>
      </c>
      <c r="S396" s="26" t="s">
        <v>44</v>
      </c>
      <c r="T396" s="26" t="s">
        <v>45</v>
      </c>
      <c r="U396" s="26" t="s">
        <v>46</v>
      </c>
      <c r="V396" s="34">
        <v>0</v>
      </c>
      <c r="W396" s="31"/>
      <c r="X396" s="22">
        <v>12</v>
      </c>
      <c r="Y396" s="152"/>
      <c r="Z396" s="139" t="s">
        <v>2924</v>
      </c>
      <c r="AA396" s="155">
        <f>COUNTIF($Z$1:Z396,Z396)</f>
        <v>13</v>
      </c>
      <c r="AB396" s="83">
        <f t="shared" si="282"/>
        <v>28</v>
      </c>
      <c r="AC396" s="122" t="str">
        <f>VLOOKUP(Z396,'module list'!A:B,2,0)</f>
        <v>DI</v>
      </c>
      <c r="AD396" s="122"/>
      <c r="AE396" s="32"/>
      <c r="AF396" s="33" t="s">
        <v>37</v>
      </c>
      <c r="AG396" s="16" t="str">
        <f t="shared" si="274"/>
        <v>12.1.5</v>
      </c>
      <c r="AH396" s="222" t="str">
        <f t="shared" si="272"/>
        <v>EH1320 FG quenc. PRV1300 - in running</v>
      </c>
      <c r="AI396" s="224"/>
      <c r="AJ396" s="16" t="str">
        <f t="shared" si="269"/>
        <v>EH1320</v>
      </c>
      <c r="AK396" s="16" t="str">
        <f t="shared" si="275"/>
        <v>P30</v>
      </c>
      <c r="AL396" s="16" t="str">
        <f t="shared" si="266"/>
        <v>EH</v>
      </c>
      <c r="AM396" s="16" t="str">
        <f t="shared" si="276"/>
        <v>1320</v>
      </c>
      <c r="AO396" s="16" t="str">
        <f t="shared" si="277"/>
        <v>_</v>
      </c>
      <c r="AP396" s="16">
        <f t="shared" si="278"/>
        <v>10</v>
      </c>
      <c r="AQ396" s="16" t="str">
        <f t="shared" si="267"/>
        <v>YLH</v>
      </c>
      <c r="AR396" s="16" t="str">
        <f t="shared" si="279"/>
        <v>P30EH1320_YLH</v>
      </c>
      <c r="AS396" s="16" t="str">
        <f t="shared" si="280"/>
        <v>ok</v>
      </c>
      <c r="AW396" s="16" t="str">
        <f t="shared" si="258"/>
        <v/>
      </c>
      <c r="AX396" s="16" t="str">
        <f t="shared" si="259"/>
        <v/>
      </c>
      <c r="AY396" s="16">
        <f t="shared" si="281"/>
        <v>0</v>
      </c>
    </row>
    <row r="397" spans="1:51" ht="15" customHeight="1" x14ac:dyDescent="0.2">
      <c r="A397" s="16" t="str">
        <f t="shared" si="273"/>
        <v>ID-S01AP1030-00395</v>
      </c>
      <c r="B397" s="17">
        <v>395</v>
      </c>
      <c r="C397" s="17"/>
      <c r="D397" s="18" t="s">
        <v>881</v>
      </c>
      <c r="E397" s="19" t="s">
        <v>882</v>
      </c>
      <c r="F397" s="20"/>
      <c r="G397" s="21" t="s">
        <v>27</v>
      </c>
      <c r="H397" s="22" t="s">
        <v>28</v>
      </c>
      <c r="I397" s="23" t="s">
        <v>836</v>
      </c>
      <c r="J397" s="22" t="s">
        <v>837</v>
      </c>
      <c r="K397" s="22"/>
      <c r="L397" s="22" t="s">
        <v>31</v>
      </c>
      <c r="M397" s="23"/>
      <c r="N397" s="24"/>
      <c r="O397" s="63"/>
      <c r="P397" s="63"/>
      <c r="Q397" s="25" t="s">
        <v>42</v>
      </c>
      <c r="R397" s="26" t="s">
        <v>43</v>
      </c>
      <c r="S397" s="26" t="s">
        <v>51</v>
      </c>
      <c r="T397" s="26" t="s">
        <v>45</v>
      </c>
      <c r="U397" s="26" t="s">
        <v>46</v>
      </c>
      <c r="V397" s="34">
        <v>0</v>
      </c>
      <c r="W397" s="31"/>
      <c r="X397" s="22">
        <v>12</v>
      </c>
      <c r="Y397" s="152"/>
      <c r="Z397" s="139" t="s">
        <v>2924</v>
      </c>
      <c r="AA397" s="155">
        <f>COUNTIF($Z$1:Z397,Z397)</f>
        <v>14</v>
      </c>
      <c r="AB397" s="83">
        <f t="shared" si="282"/>
        <v>28</v>
      </c>
      <c r="AC397" s="122" t="str">
        <f>VLOOKUP(Z397,'module list'!A:B,2,0)</f>
        <v>DI</v>
      </c>
      <c r="AD397" s="122"/>
      <c r="AE397" s="32"/>
      <c r="AF397" s="33" t="s">
        <v>37</v>
      </c>
      <c r="AG397" s="16" t="str">
        <f t="shared" si="274"/>
        <v>12.1.5</v>
      </c>
      <c r="AH397" s="222" t="str">
        <f t="shared" si="272"/>
        <v>EH1320 FG quenc. PRV1300 - supply fault</v>
      </c>
      <c r="AI397" s="224"/>
      <c r="AJ397" s="16" t="str">
        <f t="shared" si="269"/>
        <v>EH1320</v>
      </c>
      <c r="AK397" s="16" t="str">
        <f t="shared" si="275"/>
        <v>P30</v>
      </c>
      <c r="AL397" s="16" t="str">
        <f t="shared" si="266"/>
        <v>EH</v>
      </c>
      <c r="AM397" s="16" t="str">
        <f t="shared" si="276"/>
        <v>1320</v>
      </c>
      <c r="AO397" s="16" t="str">
        <f t="shared" si="277"/>
        <v>_</v>
      </c>
      <c r="AP397" s="16">
        <f t="shared" si="278"/>
        <v>10</v>
      </c>
      <c r="AQ397" s="16" t="str">
        <f t="shared" si="267"/>
        <v>YSG</v>
      </c>
      <c r="AR397" s="16" t="str">
        <f t="shared" si="279"/>
        <v>P30EH1320_YSG</v>
      </c>
      <c r="AS397" s="16" t="str">
        <f t="shared" si="280"/>
        <v>ok</v>
      </c>
      <c r="AW397" s="16" t="str">
        <f t="shared" si="258"/>
        <v/>
      </c>
      <c r="AX397" s="16" t="str">
        <f t="shared" si="259"/>
        <v/>
      </c>
      <c r="AY397" s="16">
        <f t="shared" si="281"/>
        <v>0</v>
      </c>
    </row>
    <row r="398" spans="1:51" ht="15" customHeight="1" x14ac:dyDescent="0.2">
      <c r="A398" s="16" t="str">
        <f t="shared" si="273"/>
        <v>ID-S01AP1030-00396</v>
      </c>
      <c r="B398" s="17">
        <v>396</v>
      </c>
      <c r="C398" s="17"/>
      <c r="D398" s="18" t="s">
        <v>883</v>
      </c>
      <c r="E398" s="19" t="s">
        <v>884</v>
      </c>
      <c r="F398" s="20"/>
      <c r="G398" s="21" t="s">
        <v>27</v>
      </c>
      <c r="H398" s="22" t="s">
        <v>28</v>
      </c>
      <c r="I398" s="23" t="s">
        <v>836</v>
      </c>
      <c r="J398" s="22" t="s">
        <v>837</v>
      </c>
      <c r="K398" s="22"/>
      <c r="L398" s="22" t="s">
        <v>31</v>
      </c>
      <c r="M398" s="23"/>
      <c r="N398" s="24"/>
      <c r="O398" s="63"/>
      <c r="P398" s="63"/>
      <c r="Q398" s="25" t="s">
        <v>54</v>
      </c>
      <c r="R398" s="26" t="s">
        <v>55</v>
      </c>
      <c r="S398" s="26" t="s">
        <v>44</v>
      </c>
      <c r="T398" s="26" t="s">
        <v>56</v>
      </c>
      <c r="U398" s="26" t="s">
        <v>57</v>
      </c>
      <c r="V398" s="34">
        <v>0</v>
      </c>
      <c r="W398" s="31"/>
      <c r="X398" s="22">
        <v>12</v>
      </c>
      <c r="Y398" s="152"/>
      <c r="Z398" s="139" t="s">
        <v>2948</v>
      </c>
      <c r="AA398" s="155">
        <f>COUNTIF($Z$1:Z398,Z398)</f>
        <v>8</v>
      </c>
      <c r="AB398" s="83">
        <f t="shared" si="282"/>
        <v>31</v>
      </c>
      <c r="AC398" s="122" t="str">
        <f>VLOOKUP(Z398,'module list'!A:B,2,0)</f>
        <v>DO</v>
      </c>
      <c r="AD398" s="122"/>
      <c r="AE398" s="32"/>
      <c r="AF398" s="33" t="s">
        <v>37</v>
      </c>
      <c r="AG398" s="16" t="str">
        <f t="shared" si="274"/>
        <v>12.1.5</v>
      </c>
      <c r="AH398" s="222" t="str">
        <f t="shared" si="272"/>
        <v>EH1320 FG quenc. PRV1300 - start/stop</v>
      </c>
      <c r="AI398" s="224"/>
      <c r="AJ398" s="16" t="str">
        <f t="shared" si="269"/>
        <v>EH1320</v>
      </c>
      <c r="AK398" s="16" t="str">
        <f t="shared" si="275"/>
        <v>P30</v>
      </c>
      <c r="AL398" s="16" t="str">
        <f t="shared" si="266"/>
        <v>EH</v>
      </c>
      <c r="AM398" s="16" t="str">
        <f t="shared" si="276"/>
        <v>1320</v>
      </c>
      <c r="AO398" s="16" t="str">
        <f t="shared" si="277"/>
        <v>_</v>
      </c>
      <c r="AP398" s="16">
        <f t="shared" si="278"/>
        <v>10</v>
      </c>
      <c r="AQ398" s="16" t="str">
        <f t="shared" si="267"/>
        <v>HSH</v>
      </c>
      <c r="AR398" s="16" t="str">
        <f t="shared" si="279"/>
        <v>P30EH1320_HSH</v>
      </c>
      <c r="AS398" s="16" t="str">
        <f t="shared" si="280"/>
        <v>ok</v>
      </c>
      <c r="AW398" s="16" t="str">
        <f t="shared" si="258"/>
        <v/>
      </c>
      <c r="AX398" s="16" t="str">
        <f t="shared" si="259"/>
        <v/>
      </c>
      <c r="AY398" s="16">
        <f t="shared" si="281"/>
        <v>0</v>
      </c>
    </row>
    <row r="399" spans="1:51" ht="15" customHeight="1" x14ac:dyDescent="0.2">
      <c r="A399" s="16" t="str">
        <f t="shared" si="273"/>
        <v>ID-S01AP1030-00397</v>
      </c>
      <c r="B399" s="17">
        <v>397</v>
      </c>
      <c r="C399" s="17"/>
      <c r="D399" s="18" t="s">
        <v>885</v>
      </c>
      <c r="E399" s="19" t="s">
        <v>886</v>
      </c>
      <c r="F399" s="20"/>
      <c r="G399" s="21" t="s">
        <v>27</v>
      </c>
      <c r="H399" s="22" t="s">
        <v>28</v>
      </c>
      <c r="I399" s="23" t="s">
        <v>836</v>
      </c>
      <c r="J399" s="22" t="s">
        <v>837</v>
      </c>
      <c r="K399" s="22"/>
      <c r="L399" s="22" t="s">
        <v>31</v>
      </c>
      <c r="M399" s="23"/>
      <c r="N399" s="24"/>
      <c r="O399" s="63"/>
      <c r="P399" s="63"/>
      <c r="Q399" s="25" t="s">
        <v>42</v>
      </c>
      <c r="R399" s="26" t="s">
        <v>43</v>
      </c>
      <c r="S399" s="26" t="s">
        <v>44</v>
      </c>
      <c r="T399" s="26" t="s">
        <v>45</v>
      </c>
      <c r="U399" s="26" t="s">
        <v>46</v>
      </c>
      <c r="V399" s="34">
        <v>0</v>
      </c>
      <c r="W399" s="31"/>
      <c r="X399" s="22">
        <v>12</v>
      </c>
      <c r="Y399" s="152"/>
      <c r="Z399" s="139" t="s">
        <v>2924</v>
      </c>
      <c r="AA399" s="155">
        <f>COUNTIF($Z$1:Z399,Z399)</f>
        <v>15</v>
      </c>
      <c r="AB399" s="83">
        <f t="shared" si="282"/>
        <v>28</v>
      </c>
      <c r="AC399" s="122" t="str">
        <f>VLOOKUP(Z399,'module list'!A:B,2,0)</f>
        <v>DI</v>
      </c>
      <c r="AD399" s="122"/>
      <c r="AE399" s="32"/>
      <c r="AF399" s="33" t="s">
        <v>37</v>
      </c>
      <c r="AG399" s="16" t="str">
        <f t="shared" si="274"/>
        <v>12.1.5</v>
      </c>
      <c r="AH399" s="222" t="str">
        <f t="shared" si="272"/>
        <v>EH1321 FG quenc. service air - in running</v>
      </c>
      <c r="AI399" s="224"/>
      <c r="AJ399" s="16" t="str">
        <f t="shared" si="269"/>
        <v>EH1321</v>
      </c>
      <c r="AK399" s="16" t="str">
        <f t="shared" si="275"/>
        <v>P30</v>
      </c>
      <c r="AL399" s="16" t="str">
        <f t="shared" si="266"/>
        <v>EH</v>
      </c>
      <c r="AM399" s="16" t="str">
        <f t="shared" si="276"/>
        <v>1321</v>
      </c>
      <c r="AO399" s="16" t="str">
        <f t="shared" si="277"/>
        <v>_</v>
      </c>
      <c r="AP399" s="16">
        <f t="shared" si="278"/>
        <v>10</v>
      </c>
      <c r="AQ399" s="16" t="str">
        <f t="shared" si="267"/>
        <v>YLH</v>
      </c>
      <c r="AR399" s="16" t="str">
        <f t="shared" si="279"/>
        <v>P30EH1321_YLH</v>
      </c>
      <c r="AS399" s="16" t="str">
        <f t="shared" si="280"/>
        <v>ok</v>
      </c>
      <c r="AW399" s="16" t="str">
        <f t="shared" si="258"/>
        <v/>
      </c>
      <c r="AX399" s="16" t="str">
        <f t="shared" si="259"/>
        <v/>
      </c>
      <c r="AY399" s="16">
        <f t="shared" si="281"/>
        <v>0</v>
      </c>
    </row>
    <row r="400" spans="1:51" ht="15" customHeight="1" x14ac:dyDescent="0.2">
      <c r="A400" s="16" t="str">
        <f t="shared" si="273"/>
        <v>ID-S01AP1030-00398</v>
      </c>
      <c r="B400" s="17">
        <v>398</v>
      </c>
      <c r="C400" s="17"/>
      <c r="D400" s="18" t="s">
        <v>887</v>
      </c>
      <c r="E400" s="19" t="s">
        <v>888</v>
      </c>
      <c r="F400" s="20"/>
      <c r="G400" s="21" t="s">
        <v>27</v>
      </c>
      <c r="H400" s="22" t="s">
        <v>28</v>
      </c>
      <c r="I400" s="23" t="s">
        <v>836</v>
      </c>
      <c r="J400" s="22" t="s">
        <v>837</v>
      </c>
      <c r="K400" s="22"/>
      <c r="L400" s="22" t="s">
        <v>31</v>
      </c>
      <c r="M400" s="23"/>
      <c r="N400" s="24"/>
      <c r="O400" s="63"/>
      <c r="P400" s="63"/>
      <c r="Q400" s="25" t="s">
        <v>42</v>
      </c>
      <c r="R400" s="26" t="s">
        <v>43</v>
      </c>
      <c r="S400" s="26" t="s">
        <v>51</v>
      </c>
      <c r="T400" s="26" t="s">
        <v>45</v>
      </c>
      <c r="U400" s="26" t="s">
        <v>46</v>
      </c>
      <c r="V400" s="34">
        <v>0</v>
      </c>
      <c r="W400" s="31"/>
      <c r="X400" s="22">
        <v>12</v>
      </c>
      <c r="Y400" s="152"/>
      <c r="Z400" s="139" t="s">
        <v>2924</v>
      </c>
      <c r="AA400" s="155">
        <f>COUNTIF($Z$1:Z400,Z400)</f>
        <v>16</v>
      </c>
      <c r="AB400" s="83">
        <f t="shared" si="282"/>
        <v>28</v>
      </c>
      <c r="AC400" s="122" t="str">
        <f>VLOOKUP(Z400,'module list'!A:B,2,0)</f>
        <v>DI</v>
      </c>
      <c r="AD400" s="122"/>
      <c r="AE400" s="32"/>
      <c r="AF400" s="33" t="s">
        <v>37</v>
      </c>
      <c r="AG400" s="16" t="str">
        <f t="shared" si="274"/>
        <v>12.1.5</v>
      </c>
      <c r="AH400" s="222" t="str">
        <f t="shared" si="272"/>
        <v>EH1321 FG quenc. service air - supply fault</v>
      </c>
      <c r="AI400" s="224"/>
      <c r="AJ400" s="16" t="str">
        <f t="shared" si="269"/>
        <v>EH1321</v>
      </c>
      <c r="AK400" s="16" t="str">
        <f t="shared" si="275"/>
        <v>P30</v>
      </c>
      <c r="AL400" s="16" t="str">
        <f t="shared" si="266"/>
        <v>EH</v>
      </c>
      <c r="AM400" s="16" t="str">
        <f t="shared" si="276"/>
        <v>1321</v>
      </c>
      <c r="AO400" s="16" t="str">
        <f t="shared" si="277"/>
        <v>_</v>
      </c>
      <c r="AP400" s="16">
        <f t="shared" si="278"/>
        <v>10</v>
      </c>
      <c r="AQ400" s="16" t="str">
        <f t="shared" si="267"/>
        <v>YSG</v>
      </c>
      <c r="AR400" s="16" t="str">
        <f t="shared" si="279"/>
        <v>P30EH1321_YSG</v>
      </c>
      <c r="AS400" s="16" t="str">
        <f t="shared" si="280"/>
        <v>ok</v>
      </c>
      <c r="AW400" s="16" t="str">
        <f t="shared" si="258"/>
        <v/>
      </c>
      <c r="AX400" s="16" t="str">
        <f t="shared" si="259"/>
        <v/>
      </c>
      <c r="AY400" s="16">
        <f t="shared" si="281"/>
        <v>0</v>
      </c>
    </row>
    <row r="401" spans="1:51" ht="15" customHeight="1" x14ac:dyDescent="0.2">
      <c r="A401" s="16" t="str">
        <f t="shared" si="273"/>
        <v>ID-S01AP1030-00399</v>
      </c>
      <c r="B401" s="17">
        <v>399</v>
      </c>
      <c r="C401" s="17"/>
      <c r="D401" s="18" t="s">
        <v>889</v>
      </c>
      <c r="E401" s="19" t="s">
        <v>890</v>
      </c>
      <c r="F401" s="20"/>
      <c r="G401" s="21" t="s">
        <v>27</v>
      </c>
      <c r="H401" s="22" t="s">
        <v>28</v>
      </c>
      <c r="I401" s="23" t="s">
        <v>836</v>
      </c>
      <c r="J401" s="22" t="s">
        <v>837</v>
      </c>
      <c r="K401" s="22"/>
      <c r="L401" s="22" t="s">
        <v>31</v>
      </c>
      <c r="M401" s="23"/>
      <c r="N401" s="24"/>
      <c r="O401" s="63"/>
      <c r="P401" s="63"/>
      <c r="Q401" s="25" t="s">
        <v>54</v>
      </c>
      <c r="R401" s="26" t="s">
        <v>55</v>
      </c>
      <c r="S401" s="26" t="s">
        <v>44</v>
      </c>
      <c r="T401" s="26" t="s">
        <v>56</v>
      </c>
      <c r="U401" s="26" t="s">
        <v>57</v>
      </c>
      <c r="V401" s="34">
        <v>0</v>
      </c>
      <c r="W401" s="31"/>
      <c r="X401" s="22">
        <v>12</v>
      </c>
      <c r="Y401" s="152"/>
      <c r="Z401" s="139" t="s">
        <v>2948</v>
      </c>
      <c r="AA401" s="155">
        <f>COUNTIF($Z$1:Z401,Z401)</f>
        <v>9</v>
      </c>
      <c r="AB401" s="83">
        <f t="shared" si="282"/>
        <v>31</v>
      </c>
      <c r="AC401" s="122" t="str">
        <f>VLOOKUP(Z401,'module list'!A:B,2,0)</f>
        <v>DO</v>
      </c>
      <c r="AD401" s="122"/>
      <c r="AE401" s="32"/>
      <c r="AF401" s="33" t="s">
        <v>37</v>
      </c>
      <c r="AG401" s="16" t="str">
        <f t="shared" si="274"/>
        <v>12.1.5</v>
      </c>
      <c r="AH401" s="222" t="str">
        <f t="shared" si="272"/>
        <v>EH1321 FG quenc. service air - start/stop</v>
      </c>
      <c r="AI401" s="224"/>
      <c r="AJ401" s="16" t="str">
        <f t="shared" si="269"/>
        <v>EH1321</v>
      </c>
      <c r="AK401" s="16" t="str">
        <f t="shared" si="275"/>
        <v>P30</v>
      </c>
      <c r="AL401" s="16" t="str">
        <f t="shared" si="266"/>
        <v>EH</v>
      </c>
      <c r="AM401" s="16" t="str">
        <f t="shared" si="276"/>
        <v>1321</v>
      </c>
      <c r="AO401" s="16" t="str">
        <f t="shared" si="277"/>
        <v>_</v>
      </c>
      <c r="AP401" s="16">
        <f t="shared" si="278"/>
        <v>10</v>
      </c>
      <c r="AQ401" s="16" t="str">
        <f t="shared" si="267"/>
        <v>HSH</v>
      </c>
      <c r="AR401" s="16" t="str">
        <f t="shared" si="279"/>
        <v>P30EH1321_HSH</v>
      </c>
      <c r="AS401" s="16" t="str">
        <f t="shared" si="280"/>
        <v>ok</v>
      </c>
      <c r="AW401" s="16" t="str">
        <f t="shared" si="258"/>
        <v/>
      </c>
      <c r="AX401" s="16" t="str">
        <f t="shared" si="259"/>
        <v/>
      </c>
      <c r="AY401" s="16">
        <f t="shared" si="281"/>
        <v>0</v>
      </c>
    </row>
    <row r="402" spans="1:51" ht="15" customHeight="1" x14ac:dyDescent="0.2">
      <c r="A402" s="16" t="str">
        <f t="shared" si="273"/>
        <v>ID-S01AP1030-00400</v>
      </c>
      <c r="B402" s="17">
        <v>400</v>
      </c>
      <c r="C402" s="17"/>
      <c r="D402" s="18" t="s">
        <v>891</v>
      </c>
      <c r="E402" s="19" t="s">
        <v>892</v>
      </c>
      <c r="F402" s="20"/>
      <c r="G402" s="21" t="s">
        <v>27</v>
      </c>
      <c r="H402" s="22" t="s">
        <v>28</v>
      </c>
      <c r="I402" s="23" t="s">
        <v>836</v>
      </c>
      <c r="J402" s="22" t="s">
        <v>837</v>
      </c>
      <c r="K402" s="22"/>
      <c r="L402" s="22" t="s">
        <v>31</v>
      </c>
      <c r="M402" s="23"/>
      <c r="N402" s="24"/>
      <c r="O402" s="63"/>
      <c r="P402" s="63"/>
      <c r="Q402" s="25" t="s">
        <v>42</v>
      </c>
      <c r="R402" s="26" t="s">
        <v>43</v>
      </c>
      <c r="S402" s="26" t="s">
        <v>44</v>
      </c>
      <c r="T402" s="26" t="s">
        <v>45</v>
      </c>
      <c r="U402" s="26" t="s">
        <v>46</v>
      </c>
      <c r="V402" s="34">
        <v>0</v>
      </c>
      <c r="W402" s="31"/>
      <c r="X402" s="22">
        <v>12</v>
      </c>
      <c r="Y402" s="152"/>
      <c r="Z402" s="139" t="s">
        <v>2924</v>
      </c>
      <c r="AA402" s="155">
        <f>COUNTIF($Z$1:Z402,Z402)</f>
        <v>17</v>
      </c>
      <c r="AB402" s="83">
        <f t="shared" si="282"/>
        <v>28</v>
      </c>
      <c r="AC402" s="122" t="str">
        <f>VLOOKUP(Z402,'module list'!A:B,2,0)</f>
        <v>DI</v>
      </c>
      <c r="AD402" s="122"/>
      <c r="AE402" s="32"/>
      <c r="AF402" s="33" t="s">
        <v>37</v>
      </c>
      <c r="AG402" s="16" t="str">
        <f t="shared" si="274"/>
        <v>12.1.5</v>
      </c>
      <c r="AH402" s="222" t="str">
        <f t="shared" si="272"/>
        <v>EH1322 FG quenc. service air - in running</v>
      </c>
      <c r="AI402" s="224"/>
      <c r="AJ402" s="16" t="str">
        <f t="shared" si="269"/>
        <v>EH1322</v>
      </c>
      <c r="AK402" s="16" t="str">
        <f t="shared" si="275"/>
        <v>P30</v>
      </c>
      <c r="AL402" s="16" t="str">
        <f t="shared" si="266"/>
        <v>EH</v>
      </c>
      <c r="AM402" s="16" t="str">
        <f t="shared" si="276"/>
        <v>1322</v>
      </c>
      <c r="AO402" s="16" t="str">
        <f t="shared" si="277"/>
        <v>_</v>
      </c>
      <c r="AP402" s="16">
        <f t="shared" si="278"/>
        <v>10</v>
      </c>
      <c r="AQ402" s="16" t="str">
        <f t="shared" si="267"/>
        <v>YLH</v>
      </c>
      <c r="AR402" s="16" t="str">
        <f t="shared" si="279"/>
        <v>P30EH1322_YLH</v>
      </c>
      <c r="AS402" s="16" t="str">
        <f t="shared" si="280"/>
        <v>ok</v>
      </c>
      <c r="AW402" s="16" t="str">
        <f t="shared" si="258"/>
        <v/>
      </c>
      <c r="AX402" s="16" t="str">
        <f t="shared" si="259"/>
        <v/>
      </c>
      <c r="AY402" s="16">
        <f t="shared" si="281"/>
        <v>0</v>
      </c>
    </row>
    <row r="403" spans="1:51" ht="15" customHeight="1" x14ac:dyDescent="0.2">
      <c r="A403" s="16" t="str">
        <f t="shared" si="273"/>
        <v>ID-S01AP1030-00401</v>
      </c>
      <c r="B403" s="17">
        <v>401</v>
      </c>
      <c r="C403" s="17"/>
      <c r="D403" s="18" t="s">
        <v>893</v>
      </c>
      <c r="E403" s="19" t="s">
        <v>894</v>
      </c>
      <c r="F403" s="20"/>
      <c r="G403" s="21" t="s">
        <v>27</v>
      </c>
      <c r="H403" s="22" t="s">
        <v>28</v>
      </c>
      <c r="I403" s="23" t="s">
        <v>836</v>
      </c>
      <c r="J403" s="22" t="s">
        <v>837</v>
      </c>
      <c r="K403" s="22"/>
      <c r="L403" s="22" t="s">
        <v>31</v>
      </c>
      <c r="M403" s="23"/>
      <c r="N403" s="24"/>
      <c r="O403" s="63"/>
      <c r="P403" s="63"/>
      <c r="Q403" s="25" t="s">
        <v>42</v>
      </c>
      <c r="R403" s="26" t="s">
        <v>43</v>
      </c>
      <c r="S403" s="26" t="s">
        <v>51</v>
      </c>
      <c r="T403" s="26" t="s">
        <v>45</v>
      </c>
      <c r="U403" s="26" t="s">
        <v>46</v>
      </c>
      <c r="V403" s="34">
        <v>0</v>
      </c>
      <c r="W403" s="31"/>
      <c r="X403" s="22">
        <v>12</v>
      </c>
      <c r="Y403" s="152"/>
      <c r="Z403" s="139" t="s">
        <v>2924</v>
      </c>
      <c r="AA403" s="155">
        <f>COUNTIF($Z$1:Z403,Z403)</f>
        <v>18</v>
      </c>
      <c r="AB403" s="83">
        <f t="shared" si="282"/>
        <v>28</v>
      </c>
      <c r="AC403" s="122" t="str">
        <f>VLOOKUP(Z403,'module list'!A:B,2,0)</f>
        <v>DI</v>
      </c>
      <c r="AD403" s="122"/>
      <c r="AE403" s="32"/>
      <c r="AF403" s="33" t="s">
        <v>37</v>
      </c>
      <c r="AG403" s="16" t="str">
        <f t="shared" si="274"/>
        <v>12.1.5</v>
      </c>
      <c r="AH403" s="222" t="str">
        <f t="shared" si="272"/>
        <v>EH1322 FG quenc. service air - supply fault</v>
      </c>
      <c r="AI403" s="224"/>
      <c r="AJ403" s="16" t="str">
        <f t="shared" si="269"/>
        <v>EH1322</v>
      </c>
      <c r="AK403" s="16" t="str">
        <f t="shared" si="275"/>
        <v>P30</v>
      </c>
      <c r="AL403" s="16" t="str">
        <f t="shared" si="266"/>
        <v>EH</v>
      </c>
      <c r="AM403" s="16" t="str">
        <f t="shared" si="276"/>
        <v>1322</v>
      </c>
      <c r="AO403" s="16" t="str">
        <f t="shared" si="277"/>
        <v>_</v>
      </c>
      <c r="AP403" s="16">
        <f t="shared" si="278"/>
        <v>10</v>
      </c>
      <c r="AQ403" s="16" t="str">
        <f t="shared" si="267"/>
        <v>YSG</v>
      </c>
      <c r="AR403" s="16" t="str">
        <f t="shared" si="279"/>
        <v>P30EH1322_YSG</v>
      </c>
      <c r="AS403" s="16" t="str">
        <f t="shared" si="280"/>
        <v>ok</v>
      </c>
      <c r="AW403" s="16" t="str">
        <f t="shared" si="258"/>
        <v/>
      </c>
      <c r="AX403" s="16" t="str">
        <f t="shared" si="259"/>
        <v/>
      </c>
      <c r="AY403" s="16">
        <f t="shared" si="281"/>
        <v>0</v>
      </c>
    </row>
    <row r="404" spans="1:51" ht="15" customHeight="1" x14ac:dyDescent="0.2">
      <c r="A404" s="16" t="str">
        <f t="shared" si="273"/>
        <v>ID-S01AP1030-00402</v>
      </c>
      <c r="B404" s="17">
        <v>402</v>
      </c>
      <c r="C404" s="17"/>
      <c r="D404" s="18" t="s">
        <v>895</v>
      </c>
      <c r="E404" s="19" t="s">
        <v>896</v>
      </c>
      <c r="F404" s="20"/>
      <c r="G404" s="21" t="s">
        <v>27</v>
      </c>
      <c r="H404" s="22" t="s">
        <v>28</v>
      </c>
      <c r="I404" s="23" t="s">
        <v>836</v>
      </c>
      <c r="J404" s="22" t="s">
        <v>837</v>
      </c>
      <c r="K404" s="22"/>
      <c r="L404" s="22" t="s">
        <v>31</v>
      </c>
      <c r="M404" s="23"/>
      <c r="N404" s="24"/>
      <c r="O404" s="63"/>
      <c r="P404" s="63"/>
      <c r="Q404" s="25" t="s">
        <v>54</v>
      </c>
      <c r="R404" s="26" t="s">
        <v>55</v>
      </c>
      <c r="S404" s="26" t="s">
        <v>44</v>
      </c>
      <c r="T404" s="26" t="s">
        <v>56</v>
      </c>
      <c r="U404" s="26" t="s">
        <v>57</v>
      </c>
      <c r="V404" s="34">
        <v>0</v>
      </c>
      <c r="W404" s="31"/>
      <c r="X404" s="22">
        <v>12</v>
      </c>
      <c r="Y404" s="152"/>
      <c r="Z404" s="139" t="s">
        <v>2948</v>
      </c>
      <c r="AA404" s="155">
        <f>COUNTIF($Z$1:Z404,Z404)</f>
        <v>10</v>
      </c>
      <c r="AB404" s="83">
        <f t="shared" si="282"/>
        <v>31</v>
      </c>
      <c r="AC404" s="122" t="str">
        <f>VLOOKUP(Z404,'module list'!A:B,2,0)</f>
        <v>DO</v>
      </c>
      <c r="AD404" s="122"/>
      <c r="AE404" s="32"/>
      <c r="AF404" s="33" t="s">
        <v>37</v>
      </c>
      <c r="AG404" s="16" t="str">
        <f t="shared" si="274"/>
        <v>12.1.5</v>
      </c>
      <c r="AH404" s="222" t="str">
        <f t="shared" si="272"/>
        <v>EH1322 FG quenc. service air - start/stop</v>
      </c>
      <c r="AI404" s="224"/>
      <c r="AJ404" s="16" t="str">
        <f t="shared" si="269"/>
        <v>EH1322</v>
      </c>
      <c r="AK404" s="16" t="str">
        <f t="shared" si="275"/>
        <v>P30</v>
      </c>
      <c r="AL404" s="16" t="str">
        <f t="shared" si="266"/>
        <v>EH</v>
      </c>
      <c r="AM404" s="16" t="str">
        <f t="shared" si="276"/>
        <v>1322</v>
      </c>
      <c r="AO404" s="16" t="str">
        <f t="shared" si="277"/>
        <v>_</v>
      </c>
      <c r="AP404" s="16">
        <f t="shared" si="278"/>
        <v>10</v>
      </c>
      <c r="AQ404" s="16" t="str">
        <f t="shared" si="267"/>
        <v>HSH</v>
      </c>
      <c r="AR404" s="16" t="str">
        <f t="shared" si="279"/>
        <v>P30EH1322_HSH</v>
      </c>
      <c r="AS404" s="16" t="str">
        <f t="shared" si="280"/>
        <v>ok</v>
      </c>
      <c r="AW404" s="16" t="str">
        <f t="shared" si="258"/>
        <v/>
      </c>
      <c r="AX404" s="16" t="str">
        <f t="shared" si="259"/>
        <v/>
      </c>
      <c r="AY404" s="16">
        <f t="shared" si="281"/>
        <v>0</v>
      </c>
    </row>
    <row r="405" spans="1:51" ht="15" customHeight="1" x14ac:dyDescent="0.2">
      <c r="A405" s="16" t="str">
        <f t="shared" si="273"/>
        <v>ID-S01AP1030-00403</v>
      </c>
      <c r="B405" s="17">
        <v>403</v>
      </c>
      <c r="C405" s="17"/>
      <c r="D405" s="18" t="s">
        <v>897</v>
      </c>
      <c r="E405" s="19" t="s">
        <v>898</v>
      </c>
      <c r="F405" s="20"/>
      <c r="G405" s="21" t="s">
        <v>27</v>
      </c>
      <c r="H405" s="22" t="s">
        <v>28</v>
      </c>
      <c r="I405" s="23" t="s">
        <v>836</v>
      </c>
      <c r="J405" s="22" t="s">
        <v>899</v>
      </c>
      <c r="K405" s="22"/>
      <c r="L405" s="22" t="s">
        <v>31</v>
      </c>
      <c r="M405" s="23"/>
      <c r="N405" s="24"/>
      <c r="O405" s="63"/>
      <c r="P405" s="63"/>
      <c r="Q405" s="25" t="s">
        <v>32</v>
      </c>
      <c r="R405" s="26" t="s">
        <v>292</v>
      </c>
      <c r="S405" s="27" t="s">
        <v>34</v>
      </c>
      <c r="T405" s="28" t="s">
        <v>35</v>
      </c>
      <c r="U405" s="29">
        <v>80</v>
      </c>
      <c r="V405" s="30" t="s">
        <v>900</v>
      </c>
      <c r="W405" s="126" t="s">
        <v>2918</v>
      </c>
      <c r="X405" s="22">
        <v>12</v>
      </c>
      <c r="Y405" s="152"/>
      <c r="Z405" s="139" t="s">
        <v>2965</v>
      </c>
      <c r="AA405" s="155">
        <f>COUNTIF($Z$1:Z405,Z405)</f>
        <v>1</v>
      </c>
      <c r="AB405" s="83">
        <f t="shared" si="282"/>
        <v>15</v>
      </c>
      <c r="AC405" s="122" t="str">
        <f>VLOOKUP(Z405,'module list'!A:B,2,0)</f>
        <v>AI</v>
      </c>
      <c r="AD405" s="122"/>
      <c r="AE405" s="32"/>
      <c r="AF405" s="78" t="s">
        <v>2919</v>
      </c>
      <c r="AG405" s="16" t="str">
        <f t="shared" si="274"/>
        <v>12.1.6</v>
      </c>
      <c r="AH405" s="222" t="str">
        <f t="shared" si="272"/>
        <v>FT1201 recirc. FG quenc. wat.util.</v>
      </c>
      <c r="AI405" s="224"/>
      <c r="AJ405" s="16" t="str">
        <f t="shared" si="269"/>
        <v>FT1201</v>
      </c>
      <c r="AK405" s="16" t="str">
        <f t="shared" si="275"/>
        <v>P30</v>
      </c>
      <c r="AL405" s="16" t="str">
        <f t="shared" si="266"/>
        <v>FI</v>
      </c>
      <c r="AM405" s="16" t="str">
        <f t="shared" si="276"/>
        <v>1201</v>
      </c>
      <c r="AN405" s="16" t="str">
        <f t="shared" ref="AN405:AN431" si="283">MID(D405,10,1)</f>
        <v/>
      </c>
      <c r="AO405" s="16" t="str">
        <f t="shared" si="277"/>
        <v/>
      </c>
      <c r="AP405" s="16" t="str">
        <f t="shared" si="278"/>
        <v/>
      </c>
      <c r="AQ405" s="226"/>
      <c r="AR405" s="16" t="str">
        <f t="shared" si="279"/>
        <v>P30FI1201</v>
      </c>
      <c r="AS405" s="16" t="str">
        <f t="shared" si="280"/>
        <v>ok</v>
      </c>
      <c r="AW405" s="16" t="str">
        <f t="shared" ref="AW405:AW468" si="284">IFERROR(IF(FIND("A",Q405,1),S405,""),"")</f>
        <v>0</v>
      </c>
      <c r="AX405" s="16">
        <f t="shared" ref="AX405:AX468" si="285">IFERROR(IF(FIND("AI",Q405,1),U405,""),"")</f>
        <v>80</v>
      </c>
      <c r="AY405" s="16" t="str">
        <f t="shared" si="281"/>
        <v>m3/h</v>
      </c>
    </row>
    <row r="406" spans="1:51" ht="15" customHeight="1" x14ac:dyDescent="0.2">
      <c r="A406" s="16" t="str">
        <f t="shared" si="273"/>
        <v>ID-S01AP1030-00404</v>
      </c>
      <c r="B406" s="17">
        <v>404</v>
      </c>
      <c r="C406" s="17"/>
      <c r="D406" s="18" t="s">
        <v>901</v>
      </c>
      <c r="E406" s="19" t="s">
        <v>902</v>
      </c>
      <c r="F406" s="20"/>
      <c r="G406" s="21" t="s">
        <v>27</v>
      </c>
      <c r="H406" s="22" t="s">
        <v>28</v>
      </c>
      <c r="I406" s="23" t="s">
        <v>836</v>
      </c>
      <c r="J406" s="22" t="s">
        <v>899</v>
      </c>
      <c r="K406" s="22"/>
      <c r="L406" s="22" t="s">
        <v>31</v>
      </c>
      <c r="M406" s="23"/>
      <c r="N406" s="24"/>
      <c r="O406" s="63"/>
      <c r="P406" s="63"/>
      <c r="Q406" s="25" t="s">
        <v>32</v>
      </c>
      <c r="R406" s="26" t="s">
        <v>292</v>
      </c>
      <c r="S406" s="27" t="s">
        <v>34</v>
      </c>
      <c r="T406" s="28" t="s">
        <v>35</v>
      </c>
      <c r="U406" s="29">
        <v>10</v>
      </c>
      <c r="V406" s="30" t="s">
        <v>900</v>
      </c>
      <c r="W406" s="126" t="s">
        <v>2918</v>
      </c>
      <c r="X406" s="22">
        <v>12</v>
      </c>
      <c r="Y406" s="152"/>
      <c r="Z406" s="139" t="s">
        <v>2965</v>
      </c>
      <c r="AA406" s="155">
        <f>COUNTIF($Z$1:Z406,Z406)</f>
        <v>2</v>
      </c>
      <c r="AB406" s="83">
        <f t="shared" si="282"/>
        <v>15</v>
      </c>
      <c r="AC406" s="122" t="str">
        <f>VLOOKUP(Z406,'module list'!A:B,2,0)</f>
        <v>AI</v>
      </c>
      <c r="AD406" s="122"/>
      <c r="AE406" s="32"/>
      <c r="AF406" s="78" t="s">
        <v>2919</v>
      </c>
      <c r="AG406" s="16" t="str">
        <f t="shared" si="274"/>
        <v>12.1.6</v>
      </c>
      <c r="AH406" s="222" t="str">
        <f t="shared" si="272"/>
        <v>FT1210 FG quenc. wat.util. to NZ1110</v>
      </c>
      <c r="AI406" s="224"/>
      <c r="AJ406" s="16" t="str">
        <f t="shared" si="269"/>
        <v>FT1210</v>
      </c>
      <c r="AK406" s="16" t="str">
        <f t="shared" si="275"/>
        <v>P30</v>
      </c>
      <c r="AL406" s="16" t="str">
        <f t="shared" si="266"/>
        <v>FI</v>
      </c>
      <c r="AM406" s="16" t="str">
        <f t="shared" si="276"/>
        <v>1210</v>
      </c>
      <c r="AN406" s="16" t="str">
        <f t="shared" si="283"/>
        <v/>
      </c>
      <c r="AO406" s="16" t="str">
        <f t="shared" si="277"/>
        <v/>
      </c>
      <c r="AP406" s="16" t="str">
        <f t="shared" si="278"/>
        <v/>
      </c>
      <c r="AQ406" s="226"/>
      <c r="AR406" s="16" t="str">
        <f t="shared" si="279"/>
        <v>P30FI1210</v>
      </c>
      <c r="AS406" s="16" t="str">
        <f t="shared" si="280"/>
        <v>ok</v>
      </c>
      <c r="AW406" s="16" t="str">
        <f t="shared" si="284"/>
        <v>0</v>
      </c>
      <c r="AX406" s="16">
        <f t="shared" si="285"/>
        <v>10</v>
      </c>
      <c r="AY406" s="16" t="str">
        <f t="shared" si="281"/>
        <v>m3/h</v>
      </c>
    </row>
    <row r="407" spans="1:51" ht="15" customHeight="1" x14ac:dyDescent="0.2">
      <c r="A407" s="16" t="str">
        <f t="shared" si="273"/>
        <v>ID-S01AP1030-00405</v>
      </c>
      <c r="B407" s="17">
        <v>405</v>
      </c>
      <c r="C407" s="17"/>
      <c r="D407" s="18" t="s">
        <v>903</v>
      </c>
      <c r="E407" s="19" t="s">
        <v>904</v>
      </c>
      <c r="F407" s="20"/>
      <c r="G407" s="21" t="s">
        <v>27</v>
      </c>
      <c r="H407" s="22" t="s">
        <v>28</v>
      </c>
      <c r="I407" s="23" t="s">
        <v>836</v>
      </c>
      <c r="J407" s="22" t="s">
        <v>899</v>
      </c>
      <c r="K407" s="22"/>
      <c r="L407" s="22" t="s">
        <v>31</v>
      </c>
      <c r="M407" s="23"/>
      <c r="N407" s="24"/>
      <c r="O407" s="63"/>
      <c r="P407" s="63"/>
      <c r="Q407" s="25" t="s">
        <v>32</v>
      </c>
      <c r="R407" s="26" t="s">
        <v>292</v>
      </c>
      <c r="S407" s="27" t="s">
        <v>34</v>
      </c>
      <c r="T407" s="28" t="s">
        <v>35</v>
      </c>
      <c r="U407" s="29">
        <v>10</v>
      </c>
      <c r="V407" s="30" t="s">
        <v>900</v>
      </c>
      <c r="W407" s="126" t="s">
        <v>2918</v>
      </c>
      <c r="X407" s="22">
        <v>12</v>
      </c>
      <c r="Y407" s="152"/>
      <c r="Z407" s="139" t="s">
        <v>2965</v>
      </c>
      <c r="AA407" s="155">
        <f>COUNTIF($Z$1:Z407,Z407)</f>
        <v>3</v>
      </c>
      <c r="AB407" s="83">
        <f t="shared" si="282"/>
        <v>15</v>
      </c>
      <c r="AC407" s="122" t="str">
        <f>VLOOKUP(Z407,'module list'!A:B,2,0)</f>
        <v>AI</v>
      </c>
      <c r="AD407" s="122"/>
      <c r="AE407" s="32"/>
      <c r="AF407" s="78" t="s">
        <v>2919</v>
      </c>
      <c r="AG407" s="16" t="str">
        <f t="shared" si="274"/>
        <v>12.1.6</v>
      </c>
      <c r="AH407" s="222" t="str">
        <f t="shared" si="272"/>
        <v>FT1211 FG quenc. wat.util. to NZ1111</v>
      </c>
      <c r="AI407" s="224"/>
      <c r="AJ407" s="16" t="str">
        <f t="shared" si="269"/>
        <v>FT1211</v>
      </c>
      <c r="AK407" s="16" t="str">
        <f t="shared" si="275"/>
        <v>P30</v>
      </c>
      <c r="AL407" s="16" t="str">
        <f t="shared" si="266"/>
        <v>FI</v>
      </c>
      <c r="AM407" s="16" t="str">
        <f t="shared" si="276"/>
        <v>1211</v>
      </c>
      <c r="AN407" s="16" t="str">
        <f t="shared" si="283"/>
        <v/>
      </c>
      <c r="AO407" s="16" t="str">
        <f t="shared" si="277"/>
        <v/>
      </c>
      <c r="AP407" s="16" t="str">
        <f t="shared" si="278"/>
        <v/>
      </c>
      <c r="AQ407" s="226"/>
      <c r="AR407" s="16" t="str">
        <f t="shared" si="279"/>
        <v>P30FI1211</v>
      </c>
      <c r="AS407" s="16" t="str">
        <f t="shared" si="280"/>
        <v>ok</v>
      </c>
      <c r="AW407" s="16" t="str">
        <f t="shared" si="284"/>
        <v>0</v>
      </c>
      <c r="AX407" s="16">
        <f t="shared" si="285"/>
        <v>10</v>
      </c>
      <c r="AY407" s="16" t="str">
        <f t="shared" si="281"/>
        <v>m3/h</v>
      </c>
    </row>
    <row r="408" spans="1:51" ht="15" customHeight="1" x14ac:dyDescent="0.2">
      <c r="A408" s="16" t="str">
        <f t="shared" si="273"/>
        <v>ID-S01AP1030-00406</v>
      </c>
      <c r="B408" s="17">
        <v>406</v>
      </c>
      <c r="C408" s="17"/>
      <c r="D408" s="18" t="s">
        <v>905</v>
      </c>
      <c r="E408" s="19" t="s">
        <v>906</v>
      </c>
      <c r="F408" s="20"/>
      <c r="G408" s="21" t="s">
        <v>27</v>
      </c>
      <c r="H408" s="22" t="s">
        <v>28</v>
      </c>
      <c r="I408" s="23" t="s">
        <v>836</v>
      </c>
      <c r="J408" s="22" t="s">
        <v>899</v>
      </c>
      <c r="K408" s="22"/>
      <c r="L408" s="22" t="s">
        <v>31</v>
      </c>
      <c r="M408" s="23"/>
      <c r="N408" s="24"/>
      <c r="O408" s="63"/>
      <c r="P408" s="63"/>
      <c r="Q408" s="25" t="s">
        <v>32</v>
      </c>
      <c r="R408" s="26" t="s">
        <v>292</v>
      </c>
      <c r="S408" s="27" t="s">
        <v>34</v>
      </c>
      <c r="T408" s="28" t="s">
        <v>35</v>
      </c>
      <c r="U408" s="29">
        <v>10</v>
      </c>
      <c r="V408" s="30" t="s">
        <v>900</v>
      </c>
      <c r="W408" s="126" t="s">
        <v>2918</v>
      </c>
      <c r="X408" s="22">
        <v>12</v>
      </c>
      <c r="Y408" s="152"/>
      <c r="Z408" s="139" t="s">
        <v>2965</v>
      </c>
      <c r="AA408" s="155">
        <f>COUNTIF($Z$1:Z408,Z408)</f>
        <v>4</v>
      </c>
      <c r="AB408" s="83">
        <f t="shared" si="282"/>
        <v>15</v>
      </c>
      <c r="AC408" s="122" t="str">
        <f>VLOOKUP(Z408,'module list'!A:B,2,0)</f>
        <v>AI</v>
      </c>
      <c r="AD408" s="122"/>
      <c r="AE408" s="32"/>
      <c r="AF408" s="78" t="s">
        <v>2919</v>
      </c>
      <c r="AG408" s="16" t="str">
        <f t="shared" si="274"/>
        <v>12.1.6</v>
      </c>
      <c r="AH408" s="222" t="str">
        <f t="shared" si="272"/>
        <v>FT1212 FG quenc. wat.util. to NZ1112</v>
      </c>
      <c r="AI408" s="224"/>
      <c r="AJ408" s="16" t="str">
        <f t="shared" si="269"/>
        <v>FT1212</v>
      </c>
      <c r="AK408" s="16" t="str">
        <f t="shared" si="275"/>
        <v>P30</v>
      </c>
      <c r="AL408" s="16" t="str">
        <f t="shared" si="266"/>
        <v>FI</v>
      </c>
      <c r="AM408" s="16" t="str">
        <f t="shared" si="276"/>
        <v>1212</v>
      </c>
      <c r="AN408" s="16" t="str">
        <f t="shared" si="283"/>
        <v/>
      </c>
      <c r="AO408" s="16" t="str">
        <f t="shared" si="277"/>
        <v/>
      </c>
      <c r="AP408" s="16" t="str">
        <f t="shared" si="278"/>
        <v/>
      </c>
      <c r="AQ408" s="226"/>
      <c r="AR408" s="16" t="str">
        <f t="shared" si="279"/>
        <v>P30FI1212</v>
      </c>
      <c r="AS408" s="16" t="str">
        <f t="shared" si="280"/>
        <v>ok</v>
      </c>
      <c r="AW408" s="16" t="str">
        <f t="shared" si="284"/>
        <v>0</v>
      </c>
      <c r="AX408" s="16">
        <f t="shared" si="285"/>
        <v>10</v>
      </c>
      <c r="AY408" s="16" t="str">
        <f t="shared" si="281"/>
        <v>m3/h</v>
      </c>
    </row>
    <row r="409" spans="1:51" ht="15" customHeight="1" x14ac:dyDescent="0.2">
      <c r="A409" s="16" t="str">
        <f t="shared" si="273"/>
        <v>ID-S01AP1030-00407</v>
      </c>
      <c r="B409" s="17">
        <v>407</v>
      </c>
      <c r="C409" s="17"/>
      <c r="D409" s="18" t="s">
        <v>907</v>
      </c>
      <c r="E409" s="19" t="s">
        <v>908</v>
      </c>
      <c r="F409" s="20"/>
      <c r="G409" s="21" t="s">
        <v>27</v>
      </c>
      <c r="H409" s="22" t="s">
        <v>28</v>
      </c>
      <c r="I409" s="23" t="s">
        <v>836</v>
      </c>
      <c r="J409" s="22" t="s">
        <v>909</v>
      </c>
      <c r="K409" s="22"/>
      <c r="L409" s="22" t="s">
        <v>31</v>
      </c>
      <c r="M409" s="23"/>
      <c r="N409" s="24"/>
      <c r="O409" s="63"/>
      <c r="P409" s="63"/>
      <c r="Q409" s="25" t="s">
        <v>32</v>
      </c>
      <c r="R409" s="26" t="s">
        <v>292</v>
      </c>
      <c r="S409" s="27" t="s">
        <v>34</v>
      </c>
      <c r="T409" s="28" t="s">
        <v>35</v>
      </c>
      <c r="U409" s="29">
        <v>1000</v>
      </c>
      <c r="V409" s="30" t="s">
        <v>910</v>
      </c>
      <c r="W409" s="126" t="s">
        <v>2918</v>
      </c>
      <c r="X409" s="22">
        <v>12</v>
      </c>
      <c r="Y409" s="152"/>
      <c r="Z409" s="139" t="s">
        <v>2965</v>
      </c>
      <c r="AA409" s="155">
        <f>COUNTIF($Z$1:Z409,Z409)</f>
        <v>5</v>
      </c>
      <c r="AB409" s="83">
        <f t="shared" si="282"/>
        <v>15</v>
      </c>
      <c r="AC409" s="122" t="str">
        <f>VLOOKUP(Z409,'module list'!A:B,2,0)</f>
        <v>AI</v>
      </c>
      <c r="AD409" s="122"/>
      <c r="AE409" s="32"/>
      <c r="AF409" s="78" t="s">
        <v>2919</v>
      </c>
      <c r="AG409" s="16" t="str">
        <f t="shared" si="274"/>
        <v>12.1.6</v>
      </c>
      <c r="AH409" s="222" t="str">
        <f t="shared" si="272"/>
        <v>FT1301 FG quenc. compr.air to NZ1110</v>
      </c>
      <c r="AI409" s="224"/>
      <c r="AJ409" s="16" t="str">
        <f t="shared" si="269"/>
        <v>FT1301</v>
      </c>
      <c r="AK409" s="16" t="str">
        <f t="shared" si="275"/>
        <v>P30</v>
      </c>
      <c r="AL409" s="16" t="str">
        <f t="shared" si="266"/>
        <v>FI</v>
      </c>
      <c r="AM409" s="16" t="str">
        <f t="shared" si="276"/>
        <v>1301</v>
      </c>
      <c r="AN409" s="16" t="str">
        <f t="shared" si="283"/>
        <v/>
      </c>
      <c r="AO409" s="16" t="str">
        <f t="shared" si="277"/>
        <v/>
      </c>
      <c r="AP409" s="16" t="str">
        <f t="shared" si="278"/>
        <v/>
      </c>
      <c r="AQ409" s="226"/>
      <c r="AR409" s="16" t="str">
        <f t="shared" si="279"/>
        <v>P30FI1301</v>
      </c>
      <c r="AS409" s="16" t="str">
        <f t="shared" si="280"/>
        <v>ok</v>
      </c>
      <c r="AW409" s="16" t="str">
        <f t="shared" si="284"/>
        <v>0</v>
      </c>
      <c r="AX409" s="16">
        <f t="shared" si="285"/>
        <v>1000</v>
      </c>
      <c r="AY409" s="16" t="str">
        <f t="shared" si="281"/>
        <v>Nm3/h</v>
      </c>
    </row>
    <row r="410" spans="1:51" ht="15" customHeight="1" x14ac:dyDescent="0.2">
      <c r="A410" s="16" t="str">
        <f t="shared" si="273"/>
        <v>ID-S01AP1030-00408</v>
      </c>
      <c r="B410" s="17">
        <v>408</v>
      </c>
      <c r="C410" s="17"/>
      <c r="D410" s="18" t="s">
        <v>911</v>
      </c>
      <c r="E410" s="19" t="s">
        <v>912</v>
      </c>
      <c r="F410" s="20"/>
      <c r="G410" s="21" t="s">
        <v>27</v>
      </c>
      <c r="H410" s="22" t="s">
        <v>28</v>
      </c>
      <c r="I410" s="23" t="s">
        <v>836</v>
      </c>
      <c r="J410" s="22" t="s">
        <v>909</v>
      </c>
      <c r="K410" s="22"/>
      <c r="L410" s="22" t="s">
        <v>31</v>
      </c>
      <c r="M410" s="23"/>
      <c r="N410" s="24"/>
      <c r="O410" s="63"/>
      <c r="P410" s="63"/>
      <c r="Q410" s="25" t="s">
        <v>32</v>
      </c>
      <c r="R410" s="26" t="s">
        <v>292</v>
      </c>
      <c r="S410" s="27" t="s">
        <v>34</v>
      </c>
      <c r="T410" s="28" t="s">
        <v>35</v>
      </c>
      <c r="U410" s="29">
        <v>1000</v>
      </c>
      <c r="V410" s="30" t="s">
        <v>910</v>
      </c>
      <c r="W410" s="126" t="s">
        <v>2918</v>
      </c>
      <c r="X410" s="22">
        <v>12</v>
      </c>
      <c r="Y410" s="152"/>
      <c r="Z410" s="139" t="s">
        <v>2965</v>
      </c>
      <c r="AA410" s="155">
        <f>COUNTIF($Z$1:Z410,Z410)</f>
        <v>6</v>
      </c>
      <c r="AB410" s="83">
        <f t="shared" si="282"/>
        <v>15</v>
      </c>
      <c r="AC410" s="122" t="str">
        <f>VLOOKUP(Z410,'module list'!A:B,2,0)</f>
        <v>AI</v>
      </c>
      <c r="AD410" s="122"/>
      <c r="AE410" s="32"/>
      <c r="AF410" s="78" t="s">
        <v>2919</v>
      </c>
      <c r="AG410" s="16" t="str">
        <f t="shared" si="274"/>
        <v>12.1.6</v>
      </c>
      <c r="AH410" s="222" t="str">
        <f t="shared" si="272"/>
        <v>FT1302 FG quenc. compr.air to NZ1111</v>
      </c>
      <c r="AI410" s="224"/>
      <c r="AJ410" s="16" t="str">
        <f t="shared" si="269"/>
        <v>FT1302</v>
      </c>
      <c r="AK410" s="16" t="str">
        <f t="shared" si="275"/>
        <v>P30</v>
      </c>
      <c r="AL410" s="16" t="str">
        <f t="shared" si="266"/>
        <v>FI</v>
      </c>
      <c r="AM410" s="16" t="str">
        <f t="shared" si="276"/>
        <v>1302</v>
      </c>
      <c r="AN410" s="16" t="str">
        <f t="shared" si="283"/>
        <v/>
      </c>
      <c r="AO410" s="16" t="str">
        <f t="shared" si="277"/>
        <v/>
      </c>
      <c r="AP410" s="16" t="str">
        <f t="shared" si="278"/>
        <v/>
      </c>
      <c r="AQ410" s="226"/>
      <c r="AR410" s="16" t="str">
        <f t="shared" si="279"/>
        <v>P30FI1302</v>
      </c>
      <c r="AS410" s="16" t="str">
        <f t="shared" si="280"/>
        <v>ok</v>
      </c>
      <c r="AW410" s="16" t="str">
        <f t="shared" si="284"/>
        <v>0</v>
      </c>
      <c r="AX410" s="16">
        <f t="shared" si="285"/>
        <v>1000</v>
      </c>
      <c r="AY410" s="16" t="str">
        <f t="shared" si="281"/>
        <v>Nm3/h</v>
      </c>
    </row>
    <row r="411" spans="1:51" ht="15" customHeight="1" x14ac:dyDescent="0.2">
      <c r="A411" s="16" t="str">
        <f t="shared" si="273"/>
        <v>ID-S01AP1030-00409</v>
      </c>
      <c r="B411" s="17">
        <v>409</v>
      </c>
      <c r="C411" s="17"/>
      <c r="D411" s="18" t="s">
        <v>913</v>
      </c>
      <c r="E411" s="19" t="s">
        <v>914</v>
      </c>
      <c r="F411" s="20"/>
      <c r="G411" s="21" t="s">
        <v>27</v>
      </c>
      <c r="H411" s="22" t="s">
        <v>28</v>
      </c>
      <c r="I411" s="23" t="s">
        <v>836</v>
      </c>
      <c r="J411" s="22" t="s">
        <v>909</v>
      </c>
      <c r="K411" s="22"/>
      <c r="L411" s="22" t="s">
        <v>31</v>
      </c>
      <c r="M411" s="23"/>
      <c r="N411" s="24"/>
      <c r="O411" s="63"/>
      <c r="P411" s="63"/>
      <c r="Q411" s="25" t="s">
        <v>32</v>
      </c>
      <c r="R411" s="26" t="s">
        <v>292</v>
      </c>
      <c r="S411" s="27" t="s">
        <v>34</v>
      </c>
      <c r="T411" s="28" t="s">
        <v>35</v>
      </c>
      <c r="U411" s="29">
        <v>1000</v>
      </c>
      <c r="V411" s="30" t="s">
        <v>910</v>
      </c>
      <c r="W411" s="126" t="s">
        <v>2918</v>
      </c>
      <c r="X411" s="22">
        <v>12</v>
      </c>
      <c r="Y411" s="152"/>
      <c r="Z411" s="139" t="s">
        <v>2965</v>
      </c>
      <c r="AA411" s="155">
        <f>COUNTIF($Z$1:Z411,Z411)</f>
        <v>7</v>
      </c>
      <c r="AB411" s="83">
        <f t="shared" si="282"/>
        <v>15</v>
      </c>
      <c r="AC411" s="122" t="str">
        <f>VLOOKUP(Z411,'module list'!A:B,2,0)</f>
        <v>AI</v>
      </c>
      <c r="AD411" s="122"/>
      <c r="AE411" s="32"/>
      <c r="AF411" s="78" t="s">
        <v>2919</v>
      </c>
      <c r="AG411" s="16" t="str">
        <f t="shared" si="274"/>
        <v>12.1.6</v>
      </c>
      <c r="AH411" s="222" t="str">
        <f t="shared" si="272"/>
        <v>FT1303 FG quenc. compr.air to NZ1112</v>
      </c>
      <c r="AI411" s="224"/>
      <c r="AJ411" s="16" t="str">
        <f t="shared" si="269"/>
        <v>FT1303</v>
      </c>
      <c r="AK411" s="16" t="str">
        <f t="shared" si="275"/>
        <v>P30</v>
      </c>
      <c r="AL411" s="16" t="str">
        <f t="shared" si="266"/>
        <v>FI</v>
      </c>
      <c r="AM411" s="16" t="str">
        <f t="shared" si="276"/>
        <v>1303</v>
      </c>
      <c r="AN411" s="16" t="str">
        <f t="shared" si="283"/>
        <v/>
      </c>
      <c r="AO411" s="16" t="str">
        <f t="shared" si="277"/>
        <v/>
      </c>
      <c r="AP411" s="16" t="str">
        <f t="shared" si="278"/>
        <v/>
      </c>
      <c r="AQ411" s="226"/>
      <c r="AR411" s="16" t="str">
        <f t="shared" si="279"/>
        <v>P30FI1303</v>
      </c>
      <c r="AS411" s="16" t="str">
        <f t="shared" si="280"/>
        <v>ok</v>
      </c>
      <c r="AW411" s="16" t="str">
        <f t="shared" si="284"/>
        <v>0</v>
      </c>
      <c r="AX411" s="16">
        <f t="shared" si="285"/>
        <v>1000</v>
      </c>
      <c r="AY411" s="16" t="str">
        <f t="shared" si="281"/>
        <v>Nm3/h</v>
      </c>
    </row>
    <row r="412" spans="1:51" ht="15" customHeight="1" x14ac:dyDescent="0.2">
      <c r="A412" s="16" t="str">
        <f t="shared" si="273"/>
        <v>ID-S01AP1030-00410</v>
      </c>
      <c r="B412" s="17">
        <v>410</v>
      </c>
      <c r="C412" s="17"/>
      <c r="D412" s="18" t="s">
        <v>915</v>
      </c>
      <c r="E412" s="19" t="s">
        <v>916</v>
      </c>
      <c r="F412" s="20"/>
      <c r="G412" s="21" t="s">
        <v>27</v>
      </c>
      <c r="H412" s="22" t="s">
        <v>28</v>
      </c>
      <c r="I412" s="23" t="s">
        <v>836</v>
      </c>
      <c r="J412" s="22" t="s">
        <v>917</v>
      </c>
      <c r="K412" s="22"/>
      <c r="L412" s="22" t="s">
        <v>31</v>
      </c>
      <c r="M412" s="23"/>
      <c r="N412" s="24"/>
      <c r="O412" s="63"/>
      <c r="P412" s="63"/>
      <c r="Q412" s="25" t="s">
        <v>42</v>
      </c>
      <c r="R412" s="26" t="s">
        <v>43</v>
      </c>
      <c r="S412" s="26" t="s">
        <v>44</v>
      </c>
      <c r="T412" s="26" t="s">
        <v>45</v>
      </c>
      <c r="U412" s="26" t="s">
        <v>46</v>
      </c>
      <c r="V412" s="34">
        <v>0</v>
      </c>
      <c r="W412" s="31"/>
      <c r="X412" s="22">
        <v>12</v>
      </c>
      <c r="Y412" s="152"/>
      <c r="Z412" s="139" t="s">
        <v>2934</v>
      </c>
      <c r="AA412" s="155">
        <f>COUNTIF($Z$1:Z412,Z412)</f>
        <v>6</v>
      </c>
      <c r="AB412" s="83">
        <f t="shared" si="282"/>
        <v>19</v>
      </c>
      <c r="AC412" s="122" t="str">
        <f>VLOOKUP(Z412,'module list'!A:B,2,0)</f>
        <v>DI</v>
      </c>
      <c r="AD412" s="122"/>
      <c r="AE412" s="32"/>
      <c r="AF412" s="33" t="s">
        <v>37</v>
      </c>
      <c r="AG412" s="16" t="str">
        <f t="shared" si="274"/>
        <v>12.1.7</v>
      </c>
      <c r="AH412" s="222" t="str">
        <f t="shared" si="272"/>
        <v>FV1201 recirc. FG quenc. wat.util. - closed</v>
      </c>
      <c r="AI412" s="224"/>
      <c r="AJ412" s="16" t="str">
        <f t="shared" si="269"/>
        <v>FV1201</v>
      </c>
      <c r="AK412" s="16" t="str">
        <f t="shared" si="275"/>
        <v>P30</v>
      </c>
      <c r="AL412" s="16" t="str">
        <f t="shared" si="266"/>
        <v>FV</v>
      </c>
      <c r="AM412" s="16" t="str">
        <f t="shared" si="276"/>
        <v>1201</v>
      </c>
      <c r="AO412" s="16" t="str">
        <f t="shared" si="277"/>
        <v>_</v>
      </c>
      <c r="AP412" s="16">
        <f t="shared" si="278"/>
        <v>10</v>
      </c>
      <c r="AQ412" s="16" t="str">
        <f t="shared" ref="AQ412:AQ421" si="286">RIGHT(D412,LEN(D412)-FIND("_",D412))</f>
        <v>ZSL</v>
      </c>
      <c r="AR412" s="16" t="str">
        <f t="shared" si="279"/>
        <v>P30FV1201_ZSL</v>
      </c>
      <c r="AS412" s="16" t="str">
        <f t="shared" si="280"/>
        <v>ok</v>
      </c>
      <c r="AW412" s="16" t="str">
        <f t="shared" si="284"/>
        <v/>
      </c>
      <c r="AX412" s="16" t="str">
        <f t="shared" si="285"/>
        <v/>
      </c>
      <c r="AY412" s="16">
        <f t="shared" si="281"/>
        <v>0</v>
      </c>
    </row>
    <row r="413" spans="1:51" ht="15" customHeight="1" x14ac:dyDescent="0.2">
      <c r="A413" s="16" t="str">
        <f t="shared" si="273"/>
        <v>ID-S01AP1030-00411</v>
      </c>
      <c r="B413" s="17">
        <v>411</v>
      </c>
      <c r="C413" s="17"/>
      <c r="D413" s="18" t="s">
        <v>918</v>
      </c>
      <c r="E413" s="19" t="s">
        <v>919</v>
      </c>
      <c r="F413" s="20"/>
      <c r="G413" s="21" t="s">
        <v>27</v>
      </c>
      <c r="H413" s="22" t="s">
        <v>28</v>
      </c>
      <c r="I413" s="23" t="s">
        <v>836</v>
      </c>
      <c r="J413" s="22" t="s">
        <v>899</v>
      </c>
      <c r="K413" s="22"/>
      <c r="L413" s="22" t="s">
        <v>31</v>
      </c>
      <c r="M413" s="23"/>
      <c r="N413" s="24"/>
      <c r="O413" s="63"/>
      <c r="P413" s="63"/>
      <c r="Q413" s="25" t="s">
        <v>168</v>
      </c>
      <c r="R413" s="26" t="s">
        <v>169</v>
      </c>
      <c r="S413" s="26">
        <v>0</v>
      </c>
      <c r="T413" s="26" t="s">
        <v>170</v>
      </c>
      <c r="U413" s="26">
        <v>100</v>
      </c>
      <c r="V413" s="34" t="s">
        <v>171</v>
      </c>
      <c r="W413" s="31"/>
      <c r="X413" s="22">
        <v>12</v>
      </c>
      <c r="Y413" s="152"/>
      <c r="Z413" s="139" t="s">
        <v>2980</v>
      </c>
      <c r="AA413" s="155">
        <f>COUNTIF($Z$1:Z413,Z413)</f>
        <v>1</v>
      </c>
      <c r="AB413" s="83">
        <f t="shared" si="282"/>
        <v>6</v>
      </c>
      <c r="AC413" s="122" t="str">
        <f>VLOOKUP(Z413,'module list'!A:B,2,0)</f>
        <v>AO</v>
      </c>
      <c r="AD413" s="122"/>
      <c r="AE413" s="32"/>
      <c r="AF413" s="33" t="s">
        <v>37</v>
      </c>
      <c r="AG413" s="16" t="str">
        <f t="shared" si="274"/>
        <v>12.1.5</v>
      </c>
      <c r="AH413" s="222" t="str">
        <f t="shared" si="272"/>
        <v>FV1201 recirc. FG quenc. wat.util. - req.pos.</v>
      </c>
      <c r="AI413" s="224"/>
      <c r="AJ413" s="16" t="str">
        <f t="shared" si="269"/>
        <v>FV1201</v>
      </c>
      <c r="AK413" s="16" t="str">
        <f t="shared" si="275"/>
        <v>P30</v>
      </c>
      <c r="AL413" s="16" t="str">
        <f t="shared" si="266"/>
        <v>FV</v>
      </c>
      <c r="AM413" s="16" t="str">
        <f t="shared" si="276"/>
        <v>1201</v>
      </c>
      <c r="AO413" s="16" t="str">
        <f t="shared" si="277"/>
        <v>_</v>
      </c>
      <c r="AP413" s="16">
        <f t="shared" si="278"/>
        <v>10</v>
      </c>
      <c r="AQ413" s="16" t="str">
        <f t="shared" si="286"/>
        <v>ZY</v>
      </c>
      <c r="AR413" s="16" t="str">
        <f t="shared" si="279"/>
        <v>P30FV1201_ZY</v>
      </c>
      <c r="AS413" s="16" t="str">
        <f t="shared" si="280"/>
        <v>ok</v>
      </c>
      <c r="AW413" s="16">
        <f t="shared" si="284"/>
        <v>0</v>
      </c>
      <c r="AX413" s="16" t="str">
        <f t="shared" si="285"/>
        <v/>
      </c>
      <c r="AY413" s="16" t="str">
        <f t="shared" si="281"/>
        <v>%</v>
      </c>
    </row>
    <row r="414" spans="1:51" ht="15" customHeight="1" x14ac:dyDescent="0.2">
      <c r="A414" s="16" t="str">
        <f t="shared" si="273"/>
        <v>ID-S01AP1030-00412</v>
      </c>
      <c r="B414" s="17">
        <v>412</v>
      </c>
      <c r="C414" s="17"/>
      <c r="D414" s="18" t="s">
        <v>920</v>
      </c>
      <c r="E414" s="19" t="s">
        <v>921</v>
      </c>
      <c r="F414" s="20"/>
      <c r="G414" s="21" t="s">
        <v>27</v>
      </c>
      <c r="H414" s="22" t="s">
        <v>28</v>
      </c>
      <c r="I414" s="23" t="s">
        <v>836</v>
      </c>
      <c r="J414" s="22" t="s">
        <v>917</v>
      </c>
      <c r="K414" s="22"/>
      <c r="L414" s="22" t="s">
        <v>31</v>
      </c>
      <c r="M414" s="23"/>
      <c r="N414" s="24"/>
      <c r="O414" s="63"/>
      <c r="P414" s="63"/>
      <c r="Q414" s="25" t="s">
        <v>42</v>
      </c>
      <c r="R414" s="26" t="s">
        <v>43</v>
      </c>
      <c r="S414" s="26" t="s">
        <v>44</v>
      </c>
      <c r="T414" s="26" t="s">
        <v>45</v>
      </c>
      <c r="U414" s="26" t="s">
        <v>46</v>
      </c>
      <c r="V414" s="34">
        <v>0</v>
      </c>
      <c r="W414" s="31"/>
      <c r="X414" s="22">
        <v>12</v>
      </c>
      <c r="Y414" s="152"/>
      <c r="Z414" s="139" t="s">
        <v>2934</v>
      </c>
      <c r="AA414" s="155">
        <f>COUNTIF($Z$1:Z414,Z414)</f>
        <v>7</v>
      </c>
      <c r="AB414" s="83">
        <f t="shared" si="282"/>
        <v>19</v>
      </c>
      <c r="AC414" s="122" t="str">
        <f>VLOOKUP(Z414,'module list'!A:B,2,0)</f>
        <v>DI</v>
      </c>
      <c r="AD414" s="122"/>
      <c r="AE414" s="32"/>
      <c r="AF414" s="33" t="s">
        <v>37</v>
      </c>
      <c r="AG414" s="16" t="str">
        <f t="shared" si="274"/>
        <v>12.1.7</v>
      </c>
      <c r="AH414" s="222" t="str">
        <f t="shared" si="272"/>
        <v>FV1210 FG quenc. wat.util. to NZ1110 - closed</v>
      </c>
      <c r="AI414" s="224"/>
      <c r="AJ414" s="16" t="str">
        <f t="shared" si="269"/>
        <v>FV1210</v>
      </c>
      <c r="AK414" s="16" t="str">
        <f t="shared" si="275"/>
        <v>P30</v>
      </c>
      <c r="AL414" s="16" t="str">
        <f t="shared" si="266"/>
        <v>FV</v>
      </c>
      <c r="AM414" s="16" t="str">
        <f t="shared" si="276"/>
        <v>1210</v>
      </c>
      <c r="AO414" s="16" t="str">
        <f t="shared" si="277"/>
        <v>_</v>
      </c>
      <c r="AP414" s="16">
        <f t="shared" si="278"/>
        <v>10</v>
      </c>
      <c r="AQ414" s="16" t="str">
        <f t="shared" si="286"/>
        <v>ZSL</v>
      </c>
      <c r="AR414" s="16" t="str">
        <f t="shared" si="279"/>
        <v>P30FV1210_ZSL</v>
      </c>
      <c r="AS414" s="16" t="str">
        <f t="shared" si="280"/>
        <v>ok</v>
      </c>
      <c r="AW414" s="16" t="str">
        <f t="shared" si="284"/>
        <v/>
      </c>
      <c r="AX414" s="16" t="str">
        <f t="shared" si="285"/>
        <v/>
      </c>
      <c r="AY414" s="16">
        <f t="shared" si="281"/>
        <v>0</v>
      </c>
    </row>
    <row r="415" spans="1:51" ht="15" customHeight="1" x14ac:dyDescent="0.2">
      <c r="A415" s="16" t="str">
        <f t="shared" si="273"/>
        <v>ID-S01AP1030-00413</v>
      </c>
      <c r="B415" s="17">
        <v>413</v>
      </c>
      <c r="C415" s="17"/>
      <c r="D415" s="18" t="s">
        <v>922</v>
      </c>
      <c r="E415" s="19" t="s">
        <v>923</v>
      </c>
      <c r="F415" s="20"/>
      <c r="G415" s="21" t="s">
        <v>27</v>
      </c>
      <c r="H415" s="22" t="s">
        <v>28</v>
      </c>
      <c r="I415" s="23" t="s">
        <v>836</v>
      </c>
      <c r="J415" s="22" t="s">
        <v>899</v>
      </c>
      <c r="K415" s="22"/>
      <c r="L415" s="22" t="s">
        <v>31</v>
      </c>
      <c r="M415" s="23"/>
      <c r="N415" s="24"/>
      <c r="O415" s="63"/>
      <c r="P415" s="63"/>
      <c r="Q415" s="25" t="s">
        <v>168</v>
      </c>
      <c r="R415" s="26" t="s">
        <v>169</v>
      </c>
      <c r="S415" s="26">
        <v>0</v>
      </c>
      <c r="T415" s="26" t="s">
        <v>170</v>
      </c>
      <c r="U415" s="26">
        <v>100</v>
      </c>
      <c r="V415" s="34" t="s">
        <v>171</v>
      </c>
      <c r="W415" s="31"/>
      <c r="X415" s="22">
        <v>12</v>
      </c>
      <c r="Y415" s="152"/>
      <c r="Z415" s="139" t="s">
        <v>2980</v>
      </c>
      <c r="AA415" s="155">
        <f>COUNTIF($Z$1:Z415,Z415)</f>
        <v>2</v>
      </c>
      <c r="AB415" s="83">
        <f t="shared" si="282"/>
        <v>6</v>
      </c>
      <c r="AC415" s="122" t="str">
        <f>VLOOKUP(Z415,'module list'!A:B,2,0)</f>
        <v>AO</v>
      </c>
      <c r="AD415" s="122"/>
      <c r="AE415" s="32"/>
      <c r="AF415" s="33" t="s">
        <v>37</v>
      </c>
      <c r="AG415" s="16" t="str">
        <f t="shared" si="274"/>
        <v>12.1.5</v>
      </c>
      <c r="AH415" s="222" t="str">
        <f t="shared" si="272"/>
        <v>FV1210 FG quenc. wat.util. to NZ1110 - req.pos.</v>
      </c>
      <c r="AI415" s="224"/>
      <c r="AJ415" s="16" t="str">
        <f t="shared" si="269"/>
        <v>FV1210</v>
      </c>
      <c r="AK415" s="16" t="str">
        <f t="shared" si="275"/>
        <v>P30</v>
      </c>
      <c r="AL415" s="16" t="str">
        <f t="shared" si="266"/>
        <v>FV</v>
      </c>
      <c r="AM415" s="16" t="str">
        <f t="shared" si="276"/>
        <v>1210</v>
      </c>
      <c r="AO415" s="16" t="str">
        <f t="shared" si="277"/>
        <v>_</v>
      </c>
      <c r="AP415" s="16">
        <f t="shared" si="278"/>
        <v>10</v>
      </c>
      <c r="AQ415" s="16" t="str">
        <f t="shared" si="286"/>
        <v>ZY</v>
      </c>
      <c r="AR415" s="16" t="str">
        <f t="shared" si="279"/>
        <v>P30FV1210_ZY</v>
      </c>
      <c r="AS415" s="16" t="str">
        <f t="shared" si="280"/>
        <v>ok</v>
      </c>
      <c r="AW415" s="16">
        <f t="shared" si="284"/>
        <v>0</v>
      </c>
      <c r="AX415" s="16" t="str">
        <f t="shared" si="285"/>
        <v/>
      </c>
      <c r="AY415" s="16" t="str">
        <f t="shared" si="281"/>
        <v>%</v>
      </c>
    </row>
    <row r="416" spans="1:51" ht="15" customHeight="1" x14ac:dyDescent="0.2">
      <c r="A416" s="16" t="str">
        <f t="shared" si="273"/>
        <v>ID-S01AP1030-00414</v>
      </c>
      <c r="B416" s="17">
        <v>414</v>
      </c>
      <c r="C416" s="17"/>
      <c r="D416" s="18" t="s">
        <v>924</v>
      </c>
      <c r="E416" s="19" t="s">
        <v>925</v>
      </c>
      <c r="F416" s="20"/>
      <c r="G416" s="21" t="s">
        <v>27</v>
      </c>
      <c r="H416" s="22" t="s">
        <v>28</v>
      </c>
      <c r="I416" s="23" t="s">
        <v>836</v>
      </c>
      <c r="J416" s="22" t="s">
        <v>917</v>
      </c>
      <c r="K416" s="22"/>
      <c r="L416" s="22" t="s">
        <v>31</v>
      </c>
      <c r="M416" s="23"/>
      <c r="N416" s="24"/>
      <c r="O416" s="63"/>
      <c r="P416" s="63"/>
      <c r="Q416" s="25" t="s">
        <v>42</v>
      </c>
      <c r="R416" s="26" t="s">
        <v>43</v>
      </c>
      <c r="S416" s="26" t="s">
        <v>44</v>
      </c>
      <c r="T416" s="26" t="s">
        <v>45</v>
      </c>
      <c r="U416" s="26" t="s">
        <v>46</v>
      </c>
      <c r="V416" s="34">
        <v>0</v>
      </c>
      <c r="W416" s="31"/>
      <c r="X416" s="22">
        <v>12</v>
      </c>
      <c r="Y416" s="152"/>
      <c r="Z416" s="139" t="s">
        <v>2934</v>
      </c>
      <c r="AA416" s="155">
        <f>COUNTIF($Z$1:Z416,Z416)</f>
        <v>8</v>
      </c>
      <c r="AB416" s="83">
        <f t="shared" si="282"/>
        <v>19</v>
      </c>
      <c r="AC416" s="122" t="str">
        <f>VLOOKUP(Z416,'module list'!A:B,2,0)</f>
        <v>DI</v>
      </c>
      <c r="AD416" s="122"/>
      <c r="AE416" s="32"/>
      <c r="AF416" s="33" t="s">
        <v>37</v>
      </c>
      <c r="AG416" s="16" t="str">
        <f t="shared" si="274"/>
        <v>12.1.7</v>
      </c>
      <c r="AH416" s="222" t="str">
        <f t="shared" si="272"/>
        <v>FV1211 FG quenc. wat.util. to NZ1111 - closed</v>
      </c>
      <c r="AI416" s="224"/>
      <c r="AJ416" s="16" t="str">
        <f t="shared" si="269"/>
        <v>FV1211</v>
      </c>
      <c r="AK416" s="16" t="str">
        <f t="shared" si="275"/>
        <v>P30</v>
      </c>
      <c r="AL416" s="16" t="str">
        <f t="shared" si="266"/>
        <v>FV</v>
      </c>
      <c r="AM416" s="16" t="str">
        <f t="shared" si="276"/>
        <v>1211</v>
      </c>
      <c r="AO416" s="16" t="str">
        <f t="shared" si="277"/>
        <v>_</v>
      </c>
      <c r="AP416" s="16">
        <f t="shared" si="278"/>
        <v>10</v>
      </c>
      <c r="AQ416" s="16" t="str">
        <f t="shared" si="286"/>
        <v>ZSL</v>
      </c>
      <c r="AR416" s="16" t="str">
        <f t="shared" si="279"/>
        <v>P30FV1211_ZSL</v>
      </c>
      <c r="AS416" s="16" t="str">
        <f t="shared" si="280"/>
        <v>ok</v>
      </c>
      <c r="AW416" s="16" t="str">
        <f t="shared" si="284"/>
        <v/>
      </c>
      <c r="AX416" s="16" t="str">
        <f t="shared" si="285"/>
        <v/>
      </c>
      <c r="AY416" s="16">
        <f t="shared" si="281"/>
        <v>0</v>
      </c>
    </row>
    <row r="417" spans="1:51" ht="15" customHeight="1" x14ac:dyDescent="0.2">
      <c r="A417" s="16" t="str">
        <f t="shared" si="273"/>
        <v>ID-S01AP1030-00415</v>
      </c>
      <c r="B417" s="17">
        <v>415</v>
      </c>
      <c r="C417" s="17"/>
      <c r="D417" s="18" t="s">
        <v>926</v>
      </c>
      <c r="E417" s="19" t="s">
        <v>927</v>
      </c>
      <c r="F417" s="20"/>
      <c r="G417" s="21" t="s">
        <v>27</v>
      </c>
      <c r="H417" s="22" t="s">
        <v>28</v>
      </c>
      <c r="I417" s="23" t="s">
        <v>836</v>
      </c>
      <c r="J417" s="22" t="s">
        <v>899</v>
      </c>
      <c r="K417" s="22"/>
      <c r="L417" s="22" t="s">
        <v>31</v>
      </c>
      <c r="M417" s="23"/>
      <c r="N417" s="24"/>
      <c r="O417" s="63"/>
      <c r="P417" s="63"/>
      <c r="Q417" s="25" t="s">
        <v>168</v>
      </c>
      <c r="R417" s="26" t="s">
        <v>169</v>
      </c>
      <c r="S417" s="26">
        <v>0</v>
      </c>
      <c r="T417" s="26" t="s">
        <v>170</v>
      </c>
      <c r="U417" s="26">
        <v>100</v>
      </c>
      <c r="V417" s="34" t="s">
        <v>171</v>
      </c>
      <c r="W417" s="31"/>
      <c r="X417" s="22">
        <v>12</v>
      </c>
      <c r="Y417" s="152"/>
      <c r="Z417" s="139" t="s">
        <v>2980</v>
      </c>
      <c r="AA417" s="155">
        <f>COUNTIF($Z$1:Z417,Z417)</f>
        <v>3</v>
      </c>
      <c r="AB417" s="83">
        <f t="shared" si="282"/>
        <v>6</v>
      </c>
      <c r="AC417" s="122" t="str">
        <f>VLOOKUP(Z417,'module list'!A:B,2,0)</f>
        <v>AO</v>
      </c>
      <c r="AD417" s="122"/>
      <c r="AE417" s="32"/>
      <c r="AF417" s="33" t="s">
        <v>37</v>
      </c>
      <c r="AG417" s="16" t="str">
        <f t="shared" si="274"/>
        <v>12.1.5</v>
      </c>
      <c r="AH417" s="222" t="str">
        <f t="shared" si="272"/>
        <v>FV1211 FG quenc. wat.util. to NZ1111 - req.pos.</v>
      </c>
      <c r="AI417" s="224"/>
      <c r="AJ417" s="16" t="str">
        <f t="shared" si="269"/>
        <v>FV1211</v>
      </c>
      <c r="AK417" s="16" t="str">
        <f t="shared" si="275"/>
        <v>P30</v>
      </c>
      <c r="AL417" s="16" t="str">
        <f t="shared" si="266"/>
        <v>FV</v>
      </c>
      <c r="AM417" s="16" t="str">
        <f t="shared" si="276"/>
        <v>1211</v>
      </c>
      <c r="AO417" s="16" t="str">
        <f t="shared" si="277"/>
        <v>_</v>
      </c>
      <c r="AP417" s="16">
        <f t="shared" si="278"/>
        <v>10</v>
      </c>
      <c r="AQ417" s="16" t="str">
        <f t="shared" si="286"/>
        <v>ZY</v>
      </c>
      <c r="AR417" s="16" t="str">
        <f t="shared" si="279"/>
        <v>P30FV1211_ZY</v>
      </c>
      <c r="AS417" s="16" t="str">
        <f t="shared" si="280"/>
        <v>ok</v>
      </c>
      <c r="AW417" s="16">
        <f t="shared" si="284"/>
        <v>0</v>
      </c>
      <c r="AX417" s="16" t="str">
        <f t="shared" si="285"/>
        <v/>
      </c>
      <c r="AY417" s="16" t="str">
        <f t="shared" si="281"/>
        <v>%</v>
      </c>
    </row>
    <row r="418" spans="1:51" ht="15" customHeight="1" x14ac:dyDescent="0.2">
      <c r="A418" s="16" t="str">
        <f t="shared" si="273"/>
        <v>ID-S01AP1030-00416</v>
      </c>
      <c r="B418" s="17">
        <v>416</v>
      </c>
      <c r="C418" s="17"/>
      <c r="D418" s="18" t="s">
        <v>928</v>
      </c>
      <c r="E418" s="19" t="s">
        <v>929</v>
      </c>
      <c r="F418" s="20"/>
      <c r="G418" s="21" t="s">
        <v>27</v>
      </c>
      <c r="H418" s="22" t="s">
        <v>28</v>
      </c>
      <c r="I418" s="23" t="s">
        <v>836</v>
      </c>
      <c r="J418" s="22" t="s">
        <v>917</v>
      </c>
      <c r="K418" s="22"/>
      <c r="L418" s="22" t="s">
        <v>31</v>
      </c>
      <c r="M418" s="23"/>
      <c r="N418" s="24"/>
      <c r="O418" s="63"/>
      <c r="P418" s="63"/>
      <c r="Q418" s="25" t="s">
        <v>42</v>
      </c>
      <c r="R418" s="26" t="s">
        <v>43</v>
      </c>
      <c r="S418" s="26" t="s">
        <v>44</v>
      </c>
      <c r="T418" s="26" t="s">
        <v>45</v>
      </c>
      <c r="U418" s="26" t="s">
        <v>46</v>
      </c>
      <c r="V418" s="34">
        <v>0</v>
      </c>
      <c r="W418" s="31"/>
      <c r="X418" s="22">
        <v>12</v>
      </c>
      <c r="Y418" s="152"/>
      <c r="Z418" s="139" t="s">
        <v>2934</v>
      </c>
      <c r="AA418" s="155">
        <f>COUNTIF($Z$1:Z418,Z418)</f>
        <v>9</v>
      </c>
      <c r="AB418" s="83">
        <f t="shared" si="282"/>
        <v>19</v>
      </c>
      <c r="AC418" s="122" t="str">
        <f>VLOOKUP(Z418,'module list'!A:B,2,0)</f>
        <v>DI</v>
      </c>
      <c r="AD418" s="122"/>
      <c r="AE418" s="32"/>
      <c r="AF418" s="33" t="s">
        <v>37</v>
      </c>
      <c r="AG418" s="16" t="str">
        <f t="shared" si="274"/>
        <v>12.1.7</v>
      </c>
      <c r="AH418" s="222" t="str">
        <f t="shared" si="272"/>
        <v>FV1212 FG quenc. wat.util. to NZ1112 - closed</v>
      </c>
      <c r="AI418" s="224"/>
      <c r="AJ418" s="16" t="str">
        <f t="shared" si="269"/>
        <v>FV1212</v>
      </c>
      <c r="AK418" s="16" t="str">
        <f t="shared" si="275"/>
        <v>P30</v>
      </c>
      <c r="AL418" s="16" t="str">
        <f t="shared" si="266"/>
        <v>FV</v>
      </c>
      <c r="AM418" s="16" t="str">
        <f t="shared" si="276"/>
        <v>1212</v>
      </c>
      <c r="AO418" s="16" t="str">
        <f t="shared" si="277"/>
        <v>_</v>
      </c>
      <c r="AP418" s="16">
        <f t="shared" si="278"/>
        <v>10</v>
      </c>
      <c r="AQ418" s="16" t="str">
        <f t="shared" si="286"/>
        <v>ZSL</v>
      </c>
      <c r="AR418" s="16" t="str">
        <f t="shared" si="279"/>
        <v>P30FV1212_ZSL</v>
      </c>
      <c r="AS418" s="16" t="str">
        <f t="shared" si="280"/>
        <v>ok</v>
      </c>
      <c r="AW418" s="16" t="str">
        <f t="shared" si="284"/>
        <v/>
      </c>
      <c r="AX418" s="16" t="str">
        <f t="shared" si="285"/>
        <v/>
      </c>
      <c r="AY418" s="16">
        <f t="shared" si="281"/>
        <v>0</v>
      </c>
    </row>
    <row r="419" spans="1:51" ht="15" customHeight="1" x14ac:dyDescent="0.2">
      <c r="A419" s="16" t="str">
        <f t="shared" si="273"/>
        <v>ID-S01AP1030-00417</v>
      </c>
      <c r="B419" s="17">
        <v>417</v>
      </c>
      <c r="C419" s="17"/>
      <c r="D419" s="18" t="s">
        <v>930</v>
      </c>
      <c r="E419" s="19" t="s">
        <v>931</v>
      </c>
      <c r="F419" s="20"/>
      <c r="G419" s="21" t="s">
        <v>27</v>
      </c>
      <c r="H419" s="22" t="s">
        <v>28</v>
      </c>
      <c r="I419" s="23" t="s">
        <v>836</v>
      </c>
      <c r="J419" s="22" t="s">
        <v>899</v>
      </c>
      <c r="K419" s="22"/>
      <c r="L419" s="22" t="s">
        <v>31</v>
      </c>
      <c r="M419" s="23"/>
      <c r="N419" s="24"/>
      <c r="O419" s="63"/>
      <c r="P419" s="63"/>
      <c r="Q419" s="25" t="s">
        <v>168</v>
      </c>
      <c r="R419" s="26" t="s">
        <v>169</v>
      </c>
      <c r="S419" s="26">
        <v>0</v>
      </c>
      <c r="T419" s="26" t="s">
        <v>170</v>
      </c>
      <c r="U419" s="26">
        <v>100</v>
      </c>
      <c r="V419" s="34" t="s">
        <v>171</v>
      </c>
      <c r="W419" s="31"/>
      <c r="X419" s="22">
        <v>12</v>
      </c>
      <c r="Y419" s="152"/>
      <c r="Z419" s="139" t="s">
        <v>2980</v>
      </c>
      <c r="AA419" s="155">
        <f>COUNTIF($Z$1:Z419,Z419)</f>
        <v>4</v>
      </c>
      <c r="AB419" s="83">
        <f t="shared" si="282"/>
        <v>6</v>
      </c>
      <c r="AC419" s="122" t="str">
        <f>VLOOKUP(Z419,'module list'!A:B,2,0)</f>
        <v>AO</v>
      </c>
      <c r="AD419" s="122"/>
      <c r="AE419" s="32"/>
      <c r="AF419" s="33" t="s">
        <v>37</v>
      </c>
      <c r="AG419" s="16" t="str">
        <f t="shared" si="274"/>
        <v>12.1.5</v>
      </c>
      <c r="AH419" s="222" t="str">
        <f t="shared" si="272"/>
        <v>FV1212 FG quenc. wat.util. to NZ1112 - req.pos.</v>
      </c>
      <c r="AI419" s="224"/>
      <c r="AJ419" s="16" t="str">
        <f t="shared" si="269"/>
        <v>FV1212</v>
      </c>
      <c r="AK419" s="16" t="str">
        <f t="shared" si="275"/>
        <v>P30</v>
      </c>
      <c r="AL419" s="16" t="str">
        <f t="shared" si="266"/>
        <v>FV</v>
      </c>
      <c r="AM419" s="16" t="str">
        <f t="shared" si="276"/>
        <v>1212</v>
      </c>
      <c r="AO419" s="16" t="str">
        <f t="shared" si="277"/>
        <v>_</v>
      </c>
      <c r="AP419" s="16">
        <f t="shared" si="278"/>
        <v>10</v>
      </c>
      <c r="AQ419" s="16" t="str">
        <f t="shared" si="286"/>
        <v>ZY</v>
      </c>
      <c r="AR419" s="16" t="str">
        <f t="shared" si="279"/>
        <v>P30FV1212_ZY</v>
      </c>
      <c r="AS419" s="16" t="str">
        <f t="shared" si="280"/>
        <v>ok</v>
      </c>
      <c r="AW419" s="16">
        <f t="shared" si="284"/>
        <v>0</v>
      </c>
      <c r="AX419" s="16" t="str">
        <f t="shared" si="285"/>
        <v/>
      </c>
      <c r="AY419" s="16" t="str">
        <f t="shared" si="281"/>
        <v>%</v>
      </c>
    </row>
    <row r="420" spans="1:51" ht="15" customHeight="1" x14ac:dyDescent="0.2">
      <c r="A420" s="16" t="str">
        <f t="shared" si="273"/>
        <v>ID-S01AP1030-00418</v>
      </c>
      <c r="B420" s="17">
        <v>418</v>
      </c>
      <c r="C420" s="17"/>
      <c r="D420" s="18" t="s">
        <v>932</v>
      </c>
      <c r="E420" s="19" t="s">
        <v>933</v>
      </c>
      <c r="F420" s="20"/>
      <c r="G420" s="21" t="s">
        <v>27</v>
      </c>
      <c r="H420" s="22" t="s">
        <v>28</v>
      </c>
      <c r="I420" s="23" t="s">
        <v>836</v>
      </c>
      <c r="J420" s="22" t="s">
        <v>934</v>
      </c>
      <c r="K420" s="22"/>
      <c r="L420" s="22" t="s">
        <v>31</v>
      </c>
      <c r="M420" s="23"/>
      <c r="N420" s="24"/>
      <c r="O420" s="63"/>
      <c r="P420" s="63"/>
      <c r="Q420" s="25" t="s">
        <v>42</v>
      </c>
      <c r="R420" s="26" t="s">
        <v>43</v>
      </c>
      <c r="S420" s="26" t="s">
        <v>44</v>
      </c>
      <c r="T420" s="26" t="s">
        <v>45</v>
      </c>
      <c r="U420" s="26" t="s">
        <v>46</v>
      </c>
      <c r="V420" s="34">
        <v>0</v>
      </c>
      <c r="W420" s="31"/>
      <c r="X420" s="22">
        <v>12</v>
      </c>
      <c r="Y420" s="152"/>
      <c r="Z420" s="139" t="s">
        <v>2934</v>
      </c>
      <c r="AA420" s="155">
        <f>COUNTIF($Z$1:Z420,Z420)</f>
        <v>10</v>
      </c>
      <c r="AB420" s="83">
        <f t="shared" si="282"/>
        <v>19</v>
      </c>
      <c r="AC420" s="122" t="str">
        <f>VLOOKUP(Z420,'module list'!A:B,2,0)</f>
        <v>DI</v>
      </c>
      <c r="AD420" s="122"/>
      <c r="AE420" s="32"/>
      <c r="AF420" s="33" t="s">
        <v>37</v>
      </c>
      <c r="AG420" s="16" t="str">
        <f t="shared" si="274"/>
        <v>12.1.7</v>
      </c>
      <c r="AH420" s="222" t="str">
        <f t="shared" si="272"/>
        <v>FV1301 FG quenc. compr.air to nebul - closed</v>
      </c>
      <c r="AI420" s="224"/>
      <c r="AJ420" s="16" t="str">
        <f t="shared" si="269"/>
        <v>FV1301</v>
      </c>
      <c r="AK420" s="16" t="str">
        <f t="shared" si="275"/>
        <v>P30</v>
      </c>
      <c r="AL420" s="16" t="str">
        <f t="shared" si="266"/>
        <v>FV</v>
      </c>
      <c r="AM420" s="16" t="str">
        <f t="shared" si="276"/>
        <v>1301</v>
      </c>
      <c r="AO420" s="16" t="str">
        <f t="shared" si="277"/>
        <v>_</v>
      </c>
      <c r="AP420" s="16">
        <f t="shared" si="278"/>
        <v>10</v>
      </c>
      <c r="AQ420" s="16" t="str">
        <f t="shared" si="286"/>
        <v>ZSL</v>
      </c>
      <c r="AR420" s="16" t="str">
        <f t="shared" si="279"/>
        <v>P30FV1301_ZSL</v>
      </c>
      <c r="AS420" s="16" t="str">
        <f t="shared" si="280"/>
        <v>ok</v>
      </c>
      <c r="AW420" s="16" t="str">
        <f t="shared" si="284"/>
        <v/>
      </c>
      <c r="AX420" s="16" t="str">
        <f t="shared" si="285"/>
        <v/>
      </c>
      <c r="AY420" s="16">
        <f t="shared" si="281"/>
        <v>0</v>
      </c>
    </row>
    <row r="421" spans="1:51" ht="15" customHeight="1" x14ac:dyDescent="0.2">
      <c r="A421" s="16" t="str">
        <f t="shared" si="273"/>
        <v>ID-S01AP1030-00419</v>
      </c>
      <c r="B421" s="17">
        <v>419</v>
      </c>
      <c r="C421" s="17"/>
      <c r="D421" s="18" t="s">
        <v>935</v>
      </c>
      <c r="E421" s="19" t="s">
        <v>936</v>
      </c>
      <c r="F421" s="20"/>
      <c r="G421" s="21" t="s">
        <v>27</v>
      </c>
      <c r="H421" s="22" t="s">
        <v>28</v>
      </c>
      <c r="I421" s="23" t="s">
        <v>836</v>
      </c>
      <c r="J421" s="22" t="s">
        <v>899</v>
      </c>
      <c r="K421" s="22"/>
      <c r="L421" s="22" t="s">
        <v>31</v>
      </c>
      <c r="M421" s="23"/>
      <c r="N421" s="24"/>
      <c r="O421" s="63"/>
      <c r="P421" s="63"/>
      <c r="Q421" s="25" t="s">
        <v>168</v>
      </c>
      <c r="R421" s="26" t="s">
        <v>169</v>
      </c>
      <c r="S421" s="26">
        <v>0</v>
      </c>
      <c r="T421" s="26" t="s">
        <v>170</v>
      </c>
      <c r="U421" s="26">
        <v>100</v>
      </c>
      <c r="V421" s="34" t="s">
        <v>171</v>
      </c>
      <c r="W421" s="31"/>
      <c r="X421" s="22">
        <v>12</v>
      </c>
      <c r="Y421" s="152"/>
      <c r="Z421" s="139" t="s">
        <v>2980</v>
      </c>
      <c r="AA421" s="155">
        <f>COUNTIF($Z$1:Z421,Z421)</f>
        <v>5</v>
      </c>
      <c r="AB421" s="83">
        <f t="shared" si="282"/>
        <v>6</v>
      </c>
      <c r="AC421" s="122" t="str">
        <f>VLOOKUP(Z421,'module list'!A:B,2,0)</f>
        <v>AO</v>
      </c>
      <c r="AD421" s="122"/>
      <c r="AE421" s="32"/>
      <c r="AF421" s="33" t="s">
        <v>37</v>
      </c>
      <c r="AG421" s="16" t="str">
        <f t="shared" si="274"/>
        <v>12.1.5</v>
      </c>
      <c r="AH421" s="222" t="str">
        <f t="shared" si="272"/>
        <v>FV1301 FG quenc. compr.air to nebul - req.pos.</v>
      </c>
      <c r="AI421" s="224"/>
      <c r="AJ421" s="16" t="str">
        <f t="shared" si="269"/>
        <v>FV1301</v>
      </c>
      <c r="AK421" s="16" t="str">
        <f t="shared" si="275"/>
        <v>P30</v>
      </c>
      <c r="AL421" s="16" t="str">
        <f t="shared" si="266"/>
        <v>FV</v>
      </c>
      <c r="AM421" s="16" t="str">
        <f t="shared" si="276"/>
        <v>1301</v>
      </c>
      <c r="AO421" s="16" t="str">
        <f t="shared" si="277"/>
        <v>_</v>
      </c>
      <c r="AP421" s="16">
        <f t="shared" si="278"/>
        <v>10</v>
      </c>
      <c r="AQ421" s="16" t="str">
        <f t="shared" si="286"/>
        <v>ZY</v>
      </c>
      <c r="AR421" s="16" t="str">
        <f t="shared" si="279"/>
        <v>P30FV1301_ZY</v>
      </c>
      <c r="AS421" s="16" t="str">
        <f t="shared" si="280"/>
        <v>ok</v>
      </c>
      <c r="AW421" s="16">
        <f t="shared" si="284"/>
        <v>0</v>
      </c>
      <c r="AX421" s="16" t="str">
        <f t="shared" si="285"/>
        <v/>
      </c>
      <c r="AY421" s="16" t="str">
        <f t="shared" si="281"/>
        <v>%</v>
      </c>
    </row>
    <row r="422" spans="1:51" ht="15" customHeight="1" x14ac:dyDescent="0.2">
      <c r="A422" s="16" t="str">
        <f t="shared" si="273"/>
        <v>ID-S01AP1030-00420</v>
      </c>
      <c r="B422" s="17">
        <v>420</v>
      </c>
      <c r="C422" s="17"/>
      <c r="D422" s="18" t="s">
        <v>937</v>
      </c>
      <c r="E422" s="19" t="s">
        <v>938</v>
      </c>
      <c r="F422" s="20"/>
      <c r="G422" s="21" t="s">
        <v>27</v>
      </c>
      <c r="H422" s="22" t="s">
        <v>28</v>
      </c>
      <c r="I422" s="23" t="s">
        <v>836</v>
      </c>
      <c r="J422" s="22" t="s">
        <v>917</v>
      </c>
      <c r="K422" s="22"/>
      <c r="L422" s="22" t="s">
        <v>31</v>
      </c>
      <c r="M422" s="23"/>
      <c r="N422" s="24"/>
      <c r="O422" s="63"/>
      <c r="P422" s="63"/>
      <c r="Q422" s="25" t="s">
        <v>42</v>
      </c>
      <c r="R422" s="26" t="s">
        <v>43</v>
      </c>
      <c r="S422" s="26" t="s">
        <v>51</v>
      </c>
      <c r="T422" s="26" t="s">
        <v>45</v>
      </c>
      <c r="U422" s="26" t="s">
        <v>46</v>
      </c>
      <c r="V422" s="34">
        <v>0</v>
      </c>
      <c r="W422" s="31"/>
      <c r="X422" s="22">
        <v>12</v>
      </c>
      <c r="Y422" s="152"/>
      <c r="Z422" s="139" t="s">
        <v>2934</v>
      </c>
      <c r="AA422" s="155">
        <f>COUNTIF($Z$1:Z422,Z422)</f>
        <v>11</v>
      </c>
      <c r="AB422" s="83">
        <f t="shared" si="282"/>
        <v>19</v>
      </c>
      <c r="AC422" s="122" t="str">
        <f>VLOOKUP(Z422,'module list'!A:B,2,0)</f>
        <v>DI</v>
      </c>
      <c r="AD422" s="122"/>
      <c r="AE422" s="32"/>
      <c r="AF422" s="33" t="s">
        <v>37</v>
      </c>
      <c r="AG422" s="16" t="str">
        <f t="shared" si="274"/>
        <v>12.1.7</v>
      </c>
      <c r="AH422" s="222" t="str">
        <f t="shared" si="272"/>
        <v>LL LSLL1200 FG quenc. wat.util. TK1200</v>
      </c>
      <c r="AI422" s="224"/>
      <c r="AJ422" s="16" t="str">
        <f t="shared" si="269"/>
        <v>LL</v>
      </c>
      <c r="AK422" s="16" t="str">
        <f t="shared" si="275"/>
        <v>P30</v>
      </c>
      <c r="AL422" s="16" t="str">
        <f t="shared" ref="AL422" si="287">MID(D422,4,4)</f>
        <v>LSLL</v>
      </c>
      <c r="AM422" s="16" t="str">
        <f t="shared" si="276"/>
        <v>1200</v>
      </c>
      <c r="AN422" s="16" t="str">
        <f t="shared" ref="AN422" si="288">MID(D422,12,1)</f>
        <v/>
      </c>
      <c r="AO422" s="16" t="str">
        <f t="shared" si="277"/>
        <v/>
      </c>
      <c r="AP422" s="16" t="str">
        <f t="shared" si="278"/>
        <v/>
      </c>
      <c r="AQ422" s="226"/>
      <c r="AR422" s="16" t="str">
        <f t="shared" si="279"/>
        <v>P30LSLL1200</v>
      </c>
      <c r="AS422" s="16" t="str">
        <f t="shared" si="280"/>
        <v>ok</v>
      </c>
      <c r="AW422" s="16" t="str">
        <f t="shared" si="284"/>
        <v/>
      </c>
      <c r="AX422" s="16" t="str">
        <f t="shared" si="285"/>
        <v/>
      </c>
      <c r="AY422" s="16">
        <f t="shared" si="281"/>
        <v>0</v>
      </c>
    </row>
    <row r="423" spans="1:51" ht="15" customHeight="1" x14ac:dyDescent="0.2">
      <c r="A423" s="16" t="str">
        <f t="shared" si="273"/>
        <v>ID-S01AP1030-00421</v>
      </c>
      <c r="B423" s="17">
        <v>421</v>
      </c>
      <c r="C423" s="17"/>
      <c r="D423" s="18" t="s">
        <v>939</v>
      </c>
      <c r="E423" s="19" t="s">
        <v>940</v>
      </c>
      <c r="F423" s="20"/>
      <c r="G423" s="21" t="s">
        <v>27</v>
      </c>
      <c r="H423" s="22" t="s">
        <v>28</v>
      </c>
      <c r="I423" s="23" t="s">
        <v>836</v>
      </c>
      <c r="J423" s="22" t="s">
        <v>899</v>
      </c>
      <c r="K423" s="22"/>
      <c r="L423" s="22" t="s">
        <v>31</v>
      </c>
      <c r="M423" s="23"/>
      <c r="N423" s="24"/>
      <c r="O423" s="63"/>
      <c r="P423" s="63"/>
      <c r="Q423" s="25" t="s">
        <v>32</v>
      </c>
      <c r="R423" s="26" t="s">
        <v>33</v>
      </c>
      <c r="S423" s="27" t="s">
        <v>34</v>
      </c>
      <c r="T423" s="28" t="s">
        <v>35</v>
      </c>
      <c r="U423" s="29">
        <v>100</v>
      </c>
      <c r="V423" s="30" t="s">
        <v>171</v>
      </c>
      <c r="W423" s="31"/>
      <c r="X423" s="22">
        <v>12</v>
      </c>
      <c r="Y423" s="152"/>
      <c r="Z423" s="139" t="s">
        <v>2965</v>
      </c>
      <c r="AA423" s="155">
        <f>COUNTIF($Z$1:Z423,Z423)</f>
        <v>8</v>
      </c>
      <c r="AB423" s="83">
        <f t="shared" si="282"/>
        <v>15</v>
      </c>
      <c r="AC423" s="122" t="str">
        <f>VLOOKUP(Z423,'module list'!A:B,2,0)</f>
        <v>AI</v>
      </c>
      <c r="AD423" s="122"/>
      <c r="AE423" s="32"/>
      <c r="AF423" s="33" t="s">
        <v>37</v>
      </c>
      <c r="AG423" s="16" t="str">
        <f t="shared" si="274"/>
        <v>12.1.6</v>
      </c>
      <c r="AH423" s="222" t="str">
        <f t="shared" si="272"/>
        <v>LT1200 FG quenc. wat.util. TK1200</v>
      </c>
      <c r="AI423" s="224"/>
      <c r="AJ423" s="16" t="str">
        <f t="shared" si="269"/>
        <v>LT1200</v>
      </c>
      <c r="AK423" s="16" t="str">
        <f t="shared" si="275"/>
        <v>P30</v>
      </c>
      <c r="AL423" s="16" t="str">
        <f t="shared" ref="AL423:AL431" si="289">MID(D423,4,2)</f>
        <v>LI</v>
      </c>
      <c r="AM423" s="16" t="str">
        <f t="shared" si="276"/>
        <v>1200</v>
      </c>
      <c r="AN423" s="16" t="str">
        <f t="shared" si="283"/>
        <v/>
      </c>
      <c r="AO423" s="16" t="str">
        <f t="shared" si="277"/>
        <v/>
      </c>
      <c r="AP423" s="16" t="str">
        <f t="shared" si="278"/>
        <v/>
      </c>
      <c r="AQ423" s="226"/>
      <c r="AR423" s="16" t="str">
        <f t="shared" si="279"/>
        <v>P30LI1200</v>
      </c>
      <c r="AS423" s="16" t="str">
        <f t="shared" si="280"/>
        <v>ok</v>
      </c>
      <c r="AW423" s="16" t="str">
        <f t="shared" si="284"/>
        <v>0</v>
      </c>
      <c r="AX423" s="16">
        <f t="shared" si="285"/>
        <v>100</v>
      </c>
      <c r="AY423" s="16" t="str">
        <f t="shared" si="281"/>
        <v>%</v>
      </c>
    </row>
    <row r="424" spans="1:51" ht="15" customHeight="1" x14ac:dyDescent="0.2">
      <c r="A424" s="16" t="str">
        <f t="shared" si="273"/>
        <v>ID-S01AP1030-00422</v>
      </c>
      <c r="B424" s="17">
        <v>422</v>
      </c>
      <c r="C424" s="17"/>
      <c r="D424" s="18" t="s">
        <v>941</v>
      </c>
      <c r="E424" s="19" t="s">
        <v>942</v>
      </c>
      <c r="F424" s="20"/>
      <c r="G424" s="21" t="s">
        <v>27</v>
      </c>
      <c r="H424" s="22" t="s">
        <v>28</v>
      </c>
      <c r="I424" s="23" t="s">
        <v>836</v>
      </c>
      <c r="J424" s="22" t="s">
        <v>837</v>
      </c>
      <c r="K424" s="22"/>
      <c r="L424" s="22" t="s">
        <v>31</v>
      </c>
      <c r="M424" s="23"/>
      <c r="N424" s="24"/>
      <c r="O424" s="63"/>
      <c r="P424" s="63"/>
      <c r="Q424" s="25" t="s">
        <v>42</v>
      </c>
      <c r="R424" s="26" t="s">
        <v>43</v>
      </c>
      <c r="S424" s="26" t="s">
        <v>44</v>
      </c>
      <c r="T424" s="26" t="s">
        <v>45</v>
      </c>
      <c r="U424" s="26" t="s">
        <v>46</v>
      </c>
      <c r="V424" s="34">
        <v>0</v>
      </c>
      <c r="W424" s="31"/>
      <c r="X424" s="22">
        <v>12</v>
      </c>
      <c r="Y424" s="152" t="str">
        <f t="shared" ref="Y424:Y426" si="290">AN424</f>
        <v>A</v>
      </c>
      <c r="Z424" s="139" t="s">
        <v>2924</v>
      </c>
      <c r="AA424" s="155">
        <f>COUNTIF($Z$1:Z424,Z424)</f>
        <v>19</v>
      </c>
      <c r="AB424" s="83">
        <f t="shared" si="282"/>
        <v>28</v>
      </c>
      <c r="AC424" s="122" t="str">
        <f>VLOOKUP(Z424,'module list'!A:B,2,0)</f>
        <v>DI</v>
      </c>
      <c r="AD424" s="122"/>
      <c r="AE424" s="32"/>
      <c r="AF424" s="33" t="s">
        <v>37</v>
      </c>
      <c r="AG424" s="16" t="str">
        <f t="shared" si="274"/>
        <v>12.1.5</v>
      </c>
      <c r="AH424" s="222" t="str">
        <f t="shared" si="272"/>
        <v>PM1200A FG quenc. wat.util. - in remote</v>
      </c>
      <c r="AI424" s="224"/>
      <c r="AJ424" s="16" t="str">
        <f t="shared" si="269"/>
        <v>PM1200A</v>
      </c>
      <c r="AK424" s="16" t="str">
        <f t="shared" si="275"/>
        <v>P30</v>
      </c>
      <c r="AL424" s="16" t="str">
        <f t="shared" si="289"/>
        <v>PM</v>
      </c>
      <c r="AM424" s="16" t="str">
        <f t="shared" si="276"/>
        <v>1200</v>
      </c>
      <c r="AN424" s="16" t="str">
        <f t="shared" si="283"/>
        <v>A</v>
      </c>
      <c r="AO424" s="16" t="str">
        <f t="shared" si="277"/>
        <v>_</v>
      </c>
      <c r="AP424" s="16">
        <f t="shared" si="278"/>
        <v>11</v>
      </c>
      <c r="AQ424" s="16" t="str">
        <f t="shared" ref="AQ424:AQ459" si="291">RIGHT(D424,LEN(D424)-FIND("_",D424))</f>
        <v>YLRE</v>
      </c>
      <c r="AR424" s="16" t="str">
        <f t="shared" si="279"/>
        <v>P30PM1200A_YLRE</v>
      </c>
      <c r="AS424" s="16" t="str">
        <f t="shared" si="280"/>
        <v>ok</v>
      </c>
      <c r="AW424" s="16" t="str">
        <f t="shared" si="284"/>
        <v/>
      </c>
      <c r="AX424" s="16" t="str">
        <f t="shared" si="285"/>
        <v/>
      </c>
      <c r="AY424" s="16">
        <f t="shared" si="281"/>
        <v>0</v>
      </c>
    </row>
    <row r="425" spans="1:51" ht="15" customHeight="1" x14ac:dyDescent="0.2">
      <c r="A425" s="16" t="str">
        <f t="shared" si="273"/>
        <v>ID-S01AP1030-00423</v>
      </c>
      <c r="B425" s="17">
        <v>423</v>
      </c>
      <c r="C425" s="17"/>
      <c r="D425" s="18" t="s">
        <v>943</v>
      </c>
      <c r="E425" s="19" t="s">
        <v>944</v>
      </c>
      <c r="F425" s="20"/>
      <c r="G425" s="21" t="s">
        <v>27</v>
      </c>
      <c r="H425" s="22" t="s">
        <v>28</v>
      </c>
      <c r="I425" s="23" t="s">
        <v>836</v>
      </c>
      <c r="J425" s="22" t="s">
        <v>837</v>
      </c>
      <c r="K425" s="22"/>
      <c r="L425" s="22" t="s">
        <v>31</v>
      </c>
      <c r="M425" s="23"/>
      <c r="N425" s="24"/>
      <c r="O425" s="63"/>
      <c r="P425" s="63"/>
      <c r="Q425" s="25" t="s">
        <v>42</v>
      </c>
      <c r="R425" s="26" t="s">
        <v>43</v>
      </c>
      <c r="S425" s="26" t="s">
        <v>44</v>
      </c>
      <c r="T425" s="26" t="s">
        <v>45</v>
      </c>
      <c r="U425" s="26" t="s">
        <v>46</v>
      </c>
      <c r="V425" s="34">
        <v>0</v>
      </c>
      <c r="W425" s="31"/>
      <c r="X425" s="22">
        <v>12</v>
      </c>
      <c r="Y425" s="152" t="str">
        <f t="shared" si="290"/>
        <v>A</v>
      </c>
      <c r="Z425" s="139" t="s">
        <v>2924</v>
      </c>
      <c r="AA425" s="155">
        <f>COUNTIF($Z$1:Z425,Z425)</f>
        <v>20</v>
      </c>
      <c r="AB425" s="83">
        <f t="shared" si="282"/>
        <v>28</v>
      </c>
      <c r="AC425" s="122" t="str">
        <f>VLOOKUP(Z425,'module list'!A:B,2,0)</f>
        <v>DI</v>
      </c>
      <c r="AD425" s="122"/>
      <c r="AE425" s="32"/>
      <c r="AF425" s="33" t="s">
        <v>37</v>
      </c>
      <c r="AG425" s="16" t="str">
        <f t="shared" si="274"/>
        <v>12.1.5</v>
      </c>
      <c r="AH425" s="222" t="str">
        <f t="shared" si="272"/>
        <v>PM1200A FG quenc. wat.util. - in running</v>
      </c>
      <c r="AI425" s="224"/>
      <c r="AJ425" s="16" t="str">
        <f t="shared" si="269"/>
        <v>PM1200A</v>
      </c>
      <c r="AK425" s="16" t="str">
        <f t="shared" si="275"/>
        <v>P30</v>
      </c>
      <c r="AL425" s="16" t="str">
        <f t="shared" si="289"/>
        <v>PM</v>
      </c>
      <c r="AM425" s="16" t="str">
        <f t="shared" si="276"/>
        <v>1200</v>
      </c>
      <c r="AN425" s="16" t="str">
        <f t="shared" si="283"/>
        <v>A</v>
      </c>
      <c r="AO425" s="16" t="str">
        <f t="shared" si="277"/>
        <v>_</v>
      </c>
      <c r="AP425" s="16">
        <f t="shared" si="278"/>
        <v>11</v>
      </c>
      <c r="AQ425" s="16" t="str">
        <f t="shared" si="291"/>
        <v>YLH</v>
      </c>
      <c r="AR425" s="16" t="str">
        <f t="shared" si="279"/>
        <v>P30PM1200A_YLH</v>
      </c>
      <c r="AS425" s="16" t="str">
        <f t="shared" si="280"/>
        <v>ok</v>
      </c>
      <c r="AW425" s="16" t="str">
        <f t="shared" si="284"/>
        <v/>
      </c>
      <c r="AX425" s="16" t="str">
        <f t="shared" si="285"/>
        <v/>
      </c>
      <c r="AY425" s="16">
        <f t="shared" si="281"/>
        <v>0</v>
      </c>
    </row>
    <row r="426" spans="1:51" ht="15" customHeight="1" x14ac:dyDescent="0.2">
      <c r="A426" s="16" t="str">
        <f t="shared" si="273"/>
        <v>ID-S01AP1030-00424</v>
      </c>
      <c r="B426" s="17">
        <v>424</v>
      </c>
      <c r="C426" s="17"/>
      <c r="D426" s="18" t="s">
        <v>945</v>
      </c>
      <c r="E426" s="19" t="s">
        <v>946</v>
      </c>
      <c r="F426" s="20"/>
      <c r="G426" s="21" t="s">
        <v>27</v>
      </c>
      <c r="H426" s="22" t="s">
        <v>28</v>
      </c>
      <c r="I426" s="23" t="s">
        <v>836</v>
      </c>
      <c r="J426" s="22" t="s">
        <v>837</v>
      </c>
      <c r="K426" s="22"/>
      <c r="L426" s="22" t="s">
        <v>31</v>
      </c>
      <c r="M426" s="23"/>
      <c r="N426" s="24"/>
      <c r="O426" s="63"/>
      <c r="P426" s="63"/>
      <c r="Q426" s="25" t="s">
        <v>42</v>
      </c>
      <c r="R426" s="26" t="s">
        <v>43</v>
      </c>
      <c r="S426" s="26" t="s">
        <v>51</v>
      </c>
      <c r="T426" s="26" t="s">
        <v>45</v>
      </c>
      <c r="U426" s="26" t="s">
        <v>46</v>
      </c>
      <c r="V426" s="34">
        <v>0</v>
      </c>
      <c r="W426" s="31"/>
      <c r="X426" s="22">
        <v>12</v>
      </c>
      <c r="Y426" s="152" t="str">
        <f t="shared" si="290"/>
        <v>A</v>
      </c>
      <c r="Z426" s="139" t="s">
        <v>2924</v>
      </c>
      <c r="AA426" s="155">
        <f>COUNTIF($Z$1:Z426,Z426)</f>
        <v>21</v>
      </c>
      <c r="AB426" s="83">
        <f t="shared" si="282"/>
        <v>28</v>
      </c>
      <c r="AC426" s="122" t="str">
        <f>VLOOKUP(Z426,'module list'!A:B,2,0)</f>
        <v>DI</v>
      </c>
      <c r="AD426" s="122"/>
      <c r="AE426" s="32"/>
      <c r="AF426" s="33" t="s">
        <v>37</v>
      </c>
      <c r="AG426" s="16" t="str">
        <f t="shared" si="274"/>
        <v>12.1.5</v>
      </c>
      <c r="AH426" s="222" t="str">
        <f t="shared" si="272"/>
        <v>PM1200A FG quenc. wat.util. - supply fault</v>
      </c>
      <c r="AI426" s="224"/>
      <c r="AJ426" s="16" t="str">
        <f t="shared" si="269"/>
        <v>PM1200A</v>
      </c>
      <c r="AK426" s="16" t="str">
        <f t="shared" si="275"/>
        <v>P30</v>
      </c>
      <c r="AL426" s="16" t="str">
        <f t="shared" si="289"/>
        <v>PM</v>
      </c>
      <c r="AM426" s="16" t="str">
        <f t="shared" si="276"/>
        <v>1200</v>
      </c>
      <c r="AN426" s="16" t="str">
        <f t="shared" si="283"/>
        <v>A</v>
      </c>
      <c r="AO426" s="16" t="str">
        <f t="shared" si="277"/>
        <v>_</v>
      </c>
      <c r="AP426" s="16">
        <f t="shared" si="278"/>
        <v>11</v>
      </c>
      <c r="AQ426" s="16" t="str">
        <f t="shared" si="291"/>
        <v>YSG</v>
      </c>
      <c r="AR426" s="16" t="str">
        <f t="shared" si="279"/>
        <v>P30PM1200A_YSG</v>
      </c>
      <c r="AS426" s="16" t="str">
        <f t="shared" si="280"/>
        <v>ok</v>
      </c>
      <c r="AW426" s="16" t="str">
        <f t="shared" si="284"/>
        <v/>
      </c>
      <c r="AX426" s="16" t="str">
        <f t="shared" si="285"/>
        <v/>
      </c>
      <c r="AY426" s="16">
        <f t="shared" si="281"/>
        <v>0</v>
      </c>
    </row>
    <row r="427" spans="1:51" ht="15" customHeight="1" x14ac:dyDescent="0.2">
      <c r="A427" s="16" t="str">
        <f t="shared" si="273"/>
        <v>ID-S01AP1030-00425</v>
      </c>
      <c r="B427" s="17">
        <v>425</v>
      </c>
      <c r="C427" s="17"/>
      <c r="D427" s="18" t="s">
        <v>947</v>
      </c>
      <c r="E427" s="19" t="s">
        <v>948</v>
      </c>
      <c r="F427" s="20"/>
      <c r="G427" s="21" t="s">
        <v>27</v>
      </c>
      <c r="H427" s="22" t="s">
        <v>28</v>
      </c>
      <c r="I427" s="23" t="s">
        <v>836</v>
      </c>
      <c r="J427" s="22" t="s">
        <v>837</v>
      </c>
      <c r="K427" s="22"/>
      <c r="L427" s="22" t="s">
        <v>31</v>
      </c>
      <c r="M427" s="23"/>
      <c r="N427" s="24"/>
      <c r="O427" s="63"/>
      <c r="P427" s="63"/>
      <c r="Q427" s="25" t="s">
        <v>54</v>
      </c>
      <c r="R427" s="26" t="s">
        <v>55</v>
      </c>
      <c r="S427" s="26" t="s">
        <v>44</v>
      </c>
      <c r="T427" s="26" t="s">
        <v>56</v>
      </c>
      <c r="U427" s="26" t="s">
        <v>57</v>
      </c>
      <c r="V427" s="34">
        <v>0</v>
      </c>
      <c r="W427" s="31"/>
      <c r="X427" s="22">
        <v>12</v>
      </c>
      <c r="Y427" s="152"/>
      <c r="Z427" s="139" t="s">
        <v>2948</v>
      </c>
      <c r="AA427" s="155">
        <f>COUNTIF($Z$1:Z427,Z427)</f>
        <v>11</v>
      </c>
      <c r="AB427" s="83">
        <f t="shared" si="282"/>
        <v>31</v>
      </c>
      <c r="AC427" s="122" t="str">
        <f>VLOOKUP(Z427,'module list'!A:B,2,0)</f>
        <v>DO</v>
      </c>
      <c r="AD427" s="122"/>
      <c r="AE427" s="32"/>
      <c r="AF427" s="33" t="s">
        <v>37</v>
      </c>
      <c r="AG427" s="16" t="str">
        <f t="shared" si="274"/>
        <v>12.1.5</v>
      </c>
      <c r="AH427" s="222" t="str">
        <f t="shared" si="272"/>
        <v>PM1200A FG quenc. wat.util. - start/stop</v>
      </c>
      <c r="AI427" s="224"/>
      <c r="AJ427" s="16" t="str">
        <f t="shared" si="269"/>
        <v>PM1200A</v>
      </c>
      <c r="AK427" s="16" t="str">
        <f t="shared" si="275"/>
        <v>P30</v>
      </c>
      <c r="AL427" s="16" t="str">
        <f t="shared" si="289"/>
        <v>PM</v>
      </c>
      <c r="AM427" s="16" t="str">
        <f t="shared" si="276"/>
        <v>1200</v>
      </c>
      <c r="AN427" s="16" t="str">
        <f t="shared" si="283"/>
        <v>A</v>
      </c>
      <c r="AO427" s="16" t="str">
        <f t="shared" si="277"/>
        <v>_</v>
      </c>
      <c r="AP427" s="16">
        <f t="shared" si="278"/>
        <v>11</v>
      </c>
      <c r="AQ427" s="16" t="str">
        <f t="shared" si="291"/>
        <v>HSH</v>
      </c>
      <c r="AR427" s="16" t="str">
        <f t="shared" si="279"/>
        <v>P30PM1200A_HSH</v>
      </c>
      <c r="AS427" s="16" t="str">
        <f t="shared" si="280"/>
        <v>ok</v>
      </c>
      <c r="AW427" s="16" t="str">
        <f t="shared" si="284"/>
        <v/>
      </c>
      <c r="AX427" s="16" t="str">
        <f t="shared" si="285"/>
        <v/>
      </c>
      <c r="AY427" s="16">
        <f t="shared" si="281"/>
        <v>0</v>
      </c>
    </row>
    <row r="428" spans="1:51" ht="15" customHeight="1" x14ac:dyDescent="0.2">
      <c r="A428" s="16" t="str">
        <f t="shared" si="273"/>
        <v>ID-S01AP1030-00426</v>
      </c>
      <c r="B428" s="17">
        <v>426</v>
      </c>
      <c r="C428" s="17"/>
      <c r="D428" s="18" t="s">
        <v>949</v>
      </c>
      <c r="E428" s="19" t="s">
        <v>950</v>
      </c>
      <c r="F428" s="20"/>
      <c r="G428" s="21" t="s">
        <v>27</v>
      </c>
      <c r="H428" s="22" t="s">
        <v>28</v>
      </c>
      <c r="I428" s="23" t="s">
        <v>836</v>
      </c>
      <c r="J428" s="22" t="s">
        <v>837</v>
      </c>
      <c r="K428" s="22"/>
      <c r="L428" s="22" t="s">
        <v>31</v>
      </c>
      <c r="M428" s="23"/>
      <c r="N428" s="24"/>
      <c r="O428" s="63"/>
      <c r="P428" s="63"/>
      <c r="Q428" s="25" t="s">
        <v>42</v>
      </c>
      <c r="R428" s="26" t="s">
        <v>43</v>
      </c>
      <c r="S428" s="26" t="s">
        <v>44</v>
      </c>
      <c r="T428" s="26" t="s">
        <v>45</v>
      </c>
      <c r="U428" s="26" t="s">
        <v>46</v>
      </c>
      <c r="V428" s="34">
        <v>0</v>
      </c>
      <c r="W428" s="31"/>
      <c r="X428" s="22">
        <v>12</v>
      </c>
      <c r="Y428" s="152" t="str">
        <f t="shared" ref="Y428:Y430" si="292">AN428</f>
        <v>B</v>
      </c>
      <c r="Z428" s="142" t="s">
        <v>2941</v>
      </c>
      <c r="AA428" s="155">
        <f>COUNTIF($Z$1:Z428,Z428)</f>
        <v>19</v>
      </c>
      <c r="AB428" s="83">
        <f t="shared" si="282"/>
        <v>24</v>
      </c>
      <c r="AC428" s="122" t="str">
        <f>VLOOKUP(Z428,'module list'!A:B,2,0)</f>
        <v>DI</v>
      </c>
      <c r="AD428" s="122"/>
      <c r="AE428" s="32"/>
      <c r="AF428" s="33" t="s">
        <v>37</v>
      </c>
      <c r="AG428" s="16" t="str">
        <f t="shared" si="274"/>
        <v>12.1.6</v>
      </c>
      <c r="AH428" s="222" t="str">
        <f t="shared" si="272"/>
        <v>PM1200B FG quenc. wat.util. - in remote</v>
      </c>
      <c r="AI428" s="224"/>
      <c r="AJ428" s="16" t="str">
        <f t="shared" si="269"/>
        <v>PM1200B</v>
      </c>
      <c r="AK428" s="16" t="str">
        <f t="shared" si="275"/>
        <v>P30</v>
      </c>
      <c r="AL428" s="16" t="str">
        <f t="shared" si="289"/>
        <v>PM</v>
      </c>
      <c r="AM428" s="16" t="str">
        <f t="shared" si="276"/>
        <v>1200</v>
      </c>
      <c r="AN428" s="16" t="str">
        <f t="shared" si="283"/>
        <v>B</v>
      </c>
      <c r="AO428" s="16" t="str">
        <f t="shared" si="277"/>
        <v>_</v>
      </c>
      <c r="AP428" s="16">
        <f t="shared" si="278"/>
        <v>11</v>
      </c>
      <c r="AQ428" s="16" t="str">
        <f t="shared" si="291"/>
        <v>YLRE</v>
      </c>
      <c r="AR428" s="16" t="str">
        <f t="shared" si="279"/>
        <v>P30PM1200B_YLRE</v>
      </c>
      <c r="AS428" s="16" t="str">
        <f t="shared" si="280"/>
        <v>ok</v>
      </c>
      <c r="AW428" s="16" t="str">
        <f t="shared" si="284"/>
        <v/>
      </c>
      <c r="AX428" s="16" t="str">
        <f t="shared" si="285"/>
        <v/>
      </c>
      <c r="AY428" s="16">
        <f t="shared" si="281"/>
        <v>0</v>
      </c>
    </row>
    <row r="429" spans="1:51" ht="15" customHeight="1" x14ac:dyDescent="0.2">
      <c r="A429" s="16" t="str">
        <f t="shared" si="273"/>
        <v>ID-S01AP1030-00427</v>
      </c>
      <c r="B429" s="17">
        <v>427</v>
      </c>
      <c r="C429" s="17"/>
      <c r="D429" s="18" t="s">
        <v>951</v>
      </c>
      <c r="E429" s="19" t="s">
        <v>952</v>
      </c>
      <c r="F429" s="20"/>
      <c r="G429" s="21" t="s">
        <v>27</v>
      </c>
      <c r="H429" s="22" t="s">
        <v>28</v>
      </c>
      <c r="I429" s="23" t="s">
        <v>836</v>
      </c>
      <c r="J429" s="22" t="s">
        <v>837</v>
      </c>
      <c r="K429" s="22"/>
      <c r="L429" s="22" t="s">
        <v>31</v>
      </c>
      <c r="M429" s="23"/>
      <c r="N429" s="24"/>
      <c r="O429" s="63"/>
      <c r="P429" s="63"/>
      <c r="Q429" s="25" t="s">
        <v>42</v>
      </c>
      <c r="R429" s="26" t="s">
        <v>43</v>
      </c>
      <c r="S429" s="26" t="s">
        <v>44</v>
      </c>
      <c r="T429" s="26" t="s">
        <v>45</v>
      </c>
      <c r="U429" s="26" t="s">
        <v>46</v>
      </c>
      <c r="V429" s="34">
        <v>0</v>
      </c>
      <c r="W429" s="31"/>
      <c r="X429" s="22">
        <v>12</v>
      </c>
      <c r="Y429" s="152" t="str">
        <f t="shared" si="292"/>
        <v>B</v>
      </c>
      <c r="Z429" s="142" t="s">
        <v>2941</v>
      </c>
      <c r="AA429" s="155">
        <f>COUNTIF($Z$1:Z429,Z429)</f>
        <v>20</v>
      </c>
      <c r="AB429" s="83">
        <f t="shared" si="282"/>
        <v>24</v>
      </c>
      <c r="AC429" s="122" t="str">
        <f>VLOOKUP(Z429,'module list'!A:B,2,0)</f>
        <v>DI</v>
      </c>
      <c r="AD429" s="122"/>
      <c r="AE429" s="32"/>
      <c r="AF429" s="33" t="s">
        <v>37</v>
      </c>
      <c r="AG429" s="16" t="str">
        <f t="shared" si="274"/>
        <v>12.1.6</v>
      </c>
      <c r="AH429" s="222" t="str">
        <f t="shared" si="272"/>
        <v>PM1200B FG quenc. wat.util. - in running</v>
      </c>
      <c r="AI429" s="224"/>
      <c r="AJ429" s="16" t="str">
        <f t="shared" si="269"/>
        <v>PM1200B</v>
      </c>
      <c r="AK429" s="16" t="str">
        <f t="shared" si="275"/>
        <v>P30</v>
      </c>
      <c r="AL429" s="16" t="str">
        <f t="shared" si="289"/>
        <v>PM</v>
      </c>
      <c r="AM429" s="16" t="str">
        <f t="shared" si="276"/>
        <v>1200</v>
      </c>
      <c r="AN429" s="16" t="str">
        <f t="shared" si="283"/>
        <v>B</v>
      </c>
      <c r="AO429" s="16" t="str">
        <f t="shared" si="277"/>
        <v>_</v>
      </c>
      <c r="AP429" s="16">
        <f t="shared" si="278"/>
        <v>11</v>
      </c>
      <c r="AQ429" s="16" t="str">
        <f t="shared" si="291"/>
        <v>YLH</v>
      </c>
      <c r="AR429" s="16" t="str">
        <f t="shared" si="279"/>
        <v>P30PM1200B_YLH</v>
      </c>
      <c r="AS429" s="16" t="str">
        <f t="shared" si="280"/>
        <v>ok</v>
      </c>
      <c r="AW429" s="16" t="str">
        <f t="shared" si="284"/>
        <v/>
      </c>
      <c r="AX429" s="16" t="str">
        <f t="shared" si="285"/>
        <v/>
      </c>
      <c r="AY429" s="16">
        <f t="shared" si="281"/>
        <v>0</v>
      </c>
    </row>
    <row r="430" spans="1:51" ht="15" customHeight="1" x14ac:dyDescent="0.2">
      <c r="A430" s="16" t="str">
        <f t="shared" si="273"/>
        <v>ID-S01AP1030-00428</v>
      </c>
      <c r="B430" s="17">
        <v>428</v>
      </c>
      <c r="C430" s="17"/>
      <c r="D430" s="18" t="s">
        <v>953</v>
      </c>
      <c r="E430" s="19" t="s">
        <v>954</v>
      </c>
      <c r="F430" s="20"/>
      <c r="G430" s="21" t="s">
        <v>27</v>
      </c>
      <c r="H430" s="22" t="s">
        <v>28</v>
      </c>
      <c r="I430" s="23" t="s">
        <v>836</v>
      </c>
      <c r="J430" s="22" t="s">
        <v>837</v>
      </c>
      <c r="K430" s="22"/>
      <c r="L430" s="22" t="s">
        <v>31</v>
      </c>
      <c r="M430" s="23"/>
      <c r="N430" s="24"/>
      <c r="O430" s="63"/>
      <c r="P430" s="63"/>
      <c r="Q430" s="25" t="s">
        <v>42</v>
      </c>
      <c r="R430" s="26" t="s">
        <v>43</v>
      </c>
      <c r="S430" s="26" t="s">
        <v>51</v>
      </c>
      <c r="T430" s="26" t="s">
        <v>45</v>
      </c>
      <c r="U430" s="26" t="s">
        <v>46</v>
      </c>
      <c r="V430" s="34">
        <v>0</v>
      </c>
      <c r="W430" s="31"/>
      <c r="X430" s="22">
        <v>12</v>
      </c>
      <c r="Y430" s="152" t="str">
        <f t="shared" si="292"/>
        <v>B</v>
      </c>
      <c r="Z430" s="142" t="s">
        <v>2941</v>
      </c>
      <c r="AA430" s="155">
        <f>COUNTIF($Z$1:Z430,Z430)</f>
        <v>21</v>
      </c>
      <c r="AB430" s="83">
        <f t="shared" si="282"/>
        <v>24</v>
      </c>
      <c r="AC430" s="122" t="str">
        <f>VLOOKUP(Z430,'module list'!A:B,2,0)</f>
        <v>DI</v>
      </c>
      <c r="AD430" s="122"/>
      <c r="AE430" s="32"/>
      <c r="AF430" s="33" t="s">
        <v>37</v>
      </c>
      <c r="AG430" s="16" t="str">
        <f t="shared" si="274"/>
        <v>12.1.6</v>
      </c>
      <c r="AH430" s="222" t="str">
        <f t="shared" si="272"/>
        <v>PM1200B FG quenc. wat.util. - supply fault</v>
      </c>
      <c r="AI430" s="224"/>
      <c r="AJ430" s="16" t="str">
        <f t="shared" si="269"/>
        <v>PM1200B</v>
      </c>
      <c r="AK430" s="16" t="str">
        <f t="shared" si="275"/>
        <v>P30</v>
      </c>
      <c r="AL430" s="16" t="str">
        <f t="shared" si="289"/>
        <v>PM</v>
      </c>
      <c r="AM430" s="16" t="str">
        <f t="shared" si="276"/>
        <v>1200</v>
      </c>
      <c r="AN430" s="16" t="str">
        <f t="shared" si="283"/>
        <v>B</v>
      </c>
      <c r="AO430" s="16" t="str">
        <f t="shared" si="277"/>
        <v>_</v>
      </c>
      <c r="AP430" s="16">
        <f t="shared" si="278"/>
        <v>11</v>
      </c>
      <c r="AQ430" s="16" t="str">
        <f t="shared" si="291"/>
        <v>YSG</v>
      </c>
      <c r="AR430" s="16" t="str">
        <f t="shared" si="279"/>
        <v>P30PM1200B_YSG</v>
      </c>
      <c r="AS430" s="16" t="str">
        <f t="shared" si="280"/>
        <v>ok</v>
      </c>
      <c r="AW430" s="16" t="str">
        <f t="shared" si="284"/>
        <v/>
      </c>
      <c r="AX430" s="16" t="str">
        <f t="shared" si="285"/>
        <v/>
      </c>
      <c r="AY430" s="16">
        <f t="shared" si="281"/>
        <v>0</v>
      </c>
    </row>
    <row r="431" spans="1:51" ht="15" customHeight="1" x14ac:dyDescent="0.2">
      <c r="A431" s="16" t="str">
        <f t="shared" si="273"/>
        <v>ID-S01AP1030-00429</v>
      </c>
      <c r="B431" s="17">
        <v>429</v>
      </c>
      <c r="C431" s="17"/>
      <c r="D431" s="18" t="s">
        <v>955</v>
      </c>
      <c r="E431" s="19" t="s">
        <v>956</v>
      </c>
      <c r="F431" s="20"/>
      <c r="G431" s="21" t="s">
        <v>27</v>
      </c>
      <c r="H431" s="22" t="s">
        <v>28</v>
      </c>
      <c r="I431" s="23" t="s">
        <v>836</v>
      </c>
      <c r="J431" s="22" t="s">
        <v>837</v>
      </c>
      <c r="K431" s="22"/>
      <c r="L431" s="22" t="s">
        <v>31</v>
      </c>
      <c r="M431" s="23"/>
      <c r="N431" s="24"/>
      <c r="O431" s="63"/>
      <c r="P431" s="63"/>
      <c r="Q431" s="25" t="s">
        <v>54</v>
      </c>
      <c r="R431" s="26" t="s">
        <v>55</v>
      </c>
      <c r="S431" s="26" t="s">
        <v>44</v>
      </c>
      <c r="T431" s="26" t="s">
        <v>56</v>
      </c>
      <c r="U431" s="26" t="s">
        <v>57</v>
      </c>
      <c r="V431" s="34">
        <v>0</v>
      </c>
      <c r="W431" s="31"/>
      <c r="X431" s="22">
        <v>12</v>
      </c>
      <c r="Y431" s="152"/>
      <c r="Z431" s="139" t="s">
        <v>2948</v>
      </c>
      <c r="AA431" s="155">
        <f>COUNTIF($Z$1:Z431,Z431)</f>
        <v>12</v>
      </c>
      <c r="AB431" s="83">
        <f t="shared" si="282"/>
        <v>31</v>
      </c>
      <c r="AC431" s="122" t="str">
        <f>VLOOKUP(Z431,'module list'!A:B,2,0)</f>
        <v>DO</v>
      </c>
      <c r="AD431" s="122"/>
      <c r="AE431" s="32"/>
      <c r="AF431" s="33" t="s">
        <v>37</v>
      </c>
      <c r="AG431" s="16" t="str">
        <f t="shared" si="274"/>
        <v>12.1.5</v>
      </c>
      <c r="AH431" s="222" t="str">
        <f t="shared" si="272"/>
        <v>PM1200B FG quenc. wat.util. - start/stop</v>
      </c>
      <c r="AI431" s="224"/>
      <c r="AJ431" s="16" t="str">
        <f t="shared" si="269"/>
        <v>PM1200B</v>
      </c>
      <c r="AK431" s="16" t="str">
        <f t="shared" si="275"/>
        <v>P30</v>
      </c>
      <c r="AL431" s="16" t="str">
        <f t="shared" si="289"/>
        <v>PM</v>
      </c>
      <c r="AM431" s="16" t="str">
        <f t="shared" si="276"/>
        <v>1200</v>
      </c>
      <c r="AN431" s="16" t="str">
        <f t="shared" si="283"/>
        <v>B</v>
      </c>
      <c r="AO431" s="16" t="str">
        <f t="shared" si="277"/>
        <v>_</v>
      </c>
      <c r="AP431" s="16">
        <f t="shared" si="278"/>
        <v>11</v>
      </c>
      <c r="AQ431" s="16" t="str">
        <f t="shared" si="291"/>
        <v>HSH</v>
      </c>
      <c r="AR431" s="16" t="str">
        <f t="shared" si="279"/>
        <v>P30PM1200B_HSH</v>
      </c>
      <c r="AS431" s="16" t="str">
        <f t="shared" si="280"/>
        <v>ok</v>
      </c>
      <c r="AW431" s="16" t="str">
        <f t="shared" si="284"/>
        <v/>
      </c>
      <c r="AX431" s="16" t="str">
        <f t="shared" si="285"/>
        <v/>
      </c>
      <c r="AY431" s="16">
        <f t="shared" si="281"/>
        <v>0</v>
      </c>
    </row>
    <row r="432" spans="1:51" ht="15" customHeight="1" x14ac:dyDescent="0.2">
      <c r="A432" s="16" t="str">
        <f t="shared" si="273"/>
        <v>ID-S01AP1030-00430</v>
      </c>
      <c r="B432" s="17">
        <v>430</v>
      </c>
      <c r="C432" s="17"/>
      <c r="D432" s="18" t="s">
        <v>957</v>
      </c>
      <c r="E432" s="19" t="s">
        <v>958</v>
      </c>
      <c r="F432" s="20"/>
      <c r="G432" s="21" t="s">
        <v>27</v>
      </c>
      <c r="H432" s="22" t="s">
        <v>28</v>
      </c>
      <c r="I432" s="23" t="s">
        <v>836</v>
      </c>
      <c r="J432" s="22" t="s">
        <v>959</v>
      </c>
      <c r="K432" s="22"/>
      <c r="L432" s="22" t="s">
        <v>31</v>
      </c>
      <c r="M432" s="23"/>
      <c r="N432" s="24"/>
      <c r="O432" s="63"/>
      <c r="P432" s="63"/>
      <c r="Q432" s="25" t="s">
        <v>42</v>
      </c>
      <c r="R432" s="26" t="s">
        <v>43</v>
      </c>
      <c r="S432" s="26" t="s">
        <v>44</v>
      </c>
      <c r="T432" s="26" t="s">
        <v>45</v>
      </c>
      <c r="U432" s="26" t="s">
        <v>46</v>
      </c>
      <c r="V432" s="34">
        <v>0</v>
      </c>
      <c r="W432" s="31"/>
      <c r="X432" s="22">
        <v>12</v>
      </c>
      <c r="Y432" s="152"/>
      <c r="Z432" s="139" t="s">
        <v>2934</v>
      </c>
      <c r="AA432" s="155">
        <f>COUNTIF($Z$1:Z432,Z432)</f>
        <v>12</v>
      </c>
      <c r="AB432" s="83">
        <f t="shared" si="282"/>
        <v>19</v>
      </c>
      <c r="AC432" s="122" t="str">
        <f>VLOOKUP(Z432,'module list'!A:B,2,0)</f>
        <v>DI</v>
      </c>
      <c r="AD432" s="122"/>
      <c r="AE432" s="32"/>
      <c r="AF432" s="33" t="s">
        <v>37</v>
      </c>
      <c r="AG432" s="16" t="str">
        <f t="shared" si="274"/>
        <v>12.1.7</v>
      </c>
      <c r="AH432" s="222" t="str">
        <f t="shared" si="272"/>
        <v>POV1100 FG quenc. inlet QT1100 - opened</v>
      </c>
      <c r="AI432" s="224"/>
      <c r="AJ432" s="16" t="str">
        <f t="shared" si="269"/>
        <v>POV1100</v>
      </c>
      <c r="AK432" s="16" t="str">
        <f t="shared" si="275"/>
        <v>P30</v>
      </c>
      <c r="AL432" s="16" t="str">
        <f t="shared" ref="AL432:AL459" si="293">MID(D432,4,3)</f>
        <v>POV</v>
      </c>
      <c r="AM432" s="16" t="str">
        <f t="shared" si="276"/>
        <v>1100</v>
      </c>
      <c r="AO432" s="16" t="str">
        <f t="shared" si="277"/>
        <v>_</v>
      </c>
      <c r="AP432" s="16">
        <f t="shared" si="278"/>
        <v>11</v>
      </c>
      <c r="AQ432" s="16" t="str">
        <f t="shared" si="291"/>
        <v>ZSH</v>
      </c>
      <c r="AR432" s="16" t="str">
        <f t="shared" si="279"/>
        <v>P30POV1100_ZSH</v>
      </c>
      <c r="AS432" s="16" t="str">
        <f t="shared" si="280"/>
        <v>ok</v>
      </c>
      <c r="AW432" s="16" t="str">
        <f t="shared" si="284"/>
        <v/>
      </c>
      <c r="AX432" s="16" t="str">
        <f t="shared" si="285"/>
        <v/>
      </c>
      <c r="AY432" s="16">
        <f t="shared" si="281"/>
        <v>0</v>
      </c>
    </row>
    <row r="433" spans="1:51" ht="15" customHeight="1" x14ac:dyDescent="0.2">
      <c r="A433" s="16" t="str">
        <f t="shared" si="273"/>
        <v>ID-S01AP1030-00431</v>
      </c>
      <c r="B433" s="17">
        <v>431</v>
      </c>
      <c r="C433" s="17"/>
      <c r="D433" s="18" t="s">
        <v>960</v>
      </c>
      <c r="E433" s="19" t="s">
        <v>961</v>
      </c>
      <c r="F433" s="20"/>
      <c r="G433" s="21" t="s">
        <v>27</v>
      </c>
      <c r="H433" s="22" t="s">
        <v>28</v>
      </c>
      <c r="I433" s="23" t="s">
        <v>836</v>
      </c>
      <c r="J433" s="22" t="s">
        <v>959</v>
      </c>
      <c r="K433" s="22"/>
      <c r="L433" s="22" t="s">
        <v>31</v>
      </c>
      <c r="M433" s="23"/>
      <c r="N433" s="24"/>
      <c r="O433" s="63"/>
      <c r="P433" s="63"/>
      <c r="Q433" s="25" t="s">
        <v>42</v>
      </c>
      <c r="R433" s="26" t="s">
        <v>43</v>
      </c>
      <c r="S433" s="26" t="s">
        <v>44</v>
      </c>
      <c r="T433" s="26" t="s">
        <v>45</v>
      </c>
      <c r="U433" s="26" t="s">
        <v>46</v>
      </c>
      <c r="V433" s="34">
        <v>0</v>
      </c>
      <c r="W433" s="31"/>
      <c r="X433" s="22">
        <v>12</v>
      </c>
      <c r="Y433" s="152"/>
      <c r="Z433" s="139" t="s">
        <v>2934</v>
      </c>
      <c r="AA433" s="155">
        <f>COUNTIF($Z$1:Z433,Z433)</f>
        <v>13</v>
      </c>
      <c r="AB433" s="83">
        <f t="shared" si="282"/>
        <v>19</v>
      </c>
      <c r="AC433" s="122" t="str">
        <f>VLOOKUP(Z433,'module list'!A:B,2,0)</f>
        <v>DI</v>
      </c>
      <c r="AD433" s="122"/>
      <c r="AE433" s="32"/>
      <c r="AF433" s="33" t="s">
        <v>37</v>
      </c>
      <c r="AG433" s="16" t="str">
        <f t="shared" si="274"/>
        <v>12.1.7</v>
      </c>
      <c r="AH433" s="222" t="str">
        <f t="shared" si="272"/>
        <v>POV1100 FG quenc. inlet QT1100 - closed</v>
      </c>
      <c r="AI433" s="224"/>
      <c r="AJ433" s="16" t="str">
        <f t="shared" si="269"/>
        <v>POV1100</v>
      </c>
      <c r="AK433" s="16" t="str">
        <f t="shared" si="275"/>
        <v>P30</v>
      </c>
      <c r="AL433" s="16" t="str">
        <f t="shared" si="293"/>
        <v>POV</v>
      </c>
      <c r="AM433" s="16" t="str">
        <f t="shared" si="276"/>
        <v>1100</v>
      </c>
      <c r="AO433" s="16" t="str">
        <f t="shared" si="277"/>
        <v>_</v>
      </c>
      <c r="AP433" s="16">
        <f t="shared" si="278"/>
        <v>11</v>
      </c>
      <c r="AQ433" s="16" t="str">
        <f t="shared" si="291"/>
        <v>ZSL</v>
      </c>
      <c r="AR433" s="16" t="str">
        <f t="shared" si="279"/>
        <v>P30POV1100_ZSL</v>
      </c>
      <c r="AS433" s="16" t="str">
        <f t="shared" si="280"/>
        <v>ok</v>
      </c>
      <c r="AW433" s="16" t="str">
        <f t="shared" si="284"/>
        <v/>
      </c>
      <c r="AX433" s="16" t="str">
        <f t="shared" si="285"/>
        <v/>
      </c>
      <c r="AY433" s="16">
        <f t="shared" si="281"/>
        <v>0</v>
      </c>
    </row>
    <row r="434" spans="1:51" ht="15" customHeight="1" x14ac:dyDescent="0.2">
      <c r="A434" s="16" t="str">
        <f t="shared" si="273"/>
        <v>ID-S01AP1030-00432</v>
      </c>
      <c r="B434" s="17">
        <v>432</v>
      </c>
      <c r="C434" s="17"/>
      <c r="D434" s="18" t="s">
        <v>962</v>
      </c>
      <c r="E434" s="19" t="s">
        <v>963</v>
      </c>
      <c r="F434" s="20"/>
      <c r="G434" s="21" t="s">
        <v>27</v>
      </c>
      <c r="H434" s="22" t="s">
        <v>28</v>
      </c>
      <c r="I434" s="23" t="s">
        <v>836</v>
      </c>
      <c r="J434" s="22" t="s">
        <v>959</v>
      </c>
      <c r="K434" s="22"/>
      <c r="L434" s="22" t="s">
        <v>31</v>
      </c>
      <c r="M434" s="23"/>
      <c r="N434" s="24"/>
      <c r="O434" s="63"/>
      <c r="P434" s="63"/>
      <c r="Q434" s="25" t="s">
        <v>54</v>
      </c>
      <c r="R434" s="26" t="s">
        <v>201</v>
      </c>
      <c r="S434" s="26" t="s">
        <v>44</v>
      </c>
      <c r="T434" s="26" t="s">
        <v>56</v>
      </c>
      <c r="U434" s="26" t="s">
        <v>46</v>
      </c>
      <c r="V434" s="34">
        <v>0</v>
      </c>
      <c r="W434" s="31"/>
      <c r="X434" s="22">
        <v>12</v>
      </c>
      <c r="Y434" s="152"/>
      <c r="Z434" s="139" t="s">
        <v>2949</v>
      </c>
      <c r="AA434" s="155">
        <f>COUNTIF($Z$1:Z434,Z434)</f>
        <v>22</v>
      </c>
      <c r="AB434" s="83">
        <f t="shared" si="282"/>
        <v>30</v>
      </c>
      <c r="AC434" s="122" t="str">
        <f>VLOOKUP(Z434,'module list'!A:B,2,0)</f>
        <v>DO</v>
      </c>
      <c r="AD434" s="122"/>
      <c r="AE434" s="32"/>
      <c r="AF434" s="33" t="s">
        <v>37</v>
      </c>
      <c r="AG434" s="16" t="str">
        <f t="shared" si="274"/>
        <v>12.1.6</v>
      </c>
      <c r="AH434" s="222" t="str">
        <f t="shared" si="272"/>
        <v>POV1100 FG quenc. inlet QT1100 - open</v>
      </c>
      <c r="AI434" s="224"/>
      <c r="AJ434" s="16" t="str">
        <f t="shared" si="269"/>
        <v>POV1100</v>
      </c>
      <c r="AK434" s="16" t="str">
        <f t="shared" si="275"/>
        <v>P30</v>
      </c>
      <c r="AL434" s="16" t="str">
        <f t="shared" si="293"/>
        <v>POV</v>
      </c>
      <c r="AM434" s="16" t="str">
        <f t="shared" si="276"/>
        <v>1100</v>
      </c>
      <c r="AO434" s="16" t="str">
        <f t="shared" si="277"/>
        <v>_</v>
      </c>
      <c r="AP434" s="16">
        <f t="shared" si="278"/>
        <v>11</v>
      </c>
      <c r="AQ434" s="16" t="str">
        <f t="shared" si="291"/>
        <v>HSH</v>
      </c>
      <c r="AR434" s="16" t="str">
        <f t="shared" si="279"/>
        <v>P30POV1100_HSH</v>
      </c>
      <c r="AS434" s="16" t="str">
        <f t="shared" si="280"/>
        <v>ok</v>
      </c>
      <c r="AW434" s="16" t="str">
        <f t="shared" si="284"/>
        <v/>
      </c>
      <c r="AX434" s="16" t="str">
        <f t="shared" si="285"/>
        <v/>
      </c>
      <c r="AY434" s="16">
        <f t="shared" si="281"/>
        <v>0</v>
      </c>
    </row>
    <row r="435" spans="1:51" ht="15" customHeight="1" x14ac:dyDescent="0.2">
      <c r="A435" s="16" t="str">
        <f t="shared" si="273"/>
        <v>ID-S01AP1030-00433</v>
      </c>
      <c r="B435" s="17">
        <v>433</v>
      </c>
      <c r="C435" s="17"/>
      <c r="D435" s="18" t="s">
        <v>964</v>
      </c>
      <c r="E435" s="19" t="s">
        <v>965</v>
      </c>
      <c r="F435" s="20"/>
      <c r="G435" s="21" t="s">
        <v>27</v>
      </c>
      <c r="H435" s="22" t="s">
        <v>28</v>
      </c>
      <c r="I435" s="23" t="s">
        <v>836</v>
      </c>
      <c r="J435" s="22" t="s">
        <v>959</v>
      </c>
      <c r="K435" s="22"/>
      <c r="L435" s="22" t="s">
        <v>31</v>
      </c>
      <c r="M435" s="23"/>
      <c r="N435" s="24"/>
      <c r="O435" s="63"/>
      <c r="P435" s="63"/>
      <c r="Q435" s="25" t="s">
        <v>54</v>
      </c>
      <c r="R435" s="26" t="s">
        <v>201</v>
      </c>
      <c r="S435" s="26" t="s">
        <v>44</v>
      </c>
      <c r="T435" s="26" t="s">
        <v>56</v>
      </c>
      <c r="U435" s="26" t="s">
        <v>46</v>
      </c>
      <c r="V435" s="34">
        <v>0</v>
      </c>
      <c r="W435" s="31"/>
      <c r="X435" s="22">
        <v>12</v>
      </c>
      <c r="Y435" s="152"/>
      <c r="Z435" s="139" t="s">
        <v>2949</v>
      </c>
      <c r="AA435" s="155">
        <f>COUNTIF($Z$1:Z435,Z435)</f>
        <v>23</v>
      </c>
      <c r="AB435" s="83">
        <f t="shared" si="282"/>
        <v>30</v>
      </c>
      <c r="AC435" s="122" t="str">
        <f>VLOOKUP(Z435,'module list'!A:B,2,0)</f>
        <v>DO</v>
      </c>
      <c r="AD435" s="122"/>
      <c r="AE435" s="32"/>
      <c r="AF435" s="33" t="s">
        <v>37</v>
      </c>
      <c r="AG435" s="16" t="str">
        <f t="shared" si="274"/>
        <v>12.1.6</v>
      </c>
      <c r="AH435" s="222" t="str">
        <f t="shared" si="272"/>
        <v>POV1100 FG quenc. inlet QT1100 - close</v>
      </c>
      <c r="AI435" s="224"/>
      <c r="AJ435" s="16" t="str">
        <f t="shared" si="269"/>
        <v>POV1100</v>
      </c>
      <c r="AK435" s="16" t="str">
        <f t="shared" si="275"/>
        <v>P30</v>
      </c>
      <c r="AL435" s="16" t="str">
        <f t="shared" si="293"/>
        <v>POV</v>
      </c>
      <c r="AM435" s="16" t="str">
        <f t="shared" si="276"/>
        <v>1100</v>
      </c>
      <c r="AO435" s="16" t="str">
        <f t="shared" si="277"/>
        <v>_</v>
      </c>
      <c r="AP435" s="16">
        <f t="shared" si="278"/>
        <v>11</v>
      </c>
      <c r="AQ435" s="16" t="str">
        <f t="shared" si="291"/>
        <v>HSL</v>
      </c>
      <c r="AR435" s="16" t="str">
        <f t="shared" si="279"/>
        <v>P30POV1100_HSL</v>
      </c>
      <c r="AS435" s="16" t="str">
        <f t="shared" si="280"/>
        <v>ok</v>
      </c>
      <c r="AW435" s="16" t="str">
        <f t="shared" si="284"/>
        <v/>
      </c>
      <c r="AX435" s="16" t="str">
        <f t="shared" si="285"/>
        <v/>
      </c>
      <c r="AY435" s="16">
        <f t="shared" si="281"/>
        <v>0</v>
      </c>
    </row>
    <row r="436" spans="1:51" ht="15" customHeight="1" x14ac:dyDescent="0.2">
      <c r="A436" s="16" t="str">
        <f t="shared" si="273"/>
        <v>ID-S01AP1030-00434</v>
      </c>
      <c r="B436" s="17">
        <v>434</v>
      </c>
      <c r="C436" s="17"/>
      <c r="D436" s="18" t="s">
        <v>966</v>
      </c>
      <c r="E436" s="19" t="s">
        <v>967</v>
      </c>
      <c r="F436" s="20"/>
      <c r="G436" s="21" t="s">
        <v>27</v>
      </c>
      <c r="H436" s="22" t="s">
        <v>28</v>
      </c>
      <c r="I436" s="23" t="s">
        <v>836</v>
      </c>
      <c r="J436" s="22" t="s">
        <v>917</v>
      </c>
      <c r="K436" s="22"/>
      <c r="L436" s="22" t="s">
        <v>31</v>
      </c>
      <c r="M436" s="23"/>
      <c r="N436" s="24"/>
      <c r="O436" s="63"/>
      <c r="P436" s="63"/>
      <c r="Q436" s="25" t="s">
        <v>42</v>
      </c>
      <c r="R436" s="26" t="s">
        <v>43</v>
      </c>
      <c r="S436" s="26" t="s">
        <v>44</v>
      </c>
      <c r="T436" s="26" t="s">
        <v>45</v>
      </c>
      <c r="U436" s="26" t="s">
        <v>46</v>
      </c>
      <c r="V436" s="34">
        <v>0</v>
      </c>
      <c r="W436" s="31"/>
      <c r="X436" s="22">
        <v>12</v>
      </c>
      <c r="Y436" s="152"/>
      <c r="Z436" s="139" t="s">
        <v>2934</v>
      </c>
      <c r="AA436" s="155">
        <f>COUNTIF($Z$1:Z436,Z436)</f>
        <v>14</v>
      </c>
      <c r="AB436" s="83">
        <f t="shared" si="282"/>
        <v>19</v>
      </c>
      <c r="AC436" s="122" t="str">
        <f>VLOOKUP(Z436,'module list'!A:B,2,0)</f>
        <v>DI</v>
      </c>
      <c r="AD436" s="122"/>
      <c r="AE436" s="32"/>
      <c r="AF436" s="33" t="s">
        <v>37</v>
      </c>
      <c r="AG436" s="16" t="str">
        <f t="shared" si="274"/>
        <v>12.1.7</v>
      </c>
      <c r="AH436" s="222" t="str">
        <f t="shared" si="272"/>
        <v>POV1200 filling FG quenc. wat.util. TK1200 - opened</v>
      </c>
      <c r="AI436" s="224"/>
      <c r="AJ436" s="16" t="str">
        <f t="shared" ref="AJ436:AJ499" si="294">LEFT(AH436,FIND(" ",AH436)-1)</f>
        <v>POV1200</v>
      </c>
      <c r="AK436" s="16" t="str">
        <f t="shared" si="275"/>
        <v>P30</v>
      </c>
      <c r="AL436" s="16" t="str">
        <f t="shared" si="293"/>
        <v>POV</v>
      </c>
      <c r="AM436" s="16" t="str">
        <f t="shared" si="276"/>
        <v>1200</v>
      </c>
      <c r="AO436" s="16" t="str">
        <f t="shared" si="277"/>
        <v>_</v>
      </c>
      <c r="AP436" s="16">
        <f t="shared" si="278"/>
        <v>11</v>
      </c>
      <c r="AQ436" s="16" t="str">
        <f t="shared" si="291"/>
        <v>ZSH</v>
      </c>
      <c r="AR436" s="16" t="str">
        <f t="shared" si="279"/>
        <v>P30POV1200_ZSH</v>
      </c>
      <c r="AS436" s="16" t="str">
        <f t="shared" si="280"/>
        <v>ok</v>
      </c>
      <c r="AW436" s="16" t="str">
        <f t="shared" si="284"/>
        <v/>
      </c>
      <c r="AX436" s="16" t="str">
        <f t="shared" si="285"/>
        <v/>
      </c>
      <c r="AY436" s="16">
        <f t="shared" si="281"/>
        <v>0</v>
      </c>
    </row>
    <row r="437" spans="1:51" ht="15" customHeight="1" x14ac:dyDescent="0.2">
      <c r="A437" s="16" t="str">
        <f t="shared" si="273"/>
        <v>ID-S01AP1030-00435</v>
      </c>
      <c r="B437" s="17">
        <v>435</v>
      </c>
      <c r="C437" s="17"/>
      <c r="D437" s="18" t="s">
        <v>968</v>
      </c>
      <c r="E437" s="19" t="s">
        <v>969</v>
      </c>
      <c r="F437" s="20"/>
      <c r="G437" s="21" t="s">
        <v>27</v>
      </c>
      <c r="H437" s="22" t="s">
        <v>28</v>
      </c>
      <c r="I437" s="23" t="s">
        <v>836</v>
      </c>
      <c r="J437" s="22" t="s">
        <v>917</v>
      </c>
      <c r="K437" s="22"/>
      <c r="L437" s="22" t="s">
        <v>31</v>
      </c>
      <c r="M437" s="23"/>
      <c r="N437" s="24"/>
      <c r="O437" s="63"/>
      <c r="P437" s="63"/>
      <c r="Q437" s="25" t="s">
        <v>42</v>
      </c>
      <c r="R437" s="26" t="s">
        <v>43</v>
      </c>
      <c r="S437" s="26" t="s">
        <v>44</v>
      </c>
      <c r="T437" s="26" t="s">
        <v>45</v>
      </c>
      <c r="U437" s="26" t="s">
        <v>46</v>
      </c>
      <c r="V437" s="34">
        <v>0</v>
      </c>
      <c r="W437" s="31"/>
      <c r="X437" s="22">
        <v>12</v>
      </c>
      <c r="Y437" s="152"/>
      <c r="Z437" s="139" t="s">
        <v>2934</v>
      </c>
      <c r="AA437" s="155">
        <f>COUNTIF($Z$1:Z437,Z437)</f>
        <v>15</v>
      </c>
      <c r="AB437" s="83">
        <f t="shared" si="282"/>
        <v>19</v>
      </c>
      <c r="AC437" s="122" t="str">
        <f>VLOOKUP(Z437,'module list'!A:B,2,0)</f>
        <v>DI</v>
      </c>
      <c r="AD437" s="122"/>
      <c r="AE437" s="32"/>
      <c r="AF437" s="33" t="s">
        <v>37</v>
      </c>
      <c r="AG437" s="16" t="str">
        <f t="shared" si="274"/>
        <v>12.1.7</v>
      </c>
      <c r="AH437" s="222" t="str">
        <f t="shared" si="272"/>
        <v>POV1200 filling FG quenc. wat.util. TK1200 - closed</v>
      </c>
      <c r="AI437" s="224"/>
      <c r="AJ437" s="16" t="str">
        <f t="shared" si="294"/>
        <v>POV1200</v>
      </c>
      <c r="AK437" s="16" t="str">
        <f t="shared" si="275"/>
        <v>P30</v>
      </c>
      <c r="AL437" s="16" t="str">
        <f t="shared" si="293"/>
        <v>POV</v>
      </c>
      <c r="AM437" s="16" t="str">
        <f t="shared" si="276"/>
        <v>1200</v>
      </c>
      <c r="AO437" s="16" t="str">
        <f t="shared" si="277"/>
        <v>_</v>
      </c>
      <c r="AP437" s="16">
        <f t="shared" si="278"/>
        <v>11</v>
      </c>
      <c r="AQ437" s="16" t="str">
        <f t="shared" si="291"/>
        <v>ZSL</v>
      </c>
      <c r="AR437" s="16" t="str">
        <f t="shared" si="279"/>
        <v>P30POV1200_ZSL</v>
      </c>
      <c r="AS437" s="16" t="str">
        <f t="shared" si="280"/>
        <v>ok</v>
      </c>
      <c r="AW437" s="16" t="str">
        <f t="shared" si="284"/>
        <v/>
      </c>
      <c r="AX437" s="16" t="str">
        <f t="shared" si="285"/>
        <v/>
      </c>
      <c r="AY437" s="16">
        <f t="shared" si="281"/>
        <v>0</v>
      </c>
    </row>
    <row r="438" spans="1:51" ht="15" customHeight="1" x14ac:dyDescent="0.2">
      <c r="A438" s="16" t="str">
        <f t="shared" si="273"/>
        <v>ID-S01AP1030-00436</v>
      </c>
      <c r="B438" s="17">
        <v>436</v>
      </c>
      <c r="C438" s="17"/>
      <c r="D438" s="18" t="s">
        <v>970</v>
      </c>
      <c r="E438" s="19" t="s">
        <v>971</v>
      </c>
      <c r="F438" s="20"/>
      <c r="G438" s="21" t="s">
        <v>27</v>
      </c>
      <c r="H438" s="22" t="s">
        <v>28</v>
      </c>
      <c r="I438" s="23" t="s">
        <v>836</v>
      </c>
      <c r="J438" s="22" t="s">
        <v>917</v>
      </c>
      <c r="K438" s="22"/>
      <c r="L438" s="22" t="s">
        <v>31</v>
      </c>
      <c r="M438" s="23"/>
      <c r="N438" s="24"/>
      <c r="O438" s="63"/>
      <c r="P438" s="63"/>
      <c r="Q438" s="25" t="s">
        <v>54</v>
      </c>
      <c r="R438" s="26" t="s">
        <v>201</v>
      </c>
      <c r="S438" s="26" t="s">
        <v>44</v>
      </c>
      <c r="T438" s="26" t="s">
        <v>56</v>
      </c>
      <c r="U438" s="26" t="s">
        <v>46</v>
      </c>
      <c r="V438" s="34">
        <v>0</v>
      </c>
      <c r="W438" s="31"/>
      <c r="X438" s="22">
        <v>12</v>
      </c>
      <c r="Y438" s="152"/>
      <c r="Z438" s="139" t="s">
        <v>2949</v>
      </c>
      <c r="AA438" s="155">
        <f>COUNTIF($Z$1:Z438,Z438)</f>
        <v>24</v>
      </c>
      <c r="AB438" s="83">
        <f t="shared" si="282"/>
        <v>30</v>
      </c>
      <c r="AC438" s="122" t="str">
        <f>VLOOKUP(Z438,'module list'!A:B,2,0)</f>
        <v>DO</v>
      </c>
      <c r="AD438" s="122"/>
      <c r="AE438" s="32"/>
      <c r="AF438" s="33" t="s">
        <v>37</v>
      </c>
      <c r="AG438" s="16" t="str">
        <f t="shared" si="274"/>
        <v>12.1.6</v>
      </c>
      <c r="AH438" s="222" t="str">
        <f t="shared" si="272"/>
        <v>POV1200 filling FG quenc. wat.util. TK1200 - open</v>
      </c>
      <c r="AI438" s="224"/>
      <c r="AJ438" s="16" t="str">
        <f t="shared" si="294"/>
        <v>POV1200</v>
      </c>
      <c r="AK438" s="16" t="str">
        <f t="shared" si="275"/>
        <v>P30</v>
      </c>
      <c r="AL438" s="16" t="str">
        <f t="shared" si="293"/>
        <v>POV</v>
      </c>
      <c r="AM438" s="16" t="str">
        <f t="shared" si="276"/>
        <v>1200</v>
      </c>
      <c r="AO438" s="16" t="str">
        <f t="shared" si="277"/>
        <v>_</v>
      </c>
      <c r="AP438" s="16">
        <f t="shared" si="278"/>
        <v>11</v>
      </c>
      <c r="AQ438" s="16" t="str">
        <f t="shared" si="291"/>
        <v>HSH</v>
      </c>
      <c r="AR438" s="16" t="str">
        <f t="shared" si="279"/>
        <v>P30POV1200_HSH</v>
      </c>
      <c r="AS438" s="16" t="str">
        <f t="shared" si="280"/>
        <v>ok</v>
      </c>
      <c r="AW438" s="16" t="str">
        <f t="shared" si="284"/>
        <v/>
      </c>
      <c r="AX438" s="16" t="str">
        <f t="shared" si="285"/>
        <v/>
      </c>
      <c r="AY438" s="16">
        <f t="shared" si="281"/>
        <v>0</v>
      </c>
    </row>
    <row r="439" spans="1:51" ht="15" customHeight="1" x14ac:dyDescent="0.2">
      <c r="A439" s="16" t="str">
        <f t="shared" si="273"/>
        <v>ID-S01AP1030-00437</v>
      </c>
      <c r="B439" s="17">
        <v>437</v>
      </c>
      <c r="C439" s="17"/>
      <c r="D439" s="18" t="s">
        <v>972</v>
      </c>
      <c r="E439" s="19" t="s">
        <v>973</v>
      </c>
      <c r="F439" s="20"/>
      <c r="G439" s="21" t="s">
        <v>27</v>
      </c>
      <c r="H439" s="22" t="s">
        <v>28</v>
      </c>
      <c r="I439" s="23" t="s">
        <v>836</v>
      </c>
      <c r="J439" s="22" t="s">
        <v>917</v>
      </c>
      <c r="K439" s="22"/>
      <c r="L439" s="22" t="s">
        <v>31</v>
      </c>
      <c r="M439" s="23"/>
      <c r="N439" s="24"/>
      <c r="O439" s="63"/>
      <c r="P439" s="63"/>
      <c r="Q439" s="25" t="s">
        <v>54</v>
      </c>
      <c r="R439" s="26" t="s">
        <v>201</v>
      </c>
      <c r="S439" s="26" t="s">
        <v>44</v>
      </c>
      <c r="T439" s="26" t="s">
        <v>56</v>
      </c>
      <c r="U439" s="26" t="s">
        <v>46</v>
      </c>
      <c r="V439" s="34">
        <v>0</v>
      </c>
      <c r="W439" s="31"/>
      <c r="X439" s="22">
        <v>12</v>
      </c>
      <c r="Y439" s="152"/>
      <c r="Z439" s="139" t="s">
        <v>2949</v>
      </c>
      <c r="AA439" s="155">
        <f>COUNTIF($Z$1:Z439,Z439)</f>
        <v>25</v>
      </c>
      <c r="AB439" s="83">
        <f t="shared" si="282"/>
        <v>30</v>
      </c>
      <c r="AC439" s="122" t="str">
        <f>VLOOKUP(Z439,'module list'!A:B,2,0)</f>
        <v>DO</v>
      </c>
      <c r="AD439" s="122"/>
      <c r="AE439" s="32"/>
      <c r="AF439" s="33" t="s">
        <v>37</v>
      </c>
      <c r="AG439" s="16" t="str">
        <f t="shared" si="274"/>
        <v>12.1.6</v>
      </c>
      <c r="AH439" s="222" t="str">
        <f t="shared" si="272"/>
        <v>POV1200 filling FG quenc. wat.util. TK1200 - close</v>
      </c>
      <c r="AI439" s="224"/>
      <c r="AJ439" s="16" t="str">
        <f t="shared" si="294"/>
        <v>POV1200</v>
      </c>
      <c r="AK439" s="16" t="str">
        <f t="shared" si="275"/>
        <v>P30</v>
      </c>
      <c r="AL439" s="16" t="str">
        <f t="shared" si="293"/>
        <v>POV</v>
      </c>
      <c r="AM439" s="16" t="str">
        <f t="shared" si="276"/>
        <v>1200</v>
      </c>
      <c r="AO439" s="16" t="str">
        <f t="shared" si="277"/>
        <v>_</v>
      </c>
      <c r="AP439" s="16">
        <f t="shared" si="278"/>
        <v>11</v>
      </c>
      <c r="AQ439" s="16" t="str">
        <f t="shared" si="291"/>
        <v>HSL</v>
      </c>
      <c r="AR439" s="16" t="str">
        <f t="shared" si="279"/>
        <v>P30POV1200_HSL</v>
      </c>
      <c r="AS439" s="16" t="str">
        <f t="shared" si="280"/>
        <v>ok</v>
      </c>
      <c r="AW439" s="16" t="str">
        <f t="shared" si="284"/>
        <v/>
      </c>
      <c r="AX439" s="16" t="str">
        <f t="shared" si="285"/>
        <v/>
      </c>
      <c r="AY439" s="16">
        <f t="shared" si="281"/>
        <v>0</v>
      </c>
    </row>
    <row r="440" spans="1:51" ht="15" customHeight="1" x14ac:dyDescent="0.2">
      <c r="A440" s="16" t="str">
        <f t="shared" si="273"/>
        <v>ID-S01AP1030-00438</v>
      </c>
      <c r="B440" s="17">
        <v>438</v>
      </c>
      <c r="C440" s="17"/>
      <c r="D440" s="18" t="s">
        <v>974</v>
      </c>
      <c r="E440" s="19" t="s">
        <v>975</v>
      </c>
      <c r="F440" s="20"/>
      <c r="G440" s="21" t="s">
        <v>27</v>
      </c>
      <c r="H440" s="22" t="s">
        <v>28</v>
      </c>
      <c r="I440" s="23" t="s">
        <v>836</v>
      </c>
      <c r="J440" s="22" t="s">
        <v>917</v>
      </c>
      <c r="K440" s="22"/>
      <c r="L440" s="22" t="s">
        <v>31</v>
      </c>
      <c r="M440" s="23"/>
      <c r="N440" s="24"/>
      <c r="O440" s="63"/>
      <c r="P440" s="63"/>
      <c r="Q440" s="25" t="s">
        <v>42</v>
      </c>
      <c r="R440" s="26" t="s">
        <v>43</v>
      </c>
      <c r="S440" s="26" t="s">
        <v>44</v>
      </c>
      <c r="T440" s="26" t="s">
        <v>45</v>
      </c>
      <c r="U440" s="26" t="s">
        <v>46</v>
      </c>
      <c r="V440" s="34">
        <v>0</v>
      </c>
      <c r="W440" s="31"/>
      <c r="X440" s="22">
        <v>12</v>
      </c>
      <c r="Y440" s="152"/>
      <c r="Z440" s="139" t="s">
        <v>2934</v>
      </c>
      <c r="AA440" s="155">
        <f>COUNTIF($Z$1:Z440,Z440)</f>
        <v>16</v>
      </c>
      <c r="AB440" s="83">
        <f t="shared" si="282"/>
        <v>19</v>
      </c>
      <c r="AC440" s="122" t="str">
        <f>VLOOKUP(Z440,'module list'!A:B,2,0)</f>
        <v>DI</v>
      </c>
      <c r="AD440" s="122"/>
      <c r="AE440" s="32"/>
      <c r="AF440" s="33" t="s">
        <v>37</v>
      </c>
      <c r="AG440" s="16" t="str">
        <f t="shared" si="274"/>
        <v>12.1.7</v>
      </c>
      <c r="AH440" s="222" t="str">
        <f t="shared" si="272"/>
        <v>POV1202 block FG quenc. wat.util. - opened</v>
      </c>
      <c r="AI440" s="224"/>
      <c r="AJ440" s="16" t="str">
        <f t="shared" si="294"/>
        <v>POV1202</v>
      </c>
      <c r="AK440" s="16" t="str">
        <f t="shared" si="275"/>
        <v>P30</v>
      </c>
      <c r="AL440" s="16" t="str">
        <f t="shared" si="293"/>
        <v>POV</v>
      </c>
      <c r="AM440" s="16" t="str">
        <f t="shared" si="276"/>
        <v>1202</v>
      </c>
      <c r="AO440" s="16" t="str">
        <f t="shared" si="277"/>
        <v>_</v>
      </c>
      <c r="AP440" s="16">
        <f t="shared" si="278"/>
        <v>11</v>
      </c>
      <c r="AQ440" s="16" t="str">
        <f t="shared" si="291"/>
        <v>ZSH</v>
      </c>
      <c r="AR440" s="16" t="str">
        <f t="shared" si="279"/>
        <v>P30POV1202_ZSH</v>
      </c>
      <c r="AS440" s="16" t="str">
        <f t="shared" si="280"/>
        <v>ok</v>
      </c>
      <c r="AW440" s="16" t="str">
        <f t="shared" si="284"/>
        <v/>
      </c>
      <c r="AX440" s="16" t="str">
        <f t="shared" si="285"/>
        <v/>
      </c>
      <c r="AY440" s="16">
        <f t="shared" si="281"/>
        <v>0</v>
      </c>
    </row>
    <row r="441" spans="1:51" ht="15" customHeight="1" x14ac:dyDescent="0.2">
      <c r="A441" s="16" t="str">
        <f t="shared" si="273"/>
        <v>ID-S01AP1030-00439</v>
      </c>
      <c r="B441" s="17">
        <v>439</v>
      </c>
      <c r="C441" s="17"/>
      <c r="D441" s="18" t="s">
        <v>976</v>
      </c>
      <c r="E441" s="19" t="s">
        <v>977</v>
      </c>
      <c r="F441" s="20"/>
      <c r="G441" s="21" t="s">
        <v>27</v>
      </c>
      <c r="H441" s="22" t="s">
        <v>28</v>
      </c>
      <c r="I441" s="23" t="s">
        <v>836</v>
      </c>
      <c r="J441" s="22" t="s">
        <v>917</v>
      </c>
      <c r="K441" s="22"/>
      <c r="L441" s="22" t="s">
        <v>31</v>
      </c>
      <c r="M441" s="23"/>
      <c r="N441" s="24"/>
      <c r="O441" s="63"/>
      <c r="P441" s="63"/>
      <c r="Q441" s="25" t="s">
        <v>42</v>
      </c>
      <c r="R441" s="26" t="s">
        <v>43</v>
      </c>
      <c r="S441" s="26" t="s">
        <v>44</v>
      </c>
      <c r="T441" s="26" t="s">
        <v>45</v>
      </c>
      <c r="U441" s="26" t="s">
        <v>46</v>
      </c>
      <c r="V441" s="34">
        <v>0</v>
      </c>
      <c r="W441" s="31"/>
      <c r="X441" s="22">
        <v>12</v>
      </c>
      <c r="Y441" s="152"/>
      <c r="Z441" s="139" t="s">
        <v>2934</v>
      </c>
      <c r="AA441" s="155">
        <f>COUNTIF($Z$1:Z441,Z441)</f>
        <v>17</v>
      </c>
      <c r="AB441" s="83">
        <f t="shared" si="282"/>
        <v>19</v>
      </c>
      <c r="AC441" s="122" t="str">
        <f>VLOOKUP(Z441,'module list'!A:B,2,0)</f>
        <v>DI</v>
      </c>
      <c r="AD441" s="122"/>
      <c r="AE441" s="32"/>
      <c r="AF441" s="33" t="s">
        <v>37</v>
      </c>
      <c r="AG441" s="16" t="str">
        <f t="shared" si="274"/>
        <v>12.1.7</v>
      </c>
      <c r="AH441" s="222" t="str">
        <f t="shared" si="272"/>
        <v>POV1202 block FG quenc. wat.util. - closed</v>
      </c>
      <c r="AI441" s="224"/>
      <c r="AJ441" s="16" t="str">
        <f t="shared" si="294"/>
        <v>POV1202</v>
      </c>
      <c r="AK441" s="16" t="str">
        <f t="shared" si="275"/>
        <v>P30</v>
      </c>
      <c r="AL441" s="16" t="str">
        <f t="shared" si="293"/>
        <v>POV</v>
      </c>
      <c r="AM441" s="16" t="str">
        <f t="shared" si="276"/>
        <v>1202</v>
      </c>
      <c r="AO441" s="16" t="str">
        <f t="shared" si="277"/>
        <v>_</v>
      </c>
      <c r="AP441" s="16">
        <f t="shared" si="278"/>
        <v>11</v>
      </c>
      <c r="AQ441" s="16" t="str">
        <f t="shared" si="291"/>
        <v>ZSL</v>
      </c>
      <c r="AR441" s="16" t="str">
        <f t="shared" si="279"/>
        <v>P30POV1202_ZSL</v>
      </c>
      <c r="AS441" s="16" t="str">
        <f t="shared" si="280"/>
        <v>ok</v>
      </c>
      <c r="AW441" s="16" t="str">
        <f t="shared" si="284"/>
        <v/>
      </c>
      <c r="AX441" s="16" t="str">
        <f t="shared" si="285"/>
        <v/>
      </c>
      <c r="AY441" s="16">
        <f t="shared" si="281"/>
        <v>0</v>
      </c>
    </row>
    <row r="442" spans="1:51" ht="15" customHeight="1" x14ac:dyDescent="0.2">
      <c r="A442" s="16" t="str">
        <f t="shared" si="273"/>
        <v>ID-S01AP1030-00440</v>
      </c>
      <c r="B442" s="17">
        <v>440</v>
      </c>
      <c r="C442" s="17"/>
      <c r="D442" s="18" t="s">
        <v>978</v>
      </c>
      <c r="E442" s="19" t="s">
        <v>979</v>
      </c>
      <c r="F442" s="20"/>
      <c r="G442" s="21" t="s">
        <v>27</v>
      </c>
      <c r="H442" s="22" t="s">
        <v>28</v>
      </c>
      <c r="I442" s="23" t="s">
        <v>836</v>
      </c>
      <c r="J442" s="22" t="s">
        <v>917</v>
      </c>
      <c r="K442" s="22"/>
      <c r="L442" s="22" t="s">
        <v>31</v>
      </c>
      <c r="M442" s="23"/>
      <c r="N442" s="24"/>
      <c r="O442" s="63"/>
      <c r="P442" s="63"/>
      <c r="Q442" s="25" t="s">
        <v>54</v>
      </c>
      <c r="R442" s="26" t="s">
        <v>201</v>
      </c>
      <c r="S442" s="26" t="s">
        <v>44</v>
      </c>
      <c r="T442" s="26" t="s">
        <v>56</v>
      </c>
      <c r="U442" s="26" t="s">
        <v>46</v>
      </c>
      <c r="V442" s="34">
        <v>0</v>
      </c>
      <c r="W442" s="31"/>
      <c r="X442" s="22">
        <v>12</v>
      </c>
      <c r="Y442" s="152"/>
      <c r="Z442" s="139" t="s">
        <v>2949</v>
      </c>
      <c r="AA442" s="155">
        <f>COUNTIF($Z$1:Z442,Z442)</f>
        <v>26</v>
      </c>
      <c r="AB442" s="83">
        <f t="shared" si="282"/>
        <v>30</v>
      </c>
      <c r="AC442" s="122" t="str">
        <f>VLOOKUP(Z442,'module list'!A:B,2,0)</f>
        <v>DO</v>
      </c>
      <c r="AD442" s="122"/>
      <c r="AE442" s="32"/>
      <c r="AF442" s="33" t="s">
        <v>37</v>
      </c>
      <c r="AG442" s="16" t="str">
        <f t="shared" si="274"/>
        <v>12.1.6</v>
      </c>
      <c r="AH442" s="222" t="str">
        <f t="shared" si="272"/>
        <v>POV1202 block FG quenc. wat.util. - open</v>
      </c>
      <c r="AI442" s="224"/>
      <c r="AJ442" s="16" t="str">
        <f t="shared" si="294"/>
        <v>POV1202</v>
      </c>
      <c r="AK442" s="16" t="str">
        <f t="shared" si="275"/>
        <v>P30</v>
      </c>
      <c r="AL442" s="16" t="str">
        <f t="shared" si="293"/>
        <v>POV</v>
      </c>
      <c r="AM442" s="16" t="str">
        <f t="shared" si="276"/>
        <v>1202</v>
      </c>
      <c r="AO442" s="16" t="str">
        <f t="shared" si="277"/>
        <v>_</v>
      </c>
      <c r="AP442" s="16">
        <f t="shared" si="278"/>
        <v>11</v>
      </c>
      <c r="AQ442" s="16" t="str">
        <f t="shared" si="291"/>
        <v>HSH</v>
      </c>
      <c r="AR442" s="16" t="str">
        <f t="shared" si="279"/>
        <v>P30POV1202_HSH</v>
      </c>
      <c r="AS442" s="16" t="str">
        <f t="shared" si="280"/>
        <v>ok</v>
      </c>
      <c r="AW442" s="16" t="str">
        <f t="shared" si="284"/>
        <v/>
      </c>
      <c r="AX442" s="16" t="str">
        <f t="shared" si="285"/>
        <v/>
      </c>
      <c r="AY442" s="16">
        <f t="shared" si="281"/>
        <v>0</v>
      </c>
    </row>
    <row r="443" spans="1:51" ht="15" customHeight="1" x14ac:dyDescent="0.2">
      <c r="A443" s="16" t="str">
        <f t="shared" si="273"/>
        <v>ID-S01AP1030-00441</v>
      </c>
      <c r="B443" s="17">
        <v>441</v>
      </c>
      <c r="C443" s="17"/>
      <c r="D443" s="18" t="s">
        <v>980</v>
      </c>
      <c r="E443" s="19" t="s">
        <v>981</v>
      </c>
      <c r="F443" s="20"/>
      <c r="G443" s="21" t="s">
        <v>27</v>
      </c>
      <c r="H443" s="22" t="s">
        <v>28</v>
      </c>
      <c r="I443" s="23" t="s">
        <v>836</v>
      </c>
      <c r="J443" s="22" t="s">
        <v>917</v>
      </c>
      <c r="K443" s="22"/>
      <c r="L443" s="22" t="s">
        <v>31</v>
      </c>
      <c r="M443" s="23"/>
      <c r="N443" s="24"/>
      <c r="O443" s="63"/>
      <c r="P443" s="63"/>
      <c r="Q443" s="25" t="s">
        <v>54</v>
      </c>
      <c r="R443" s="26" t="s">
        <v>201</v>
      </c>
      <c r="S443" s="26" t="s">
        <v>44</v>
      </c>
      <c r="T443" s="26" t="s">
        <v>56</v>
      </c>
      <c r="U443" s="26" t="s">
        <v>46</v>
      </c>
      <c r="V443" s="34">
        <v>0</v>
      </c>
      <c r="W443" s="31"/>
      <c r="X443" s="22">
        <v>12</v>
      </c>
      <c r="Y443" s="152"/>
      <c r="Z443" s="139" t="s">
        <v>2949</v>
      </c>
      <c r="AA443" s="155">
        <f>COUNTIF($Z$1:Z443,Z443)</f>
        <v>27</v>
      </c>
      <c r="AB443" s="83">
        <f t="shared" si="282"/>
        <v>30</v>
      </c>
      <c r="AC443" s="122" t="str">
        <f>VLOOKUP(Z443,'module list'!A:B,2,0)</f>
        <v>DO</v>
      </c>
      <c r="AD443" s="122"/>
      <c r="AE443" s="32"/>
      <c r="AF443" s="33" t="s">
        <v>37</v>
      </c>
      <c r="AG443" s="16" t="str">
        <f t="shared" si="274"/>
        <v>12.1.6</v>
      </c>
      <c r="AH443" s="222" t="str">
        <f t="shared" si="272"/>
        <v>POV1202 block FG quenc. wat.util. - close</v>
      </c>
      <c r="AI443" s="224"/>
      <c r="AJ443" s="16" t="str">
        <f t="shared" si="294"/>
        <v>POV1202</v>
      </c>
      <c r="AK443" s="16" t="str">
        <f t="shared" si="275"/>
        <v>P30</v>
      </c>
      <c r="AL443" s="16" t="str">
        <f t="shared" si="293"/>
        <v>POV</v>
      </c>
      <c r="AM443" s="16" t="str">
        <f t="shared" si="276"/>
        <v>1202</v>
      </c>
      <c r="AO443" s="16" t="str">
        <f t="shared" si="277"/>
        <v>_</v>
      </c>
      <c r="AP443" s="16">
        <f t="shared" si="278"/>
        <v>11</v>
      </c>
      <c r="AQ443" s="16" t="str">
        <f t="shared" si="291"/>
        <v>HSL</v>
      </c>
      <c r="AR443" s="16" t="str">
        <f t="shared" si="279"/>
        <v>P30POV1202_HSL</v>
      </c>
      <c r="AS443" s="16" t="str">
        <f t="shared" si="280"/>
        <v>ok</v>
      </c>
      <c r="AW443" s="16" t="str">
        <f t="shared" si="284"/>
        <v/>
      </c>
      <c r="AX443" s="16" t="str">
        <f t="shared" si="285"/>
        <v/>
      </c>
      <c r="AY443" s="16">
        <f t="shared" si="281"/>
        <v>0</v>
      </c>
    </row>
    <row r="444" spans="1:51" ht="15.75" customHeight="1" x14ac:dyDescent="0.2">
      <c r="A444" s="16" t="str">
        <f t="shared" si="273"/>
        <v>ID-S01AP1030-00442</v>
      </c>
      <c r="B444" s="17">
        <v>442</v>
      </c>
      <c r="C444" s="17"/>
      <c r="D444" s="18" t="s">
        <v>982</v>
      </c>
      <c r="E444" s="19" t="s">
        <v>983</v>
      </c>
      <c r="F444" s="20"/>
      <c r="G444" s="21" t="s">
        <v>27</v>
      </c>
      <c r="H444" s="22" t="s">
        <v>28</v>
      </c>
      <c r="I444" s="23" t="s">
        <v>836</v>
      </c>
      <c r="J444" s="22" t="s">
        <v>934</v>
      </c>
      <c r="K444" s="22"/>
      <c r="L444" s="22" t="s">
        <v>31</v>
      </c>
      <c r="M444" s="23"/>
      <c r="N444" s="24"/>
      <c r="O444" s="63"/>
      <c r="P444" s="63"/>
      <c r="Q444" s="25" t="s">
        <v>42</v>
      </c>
      <c r="R444" s="26" t="s">
        <v>43</v>
      </c>
      <c r="S444" s="26" t="s">
        <v>44</v>
      </c>
      <c r="T444" s="26" t="s">
        <v>45</v>
      </c>
      <c r="U444" s="26" t="s">
        <v>46</v>
      </c>
      <c r="V444" s="34">
        <v>0</v>
      </c>
      <c r="W444" s="31"/>
      <c r="X444" s="22">
        <v>12</v>
      </c>
      <c r="Y444" s="152"/>
      <c r="Z444" s="139" t="s">
        <v>2934</v>
      </c>
      <c r="AA444" s="155">
        <f>COUNTIF($Z$1:Z444,Z444)</f>
        <v>18</v>
      </c>
      <c r="AB444" s="83">
        <f t="shared" si="282"/>
        <v>19</v>
      </c>
      <c r="AC444" s="122" t="str">
        <f>VLOOKUP(Z444,'module list'!A:B,2,0)</f>
        <v>DI</v>
      </c>
      <c r="AD444" s="122"/>
      <c r="AE444" s="32"/>
      <c r="AF444" s="33" t="s">
        <v>37</v>
      </c>
      <c r="AG444" s="16" t="str">
        <f t="shared" si="274"/>
        <v>12.1.7</v>
      </c>
      <c r="AH444" s="222" t="str">
        <f t="shared" si="272"/>
        <v>POV1300 block FG quenc. compr.air - opened</v>
      </c>
      <c r="AI444" s="224"/>
      <c r="AJ444" s="16" t="str">
        <f t="shared" si="294"/>
        <v>POV1300</v>
      </c>
      <c r="AK444" s="16" t="str">
        <f t="shared" si="275"/>
        <v>P30</v>
      </c>
      <c r="AL444" s="16" t="str">
        <f t="shared" si="293"/>
        <v>POV</v>
      </c>
      <c r="AM444" s="16" t="str">
        <f t="shared" si="276"/>
        <v>1300</v>
      </c>
      <c r="AO444" s="16" t="str">
        <f t="shared" si="277"/>
        <v>_</v>
      </c>
      <c r="AP444" s="16">
        <f t="shared" si="278"/>
        <v>11</v>
      </c>
      <c r="AQ444" s="16" t="str">
        <f t="shared" si="291"/>
        <v>ZSH</v>
      </c>
      <c r="AR444" s="16" t="str">
        <f t="shared" si="279"/>
        <v>P30POV1300_ZSH</v>
      </c>
      <c r="AS444" s="16" t="str">
        <f t="shared" si="280"/>
        <v>ok</v>
      </c>
      <c r="AW444" s="16" t="str">
        <f t="shared" si="284"/>
        <v/>
      </c>
      <c r="AX444" s="16" t="str">
        <f t="shared" si="285"/>
        <v/>
      </c>
      <c r="AY444" s="16">
        <f t="shared" si="281"/>
        <v>0</v>
      </c>
    </row>
    <row r="445" spans="1:51" ht="15" customHeight="1" x14ac:dyDescent="0.2">
      <c r="A445" s="16" t="str">
        <f t="shared" si="273"/>
        <v>ID-S01AP1030-00443</v>
      </c>
      <c r="B445" s="17">
        <v>443</v>
      </c>
      <c r="C445" s="17"/>
      <c r="D445" s="18" t="s">
        <v>984</v>
      </c>
      <c r="E445" s="19" t="s">
        <v>985</v>
      </c>
      <c r="F445" s="20"/>
      <c r="G445" s="21" t="s">
        <v>27</v>
      </c>
      <c r="H445" s="22" t="s">
        <v>28</v>
      </c>
      <c r="I445" s="23" t="s">
        <v>836</v>
      </c>
      <c r="J445" s="22" t="s">
        <v>934</v>
      </c>
      <c r="K445" s="22"/>
      <c r="L445" s="22" t="s">
        <v>31</v>
      </c>
      <c r="M445" s="23"/>
      <c r="N445" s="24"/>
      <c r="O445" s="63"/>
      <c r="P445" s="63"/>
      <c r="Q445" s="25" t="s">
        <v>42</v>
      </c>
      <c r="R445" s="26" t="s">
        <v>43</v>
      </c>
      <c r="S445" s="26" t="s">
        <v>44</v>
      </c>
      <c r="T445" s="26" t="s">
        <v>45</v>
      </c>
      <c r="U445" s="26" t="s">
        <v>46</v>
      </c>
      <c r="V445" s="34">
        <v>0</v>
      </c>
      <c r="W445" s="31"/>
      <c r="X445" s="22">
        <v>12</v>
      </c>
      <c r="Y445" s="152"/>
      <c r="Z445" s="139" t="s">
        <v>2934</v>
      </c>
      <c r="AA445" s="155">
        <f>COUNTIF($Z$1:Z445,Z445)</f>
        <v>19</v>
      </c>
      <c r="AB445" s="83">
        <f t="shared" si="282"/>
        <v>19</v>
      </c>
      <c r="AC445" s="122" t="str">
        <f>VLOOKUP(Z445,'module list'!A:B,2,0)</f>
        <v>DI</v>
      </c>
      <c r="AD445" s="122"/>
      <c r="AE445" s="32"/>
      <c r="AF445" s="33" t="s">
        <v>37</v>
      </c>
      <c r="AG445" s="16" t="str">
        <f t="shared" si="274"/>
        <v>12.1.7</v>
      </c>
      <c r="AH445" s="222" t="str">
        <f t="shared" si="272"/>
        <v>POV1300 block FG quenc. compr.air - closed</v>
      </c>
      <c r="AI445" s="224"/>
      <c r="AJ445" s="16" t="str">
        <f t="shared" si="294"/>
        <v>POV1300</v>
      </c>
      <c r="AK445" s="16" t="str">
        <f t="shared" si="275"/>
        <v>P30</v>
      </c>
      <c r="AL445" s="16" t="str">
        <f t="shared" si="293"/>
        <v>POV</v>
      </c>
      <c r="AM445" s="16" t="str">
        <f t="shared" si="276"/>
        <v>1300</v>
      </c>
      <c r="AO445" s="16" t="str">
        <f t="shared" si="277"/>
        <v>_</v>
      </c>
      <c r="AP445" s="16">
        <f t="shared" si="278"/>
        <v>11</v>
      </c>
      <c r="AQ445" s="16" t="str">
        <f t="shared" si="291"/>
        <v>ZSL</v>
      </c>
      <c r="AR445" s="16" t="str">
        <f t="shared" si="279"/>
        <v>P30POV1300_ZSL</v>
      </c>
      <c r="AS445" s="16" t="str">
        <f t="shared" si="280"/>
        <v>ok</v>
      </c>
      <c r="AW445" s="16" t="str">
        <f t="shared" si="284"/>
        <v/>
      </c>
      <c r="AX445" s="16" t="str">
        <f t="shared" si="285"/>
        <v/>
      </c>
      <c r="AY445" s="16">
        <f t="shared" si="281"/>
        <v>0</v>
      </c>
    </row>
    <row r="446" spans="1:51" ht="15" customHeight="1" x14ac:dyDescent="0.2">
      <c r="A446" s="16" t="str">
        <f t="shared" si="273"/>
        <v>ID-S01AP1030-00444</v>
      </c>
      <c r="B446" s="17">
        <v>444</v>
      </c>
      <c r="C446" s="17"/>
      <c r="D446" s="18" t="s">
        <v>986</v>
      </c>
      <c r="E446" s="19" t="s">
        <v>987</v>
      </c>
      <c r="F446" s="20"/>
      <c r="G446" s="21" t="s">
        <v>27</v>
      </c>
      <c r="H446" s="22" t="s">
        <v>28</v>
      </c>
      <c r="I446" s="23" t="s">
        <v>836</v>
      </c>
      <c r="J446" s="22" t="s">
        <v>934</v>
      </c>
      <c r="K446" s="22"/>
      <c r="L446" s="22" t="s">
        <v>31</v>
      </c>
      <c r="M446" s="23"/>
      <c r="N446" s="24"/>
      <c r="O446" s="63"/>
      <c r="P446" s="63"/>
      <c r="Q446" s="25" t="s">
        <v>54</v>
      </c>
      <c r="R446" s="26" t="s">
        <v>201</v>
      </c>
      <c r="S446" s="26" t="s">
        <v>44</v>
      </c>
      <c r="T446" s="26" t="s">
        <v>56</v>
      </c>
      <c r="U446" s="26" t="s">
        <v>46</v>
      </c>
      <c r="V446" s="34">
        <v>0</v>
      </c>
      <c r="W446" s="31"/>
      <c r="X446" s="22">
        <v>12</v>
      </c>
      <c r="Y446" s="152"/>
      <c r="Z446" s="139" t="s">
        <v>2949</v>
      </c>
      <c r="AA446" s="155">
        <f>COUNTIF($Z$1:Z446,Z446)</f>
        <v>28</v>
      </c>
      <c r="AB446" s="83">
        <f t="shared" si="282"/>
        <v>30</v>
      </c>
      <c r="AC446" s="122" t="str">
        <f>VLOOKUP(Z446,'module list'!A:B,2,0)</f>
        <v>DO</v>
      </c>
      <c r="AD446" s="122"/>
      <c r="AE446" s="32"/>
      <c r="AF446" s="33" t="s">
        <v>37</v>
      </c>
      <c r="AG446" s="16" t="str">
        <f t="shared" si="274"/>
        <v>12.1.6</v>
      </c>
      <c r="AH446" s="222" t="str">
        <f t="shared" si="272"/>
        <v>POV1300 block FG quenc. compr.air - open</v>
      </c>
      <c r="AI446" s="224"/>
      <c r="AJ446" s="16" t="str">
        <f t="shared" si="294"/>
        <v>POV1300</v>
      </c>
      <c r="AK446" s="16" t="str">
        <f t="shared" si="275"/>
        <v>P30</v>
      </c>
      <c r="AL446" s="16" t="str">
        <f t="shared" si="293"/>
        <v>POV</v>
      </c>
      <c r="AM446" s="16" t="str">
        <f t="shared" si="276"/>
        <v>1300</v>
      </c>
      <c r="AO446" s="16" t="str">
        <f t="shared" si="277"/>
        <v>_</v>
      </c>
      <c r="AP446" s="16">
        <f t="shared" si="278"/>
        <v>11</v>
      </c>
      <c r="AQ446" s="16" t="str">
        <f t="shared" si="291"/>
        <v>HSH</v>
      </c>
      <c r="AR446" s="16" t="str">
        <f t="shared" si="279"/>
        <v>P30POV1300_HSH</v>
      </c>
      <c r="AS446" s="16" t="str">
        <f t="shared" si="280"/>
        <v>ok</v>
      </c>
      <c r="AW446" s="16" t="str">
        <f t="shared" si="284"/>
        <v/>
      </c>
      <c r="AX446" s="16" t="str">
        <f t="shared" si="285"/>
        <v/>
      </c>
      <c r="AY446" s="16">
        <f t="shared" si="281"/>
        <v>0</v>
      </c>
    </row>
    <row r="447" spans="1:51" ht="15" customHeight="1" x14ac:dyDescent="0.2">
      <c r="A447" s="16" t="str">
        <f t="shared" si="273"/>
        <v>ID-S01AP1030-00445</v>
      </c>
      <c r="B447" s="17">
        <v>445</v>
      </c>
      <c r="C447" s="17"/>
      <c r="D447" s="18" t="s">
        <v>988</v>
      </c>
      <c r="E447" s="19" t="s">
        <v>989</v>
      </c>
      <c r="F447" s="20"/>
      <c r="G447" s="21" t="s">
        <v>27</v>
      </c>
      <c r="H447" s="22" t="s">
        <v>28</v>
      </c>
      <c r="I447" s="23" t="s">
        <v>836</v>
      </c>
      <c r="J447" s="22" t="s">
        <v>934</v>
      </c>
      <c r="K447" s="22"/>
      <c r="L447" s="22" t="s">
        <v>31</v>
      </c>
      <c r="M447" s="23"/>
      <c r="N447" s="24"/>
      <c r="O447" s="63"/>
      <c r="P447" s="63"/>
      <c r="Q447" s="25" t="s">
        <v>54</v>
      </c>
      <c r="R447" s="26" t="s">
        <v>201</v>
      </c>
      <c r="S447" s="26" t="s">
        <v>44</v>
      </c>
      <c r="T447" s="26" t="s">
        <v>56</v>
      </c>
      <c r="U447" s="26" t="s">
        <v>46</v>
      </c>
      <c r="V447" s="34">
        <v>0</v>
      </c>
      <c r="W447" s="31"/>
      <c r="X447" s="22">
        <v>12</v>
      </c>
      <c r="Y447" s="152"/>
      <c r="Z447" s="139" t="s">
        <v>2949</v>
      </c>
      <c r="AA447" s="155">
        <f>COUNTIF($Z$1:Z447,Z447)</f>
        <v>29</v>
      </c>
      <c r="AB447" s="83">
        <f t="shared" si="282"/>
        <v>30</v>
      </c>
      <c r="AC447" s="122" t="str">
        <f>VLOOKUP(Z447,'module list'!A:B,2,0)</f>
        <v>DO</v>
      </c>
      <c r="AD447" s="122"/>
      <c r="AE447" s="32"/>
      <c r="AF447" s="33" t="s">
        <v>37</v>
      </c>
      <c r="AG447" s="16" t="str">
        <f t="shared" si="274"/>
        <v>12.1.6</v>
      </c>
      <c r="AH447" s="222" t="str">
        <f t="shared" si="272"/>
        <v>POV1300 block FG quenc. compr.air - close</v>
      </c>
      <c r="AI447" s="224"/>
      <c r="AJ447" s="16" t="str">
        <f t="shared" si="294"/>
        <v>POV1300</v>
      </c>
      <c r="AK447" s="16" t="str">
        <f t="shared" si="275"/>
        <v>P30</v>
      </c>
      <c r="AL447" s="16" t="str">
        <f t="shared" si="293"/>
        <v>POV</v>
      </c>
      <c r="AM447" s="16" t="str">
        <f t="shared" si="276"/>
        <v>1300</v>
      </c>
      <c r="AO447" s="16" t="str">
        <f t="shared" si="277"/>
        <v>_</v>
      </c>
      <c r="AP447" s="16">
        <f t="shared" si="278"/>
        <v>11</v>
      </c>
      <c r="AQ447" s="16" t="str">
        <f t="shared" si="291"/>
        <v>HSL</v>
      </c>
      <c r="AR447" s="16" t="str">
        <f t="shared" si="279"/>
        <v>P30POV1300_HSL</v>
      </c>
      <c r="AS447" s="16" t="str">
        <f t="shared" si="280"/>
        <v>ok</v>
      </c>
      <c r="AW447" s="16" t="str">
        <f t="shared" si="284"/>
        <v/>
      </c>
      <c r="AX447" s="16" t="str">
        <f t="shared" si="285"/>
        <v/>
      </c>
      <c r="AY447" s="16">
        <f t="shared" si="281"/>
        <v>0</v>
      </c>
    </row>
    <row r="448" spans="1:51" ht="15" customHeight="1" x14ac:dyDescent="0.2">
      <c r="A448" s="16" t="str">
        <f t="shared" si="273"/>
        <v>ID-S01AP1030-00446</v>
      </c>
      <c r="B448" s="17">
        <v>446</v>
      </c>
      <c r="C448" s="17"/>
      <c r="D448" s="18" t="s">
        <v>990</v>
      </c>
      <c r="E448" s="19" t="s">
        <v>991</v>
      </c>
      <c r="F448" s="20"/>
      <c r="G448" s="21" t="s">
        <v>27</v>
      </c>
      <c r="H448" s="22" t="s">
        <v>28</v>
      </c>
      <c r="I448" s="23" t="s">
        <v>836</v>
      </c>
      <c r="J448" s="22" t="s">
        <v>934</v>
      </c>
      <c r="K448" s="22"/>
      <c r="L448" s="22" t="s">
        <v>31</v>
      </c>
      <c r="M448" s="23"/>
      <c r="N448" s="24"/>
      <c r="O448" s="63"/>
      <c r="P448" s="63"/>
      <c r="Q448" s="25" t="s">
        <v>42</v>
      </c>
      <c r="R448" s="26" t="s">
        <v>43</v>
      </c>
      <c r="S448" s="26" t="s">
        <v>44</v>
      </c>
      <c r="T448" s="26" t="s">
        <v>45</v>
      </c>
      <c r="U448" s="26" t="s">
        <v>46</v>
      </c>
      <c r="V448" s="34">
        <v>0</v>
      </c>
      <c r="W448" s="31"/>
      <c r="X448" s="22">
        <v>12</v>
      </c>
      <c r="Y448" s="152"/>
      <c r="Z448" s="139" t="s">
        <v>2927</v>
      </c>
      <c r="AA448" s="155">
        <f>COUNTIF($Z$1:Z448,Z448)</f>
        <v>1</v>
      </c>
      <c r="AB448" s="83">
        <f t="shared" si="282"/>
        <v>27</v>
      </c>
      <c r="AC448" s="122" t="str">
        <f>VLOOKUP(Z448,'module list'!A:B,2,0)</f>
        <v>DI</v>
      </c>
      <c r="AD448" s="122"/>
      <c r="AE448" s="32"/>
      <c r="AF448" s="33" t="s">
        <v>37</v>
      </c>
      <c r="AG448" s="16" t="str">
        <f t="shared" si="274"/>
        <v>12.1.8</v>
      </c>
      <c r="AH448" s="222" t="str">
        <f t="shared" si="272"/>
        <v>POV1310 FG quenc. compr.air to NZ1110 - opened</v>
      </c>
      <c r="AI448" s="224"/>
      <c r="AJ448" s="16" t="str">
        <f t="shared" si="294"/>
        <v>POV1310</v>
      </c>
      <c r="AK448" s="16" t="str">
        <f t="shared" si="275"/>
        <v>P30</v>
      </c>
      <c r="AL448" s="16" t="str">
        <f t="shared" si="293"/>
        <v>POV</v>
      </c>
      <c r="AM448" s="16" t="str">
        <f t="shared" si="276"/>
        <v>1310</v>
      </c>
      <c r="AO448" s="16" t="str">
        <f t="shared" si="277"/>
        <v>_</v>
      </c>
      <c r="AP448" s="16">
        <f t="shared" si="278"/>
        <v>11</v>
      </c>
      <c r="AQ448" s="16" t="str">
        <f t="shared" si="291"/>
        <v>ZSH</v>
      </c>
      <c r="AR448" s="16" t="str">
        <f t="shared" si="279"/>
        <v>P30POV1310_ZSH</v>
      </c>
      <c r="AS448" s="16" t="str">
        <f t="shared" si="280"/>
        <v>ok</v>
      </c>
      <c r="AW448" s="16" t="str">
        <f t="shared" si="284"/>
        <v/>
      </c>
      <c r="AX448" s="16" t="str">
        <f t="shared" si="285"/>
        <v/>
      </c>
      <c r="AY448" s="16">
        <f t="shared" si="281"/>
        <v>0</v>
      </c>
    </row>
    <row r="449" spans="1:51" ht="15" customHeight="1" x14ac:dyDescent="0.2">
      <c r="A449" s="16" t="str">
        <f t="shared" si="273"/>
        <v>ID-S01AP1030-00447</v>
      </c>
      <c r="B449" s="17">
        <v>447</v>
      </c>
      <c r="C449" s="17"/>
      <c r="D449" s="18" t="s">
        <v>992</v>
      </c>
      <c r="E449" s="19" t="s">
        <v>993</v>
      </c>
      <c r="F449" s="20"/>
      <c r="G449" s="21" t="s">
        <v>27</v>
      </c>
      <c r="H449" s="22" t="s">
        <v>28</v>
      </c>
      <c r="I449" s="23" t="s">
        <v>836</v>
      </c>
      <c r="J449" s="22" t="s">
        <v>934</v>
      </c>
      <c r="K449" s="22"/>
      <c r="L449" s="22" t="s">
        <v>31</v>
      </c>
      <c r="M449" s="23"/>
      <c r="N449" s="24"/>
      <c r="O449" s="63"/>
      <c r="P449" s="63"/>
      <c r="Q449" s="25" t="s">
        <v>42</v>
      </c>
      <c r="R449" s="26" t="s">
        <v>43</v>
      </c>
      <c r="S449" s="26" t="s">
        <v>44</v>
      </c>
      <c r="T449" s="26" t="s">
        <v>45</v>
      </c>
      <c r="U449" s="26" t="s">
        <v>46</v>
      </c>
      <c r="V449" s="34">
        <v>0</v>
      </c>
      <c r="W449" s="31"/>
      <c r="X449" s="22">
        <v>12</v>
      </c>
      <c r="Y449" s="152"/>
      <c r="Z449" s="139" t="s">
        <v>2927</v>
      </c>
      <c r="AA449" s="155">
        <f>COUNTIF($Z$1:Z449,Z449)</f>
        <v>2</v>
      </c>
      <c r="AB449" s="83">
        <f t="shared" si="282"/>
        <v>27</v>
      </c>
      <c r="AC449" s="122" t="str">
        <f>VLOOKUP(Z449,'module list'!A:B,2,0)</f>
        <v>DI</v>
      </c>
      <c r="AD449" s="122"/>
      <c r="AE449" s="32"/>
      <c r="AF449" s="33" t="s">
        <v>37</v>
      </c>
      <c r="AG449" s="16" t="str">
        <f t="shared" si="274"/>
        <v>12.1.8</v>
      </c>
      <c r="AH449" s="222" t="str">
        <f t="shared" si="272"/>
        <v>POV1310 FG quenc. compr.air to NZ1110 - closed</v>
      </c>
      <c r="AI449" s="224"/>
      <c r="AJ449" s="16" t="str">
        <f t="shared" si="294"/>
        <v>POV1310</v>
      </c>
      <c r="AK449" s="16" t="str">
        <f t="shared" si="275"/>
        <v>P30</v>
      </c>
      <c r="AL449" s="16" t="str">
        <f t="shared" si="293"/>
        <v>POV</v>
      </c>
      <c r="AM449" s="16" t="str">
        <f t="shared" si="276"/>
        <v>1310</v>
      </c>
      <c r="AO449" s="16" t="str">
        <f t="shared" si="277"/>
        <v>_</v>
      </c>
      <c r="AP449" s="16">
        <f t="shared" si="278"/>
        <v>11</v>
      </c>
      <c r="AQ449" s="16" t="str">
        <f t="shared" si="291"/>
        <v>ZSL</v>
      </c>
      <c r="AR449" s="16" t="str">
        <f t="shared" si="279"/>
        <v>P30POV1310_ZSL</v>
      </c>
      <c r="AS449" s="16" t="str">
        <f t="shared" si="280"/>
        <v>ok</v>
      </c>
      <c r="AW449" s="16" t="str">
        <f t="shared" si="284"/>
        <v/>
      </c>
      <c r="AX449" s="16" t="str">
        <f t="shared" si="285"/>
        <v/>
      </c>
      <c r="AY449" s="16">
        <f t="shared" si="281"/>
        <v>0</v>
      </c>
    </row>
    <row r="450" spans="1:51" ht="15" customHeight="1" x14ac:dyDescent="0.2">
      <c r="A450" s="16" t="str">
        <f t="shared" si="273"/>
        <v>ID-S01AP1030-00448</v>
      </c>
      <c r="B450" s="17">
        <v>448</v>
      </c>
      <c r="C450" s="17"/>
      <c r="D450" s="18" t="s">
        <v>994</v>
      </c>
      <c r="E450" s="19" t="s">
        <v>995</v>
      </c>
      <c r="F450" s="20"/>
      <c r="G450" s="21" t="s">
        <v>27</v>
      </c>
      <c r="H450" s="22" t="s">
        <v>28</v>
      </c>
      <c r="I450" s="23" t="s">
        <v>836</v>
      </c>
      <c r="J450" s="22" t="s">
        <v>934</v>
      </c>
      <c r="K450" s="22"/>
      <c r="L450" s="22" t="s">
        <v>31</v>
      </c>
      <c r="M450" s="23"/>
      <c r="N450" s="24"/>
      <c r="O450" s="63"/>
      <c r="P450" s="63"/>
      <c r="Q450" s="25" t="s">
        <v>54</v>
      </c>
      <c r="R450" s="26" t="s">
        <v>201</v>
      </c>
      <c r="S450" s="26" t="s">
        <v>44</v>
      </c>
      <c r="T450" s="26" t="s">
        <v>56</v>
      </c>
      <c r="U450" s="26" t="s">
        <v>46</v>
      </c>
      <c r="V450" s="34">
        <v>0</v>
      </c>
      <c r="W450" s="31"/>
      <c r="X450" s="22">
        <v>12</v>
      </c>
      <c r="Y450" s="152"/>
      <c r="Z450" s="139" t="s">
        <v>2949</v>
      </c>
      <c r="AA450" s="155">
        <f>COUNTIF($Z$1:Z450,Z450)</f>
        <v>30</v>
      </c>
      <c r="AB450" s="83">
        <f t="shared" si="282"/>
        <v>30</v>
      </c>
      <c r="AC450" s="122" t="str">
        <f>VLOOKUP(Z450,'module list'!A:B,2,0)</f>
        <v>DO</v>
      </c>
      <c r="AD450" s="122"/>
      <c r="AE450" s="32"/>
      <c r="AF450" s="33" t="s">
        <v>37</v>
      </c>
      <c r="AG450" s="16" t="str">
        <f t="shared" si="274"/>
        <v>12.1.6</v>
      </c>
      <c r="AH450" s="222" t="str">
        <f t="shared" si="272"/>
        <v>POV1310 FG quenc. compr.air to NZ1110 - open</v>
      </c>
      <c r="AI450" s="224"/>
      <c r="AJ450" s="16" t="str">
        <f t="shared" si="294"/>
        <v>POV1310</v>
      </c>
      <c r="AK450" s="16" t="str">
        <f t="shared" si="275"/>
        <v>P30</v>
      </c>
      <c r="AL450" s="16" t="str">
        <f t="shared" si="293"/>
        <v>POV</v>
      </c>
      <c r="AM450" s="16" t="str">
        <f t="shared" si="276"/>
        <v>1310</v>
      </c>
      <c r="AO450" s="16" t="str">
        <f t="shared" si="277"/>
        <v>_</v>
      </c>
      <c r="AP450" s="16">
        <f t="shared" si="278"/>
        <v>11</v>
      </c>
      <c r="AQ450" s="16" t="str">
        <f t="shared" si="291"/>
        <v>HSH</v>
      </c>
      <c r="AR450" s="16" t="str">
        <f t="shared" si="279"/>
        <v>P30POV1310_HSH</v>
      </c>
      <c r="AS450" s="16" t="str">
        <f t="shared" si="280"/>
        <v>ok</v>
      </c>
      <c r="AW450" s="16" t="str">
        <f t="shared" si="284"/>
        <v/>
      </c>
      <c r="AX450" s="16" t="str">
        <f t="shared" si="285"/>
        <v/>
      </c>
      <c r="AY450" s="16">
        <f t="shared" si="281"/>
        <v>0</v>
      </c>
    </row>
    <row r="451" spans="1:51" ht="15" customHeight="1" x14ac:dyDescent="0.2">
      <c r="A451" s="16" t="str">
        <f t="shared" si="273"/>
        <v>ID-S01AP1030-00449</v>
      </c>
      <c r="B451" s="17">
        <v>449</v>
      </c>
      <c r="C451" s="17"/>
      <c r="D451" s="18" t="s">
        <v>996</v>
      </c>
      <c r="E451" s="19" t="s">
        <v>997</v>
      </c>
      <c r="F451" s="20"/>
      <c r="G451" s="21" t="s">
        <v>27</v>
      </c>
      <c r="H451" s="22" t="s">
        <v>28</v>
      </c>
      <c r="I451" s="23" t="s">
        <v>836</v>
      </c>
      <c r="J451" s="22" t="s">
        <v>934</v>
      </c>
      <c r="K451" s="22"/>
      <c r="L451" s="22" t="s">
        <v>31</v>
      </c>
      <c r="M451" s="23"/>
      <c r="N451" s="24"/>
      <c r="O451" s="63"/>
      <c r="P451" s="63"/>
      <c r="Q451" s="25" t="s">
        <v>54</v>
      </c>
      <c r="R451" s="26" t="s">
        <v>201</v>
      </c>
      <c r="S451" s="26" t="s">
        <v>44</v>
      </c>
      <c r="T451" s="26" t="s">
        <v>56</v>
      </c>
      <c r="U451" s="26" t="s">
        <v>46</v>
      </c>
      <c r="V451" s="34">
        <v>0</v>
      </c>
      <c r="W451" s="31"/>
      <c r="X451" s="22">
        <v>12</v>
      </c>
      <c r="Y451" s="152"/>
      <c r="Z451" s="139" t="s">
        <v>2950</v>
      </c>
      <c r="AA451" s="155">
        <f>COUNTIF($Z$1:Z451,Z451)</f>
        <v>1</v>
      </c>
      <c r="AB451" s="83">
        <f t="shared" si="282"/>
        <v>32</v>
      </c>
      <c r="AC451" s="122" t="str">
        <f>VLOOKUP(Z451,'module list'!A:B,2,0)</f>
        <v>DO</v>
      </c>
      <c r="AD451" s="122"/>
      <c r="AE451" s="32"/>
      <c r="AF451" s="33" t="s">
        <v>37</v>
      </c>
      <c r="AG451" s="16" t="str">
        <f t="shared" si="274"/>
        <v>12.1.7</v>
      </c>
      <c r="AH451" s="222" t="str">
        <f t="shared" ref="AH451:AH514" si="295">RIGHT(E451,LEN(E451)-FIND(" ",E451))</f>
        <v>POV1310 FG quenc. compr.air to NZ1110 - close</v>
      </c>
      <c r="AI451" s="224"/>
      <c r="AJ451" s="16" t="str">
        <f t="shared" si="294"/>
        <v>POV1310</v>
      </c>
      <c r="AK451" s="16" t="str">
        <f t="shared" si="275"/>
        <v>P30</v>
      </c>
      <c r="AL451" s="16" t="str">
        <f t="shared" si="293"/>
        <v>POV</v>
      </c>
      <c r="AM451" s="16" t="str">
        <f t="shared" si="276"/>
        <v>1310</v>
      </c>
      <c r="AO451" s="16" t="str">
        <f t="shared" si="277"/>
        <v>_</v>
      </c>
      <c r="AP451" s="16">
        <f t="shared" si="278"/>
        <v>11</v>
      </c>
      <c r="AQ451" s="16" t="str">
        <f t="shared" si="291"/>
        <v>HSL</v>
      </c>
      <c r="AR451" s="16" t="str">
        <f t="shared" si="279"/>
        <v>P30POV1310_HSL</v>
      </c>
      <c r="AS451" s="16" t="str">
        <f t="shared" si="280"/>
        <v>ok</v>
      </c>
      <c r="AW451" s="16" t="str">
        <f t="shared" si="284"/>
        <v/>
      </c>
      <c r="AX451" s="16" t="str">
        <f t="shared" si="285"/>
        <v/>
      </c>
      <c r="AY451" s="16">
        <f t="shared" si="281"/>
        <v>0</v>
      </c>
    </row>
    <row r="452" spans="1:51" ht="15" customHeight="1" x14ac:dyDescent="0.2">
      <c r="A452" s="16" t="str">
        <f t="shared" ref="A452:A515" si="296">"ID-"&amp;L452&amp;"-"&amp;TEXT(B452,"00000")</f>
        <v>ID-S01AP1030-00450</v>
      </c>
      <c r="B452" s="17">
        <v>450</v>
      </c>
      <c r="C452" s="17"/>
      <c r="D452" s="18" t="s">
        <v>998</v>
      </c>
      <c r="E452" s="19" t="s">
        <v>999</v>
      </c>
      <c r="F452" s="20"/>
      <c r="G452" s="21" t="s">
        <v>27</v>
      </c>
      <c r="H452" s="22" t="s">
        <v>28</v>
      </c>
      <c r="I452" s="23" t="s">
        <v>836</v>
      </c>
      <c r="J452" s="22" t="s">
        <v>934</v>
      </c>
      <c r="K452" s="22"/>
      <c r="L452" s="22" t="s">
        <v>31</v>
      </c>
      <c r="M452" s="23"/>
      <c r="N452" s="24"/>
      <c r="O452" s="63"/>
      <c r="P452" s="63"/>
      <c r="Q452" s="25" t="s">
        <v>42</v>
      </c>
      <c r="R452" s="26" t="s">
        <v>43</v>
      </c>
      <c r="S452" s="26" t="s">
        <v>44</v>
      </c>
      <c r="T452" s="26" t="s">
        <v>45</v>
      </c>
      <c r="U452" s="26" t="s">
        <v>46</v>
      </c>
      <c r="V452" s="34">
        <v>0</v>
      </c>
      <c r="W452" s="31"/>
      <c r="X452" s="22">
        <v>12</v>
      </c>
      <c r="Y452" s="152"/>
      <c r="Z452" s="139" t="s">
        <v>2927</v>
      </c>
      <c r="AA452" s="155">
        <f>COUNTIF($Z$1:Z452,Z452)</f>
        <v>3</v>
      </c>
      <c r="AB452" s="83">
        <f t="shared" si="282"/>
        <v>27</v>
      </c>
      <c r="AC452" s="122" t="str">
        <f>VLOOKUP(Z452,'module list'!A:B,2,0)</f>
        <v>DI</v>
      </c>
      <c r="AD452" s="122"/>
      <c r="AE452" s="32"/>
      <c r="AF452" s="33" t="s">
        <v>37</v>
      </c>
      <c r="AG452" s="16" t="str">
        <f t="shared" ref="AG452:AG515" si="297">LEFT(Z452,6)</f>
        <v>12.1.8</v>
      </c>
      <c r="AH452" s="222" t="str">
        <f t="shared" si="295"/>
        <v>POV1311 FG quenc. compr.air to NZ1111 - opened</v>
      </c>
      <c r="AI452" s="224"/>
      <c r="AJ452" s="16" t="str">
        <f t="shared" si="294"/>
        <v>POV1311</v>
      </c>
      <c r="AK452" s="16" t="str">
        <f t="shared" ref="AK452:AK515" si="298">LEFT(D452,3)</f>
        <v>P30</v>
      </c>
      <c r="AL452" s="16" t="str">
        <f t="shared" si="293"/>
        <v>POV</v>
      </c>
      <c r="AM452" s="16" t="str">
        <f t="shared" ref="AM452:AM515" si="299">MID(D452,LEN(AK452)+LEN(AL452)+1,4)</f>
        <v>1311</v>
      </c>
      <c r="AO452" s="16" t="str">
        <f t="shared" ref="AO452:AO515" si="300">IF(ISNUMBER(AP452),"_","")</f>
        <v>_</v>
      </c>
      <c r="AP452" s="16">
        <f t="shared" ref="AP452:AP515" si="301">IFERROR(FIND("_",D452),"")</f>
        <v>11</v>
      </c>
      <c r="AQ452" s="16" t="str">
        <f t="shared" si="291"/>
        <v>ZSH</v>
      </c>
      <c r="AR452" s="16" t="str">
        <f t="shared" ref="AR452:AR515" si="302">_xlfn.CONCAT(AK452:AO452,AQ452)</f>
        <v>P30POV1311_ZSH</v>
      </c>
      <c r="AS452" s="16" t="str">
        <f t="shared" ref="AS452:AS515" si="303">IF(AR452=D452,"ok")</f>
        <v>ok</v>
      </c>
      <c r="AW452" s="16" t="str">
        <f t="shared" si="284"/>
        <v/>
      </c>
      <c r="AX452" s="16" t="str">
        <f t="shared" si="285"/>
        <v/>
      </c>
      <c r="AY452" s="16">
        <f t="shared" ref="AY452:AY515" si="304">V452</f>
        <v>0</v>
      </c>
    </row>
    <row r="453" spans="1:51" ht="15" customHeight="1" x14ac:dyDescent="0.2">
      <c r="A453" s="16" t="str">
        <f t="shared" si="296"/>
        <v>ID-S01AP1030-00451</v>
      </c>
      <c r="B453" s="17">
        <v>451</v>
      </c>
      <c r="C453" s="17"/>
      <c r="D453" s="18" t="s">
        <v>1000</v>
      </c>
      <c r="E453" s="19" t="s">
        <v>1001</v>
      </c>
      <c r="F453" s="20"/>
      <c r="G453" s="21" t="s">
        <v>27</v>
      </c>
      <c r="H453" s="22" t="s">
        <v>28</v>
      </c>
      <c r="I453" s="23" t="s">
        <v>836</v>
      </c>
      <c r="J453" s="22" t="s">
        <v>934</v>
      </c>
      <c r="K453" s="22"/>
      <c r="L453" s="22" t="s">
        <v>31</v>
      </c>
      <c r="M453" s="23"/>
      <c r="N453" s="24"/>
      <c r="O453" s="63"/>
      <c r="P453" s="63"/>
      <c r="Q453" s="25" t="s">
        <v>42</v>
      </c>
      <c r="R453" s="26" t="s">
        <v>43</v>
      </c>
      <c r="S453" s="26" t="s">
        <v>44</v>
      </c>
      <c r="T453" s="26" t="s">
        <v>45</v>
      </c>
      <c r="U453" s="26" t="s">
        <v>46</v>
      </c>
      <c r="V453" s="34">
        <v>0</v>
      </c>
      <c r="W453" s="31"/>
      <c r="X453" s="22">
        <v>12</v>
      </c>
      <c r="Y453" s="152"/>
      <c r="Z453" s="139" t="s">
        <v>2927</v>
      </c>
      <c r="AA453" s="155">
        <f>COUNTIF($Z$1:Z453,Z453)</f>
        <v>4</v>
      </c>
      <c r="AB453" s="83">
        <f t="shared" ref="AB453:AB516" si="305">COUNTIF(Z:Z,Z453)</f>
        <v>27</v>
      </c>
      <c r="AC453" s="122" t="str">
        <f>VLOOKUP(Z453,'module list'!A:B,2,0)</f>
        <v>DI</v>
      </c>
      <c r="AD453" s="122"/>
      <c r="AE453" s="32"/>
      <c r="AF453" s="33" t="s">
        <v>37</v>
      </c>
      <c r="AG453" s="16" t="str">
        <f t="shared" si="297"/>
        <v>12.1.8</v>
      </c>
      <c r="AH453" s="222" t="str">
        <f t="shared" si="295"/>
        <v>POV1311 FG quenc. compr.air to NZ1111 - closed</v>
      </c>
      <c r="AI453" s="224"/>
      <c r="AJ453" s="16" t="str">
        <f t="shared" si="294"/>
        <v>POV1311</v>
      </c>
      <c r="AK453" s="16" t="str">
        <f t="shared" si="298"/>
        <v>P30</v>
      </c>
      <c r="AL453" s="16" t="str">
        <f t="shared" si="293"/>
        <v>POV</v>
      </c>
      <c r="AM453" s="16" t="str">
        <f t="shared" si="299"/>
        <v>1311</v>
      </c>
      <c r="AO453" s="16" t="str">
        <f t="shared" si="300"/>
        <v>_</v>
      </c>
      <c r="AP453" s="16">
        <f t="shared" si="301"/>
        <v>11</v>
      </c>
      <c r="AQ453" s="16" t="str">
        <f t="shared" si="291"/>
        <v>ZSL</v>
      </c>
      <c r="AR453" s="16" t="str">
        <f t="shared" si="302"/>
        <v>P30POV1311_ZSL</v>
      </c>
      <c r="AS453" s="16" t="str">
        <f t="shared" si="303"/>
        <v>ok</v>
      </c>
      <c r="AW453" s="16" t="str">
        <f t="shared" si="284"/>
        <v/>
      </c>
      <c r="AX453" s="16" t="str">
        <f t="shared" si="285"/>
        <v/>
      </c>
      <c r="AY453" s="16">
        <f t="shared" si="304"/>
        <v>0</v>
      </c>
    </row>
    <row r="454" spans="1:51" ht="15" customHeight="1" x14ac:dyDescent="0.2">
      <c r="A454" s="16" t="str">
        <f t="shared" si="296"/>
        <v>ID-S01AP1030-00452</v>
      </c>
      <c r="B454" s="17">
        <v>452</v>
      </c>
      <c r="C454" s="17"/>
      <c r="D454" s="18" t="s">
        <v>1002</v>
      </c>
      <c r="E454" s="19" t="s">
        <v>1003</v>
      </c>
      <c r="F454" s="20"/>
      <c r="G454" s="21" t="s">
        <v>27</v>
      </c>
      <c r="H454" s="22" t="s">
        <v>28</v>
      </c>
      <c r="I454" s="23" t="s">
        <v>836</v>
      </c>
      <c r="J454" s="22" t="s">
        <v>934</v>
      </c>
      <c r="K454" s="22"/>
      <c r="L454" s="22" t="s">
        <v>31</v>
      </c>
      <c r="M454" s="23"/>
      <c r="N454" s="24"/>
      <c r="O454" s="63"/>
      <c r="P454" s="63"/>
      <c r="Q454" s="25" t="s">
        <v>54</v>
      </c>
      <c r="R454" s="26" t="s">
        <v>201</v>
      </c>
      <c r="S454" s="26" t="s">
        <v>44</v>
      </c>
      <c r="T454" s="26" t="s">
        <v>56</v>
      </c>
      <c r="U454" s="26" t="s">
        <v>46</v>
      </c>
      <c r="V454" s="34">
        <v>0</v>
      </c>
      <c r="W454" s="31"/>
      <c r="X454" s="22">
        <v>12</v>
      </c>
      <c r="Y454" s="152"/>
      <c r="Z454" s="139" t="s">
        <v>2950</v>
      </c>
      <c r="AA454" s="155">
        <f>COUNTIF($Z$1:Z454,Z454)</f>
        <v>2</v>
      </c>
      <c r="AB454" s="83">
        <f t="shared" si="305"/>
        <v>32</v>
      </c>
      <c r="AC454" s="122" t="str">
        <f>VLOOKUP(Z454,'module list'!A:B,2,0)</f>
        <v>DO</v>
      </c>
      <c r="AD454" s="122"/>
      <c r="AE454" s="32"/>
      <c r="AF454" s="33" t="s">
        <v>37</v>
      </c>
      <c r="AG454" s="16" t="str">
        <f t="shared" si="297"/>
        <v>12.1.7</v>
      </c>
      <c r="AH454" s="222" t="str">
        <f t="shared" si="295"/>
        <v>POV1311 FG quenc. compr.air to NZ1111 - open</v>
      </c>
      <c r="AI454" s="224"/>
      <c r="AJ454" s="16" t="str">
        <f t="shared" si="294"/>
        <v>POV1311</v>
      </c>
      <c r="AK454" s="16" t="str">
        <f t="shared" si="298"/>
        <v>P30</v>
      </c>
      <c r="AL454" s="16" t="str">
        <f t="shared" si="293"/>
        <v>POV</v>
      </c>
      <c r="AM454" s="16" t="str">
        <f t="shared" si="299"/>
        <v>1311</v>
      </c>
      <c r="AO454" s="16" t="str">
        <f t="shared" si="300"/>
        <v>_</v>
      </c>
      <c r="AP454" s="16">
        <f t="shared" si="301"/>
        <v>11</v>
      </c>
      <c r="AQ454" s="16" t="str">
        <f t="shared" si="291"/>
        <v>HSH</v>
      </c>
      <c r="AR454" s="16" t="str">
        <f t="shared" si="302"/>
        <v>P30POV1311_HSH</v>
      </c>
      <c r="AS454" s="16" t="str">
        <f t="shared" si="303"/>
        <v>ok</v>
      </c>
      <c r="AW454" s="16" t="str">
        <f t="shared" si="284"/>
        <v/>
      </c>
      <c r="AX454" s="16" t="str">
        <f t="shared" si="285"/>
        <v/>
      </c>
      <c r="AY454" s="16">
        <f t="shared" si="304"/>
        <v>0</v>
      </c>
    </row>
    <row r="455" spans="1:51" ht="15" customHeight="1" x14ac:dyDescent="0.2">
      <c r="A455" s="16" t="str">
        <f t="shared" si="296"/>
        <v>ID-S01AP1030-00453</v>
      </c>
      <c r="B455" s="17">
        <v>453</v>
      </c>
      <c r="C455" s="17"/>
      <c r="D455" s="18" t="s">
        <v>1004</v>
      </c>
      <c r="E455" s="19" t="s">
        <v>1005</v>
      </c>
      <c r="F455" s="20"/>
      <c r="G455" s="21" t="s">
        <v>27</v>
      </c>
      <c r="H455" s="22" t="s">
        <v>28</v>
      </c>
      <c r="I455" s="23" t="s">
        <v>836</v>
      </c>
      <c r="J455" s="22" t="s">
        <v>934</v>
      </c>
      <c r="K455" s="22"/>
      <c r="L455" s="22" t="s">
        <v>31</v>
      </c>
      <c r="M455" s="23"/>
      <c r="N455" s="24"/>
      <c r="O455" s="63"/>
      <c r="P455" s="63"/>
      <c r="Q455" s="25" t="s">
        <v>54</v>
      </c>
      <c r="R455" s="26" t="s">
        <v>201</v>
      </c>
      <c r="S455" s="26" t="s">
        <v>44</v>
      </c>
      <c r="T455" s="26" t="s">
        <v>56</v>
      </c>
      <c r="U455" s="26" t="s">
        <v>46</v>
      </c>
      <c r="V455" s="34">
        <v>0</v>
      </c>
      <c r="W455" s="31"/>
      <c r="X455" s="22">
        <v>12</v>
      </c>
      <c r="Y455" s="152"/>
      <c r="Z455" s="139" t="s">
        <v>2950</v>
      </c>
      <c r="AA455" s="155">
        <f>COUNTIF($Z$1:Z455,Z455)</f>
        <v>3</v>
      </c>
      <c r="AB455" s="83">
        <f t="shared" si="305"/>
        <v>32</v>
      </c>
      <c r="AC455" s="122" t="str">
        <f>VLOOKUP(Z455,'module list'!A:B,2,0)</f>
        <v>DO</v>
      </c>
      <c r="AD455" s="122"/>
      <c r="AE455" s="32"/>
      <c r="AF455" s="33" t="s">
        <v>37</v>
      </c>
      <c r="AG455" s="16" t="str">
        <f t="shared" si="297"/>
        <v>12.1.7</v>
      </c>
      <c r="AH455" s="222" t="str">
        <f t="shared" si="295"/>
        <v>POV1311 FG quenc. compr.air to NZ1111 - close</v>
      </c>
      <c r="AI455" s="224"/>
      <c r="AJ455" s="16" t="str">
        <f t="shared" si="294"/>
        <v>POV1311</v>
      </c>
      <c r="AK455" s="16" t="str">
        <f t="shared" si="298"/>
        <v>P30</v>
      </c>
      <c r="AL455" s="16" t="str">
        <f t="shared" si="293"/>
        <v>POV</v>
      </c>
      <c r="AM455" s="16" t="str">
        <f t="shared" si="299"/>
        <v>1311</v>
      </c>
      <c r="AO455" s="16" t="str">
        <f t="shared" si="300"/>
        <v>_</v>
      </c>
      <c r="AP455" s="16">
        <f t="shared" si="301"/>
        <v>11</v>
      </c>
      <c r="AQ455" s="16" t="str">
        <f t="shared" si="291"/>
        <v>HSL</v>
      </c>
      <c r="AR455" s="16" t="str">
        <f t="shared" si="302"/>
        <v>P30POV1311_HSL</v>
      </c>
      <c r="AS455" s="16" t="str">
        <f t="shared" si="303"/>
        <v>ok</v>
      </c>
      <c r="AW455" s="16" t="str">
        <f t="shared" si="284"/>
        <v/>
      </c>
      <c r="AX455" s="16" t="str">
        <f t="shared" si="285"/>
        <v/>
      </c>
      <c r="AY455" s="16">
        <f t="shared" si="304"/>
        <v>0</v>
      </c>
    </row>
    <row r="456" spans="1:51" ht="15" customHeight="1" x14ac:dyDescent="0.2">
      <c r="A456" s="16" t="str">
        <f t="shared" si="296"/>
        <v>ID-S01AP1030-00454</v>
      </c>
      <c r="B456" s="17">
        <v>454</v>
      </c>
      <c r="C456" s="17"/>
      <c r="D456" s="18" t="s">
        <v>1006</v>
      </c>
      <c r="E456" s="19" t="s">
        <v>1007</v>
      </c>
      <c r="F456" s="20"/>
      <c r="G456" s="21" t="s">
        <v>27</v>
      </c>
      <c r="H456" s="22" t="s">
        <v>28</v>
      </c>
      <c r="I456" s="23" t="s">
        <v>836</v>
      </c>
      <c r="J456" s="22" t="s">
        <v>934</v>
      </c>
      <c r="K456" s="22"/>
      <c r="L456" s="22" t="s">
        <v>31</v>
      </c>
      <c r="M456" s="23"/>
      <c r="N456" s="24"/>
      <c r="O456" s="63"/>
      <c r="P456" s="63"/>
      <c r="Q456" s="25" t="s">
        <v>42</v>
      </c>
      <c r="R456" s="26" t="s">
        <v>43</v>
      </c>
      <c r="S456" s="26" t="s">
        <v>44</v>
      </c>
      <c r="T456" s="26" t="s">
        <v>45</v>
      </c>
      <c r="U456" s="26" t="s">
        <v>46</v>
      </c>
      <c r="V456" s="34">
        <v>0</v>
      </c>
      <c r="W456" s="31"/>
      <c r="X456" s="22">
        <v>12</v>
      </c>
      <c r="Y456" s="152"/>
      <c r="Z456" s="139" t="s">
        <v>2927</v>
      </c>
      <c r="AA456" s="155">
        <f>COUNTIF($Z$1:Z456,Z456)</f>
        <v>5</v>
      </c>
      <c r="AB456" s="83">
        <f t="shared" si="305"/>
        <v>27</v>
      </c>
      <c r="AC456" s="122" t="str">
        <f>VLOOKUP(Z456,'module list'!A:B,2,0)</f>
        <v>DI</v>
      </c>
      <c r="AD456" s="122"/>
      <c r="AE456" s="32"/>
      <c r="AF456" s="33" t="s">
        <v>37</v>
      </c>
      <c r="AG456" s="16" t="str">
        <f t="shared" si="297"/>
        <v>12.1.8</v>
      </c>
      <c r="AH456" s="222" t="str">
        <f t="shared" si="295"/>
        <v>POV1312 FG quenc. compr.air to NZ1112 - opened</v>
      </c>
      <c r="AI456" s="224"/>
      <c r="AJ456" s="16" t="str">
        <f t="shared" si="294"/>
        <v>POV1312</v>
      </c>
      <c r="AK456" s="16" t="str">
        <f t="shared" si="298"/>
        <v>P30</v>
      </c>
      <c r="AL456" s="16" t="str">
        <f t="shared" si="293"/>
        <v>POV</v>
      </c>
      <c r="AM456" s="16" t="str">
        <f t="shared" si="299"/>
        <v>1312</v>
      </c>
      <c r="AO456" s="16" t="str">
        <f t="shared" si="300"/>
        <v>_</v>
      </c>
      <c r="AP456" s="16">
        <f t="shared" si="301"/>
        <v>11</v>
      </c>
      <c r="AQ456" s="16" t="str">
        <f t="shared" si="291"/>
        <v>ZSH</v>
      </c>
      <c r="AR456" s="16" t="str">
        <f t="shared" si="302"/>
        <v>P30POV1312_ZSH</v>
      </c>
      <c r="AS456" s="16" t="str">
        <f t="shared" si="303"/>
        <v>ok</v>
      </c>
      <c r="AW456" s="16" t="str">
        <f t="shared" si="284"/>
        <v/>
      </c>
      <c r="AX456" s="16" t="str">
        <f t="shared" si="285"/>
        <v/>
      </c>
      <c r="AY456" s="16">
        <f t="shared" si="304"/>
        <v>0</v>
      </c>
    </row>
    <row r="457" spans="1:51" ht="15" customHeight="1" x14ac:dyDescent="0.2">
      <c r="A457" s="16" t="str">
        <f t="shared" si="296"/>
        <v>ID-S01AP1030-00455</v>
      </c>
      <c r="B457" s="17">
        <v>455</v>
      </c>
      <c r="C457" s="17"/>
      <c r="D457" s="18" t="s">
        <v>1008</v>
      </c>
      <c r="E457" s="19" t="s">
        <v>1009</v>
      </c>
      <c r="F457" s="20"/>
      <c r="G457" s="21" t="s">
        <v>27</v>
      </c>
      <c r="H457" s="22" t="s">
        <v>28</v>
      </c>
      <c r="I457" s="23" t="s">
        <v>836</v>
      </c>
      <c r="J457" s="22" t="s">
        <v>934</v>
      </c>
      <c r="K457" s="22"/>
      <c r="L457" s="22" t="s">
        <v>31</v>
      </c>
      <c r="M457" s="23"/>
      <c r="N457" s="24"/>
      <c r="O457" s="63"/>
      <c r="P457" s="63"/>
      <c r="Q457" s="25" t="s">
        <v>42</v>
      </c>
      <c r="R457" s="26" t="s">
        <v>43</v>
      </c>
      <c r="S457" s="26" t="s">
        <v>44</v>
      </c>
      <c r="T457" s="26" t="s">
        <v>45</v>
      </c>
      <c r="U457" s="26" t="s">
        <v>46</v>
      </c>
      <c r="V457" s="34">
        <v>0</v>
      </c>
      <c r="W457" s="31"/>
      <c r="X457" s="22">
        <v>12</v>
      </c>
      <c r="Y457" s="152"/>
      <c r="Z457" s="139" t="s">
        <v>2927</v>
      </c>
      <c r="AA457" s="155">
        <f>COUNTIF($Z$1:Z457,Z457)</f>
        <v>6</v>
      </c>
      <c r="AB457" s="83">
        <f t="shared" si="305"/>
        <v>27</v>
      </c>
      <c r="AC457" s="122" t="str">
        <f>VLOOKUP(Z457,'module list'!A:B,2,0)</f>
        <v>DI</v>
      </c>
      <c r="AD457" s="122"/>
      <c r="AE457" s="32"/>
      <c r="AF457" s="33" t="s">
        <v>37</v>
      </c>
      <c r="AG457" s="16" t="str">
        <f t="shared" si="297"/>
        <v>12.1.8</v>
      </c>
      <c r="AH457" s="222" t="str">
        <f t="shared" si="295"/>
        <v>POV1312 FG quenc. compr.air to NZ1112 - closed</v>
      </c>
      <c r="AI457" s="224"/>
      <c r="AJ457" s="16" t="str">
        <f t="shared" si="294"/>
        <v>POV1312</v>
      </c>
      <c r="AK457" s="16" t="str">
        <f t="shared" si="298"/>
        <v>P30</v>
      </c>
      <c r="AL457" s="16" t="str">
        <f t="shared" si="293"/>
        <v>POV</v>
      </c>
      <c r="AM457" s="16" t="str">
        <f t="shared" si="299"/>
        <v>1312</v>
      </c>
      <c r="AO457" s="16" t="str">
        <f t="shared" si="300"/>
        <v>_</v>
      </c>
      <c r="AP457" s="16">
        <f t="shared" si="301"/>
        <v>11</v>
      </c>
      <c r="AQ457" s="16" t="str">
        <f t="shared" si="291"/>
        <v>ZSL</v>
      </c>
      <c r="AR457" s="16" t="str">
        <f t="shared" si="302"/>
        <v>P30POV1312_ZSL</v>
      </c>
      <c r="AS457" s="16" t="str">
        <f t="shared" si="303"/>
        <v>ok</v>
      </c>
      <c r="AW457" s="16" t="str">
        <f t="shared" si="284"/>
        <v/>
      </c>
      <c r="AX457" s="16" t="str">
        <f t="shared" si="285"/>
        <v/>
      </c>
      <c r="AY457" s="16">
        <f t="shared" si="304"/>
        <v>0</v>
      </c>
    </row>
    <row r="458" spans="1:51" ht="15" customHeight="1" x14ac:dyDescent="0.2">
      <c r="A458" s="16" t="str">
        <f t="shared" si="296"/>
        <v>ID-S01AP1030-00456</v>
      </c>
      <c r="B458" s="17">
        <v>456</v>
      </c>
      <c r="C458" s="17"/>
      <c r="D458" s="18" t="s">
        <v>1010</v>
      </c>
      <c r="E458" s="19" t="s">
        <v>1011</v>
      </c>
      <c r="F458" s="20"/>
      <c r="G458" s="21" t="s">
        <v>27</v>
      </c>
      <c r="H458" s="22" t="s">
        <v>28</v>
      </c>
      <c r="I458" s="23" t="s">
        <v>836</v>
      </c>
      <c r="J458" s="22" t="s">
        <v>934</v>
      </c>
      <c r="K458" s="22"/>
      <c r="L458" s="22" t="s">
        <v>31</v>
      </c>
      <c r="M458" s="23"/>
      <c r="N458" s="24"/>
      <c r="O458" s="63"/>
      <c r="P458" s="63"/>
      <c r="Q458" s="25" t="s">
        <v>54</v>
      </c>
      <c r="R458" s="26" t="s">
        <v>201</v>
      </c>
      <c r="S458" s="26" t="s">
        <v>44</v>
      </c>
      <c r="T458" s="26" t="s">
        <v>56</v>
      </c>
      <c r="U458" s="26" t="s">
        <v>46</v>
      </c>
      <c r="V458" s="34">
        <v>0</v>
      </c>
      <c r="W458" s="31"/>
      <c r="X458" s="22">
        <v>12</v>
      </c>
      <c r="Y458" s="152"/>
      <c r="Z458" s="139" t="s">
        <v>2950</v>
      </c>
      <c r="AA458" s="155">
        <f>COUNTIF($Z$1:Z458,Z458)</f>
        <v>4</v>
      </c>
      <c r="AB458" s="83">
        <f t="shared" si="305"/>
        <v>32</v>
      </c>
      <c r="AC458" s="122" t="str">
        <f>VLOOKUP(Z458,'module list'!A:B,2,0)</f>
        <v>DO</v>
      </c>
      <c r="AD458" s="122"/>
      <c r="AE458" s="32"/>
      <c r="AF458" s="33" t="s">
        <v>37</v>
      </c>
      <c r="AG458" s="16" t="str">
        <f t="shared" si="297"/>
        <v>12.1.7</v>
      </c>
      <c r="AH458" s="222" t="str">
        <f t="shared" si="295"/>
        <v>POV1312 FG quenc. compr.air to NZ1112 - open</v>
      </c>
      <c r="AI458" s="224"/>
      <c r="AJ458" s="16" t="str">
        <f t="shared" si="294"/>
        <v>POV1312</v>
      </c>
      <c r="AK458" s="16" t="str">
        <f t="shared" si="298"/>
        <v>P30</v>
      </c>
      <c r="AL458" s="16" t="str">
        <f t="shared" si="293"/>
        <v>POV</v>
      </c>
      <c r="AM458" s="16" t="str">
        <f t="shared" si="299"/>
        <v>1312</v>
      </c>
      <c r="AO458" s="16" t="str">
        <f t="shared" si="300"/>
        <v>_</v>
      </c>
      <c r="AP458" s="16">
        <f t="shared" si="301"/>
        <v>11</v>
      </c>
      <c r="AQ458" s="16" t="str">
        <f t="shared" si="291"/>
        <v>HSH</v>
      </c>
      <c r="AR458" s="16" t="str">
        <f t="shared" si="302"/>
        <v>P30POV1312_HSH</v>
      </c>
      <c r="AS458" s="16" t="str">
        <f t="shared" si="303"/>
        <v>ok</v>
      </c>
      <c r="AW458" s="16" t="str">
        <f t="shared" si="284"/>
        <v/>
      </c>
      <c r="AX458" s="16" t="str">
        <f t="shared" si="285"/>
        <v/>
      </c>
      <c r="AY458" s="16">
        <f t="shared" si="304"/>
        <v>0</v>
      </c>
    </row>
    <row r="459" spans="1:51" ht="15" customHeight="1" x14ac:dyDescent="0.2">
      <c r="A459" s="16" t="str">
        <f t="shared" si="296"/>
        <v>ID-S01AP1030-00457</v>
      </c>
      <c r="B459" s="17">
        <v>457</v>
      </c>
      <c r="C459" s="17"/>
      <c r="D459" s="18" t="s">
        <v>1012</v>
      </c>
      <c r="E459" s="19" t="s">
        <v>1013</v>
      </c>
      <c r="F459" s="20"/>
      <c r="G459" s="21" t="s">
        <v>27</v>
      </c>
      <c r="H459" s="22" t="s">
        <v>28</v>
      </c>
      <c r="I459" s="23" t="s">
        <v>836</v>
      </c>
      <c r="J459" s="22" t="s">
        <v>934</v>
      </c>
      <c r="K459" s="22"/>
      <c r="L459" s="22" t="s">
        <v>31</v>
      </c>
      <c r="M459" s="23"/>
      <c r="N459" s="24"/>
      <c r="O459" s="63"/>
      <c r="P459" s="63"/>
      <c r="Q459" s="25" t="s">
        <v>54</v>
      </c>
      <c r="R459" s="26" t="s">
        <v>201</v>
      </c>
      <c r="S459" s="26" t="s">
        <v>44</v>
      </c>
      <c r="T459" s="26" t="s">
        <v>56</v>
      </c>
      <c r="U459" s="26" t="s">
        <v>46</v>
      </c>
      <c r="V459" s="34">
        <v>0</v>
      </c>
      <c r="W459" s="31"/>
      <c r="X459" s="22">
        <v>12</v>
      </c>
      <c r="Y459" s="152"/>
      <c r="Z459" s="139" t="s">
        <v>2950</v>
      </c>
      <c r="AA459" s="155">
        <f>COUNTIF($Z$1:Z459,Z459)</f>
        <v>5</v>
      </c>
      <c r="AB459" s="83">
        <f t="shared" si="305"/>
        <v>32</v>
      </c>
      <c r="AC459" s="122" t="str">
        <f>VLOOKUP(Z459,'module list'!A:B,2,0)</f>
        <v>DO</v>
      </c>
      <c r="AD459" s="122"/>
      <c r="AE459" s="32"/>
      <c r="AF459" s="33" t="s">
        <v>37</v>
      </c>
      <c r="AG459" s="16" t="str">
        <f t="shared" si="297"/>
        <v>12.1.7</v>
      </c>
      <c r="AH459" s="222" t="str">
        <f t="shared" si="295"/>
        <v>POV1312 FG quenc. compr.air to NZ1112 - close</v>
      </c>
      <c r="AI459" s="224"/>
      <c r="AJ459" s="16" t="str">
        <f t="shared" si="294"/>
        <v>POV1312</v>
      </c>
      <c r="AK459" s="16" t="str">
        <f t="shared" si="298"/>
        <v>P30</v>
      </c>
      <c r="AL459" s="16" t="str">
        <f t="shared" si="293"/>
        <v>POV</v>
      </c>
      <c r="AM459" s="16" t="str">
        <f t="shared" si="299"/>
        <v>1312</v>
      </c>
      <c r="AO459" s="16" t="str">
        <f t="shared" si="300"/>
        <v>_</v>
      </c>
      <c r="AP459" s="16">
        <f t="shared" si="301"/>
        <v>11</v>
      </c>
      <c r="AQ459" s="16" t="str">
        <f t="shared" si="291"/>
        <v>HSL</v>
      </c>
      <c r="AR459" s="16" t="str">
        <f t="shared" si="302"/>
        <v>P30POV1312_HSL</v>
      </c>
      <c r="AS459" s="16" t="str">
        <f t="shared" si="303"/>
        <v>ok</v>
      </c>
      <c r="AW459" s="16" t="str">
        <f t="shared" si="284"/>
        <v/>
      </c>
      <c r="AX459" s="16" t="str">
        <f t="shared" si="285"/>
        <v/>
      </c>
      <c r="AY459" s="16">
        <f t="shared" si="304"/>
        <v>0</v>
      </c>
    </row>
    <row r="460" spans="1:51" ht="15" customHeight="1" x14ac:dyDescent="0.2">
      <c r="A460" s="16" t="str">
        <f t="shared" si="296"/>
        <v>ID-S01AP1030-00458</v>
      </c>
      <c r="B460" s="17">
        <v>458</v>
      </c>
      <c r="C460" s="17"/>
      <c r="D460" s="18" t="s">
        <v>1014</v>
      </c>
      <c r="E460" s="19" t="s">
        <v>1015</v>
      </c>
      <c r="F460" s="20"/>
      <c r="G460" s="21" t="s">
        <v>27</v>
      </c>
      <c r="H460" s="22" t="s">
        <v>28</v>
      </c>
      <c r="I460" s="23" t="s">
        <v>836</v>
      </c>
      <c r="J460" s="22" t="s">
        <v>1016</v>
      </c>
      <c r="K460" s="22"/>
      <c r="L460" s="22" t="s">
        <v>31</v>
      </c>
      <c r="M460" s="23"/>
      <c r="N460" s="24"/>
      <c r="O460" s="63"/>
      <c r="P460" s="63"/>
      <c r="Q460" s="25" t="s">
        <v>32</v>
      </c>
      <c r="R460" s="26" t="s">
        <v>33</v>
      </c>
      <c r="S460" s="29">
        <v>-1500</v>
      </c>
      <c r="T460" s="28" t="s">
        <v>35</v>
      </c>
      <c r="U460" s="27" t="s">
        <v>34</v>
      </c>
      <c r="V460" s="30" t="s">
        <v>217</v>
      </c>
      <c r="W460" s="31"/>
      <c r="X460" s="22">
        <v>12</v>
      </c>
      <c r="Y460" s="152"/>
      <c r="Z460" s="139" t="s">
        <v>2965</v>
      </c>
      <c r="AA460" s="155">
        <f>COUNTIF($Z$1:Z460,Z460)</f>
        <v>9</v>
      </c>
      <c r="AB460" s="83">
        <f t="shared" si="305"/>
        <v>15</v>
      </c>
      <c r="AC460" s="122" t="str">
        <f>VLOOKUP(Z460,'module list'!A:B,2,0)</f>
        <v>AI</v>
      </c>
      <c r="AD460" s="122"/>
      <c r="AE460" s="32"/>
      <c r="AF460" s="33" t="s">
        <v>37</v>
      </c>
      <c r="AG460" s="16" t="str">
        <f t="shared" si="297"/>
        <v>12.1.6</v>
      </c>
      <c r="AH460" s="222" t="str">
        <f t="shared" si="295"/>
        <v>PT1100 FG quenc. inlet QT1100</v>
      </c>
      <c r="AI460" s="224"/>
      <c r="AJ460" s="16" t="str">
        <f t="shared" si="294"/>
        <v>PT1100</v>
      </c>
      <c r="AK460" s="16" t="str">
        <f t="shared" si="298"/>
        <v>P30</v>
      </c>
      <c r="AL460" s="16" t="str">
        <f t="shared" ref="AL460:AL462" si="306">MID(D460,4,2)</f>
        <v>PI</v>
      </c>
      <c r="AM460" s="16" t="str">
        <f t="shared" si="299"/>
        <v>1100</v>
      </c>
      <c r="AN460" s="16" t="str">
        <f t="shared" ref="AN460:AN466" si="307">MID(D460,10,1)</f>
        <v/>
      </c>
      <c r="AO460" s="16" t="str">
        <f t="shared" si="300"/>
        <v/>
      </c>
      <c r="AP460" s="16" t="str">
        <f t="shared" si="301"/>
        <v/>
      </c>
      <c r="AQ460" s="226"/>
      <c r="AR460" s="16" t="str">
        <f t="shared" si="302"/>
        <v>P30PI1100</v>
      </c>
      <c r="AS460" s="16" t="str">
        <f t="shared" si="303"/>
        <v>ok</v>
      </c>
      <c r="AW460" s="16">
        <f t="shared" si="284"/>
        <v>-1500</v>
      </c>
      <c r="AX460" s="16" t="str">
        <f t="shared" si="285"/>
        <v>0</v>
      </c>
      <c r="AY460" s="16" t="str">
        <f t="shared" si="304"/>
        <v>mmH20</v>
      </c>
    </row>
    <row r="461" spans="1:51" ht="15" customHeight="1" x14ac:dyDescent="0.2">
      <c r="A461" s="16" t="str">
        <f t="shared" si="296"/>
        <v>ID-S01AP1030-00459</v>
      </c>
      <c r="B461" s="17">
        <v>459</v>
      </c>
      <c r="C461" s="17"/>
      <c r="D461" s="18" t="s">
        <v>1017</v>
      </c>
      <c r="E461" s="19" t="s">
        <v>1018</v>
      </c>
      <c r="F461" s="20"/>
      <c r="G461" s="21" t="s">
        <v>27</v>
      </c>
      <c r="H461" s="22" t="s">
        <v>28</v>
      </c>
      <c r="I461" s="23" t="s">
        <v>836</v>
      </c>
      <c r="J461" s="22" t="s">
        <v>909</v>
      </c>
      <c r="K461" s="22"/>
      <c r="L461" s="22" t="s">
        <v>31</v>
      </c>
      <c r="M461" s="23"/>
      <c r="N461" s="24"/>
      <c r="O461" s="63"/>
      <c r="P461" s="63"/>
      <c r="Q461" s="25" t="s">
        <v>32</v>
      </c>
      <c r="R461" s="26" t="s">
        <v>33</v>
      </c>
      <c r="S461" s="27" t="s">
        <v>34</v>
      </c>
      <c r="T461" s="28" t="s">
        <v>35</v>
      </c>
      <c r="U461" s="29">
        <v>10</v>
      </c>
      <c r="V461" s="30" t="s">
        <v>36</v>
      </c>
      <c r="W461" s="31"/>
      <c r="X461" s="22">
        <v>12</v>
      </c>
      <c r="Y461" s="152"/>
      <c r="Z461" s="139" t="s">
        <v>2965</v>
      </c>
      <c r="AA461" s="155">
        <f>COUNTIF($Z$1:Z461,Z461)</f>
        <v>10</v>
      </c>
      <c r="AB461" s="83">
        <f t="shared" si="305"/>
        <v>15</v>
      </c>
      <c r="AC461" s="122" t="str">
        <f>VLOOKUP(Z461,'module list'!A:B,2,0)</f>
        <v>AI</v>
      </c>
      <c r="AD461" s="122"/>
      <c r="AE461" s="32"/>
      <c r="AF461" s="33" t="s">
        <v>37</v>
      </c>
      <c r="AG461" s="16" t="str">
        <f t="shared" si="297"/>
        <v>12.1.6</v>
      </c>
      <c r="AH461" s="222" t="str">
        <f t="shared" si="295"/>
        <v>PT1300 FG quenc. compr.air PRV1300</v>
      </c>
      <c r="AI461" s="224"/>
      <c r="AJ461" s="16" t="str">
        <f t="shared" si="294"/>
        <v>PT1300</v>
      </c>
      <c r="AK461" s="16" t="str">
        <f t="shared" si="298"/>
        <v>P30</v>
      </c>
      <c r="AL461" s="16" t="str">
        <f t="shared" si="306"/>
        <v>PI</v>
      </c>
      <c r="AM461" s="16" t="str">
        <f t="shared" si="299"/>
        <v>1300</v>
      </c>
      <c r="AN461" s="16" t="str">
        <f t="shared" si="307"/>
        <v/>
      </c>
      <c r="AO461" s="16" t="str">
        <f t="shared" si="300"/>
        <v/>
      </c>
      <c r="AP461" s="16" t="str">
        <f t="shared" si="301"/>
        <v/>
      </c>
      <c r="AQ461" s="226"/>
      <c r="AR461" s="16" t="str">
        <f t="shared" si="302"/>
        <v>P30PI1300</v>
      </c>
      <c r="AS461" s="16" t="str">
        <f t="shared" si="303"/>
        <v>ok</v>
      </c>
      <c r="AW461" s="16" t="str">
        <f t="shared" si="284"/>
        <v>0</v>
      </c>
      <c r="AX461" s="16">
        <f t="shared" si="285"/>
        <v>10</v>
      </c>
      <c r="AY461" s="16" t="str">
        <f t="shared" si="304"/>
        <v>barG</v>
      </c>
    </row>
    <row r="462" spans="1:51" ht="15" customHeight="1" x14ac:dyDescent="0.2">
      <c r="A462" s="16" t="str">
        <f t="shared" si="296"/>
        <v>ID-S01AP1030-00460</v>
      </c>
      <c r="B462" s="17">
        <v>460</v>
      </c>
      <c r="C462" s="17"/>
      <c r="D462" s="18" t="s">
        <v>1019</v>
      </c>
      <c r="E462" s="19" t="s">
        <v>1020</v>
      </c>
      <c r="F462" s="20"/>
      <c r="G462" s="21" t="s">
        <v>27</v>
      </c>
      <c r="H462" s="22" t="s">
        <v>28</v>
      </c>
      <c r="I462" s="23" t="s">
        <v>836</v>
      </c>
      <c r="J462" s="22" t="s">
        <v>909</v>
      </c>
      <c r="K462" s="22"/>
      <c r="L462" s="22" t="s">
        <v>31</v>
      </c>
      <c r="M462" s="23"/>
      <c r="N462" s="24"/>
      <c r="O462" s="63"/>
      <c r="P462" s="63"/>
      <c r="Q462" s="25" t="s">
        <v>32</v>
      </c>
      <c r="R462" s="26" t="s">
        <v>33</v>
      </c>
      <c r="S462" s="27" t="s">
        <v>34</v>
      </c>
      <c r="T462" s="28" t="s">
        <v>35</v>
      </c>
      <c r="U462" s="29">
        <v>10</v>
      </c>
      <c r="V462" s="30" t="s">
        <v>36</v>
      </c>
      <c r="W462" s="31"/>
      <c r="X462" s="22">
        <v>12</v>
      </c>
      <c r="Y462" s="152"/>
      <c r="Z462" s="139" t="s">
        <v>2965</v>
      </c>
      <c r="AA462" s="155">
        <f>COUNTIF($Z$1:Z462,Z462)</f>
        <v>11</v>
      </c>
      <c r="AB462" s="83">
        <f t="shared" si="305"/>
        <v>15</v>
      </c>
      <c r="AC462" s="122" t="str">
        <f>VLOOKUP(Z462,'module list'!A:B,2,0)</f>
        <v>AI</v>
      </c>
      <c r="AD462" s="122"/>
      <c r="AE462" s="32"/>
      <c r="AF462" s="33" t="s">
        <v>37</v>
      </c>
      <c r="AG462" s="16" t="str">
        <f t="shared" si="297"/>
        <v>12.1.6</v>
      </c>
      <c r="AH462" s="222" t="str">
        <f t="shared" si="295"/>
        <v>PT1301 FG quenc. compr.air to nebul</v>
      </c>
      <c r="AI462" s="224"/>
      <c r="AJ462" s="16" t="str">
        <f t="shared" si="294"/>
        <v>PT1301</v>
      </c>
      <c r="AK462" s="16" t="str">
        <f t="shared" si="298"/>
        <v>P30</v>
      </c>
      <c r="AL462" s="16" t="str">
        <f t="shared" si="306"/>
        <v>PI</v>
      </c>
      <c r="AM462" s="16" t="str">
        <f t="shared" si="299"/>
        <v>1301</v>
      </c>
      <c r="AN462" s="16" t="str">
        <f t="shared" si="307"/>
        <v/>
      </c>
      <c r="AO462" s="16" t="str">
        <f t="shared" si="300"/>
        <v/>
      </c>
      <c r="AP462" s="16" t="str">
        <f t="shared" si="301"/>
        <v/>
      </c>
      <c r="AQ462" s="226"/>
      <c r="AR462" s="16" t="str">
        <f t="shared" si="302"/>
        <v>P30PI1301</v>
      </c>
      <c r="AS462" s="16" t="str">
        <f t="shared" si="303"/>
        <v>ok</v>
      </c>
      <c r="AW462" s="16" t="str">
        <f t="shared" si="284"/>
        <v>0</v>
      </c>
      <c r="AX462" s="16">
        <f t="shared" si="285"/>
        <v>10</v>
      </c>
      <c r="AY462" s="16" t="str">
        <f t="shared" si="304"/>
        <v>barG</v>
      </c>
    </row>
    <row r="463" spans="1:51" ht="15" customHeight="1" x14ac:dyDescent="0.2">
      <c r="A463" s="16" t="str">
        <f t="shared" si="296"/>
        <v>ID-S01AP1030-00461</v>
      </c>
      <c r="B463" s="17">
        <v>461</v>
      </c>
      <c r="C463" s="17"/>
      <c r="D463" s="18" t="s">
        <v>1021</v>
      </c>
      <c r="E463" s="19" t="s">
        <v>1022</v>
      </c>
      <c r="F463" s="20"/>
      <c r="G463" s="21" t="s">
        <v>27</v>
      </c>
      <c r="H463" s="22" t="s">
        <v>28</v>
      </c>
      <c r="I463" s="23" t="s">
        <v>836</v>
      </c>
      <c r="J463" s="22" t="s">
        <v>917</v>
      </c>
      <c r="K463" s="22"/>
      <c r="L463" s="22" t="s">
        <v>31</v>
      </c>
      <c r="M463" s="23"/>
      <c r="N463" s="24"/>
      <c r="O463" s="63"/>
      <c r="P463" s="63"/>
      <c r="Q463" s="25" t="s">
        <v>42</v>
      </c>
      <c r="R463" s="26" t="s">
        <v>43</v>
      </c>
      <c r="S463" s="26" t="s">
        <v>51</v>
      </c>
      <c r="T463" s="26" t="s">
        <v>45</v>
      </c>
      <c r="U463" s="26" t="s">
        <v>46</v>
      </c>
      <c r="V463" s="34">
        <v>0</v>
      </c>
      <c r="W463" s="31"/>
      <c r="X463" s="22">
        <v>12</v>
      </c>
      <c r="Y463" s="152"/>
      <c r="Z463" s="139" t="s">
        <v>2927</v>
      </c>
      <c r="AA463" s="155">
        <f>COUNTIF($Z$1:Z463,Z463)</f>
        <v>7</v>
      </c>
      <c r="AB463" s="83">
        <f t="shared" si="305"/>
        <v>27</v>
      </c>
      <c r="AC463" s="122" t="str">
        <f>VLOOKUP(Z463,'module list'!A:B,2,0)</f>
        <v>DI</v>
      </c>
      <c r="AD463" s="122"/>
      <c r="AE463" s="32"/>
      <c r="AF463" s="33" t="s">
        <v>172</v>
      </c>
      <c r="AG463" s="16" t="str">
        <f t="shared" si="297"/>
        <v>12.1.8</v>
      </c>
      <c r="AH463" s="222" t="str">
        <f t="shared" si="295"/>
        <v>L TSL1220 FG quenc. ambient air</v>
      </c>
      <c r="AI463" s="224"/>
      <c r="AJ463" s="16" t="str">
        <f t="shared" si="294"/>
        <v>L</v>
      </c>
      <c r="AK463" s="16" t="str">
        <f t="shared" si="298"/>
        <v>P30</v>
      </c>
      <c r="AL463" s="16" t="str">
        <f>MID(D463,4,3)</f>
        <v>TSL</v>
      </c>
      <c r="AM463" s="16" t="str">
        <f t="shared" si="299"/>
        <v>1220</v>
      </c>
      <c r="AN463" s="16" t="str">
        <f t="shared" ref="AN463" si="308">MID(D463,12,1)</f>
        <v/>
      </c>
      <c r="AO463" s="16" t="str">
        <f t="shared" si="300"/>
        <v/>
      </c>
      <c r="AP463" s="16" t="str">
        <f t="shared" si="301"/>
        <v/>
      </c>
      <c r="AQ463" s="226"/>
      <c r="AR463" s="16" t="str">
        <f t="shared" si="302"/>
        <v>P30TSL1220</v>
      </c>
      <c r="AS463" s="16" t="str">
        <f t="shared" si="303"/>
        <v>ok</v>
      </c>
      <c r="AW463" s="16" t="str">
        <f t="shared" si="284"/>
        <v/>
      </c>
      <c r="AX463" s="16" t="str">
        <f t="shared" si="285"/>
        <v/>
      </c>
      <c r="AY463" s="16">
        <f t="shared" si="304"/>
        <v>0</v>
      </c>
    </row>
    <row r="464" spans="1:51" ht="15" customHeight="1" x14ac:dyDescent="0.2">
      <c r="A464" s="16" t="str">
        <f t="shared" si="296"/>
        <v>ID-S01AP1030-00462</v>
      </c>
      <c r="B464" s="17">
        <v>462</v>
      </c>
      <c r="C464" s="17"/>
      <c r="D464" s="18" t="s">
        <v>1023</v>
      </c>
      <c r="E464" s="19" t="s">
        <v>1024</v>
      </c>
      <c r="F464" s="20"/>
      <c r="G464" s="21" t="s">
        <v>27</v>
      </c>
      <c r="H464" s="22" t="s">
        <v>28</v>
      </c>
      <c r="I464" s="23" t="s">
        <v>836</v>
      </c>
      <c r="J464" s="22" t="s">
        <v>1016</v>
      </c>
      <c r="K464" s="22"/>
      <c r="L464" s="22" t="s">
        <v>31</v>
      </c>
      <c r="M464" s="23"/>
      <c r="N464" s="24"/>
      <c r="O464" s="63"/>
      <c r="P464" s="63"/>
      <c r="Q464" s="25" t="s">
        <v>32</v>
      </c>
      <c r="R464" s="26" t="s">
        <v>33</v>
      </c>
      <c r="S464" s="27" t="s">
        <v>34</v>
      </c>
      <c r="T464" s="28" t="s">
        <v>35</v>
      </c>
      <c r="U464" s="29">
        <v>600</v>
      </c>
      <c r="V464" s="30" t="s">
        <v>332</v>
      </c>
      <c r="W464" s="31"/>
      <c r="X464" s="22">
        <v>12</v>
      </c>
      <c r="Y464" s="152"/>
      <c r="Z464" s="139" t="s">
        <v>2965</v>
      </c>
      <c r="AA464" s="155">
        <f>COUNTIF($Z$1:Z464,Z464)</f>
        <v>12</v>
      </c>
      <c r="AB464" s="83">
        <f t="shared" si="305"/>
        <v>15</v>
      </c>
      <c r="AC464" s="122" t="str">
        <f>VLOOKUP(Z464,'module list'!A:B,2,0)</f>
        <v>AI</v>
      </c>
      <c r="AD464" s="122"/>
      <c r="AE464" s="32"/>
      <c r="AF464" s="33" t="s">
        <v>37</v>
      </c>
      <c r="AG464" s="16" t="str">
        <f t="shared" si="297"/>
        <v>12.1.6</v>
      </c>
      <c r="AH464" s="222" t="str">
        <f t="shared" si="295"/>
        <v>TT1100 FG quenc. inlet QT1100</v>
      </c>
      <c r="AI464" s="224"/>
      <c r="AJ464" s="16" t="str">
        <f t="shared" si="294"/>
        <v>TT1100</v>
      </c>
      <c r="AK464" s="16" t="str">
        <f t="shared" si="298"/>
        <v>P30</v>
      </c>
      <c r="AL464" s="16" t="str">
        <f t="shared" ref="AL464:AL510" si="309">MID(D464,4,2)</f>
        <v>TI</v>
      </c>
      <c r="AM464" s="16" t="str">
        <f t="shared" si="299"/>
        <v>1100</v>
      </c>
      <c r="AN464" s="16" t="str">
        <f t="shared" si="307"/>
        <v/>
      </c>
      <c r="AO464" s="16" t="str">
        <f t="shared" si="300"/>
        <v/>
      </c>
      <c r="AP464" s="16" t="str">
        <f t="shared" si="301"/>
        <v/>
      </c>
      <c r="AQ464" s="226"/>
      <c r="AR464" s="16" t="str">
        <f t="shared" si="302"/>
        <v>P30TI1100</v>
      </c>
      <c r="AS464" s="16" t="str">
        <f t="shared" si="303"/>
        <v>ok</v>
      </c>
      <c r="AW464" s="16" t="str">
        <f t="shared" si="284"/>
        <v>0</v>
      </c>
      <c r="AX464" s="16">
        <f t="shared" si="285"/>
        <v>600</v>
      </c>
      <c r="AY464" s="16" t="str">
        <f t="shared" si="304"/>
        <v>°C</v>
      </c>
    </row>
    <row r="465" spans="1:51" ht="15" customHeight="1" x14ac:dyDescent="0.2">
      <c r="A465" s="16" t="str">
        <f t="shared" si="296"/>
        <v>ID-S01AP1030-00463</v>
      </c>
      <c r="B465" s="17">
        <v>463</v>
      </c>
      <c r="C465" s="17"/>
      <c r="D465" s="18" t="s">
        <v>1025</v>
      </c>
      <c r="E465" s="19" t="s">
        <v>1026</v>
      </c>
      <c r="F465" s="20"/>
      <c r="G465" s="21" t="s">
        <v>27</v>
      </c>
      <c r="H465" s="22" t="s">
        <v>28</v>
      </c>
      <c r="I465" s="23" t="s">
        <v>836</v>
      </c>
      <c r="J465" s="22" t="s">
        <v>899</v>
      </c>
      <c r="K465" s="22"/>
      <c r="L465" s="22" t="s">
        <v>31</v>
      </c>
      <c r="M465" s="23"/>
      <c r="N465" s="24"/>
      <c r="O465" s="63"/>
      <c r="P465" s="63"/>
      <c r="Q465" s="25" t="s">
        <v>543</v>
      </c>
      <c r="R465" s="26" t="s">
        <v>33</v>
      </c>
      <c r="S465" s="27" t="s">
        <v>34</v>
      </c>
      <c r="T465" s="28" t="s">
        <v>35</v>
      </c>
      <c r="U465" s="29">
        <v>600</v>
      </c>
      <c r="V465" s="30" t="s">
        <v>332</v>
      </c>
      <c r="W465" s="31"/>
      <c r="X465" s="22">
        <v>31</v>
      </c>
      <c r="Y465" s="152"/>
      <c r="Z465" s="159"/>
      <c r="AA465" s="155">
        <f>COUNTIF($Z$1:Z465,Z465)</f>
        <v>0</v>
      </c>
      <c r="AB465" s="83">
        <f t="shared" si="305"/>
        <v>0</v>
      </c>
      <c r="AC465" s="122" t="e">
        <f>VLOOKUP(Z465,'module list'!A:B,2,0)</f>
        <v>#N/A</v>
      </c>
      <c r="AD465" s="122"/>
      <c r="AE465" s="32"/>
      <c r="AF465" s="33" t="s">
        <v>476</v>
      </c>
      <c r="AG465" s="16" t="str">
        <f t="shared" si="297"/>
        <v/>
      </c>
      <c r="AH465" s="222" t="str">
        <f t="shared" si="295"/>
        <v>TT1101X FG quenc. outlet QT1100</v>
      </c>
      <c r="AI465" s="224"/>
      <c r="AJ465" s="16" t="str">
        <f t="shared" si="294"/>
        <v>TT1101X</v>
      </c>
      <c r="AK465" s="16" t="str">
        <f t="shared" si="298"/>
        <v>P30</v>
      </c>
      <c r="AL465" s="16" t="str">
        <f t="shared" si="309"/>
        <v>TI</v>
      </c>
      <c r="AM465" s="16" t="str">
        <f t="shared" si="299"/>
        <v>1101</v>
      </c>
      <c r="AN465" s="16" t="str">
        <f t="shared" si="307"/>
        <v>X</v>
      </c>
      <c r="AO465" s="16" t="str">
        <f t="shared" si="300"/>
        <v/>
      </c>
      <c r="AP465" s="16" t="str">
        <f t="shared" si="301"/>
        <v/>
      </c>
      <c r="AQ465" s="226"/>
      <c r="AR465" s="16" t="str">
        <f t="shared" si="302"/>
        <v>P30TI1101X</v>
      </c>
      <c r="AS465" s="16" t="str">
        <f t="shared" si="303"/>
        <v>ok</v>
      </c>
      <c r="AW465" s="16" t="str">
        <f t="shared" si="284"/>
        <v>0</v>
      </c>
      <c r="AX465" s="16">
        <f t="shared" si="285"/>
        <v>600</v>
      </c>
      <c r="AY465" s="16" t="str">
        <f t="shared" si="304"/>
        <v>°C</v>
      </c>
    </row>
    <row r="466" spans="1:51" ht="15" customHeight="1" x14ac:dyDescent="0.2">
      <c r="A466" s="16" t="str">
        <f t="shared" si="296"/>
        <v>ID-S01AP1030-00464</v>
      </c>
      <c r="B466" s="17">
        <v>464</v>
      </c>
      <c r="C466" s="17"/>
      <c r="D466" s="18" t="s">
        <v>1027</v>
      </c>
      <c r="E466" s="19" t="s">
        <v>1028</v>
      </c>
      <c r="F466" s="20"/>
      <c r="G466" s="21" t="s">
        <v>27</v>
      </c>
      <c r="H466" s="22" t="s">
        <v>28</v>
      </c>
      <c r="I466" s="23" t="s">
        <v>836</v>
      </c>
      <c r="J466" s="22" t="s">
        <v>899</v>
      </c>
      <c r="K466" s="22"/>
      <c r="L466" s="22" t="s">
        <v>31</v>
      </c>
      <c r="M466" s="23"/>
      <c r="N466" s="24"/>
      <c r="O466" s="63"/>
      <c r="P466" s="63"/>
      <c r="Q466" s="25" t="s">
        <v>543</v>
      </c>
      <c r="R466" s="26" t="s">
        <v>33</v>
      </c>
      <c r="S466" s="27" t="s">
        <v>34</v>
      </c>
      <c r="T466" s="28" t="s">
        <v>35</v>
      </c>
      <c r="U466" s="29">
        <v>600</v>
      </c>
      <c r="V466" s="30" t="s">
        <v>332</v>
      </c>
      <c r="W466" s="31"/>
      <c r="X466" s="22">
        <v>31</v>
      </c>
      <c r="Y466" s="152"/>
      <c r="Z466" s="159"/>
      <c r="AA466" s="155">
        <f>COUNTIF($Z$1:Z466,Z466)</f>
        <v>0</v>
      </c>
      <c r="AB466" s="83">
        <f t="shared" si="305"/>
        <v>0</v>
      </c>
      <c r="AC466" s="122" t="e">
        <f>VLOOKUP(Z466,'module list'!A:B,2,0)</f>
        <v>#N/A</v>
      </c>
      <c r="AD466" s="122"/>
      <c r="AE466" s="32"/>
      <c r="AF466" s="33" t="s">
        <v>476</v>
      </c>
      <c r="AG466" s="16" t="str">
        <f t="shared" si="297"/>
        <v/>
      </c>
      <c r="AH466" s="222" t="str">
        <f t="shared" si="295"/>
        <v>TT1101Y FG quenc. outlet QT1100</v>
      </c>
      <c r="AI466" s="224"/>
      <c r="AJ466" s="16" t="str">
        <f t="shared" si="294"/>
        <v>TT1101Y</v>
      </c>
      <c r="AK466" s="16" t="str">
        <f t="shared" si="298"/>
        <v>P30</v>
      </c>
      <c r="AL466" s="16" t="str">
        <f t="shared" si="309"/>
        <v>TI</v>
      </c>
      <c r="AM466" s="16" t="str">
        <f t="shared" si="299"/>
        <v>1101</v>
      </c>
      <c r="AN466" s="16" t="str">
        <f t="shared" si="307"/>
        <v>Y</v>
      </c>
      <c r="AO466" s="16" t="str">
        <f t="shared" si="300"/>
        <v/>
      </c>
      <c r="AP466" s="16" t="str">
        <f t="shared" si="301"/>
        <v/>
      </c>
      <c r="AQ466" s="226"/>
      <c r="AR466" s="16" t="str">
        <f t="shared" si="302"/>
        <v>P30TI1101Y</v>
      </c>
      <c r="AS466" s="16" t="str">
        <f t="shared" si="303"/>
        <v>ok</v>
      </c>
      <c r="AW466" s="16" t="str">
        <f t="shared" si="284"/>
        <v>0</v>
      </c>
      <c r="AX466" s="16">
        <f t="shared" si="285"/>
        <v>600</v>
      </c>
      <c r="AY466" s="16" t="str">
        <f t="shared" si="304"/>
        <v>°C</v>
      </c>
    </row>
    <row r="467" spans="1:51" ht="15" customHeight="1" x14ac:dyDescent="0.2">
      <c r="A467" s="16" t="str">
        <f t="shared" si="296"/>
        <v>ID-S01AP1030-00465</v>
      </c>
      <c r="B467" s="17">
        <v>465</v>
      </c>
      <c r="C467" s="17"/>
      <c r="D467" s="18" t="s">
        <v>1029</v>
      </c>
      <c r="E467" s="19" t="s">
        <v>1030</v>
      </c>
      <c r="F467" s="20"/>
      <c r="G467" s="21" t="s">
        <v>27</v>
      </c>
      <c r="H467" s="22" t="s">
        <v>28</v>
      </c>
      <c r="I467" s="23" t="s">
        <v>29</v>
      </c>
      <c r="J467" s="22" t="s">
        <v>41</v>
      </c>
      <c r="K467" s="22"/>
      <c r="L467" s="22" t="s">
        <v>31</v>
      </c>
      <c r="M467" s="23"/>
      <c r="N467" s="24"/>
      <c r="O467" s="63"/>
      <c r="P467" s="63"/>
      <c r="Q467" s="25" t="s">
        <v>42</v>
      </c>
      <c r="R467" s="26" t="s">
        <v>43</v>
      </c>
      <c r="S467" s="26" t="s">
        <v>44</v>
      </c>
      <c r="T467" s="26" t="s">
        <v>45</v>
      </c>
      <c r="U467" s="26" t="s">
        <v>46</v>
      </c>
      <c r="V467" s="34">
        <v>0</v>
      </c>
      <c r="W467" s="31"/>
      <c r="X467" s="22">
        <v>12</v>
      </c>
      <c r="Y467" s="152"/>
      <c r="Z467" s="139" t="s">
        <v>2937</v>
      </c>
      <c r="AA467" s="155">
        <f>COUNTIF($Z$1:Z467,Z467)</f>
        <v>1</v>
      </c>
      <c r="AB467" s="83">
        <f t="shared" si="305"/>
        <v>6</v>
      </c>
      <c r="AC467" s="122" t="str">
        <f>VLOOKUP(Z467,'module list'!A:B,2,0)</f>
        <v>DI</v>
      </c>
      <c r="AD467" s="122"/>
      <c r="AE467" s="32"/>
      <c r="AF467" s="33" t="s">
        <v>37</v>
      </c>
      <c r="AG467" s="16" t="str">
        <f t="shared" si="297"/>
        <v>12.1.2</v>
      </c>
      <c r="AH467" s="222" t="str">
        <f t="shared" si="295"/>
        <v>EH1131 dry FG clean. Unit1 - in running</v>
      </c>
      <c r="AI467" s="224"/>
      <c r="AJ467" s="16" t="str">
        <f t="shared" si="294"/>
        <v>EH1131</v>
      </c>
      <c r="AK467" s="16" t="str">
        <f t="shared" si="298"/>
        <v>P32</v>
      </c>
      <c r="AL467" s="16" t="str">
        <f t="shared" si="309"/>
        <v>EH</v>
      </c>
      <c r="AM467" s="16" t="str">
        <f t="shared" si="299"/>
        <v>1131</v>
      </c>
      <c r="AO467" s="16" t="str">
        <f t="shared" si="300"/>
        <v>_</v>
      </c>
      <c r="AP467" s="16">
        <f t="shared" si="301"/>
        <v>10</v>
      </c>
      <c r="AQ467" s="16" t="str">
        <f t="shared" ref="AQ467:AQ510" si="310">RIGHT(D467,LEN(D467)-FIND("_",D467))</f>
        <v>YLH</v>
      </c>
      <c r="AR467" s="16" t="str">
        <f t="shared" si="302"/>
        <v>P32EH1131_YLH</v>
      </c>
      <c r="AS467" s="16" t="str">
        <f t="shared" si="303"/>
        <v>ok</v>
      </c>
      <c r="AW467" s="16" t="str">
        <f t="shared" si="284"/>
        <v/>
      </c>
      <c r="AX467" s="16" t="str">
        <f t="shared" si="285"/>
        <v/>
      </c>
      <c r="AY467" s="16">
        <f t="shared" si="304"/>
        <v>0</v>
      </c>
    </row>
    <row r="468" spans="1:51" ht="15" customHeight="1" x14ac:dyDescent="0.2">
      <c r="A468" s="16" t="str">
        <f t="shared" si="296"/>
        <v>ID-S01AP1030-00466</v>
      </c>
      <c r="B468" s="17">
        <v>466</v>
      </c>
      <c r="C468" s="17"/>
      <c r="D468" s="18" t="s">
        <v>1031</v>
      </c>
      <c r="E468" s="19" t="s">
        <v>1032</v>
      </c>
      <c r="F468" s="20"/>
      <c r="G468" s="21" t="s">
        <v>27</v>
      </c>
      <c r="H468" s="22" t="s">
        <v>28</v>
      </c>
      <c r="I468" s="23" t="s">
        <v>29</v>
      </c>
      <c r="J468" s="22" t="s">
        <v>41</v>
      </c>
      <c r="K468" s="22"/>
      <c r="L468" s="22" t="s">
        <v>31</v>
      </c>
      <c r="M468" s="23"/>
      <c r="N468" s="24"/>
      <c r="O468" s="63"/>
      <c r="P468" s="63"/>
      <c r="Q468" s="25" t="s">
        <v>42</v>
      </c>
      <c r="R468" s="26" t="s">
        <v>43</v>
      </c>
      <c r="S468" s="26" t="s">
        <v>51</v>
      </c>
      <c r="T468" s="26" t="s">
        <v>45</v>
      </c>
      <c r="U468" s="26" t="s">
        <v>46</v>
      </c>
      <c r="V468" s="34">
        <v>0</v>
      </c>
      <c r="W468" s="31"/>
      <c r="X468" s="22">
        <v>12</v>
      </c>
      <c r="Y468" s="152"/>
      <c r="Z468" s="139" t="s">
        <v>2937</v>
      </c>
      <c r="AA468" s="155">
        <f>COUNTIF($Z$1:Z468,Z468)</f>
        <v>2</v>
      </c>
      <c r="AB468" s="83">
        <f t="shared" si="305"/>
        <v>6</v>
      </c>
      <c r="AC468" s="122" t="str">
        <f>VLOOKUP(Z468,'module list'!A:B,2,0)</f>
        <v>DI</v>
      </c>
      <c r="AD468" s="122"/>
      <c r="AE468" s="32"/>
      <c r="AF468" s="33" t="s">
        <v>37</v>
      </c>
      <c r="AG468" s="16" t="str">
        <f t="shared" si="297"/>
        <v>12.1.2</v>
      </c>
      <c r="AH468" s="222" t="str">
        <f t="shared" si="295"/>
        <v>EH1131 dry FG clean. Unit1 - supply fault</v>
      </c>
      <c r="AI468" s="224"/>
      <c r="AJ468" s="16" t="str">
        <f t="shared" si="294"/>
        <v>EH1131</v>
      </c>
      <c r="AK468" s="16" t="str">
        <f t="shared" si="298"/>
        <v>P32</v>
      </c>
      <c r="AL468" s="16" t="str">
        <f t="shared" si="309"/>
        <v>EH</v>
      </c>
      <c r="AM468" s="16" t="str">
        <f t="shared" si="299"/>
        <v>1131</v>
      </c>
      <c r="AO468" s="16" t="str">
        <f t="shared" si="300"/>
        <v>_</v>
      </c>
      <c r="AP468" s="16">
        <f t="shared" si="301"/>
        <v>10</v>
      </c>
      <c r="AQ468" s="16" t="str">
        <f t="shared" si="310"/>
        <v>YSG</v>
      </c>
      <c r="AR468" s="16" t="str">
        <f t="shared" si="302"/>
        <v>P32EH1131_YSG</v>
      </c>
      <c r="AS468" s="16" t="str">
        <f t="shared" si="303"/>
        <v>ok</v>
      </c>
      <c r="AW468" s="16" t="str">
        <f t="shared" si="284"/>
        <v/>
      </c>
      <c r="AX468" s="16" t="str">
        <f t="shared" si="285"/>
        <v/>
      </c>
      <c r="AY468" s="16">
        <f t="shared" si="304"/>
        <v>0</v>
      </c>
    </row>
    <row r="469" spans="1:51" ht="15" customHeight="1" x14ac:dyDescent="0.2">
      <c r="A469" s="16" t="str">
        <f t="shared" si="296"/>
        <v>ID-S01AP1030-00467</v>
      </c>
      <c r="B469" s="17">
        <v>467</v>
      </c>
      <c r="C469" s="17"/>
      <c r="D469" s="18" t="s">
        <v>1033</v>
      </c>
      <c r="E469" s="19" t="s">
        <v>1034</v>
      </c>
      <c r="F469" s="20"/>
      <c r="G469" s="21" t="s">
        <v>27</v>
      </c>
      <c r="H469" s="22" t="s">
        <v>28</v>
      </c>
      <c r="I469" s="23" t="s">
        <v>29</v>
      </c>
      <c r="J469" s="22" t="s">
        <v>41</v>
      </c>
      <c r="K469" s="22"/>
      <c r="L469" s="22" t="s">
        <v>31</v>
      </c>
      <c r="M469" s="23"/>
      <c r="N469" s="24"/>
      <c r="O469" s="63"/>
      <c r="P469" s="63"/>
      <c r="Q469" s="25" t="s">
        <v>54</v>
      </c>
      <c r="R469" s="26" t="s">
        <v>55</v>
      </c>
      <c r="S469" s="26" t="s">
        <v>44</v>
      </c>
      <c r="T469" s="26" t="s">
        <v>56</v>
      </c>
      <c r="U469" s="26" t="s">
        <v>57</v>
      </c>
      <c r="V469" s="34">
        <v>0</v>
      </c>
      <c r="W469" s="31"/>
      <c r="X469" s="22">
        <v>12</v>
      </c>
      <c r="Y469" s="152"/>
      <c r="Z469" s="139" t="s">
        <v>2945</v>
      </c>
      <c r="AA469" s="155">
        <f>COUNTIF($Z$1:Z469,Z469)</f>
        <v>30</v>
      </c>
      <c r="AB469" s="83">
        <f t="shared" si="305"/>
        <v>39</v>
      </c>
      <c r="AC469" s="122" t="str">
        <f>VLOOKUP(Z469,'module list'!A:B,2,0)</f>
        <v>DO</v>
      </c>
      <c r="AD469" s="122"/>
      <c r="AE469" s="32"/>
      <c r="AF469" s="33" t="s">
        <v>37</v>
      </c>
      <c r="AG469" s="16" t="str">
        <f t="shared" si="297"/>
        <v>12.1.2</v>
      </c>
      <c r="AH469" s="222" t="str">
        <f t="shared" si="295"/>
        <v>EH1131 dry FG clean. Unit1 - start/stop</v>
      </c>
      <c r="AI469" s="224"/>
      <c r="AJ469" s="16" t="str">
        <f t="shared" si="294"/>
        <v>EH1131</v>
      </c>
      <c r="AK469" s="16" t="str">
        <f t="shared" si="298"/>
        <v>P32</v>
      </c>
      <c r="AL469" s="16" t="str">
        <f t="shared" si="309"/>
        <v>EH</v>
      </c>
      <c r="AM469" s="16" t="str">
        <f t="shared" si="299"/>
        <v>1131</v>
      </c>
      <c r="AO469" s="16" t="str">
        <f t="shared" si="300"/>
        <v>_</v>
      </c>
      <c r="AP469" s="16">
        <f t="shared" si="301"/>
        <v>10</v>
      </c>
      <c r="AQ469" s="16" t="str">
        <f t="shared" si="310"/>
        <v>HSH</v>
      </c>
      <c r="AR469" s="16" t="str">
        <f t="shared" si="302"/>
        <v>P32EH1131_HSH</v>
      </c>
      <c r="AS469" s="16" t="str">
        <f t="shared" si="303"/>
        <v>ok</v>
      </c>
      <c r="AW469" s="16" t="str">
        <f t="shared" ref="AW469:AW532" si="311">IFERROR(IF(FIND("A",Q469,1),S469,""),"")</f>
        <v/>
      </c>
      <c r="AX469" s="16" t="str">
        <f t="shared" ref="AX469:AX532" si="312">IFERROR(IF(FIND("AI",Q469,1),U469,""),"")</f>
        <v/>
      </c>
      <c r="AY469" s="16">
        <f t="shared" si="304"/>
        <v>0</v>
      </c>
    </row>
    <row r="470" spans="1:51" ht="15" customHeight="1" x14ac:dyDescent="0.2">
      <c r="A470" s="16" t="str">
        <f t="shared" si="296"/>
        <v>ID-S01AP1030-00468</v>
      </c>
      <c r="B470" s="17">
        <v>468</v>
      </c>
      <c r="C470" s="17"/>
      <c r="D470" s="18" t="s">
        <v>1035</v>
      </c>
      <c r="E470" s="19" t="s">
        <v>1036</v>
      </c>
      <c r="F470" s="20"/>
      <c r="G470" s="21" t="s">
        <v>27</v>
      </c>
      <c r="H470" s="22" t="s">
        <v>28</v>
      </c>
      <c r="I470" s="23" t="s">
        <v>29</v>
      </c>
      <c r="J470" s="22" t="s">
        <v>41</v>
      </c>
      <c r="K470" s="22"/>
      <c r="L470" s="22" t="s">
        <v>31</v>
      </c>
      <c r="M470" s="23"/>
      <c r="N470" s="24"/>
      <c r="O470" s="63"/>
      <c r="P470" s="63"/>
      <c r="Q470" s="25" t="s">
        <v>42</v>
      </c>
      <c r="R470" s="26" t="s">
        <v>43</v>
      </c>
      <c r="S470" s="26" t="s">
        <v>44</v>
      </c>
      <c r="T470" s="26" t="s">
        <v>45</v>
      </c>
      <c r="U470" s="26" t="s">
        <v>46</v>
      </c>
      <c r="V470" s="34">
        <v>0</v>
      </c>
      <c r="W470" s="31"/>
      <c r="X470" s="22">
        <v>12</v>
      </c>
      <c r="Y470" s="152"/>
      <c r="Z470" s="139" t="s">
        <v>2937</v>
      </c>
      <c r="AA470" s="155">
        <f>COUNTIF($Z$1:Z470,Z470)</f>
        <v>3</v>
      </c>
      <c r="AB470" s="83">
        <f t="shared" si="305"/>
        <v>6</v>
      </c>
      <c r="AC470" s="122" t="str">
        <f>VLOOKUP(Z470,'module list'!A:B,2,0)</f>
        <v>DI</v>
      </c>
      <c r="AD470" s="122"/>
      <c r="AE470" s="32"/>
      <c r="AF470" s="33" t="s">
        <v>37</v>
      </c>
      <c r="AG470" s="16" t="str">
        <f t="shared" si="297"/>
        <v>12.1.2</v>
      </c>
      <c r="AH470" s="222" t="str">
        <f t="shared" si="295"/>
        <v>EH1132 dry FG clean. Unit2 - in running</v>
      </c>
      <c r="AI470" s="224"/>
      <c r="AJ470" s="16" t="str">
        <f t="shared" si="294"/>
        <v>EH1132</v>
      </c>
      <c r="AK470" s="16" t="str">
        <f t="shared" si="298"/>
        <v>P32</v>
      </c>
      <c r="AL470" s="16" t="str">
        <f t="shared" si="309"/>
        <v>EH</v>
      </c>
      <c r="AM470" s="16" t="str">
        <f t="shared" si="299"/>
        <v>1132</v>
      </c>
      <c r="AO470" s="16" t="str">
        <f t="shared" si="300"/>
        <v>_</v>
      </c>
      <c r="AP470" s="16">
        <f t="shared" si="301"/>
        <v>10</v>
      </c>
      <c r="AQ470" s="16" t="str">
        <f t="shared" si="310"/>
        <v>YLH</v>
      </c>
      <c r="AR470" s="16" t="str">
        <f t="shared" si="302"/>
        <v>P32EH1132_YLH</v>
      </c>
      <c r="AS470" s="16" t="str">
        <f t="shared" si="303"/>
        <v>ok</v>
      </c>
      <c r="AW470" s="16" t="str">
        <f t="shared" si="311"/>
        <v/>
      </c>
      <c r="AX470" s="16" t="str">
        <f t="shared" si="312"/>
        <v/>
      </c>
      <c r="AY470" s="16">
        <f t="shared" si="304"/>
        <v>0</v>
      </c>
    </row>
    <row r="471" spans="1:51" ht="15" customHeight="1" x14ac:dyDescent="0.2">
      <c r="A471" s="16" t="str">
        <f t="shared" si="296"/>
        <v>ID-S01AP1030-00469</v>
      </c>
      <c r="B471" s="17">
        <v>469</v>
      </c>
      <c r="C471" s="17"/>
      <c r="D471" s="18" t="s">
        <v>1037</v>
      </c>
      <c r="E471" s="19" t="s">
        <v>1038</v>
      </c>
      <c r="F471" s="20"/>
      <c r="G471" s="21" t="s">
        <v>27</v>
      </c>
      <c r="H471" s="22" t="s">
        <v>28</v>
      </c>
      <c r="I471" s="23" t="s">
        <v>29</v>
      </c>
      <c r="J471" s="22" t="s">
        <v>41</v>
      </c>
      <c r="K471" s="22"/>
      <c r="L471" s="22" t="s">
        <v>31</v>
      </c>
      <c r="M471" s="23"/>
      <c r="N471" s="24"/>
      <c r="O471" s="63"/>
      <c r="P471" s="63"/>
      <c r="Q471" s="25" t="s">
        <v>42</v>
      </c>
      <c r="R471" s="26" t="s">
        <v>43</v>
      </c>
      <c r="S471" s="26" t="s">
        <v>51</v>
      </c>
      <c r="T471" s="26" t="s">
        <v>45</v>
      </c>
      <c r="U471" s="26" t="s">
        <v>46</v>
      </c>
      <c r="V471" s="34">
        <v>0</v>
      </c>
      <c r="W471" s="31"/>
      <c r="X471" s="22">
        <v>12</v>
      </c>
      <c r="Y471" s="152"/>
      <c r="Z471" s="139" t="s">
        <v>2937</v>
      </c>
      <c r="AA471" s="155">
        <f>COUNTIF($Z$1:Z471,Z471)</f>
        <v>4</v>
      </c>
      <c r="AB471" s="83">
        <f t="shared" si="305"/>
        <v>6</v>
      </c>
      <c r="AC471" s="122" t="str">
        <f>VLOOKUP(Z471,'module list'!A:B,2,0)</f>
        <v>DI</v>
      </c>
      <c r="AD471" s="122"/>
      <c r="AE471" s="32"/>
      <c r="AF471" s="33" t="s">
        <v>37</v>
      </c>
      <c r="AG471" s="16" t="str">
        <f t="shared" si="297"/>
        <v>12.1.2</v>
      </c>
      <c r="AH471" s="222" t="str">
        <f t="shared" si="295"/>
        <v>EH1132 dry FG clean. Unit2 - supply fault</v>
      </c>
      <c r="AI471" s="224"/>
      <c r="AJ471" s="16" t="str">
        <f t="shared" si="294"/>
        <v>EH1132</v>
      </c>
      <c r="AK471" s="16" t="str">
        <f t="shared" si="298"/>
        <v>P32</v>
      </c>
      <c r="AL471" s="16" t="str">
        <f t="shared" si="309"/>
        <v>EH</v>
      </c>
      <c r="AM471" s="16" t="str">
        <f t="shared" si="299"/>
        <v>1132</v>
      </c>
      <c r="AO471" s="16" t="str">
        <f t="shared" si="300"/>
        <v>_</v>
      </c>
      <c r="AP471" s="16">
        <f t="shared" si="301"/>
        <v>10</v>
      </c>
      <c r="AQ471" s="16" t="str">
        <f t="shared" si="310"/>
        <v>YSG</v>
      </c>
      <c r="AR471" s="16" t="str">
        <f t="shared" si="302"/>
        <v>P32EH1132_YSG</v>
      </c>
      <c r="AS471" s="16" t="str">
        <f t="shared" si="303"/>
        <v>ok</v>
      </c>
      <c r="AW471" s="16" t="str">
        <f t="shared" si="311"/>
        <v/>
      </c>
      <c r="AX471" s="16" t="str">
        <f t="shared" si="312"/>
        <v/>
      </c>
      <c r="AY471" s="16">
        <f t="shared" si="304"/>
        <v>0</v>
      </c>
    </row>
    <row r="472" spans="1:51" ht="15" customHeight="1" x14ac:dyDescent="0.2">
      <c r="A472" s="16" t="str">
        <f t="shared" si="296"/>
        <v>ID-S01AP1030-00470</v>
      </c>
      <c r="B472" s="17">
        <v>470</v>
      </c>
      <c r="C472" s="17"/>
      <c r="D472" s="18" t="s">
        <v>1039</v>
      </c>
      <c r="E472" s="19" t="s">
        <v>1040</v>
      </c>
      <c r="F472" s="20"/>
      <c r="G472" s="21" t="s">
        <v>27</v>
      </c>
      <c r="H472" s="22" t="s">
        <v>28</v>
      </c>
      <c r="I472" s="23" t="s">
        <v>29</v>
      </c>
      <c r="J472" s="22" t="s">
        <v>41</v>
      </c>
      <c r="K472" s="22"/>
      <c r="L472" s="22" t="s">
        <v>31</v>
      </c>
      <c r="M472" s="23"/>
      <c r="N472" s="24"/>
      <c r="O472" s="63"/>
      <c r="P472" s="63"/>
      <c r="Q472" s="25" t="s">
        <v>54</v>
      </c>
      <c r="R472" s="26" t="s">
        <v>55</v>
      </c>
      <c r="S472" s="26" t="s">
        <v>44</v>
      </c>
      <c r="T472" s="26" t="s">
        <v>56</v>
      </c>
      <c r="U472" s="26" t="s">
        <v>57</v>
      </c>
      <c r="V472" s="34">
        <v>0</v>
      </c>
      <c r="W472" s="31"/>
      <c r="X472" s="22">
        <v>12</v>
      </c>
      <c r="Y472" s="152"/>
      <c r="Z472" s="139" t="s">
        <v>2945</v>
      </c>
      <c r="AA472" s="155">
        <f>COUNTIF($Z$1:Z472,Z472)</f>
        <v>31</v>
      </c>
      <c r="AB472" s="83">
        <f t="shared" si="305"/>
        <v>39</v>
      </c>
      <c r="AC472" s="122" t="str">
        <f>VLOOKUP(Z472,'module list'!A:B,2,0)</f>
        <v>DO</v>
      </c>
      <c r="AD472" s="122"/>
      <c r="AE472" s="32"/>
      <c r="AF472" s="33" t="s">
        <v>37</v>
      </c>
      <c r="AG472" s="16" t="str">
        <f t="shared" si="297"/>
        <v>12.1.2</v>
      </c>
      <c r="AH472" s="222" t="str">
        <f t="shared" si="295"/>
        <v>EH1132 dry FG clean. Unit2 - start/stop</v>
      </c>
      <c r="AI472" s="224"/>
      <c r="AJ472" s="16" t="str">
        <f t="shared" si="294"/>
        <v>EH1132</v>
      </c>
      <c r="AK472" s="16" t="str">
        <f t="shared" si="298"/>
        <v>P32</v>
      </c>
      <c r="AL472" s="16" t="str">
        <f t="shared" si="309"/>
        <v>EH</v>
      </c>
      <c r="AM472" s="16" t="str">
        <f t="shared" si="299"/>
        <v>1132</v>
      </c>
      <c r="AO472" s="16" t="str">
        <f t="shared" si="300"/>
        <v>_</v>
      </c>
      <c r="AP472" s="16">
        <f t="shared" si="301"/>
        <v>10</v>
      </c>
      <c r="AQ472" s="16" t="str">
        <f t="shared" si="310"/>
        <v>HSH</v>
      </c>
      <c r="AR472" s="16" t="str">
        <f t="shared" si="302"/>
        <v>P32EH1132_HSH</v>
      </c>
      <c r="AS472" s="16" t="str">
        <f t="shared" si="303"/>
        <v>ok</v>
      </c>
      <c r="AW472" s="16" t="str">
        <f t="shared" si="311"/>
        <v/>
      </c>
      <c r="AX472" s="16" t="str">
        <f t="shared" si="312"/>
        <v/>
      </c>
      <c r="AY472" s="16">
        <f t="shared" si="304"/>
        <v>0</v>
      </c>
    </row>
    <row r="473" spans="1:51" ht="15" customHeight="1" x14ac:dyDescent="0.2">
      <c r="A473" s="16" t="str">
        <f t="shared" si="296"/>
        <v>ID-S01AP1030-00471</v>
      </c>
      <c r="B473" s="17">
        <v>471</v>
      </c>
      <c r="C473" s="17"/>
      <c r="D473" s="18" t="s">
        <v>1041</v>
      </c>
      <c r="E473" s="19" t="s">
        <v>1042</v>
      </c>
      <c r="F473" s="20"/>
      <c r="G473" s="21" t="s">
        <v>27</v>
      </c>
      <c r="H473" s="22" t="s">
        <v>28</v>
      </c>
      <c r="I473" s="23" t="s">
        <v>29</v>
      </c>
      <c r="J473" s="22" t="s">
        <v>41</v>
      </c>
      <c r="K473" s="22"/>
      <c r="L473" s="22" t="s">
        <v>31</v>
      </c>
      <c r="M473" s="23"/>
      <c r="N473" s="24"/>
      <c r="O473" s="63"/>
      <c r="P473" s="63"/>
      <c r="Q473" s="25" t="s">
        <v>42</v>
      </c>
      <c r="R473" s="26" t="s">
        <v>43</v>
      </c>
      <c r="S473" s="26" t="s">
        <v>44</v>
      </c>
      <c r="T473" s="26" t="s">
        <v>45</v>
      </c>
      <c r="U473" s="26" t="s">
        <v>46</v>
      </c>
      <c r="V473" s="34">
        <v>0</v>
      </c>
      <c r="W473" s="31"/>
      <c r="X473" s="22">
        <v>12</v>
      </c>
      <c r="Y473" s="152"/>
      <c r="Z473" s="139" t="s">
        <v>2937</v>
      </c>
      <c r="AA473" s="155">
        <f>COUNTIF($Z$1:Z473,Z473)</f>
        <v>5</v>
      </c>
      <c r="AB473" s="83">
        <f t="shared" si="305"/>
        <v>6</v>
      </c>
      <c r="AC473" s="122" t="str">
        <f>VLOOKUP(Z473,'module list'!A:B,2,0)</f>
        <v>DI</v>
      </c>
      <c r="AD473" s="122"/>
      <c r="AE473" s="32"/>
      <c r="AF473" s="33" t="s">
        <v>37</v>
      </c>
      <c r="AG473" s="16" t="str">
        <f t="shared" si="297"/>
        <v>12.1.2</v>
      </c>
      <c r="AH473" s="222" t="str">
        <f t="shared" si="295"/>
        <v>EH1133 dry FG clean. Unit3 - in running</v>
      </c>
      <c r="AI473" s="224"/>
      <c r="AJ473" s="16" t="str">
        <f t="shared" si="294"/>
        <v>EH1133</v>
      </c>
      <c r="AK473" s="16" t="str">
        <f t="shared" si="298"/>
        <v>P32</v>
      </c>
      <c r="AL473" s="16" t="str">
        <f t="shared" si="309"/>
        <v>EH</v>
      </c>
      <c r="AM473" s="16" t="str">
        <f t="shared" si="299"/>
        <v>1133</v>
      </c>
      <c r="AO473" s="16" t="str">
        <f t="shared" si="300"/>
        <v>_</v>
      </c>
      <c r="AP473" s="16">
        <f t="shared" si="301"/>
        <v>10</v>
      </c>
      <c r="AQ473" s="16" t="str">
        <f t="shared" si="310"/>
        <v>YLH</v>
      </c>
      <c r="AR473" s="16" t="str">
        <f t="shared" si="302"/>
        <v>P32EH1133_YLH</v>
      </c>
      <c r="AS473" s="16" t="str">
        <f t="shared" si="303"/>
        <v>ok</v>
      </c>
      <c r="AW473" s="16" t="str">
        <f t="shared" si="311"/>
        <v/>
      </c>
      <c r="AX473" s="16" t="str">
        <f t="shared" si="312"/>
        <v/>
      </c>
      <c r="AY473" s="16">
        <f t="shared" si="304"/>
        <v>0</v>
      </c>
    </row>
    <row r="474" spans="1:51" ht="15" customHeight="1" x14ac:dyDescent="0.2">
      <c r="A474" s="16" t="str">
        <f t="shared" si="296"/>
        <v>ID-S01AP1030-00472</v>
      </c>
      <c r="B474" s="17">
        <v>472</v>
      </c>
      <c r="C474" s="17"/>
      <c r="D474" s="18" t="s">
        <v>1043</v>
      </c>
      <c r="E474" s="19" t="s">
        <v>1044</v>
      </c>
      <c r="F474" s="20"/>
      <c r="G474" s="21" t="s">
        <v>27</v>
      </c>
      <c r="H474" s="22" t="s">
        <v>28</v>
      </c>
      <c r="I474" s="23" t="s">
        <v>29</v>
      </c>
      <c r="J474" s="22" t="s">
        <v>41</v>
      </c>
      <c r="K474" s="22"/>
      <c r="L474" s="22" t="s">
        <v>31</v>
      </c>
      <c r="M474" s="23"/>
      <c r="N474" s="24"/>
      <c r="O474" s="63"/>
      <c r="P474" s="63"/>
      <c r="Q474" s="25" t="s">
        <v>42</v>
      </c>
      <c r="R474" s="26" t="s">
        <v>43</v>
      </c>
      <c r="S474" s="26" t="s">
        <v>51</v>
      </c>
      <c r="T474" s="26" t="s">
        <v>45</v>
      </c>
      <c r="U474" s="26" t="s">
        <v>46</v>
      </c>
      <c r="V474" s="34">
        <v>0</v>
      </c>
      <c r="W474" s="31"/>
      <c r="X474" s="22">
        <v>12</v>
      </c>
      <c r="Y474" s="152"/>
      <c r="Z474" s="139" t="s">
        <v>2937</v>
      </c>
      <c r="AA474" s="155">
        <f>COUNTIF($Z$1:Z474,Z474)</f>
        <v>6</v>
      </c>
      <c r="AB474" s="83">
        <f t="shared" si="305"/>
        <v>6</v>
      </c>
      <c r="AC474" s="122" t="str">
        <f>VLOOKUP(Z474,'module list'!A:B,2,0)</f>
        <v>DI</v>
      </c>
      <c r="AD474" s="122"/>
      <c r="AE474" s="32"/>
      <c r="AF474" s="33" t="s">
        <v>37</v>
      </c>
      <c r="AG474" s="16" t="str">
        <f t="shared" si="297"/>
        <v>12.1.2</v>
      </c>
      <c r="AH474" s="222" t="str">
        <f t="shared" si="295"/>
        <v>EH1133 dry FG clean. Unit3 - supply fault</v>
      </c>
      <c r="AI474" s="224"/>
      <c r="AJ474" s="16" t="str">
        <f t="shared" si="294"/>
        <v>EH1133</v>
      </c>
      <c r="AK474" s="16" t="str">
        <f t="shared" si="298"/>
        <v>P32</v>
      </c>
      <c r="AL474" s="16" t="str">
        <f t="shared" si="309"/>
        <v>EH</v>
      </c>
      <c r="AM474" s="16" t="str">
        <f t="shared" si="299"/>
        <v>1133</v>
      </c>
      <c r="AO474" s="16" t="str">
        <f t="shared" si="300"/>
        <v>_</v>
      </c>
      <c r="AP474" s="16">
        <f t="shared" si="301"/>
        <v>10</v>
      </c>
      <c r="AQ474" s="16" t="str">
        <f t="shared" si="310"/>
        <v>YSG</v>
      </c>
      <c r="AR474" s="16" t="str">
        <f t="shared" si="302"/>
        <v>P32EH1133_YSG</v>
      </c>
      <c r="AS474" s="16" t="str">
        <f t="shared" si="303"/>
        <v>ok</v>
      </c>
      <c r="AW474" s="16" t="str">
        <f t="shared" si="311"/>
        <v/>
      </c>
      <c r="AX474" s="16" t="str">
        <f t="shared" si="312"/>
        <v/>
      </c>
      <c r="AY474" s="16">
        <f t="shared" si="304"/>
        <v>0</v>
      </c>
    </row>
    <row r="475" spans="1:51" ht="15" customHeight="1" x14ac:dyDescent="0.2">
      <c r="A475" s="16" t="str">
        <f t="shared" si="296"/>
        <v>ID-S01AP1030-00473</v>
      </c>
      <c r="B475" s="17">
        <v>473</v>
      </c>
      <c r="C475" s="17"/>
      <c r="D475" s="18" t="s">
        <v>1045</v>
      </c>
      <c r="E475" s="19" t="s">
        <v>1046</v>
      </c>
      <c r="F475" s="20"/>
      <c r="G475" s="21" t="s">
        <v>27</v>
      </c>
      <c r="H475" s="22" t="s">
        <v>28</v>
      </c>
      <c r="I475" s="23" t="s">
        <v>29</v>
      </c>
      <c r="J475" s="22" t="s">
        <v>41</v>
      </c>
      <c r="K475" s="22"/>
      <c r="L475" s="22" t="s">
        <v>31</v>
      </c>
      <c r="M475" s="23"/>
      <c r="N475" s="24"/>
      <c r="O475" s="63"/>
      <c r="P475" s="63"/>
      <c r="Q475" s="25" t="s">
        <v>54</v>
      </c>
      <c r="R475" s="26" t="s">
        <v>55</v>
      </c>
      <c r="S475" s="26" t="s">
        <v>44</v>
      </c>
      <c r="T475" s="26" t="s">
        <v>56</v>
      </c>
      <c r="U475" s="26" t="s">
        <v>57</v>
      </c>
      <c r="V475" s="34">
        <v>0</v>
      </c>
      <c r="W475" s="31"/>
      <c r="X475" s="22">
        <v>12</v>
      </c>
      <c r="Y475" s="152"/>
      <c r="Z475" s="139" t="s">
        <v>2945</v>
      </c>
      <c r="AA475" s="155">
        <f>COUNTIF($Z$1:Z475,Z475)</f>
        <v>32</v>
      </c>
      <c r="AB475" s="83">
        <f t="shared" si="305"/>
        <v>39</v>
      </c>
      <c r="AC475" s="122" t="str">
        <f>VLOOKUP(Z475,'module list'!A:B,2,0)</f>
        <v>DO</v>
      </c>
      <c r="AD475" s="122"/>
      <c r="AE475" s="32"/>
      <c r="AF475" s="33" t="s">
        <v>37</v>
      </c>
      <c r="AG475" s="16" t="str">
        <f t="shared" si="297"/>
        <v>12.1.2</v>
      </c>
      <c r="AH475" s="222" t="str">
        <f t="shared" si="295"/>
        <v>EH1133 dry FG clean. Unit3 - start/stop</v>
      </c>
      <c r="AI475" s="224"/>
      <c r="AJ475" s="16" t="str">
        <f t="shared" si="294"/>
        <v>EH1133</v>
      </c>
      <c r="AK475" s="16" t="str">
        <f t="shared" si="298"/>
        <v>P32</v>
      </c>
      <c r="AL475" s="16" t="str">
        <f t="shared" si="309"/>
        <v>EH</v>
      </c>
      <c r="AM475" s="16" t="str">
        <f t="shared" si="299"/>
        <v>1133</v>
      </c>
      <c r="AO475" s="16" t="str">
        <f t="shared" si="300"/>
        <v>_</v>
      </c>
      <c r="AP475" s="16">
        <f t="shared" si="301"/>
        <v>10</v>
      </c>
      <c r="AQ475" s="16" t="str">
        <f t="shared" si="310"/>
        <v>HSH</v>
      </c>
      <c r="AR475" s="16" t="str">
        <f t="shared" si="302"/>
        <v>P32EH1133_HSH</v>
      </c>
      <c r="AS475" s="16" t="str">
        <f t="shared" si="303"/>
        <v>ok</v>
      </c>
      <c r="AW475" s="16" t="str">
        <f t="shared" si="311"/>
        <v/>
      </c>
      <c r="AX475" s="16" t="str">
        <f t="shared" si="312"/>
        <v/>
      </c>
      <c r="AY475" s="16">
        <f t="shared" si="304"/>
        <v>0</v>
      </c>
    </row>
    <row r="476" spans="1:51" ht="15" customHeight="1" x14ac:dyDescent="0.2">
      <c r="A476" s="16" t="str">
        <f t="shared" si="296"/>
        <v>ID-S01AP1030-00474</v>
      </c>
      <c r="B476" s="17">
        <v>474</v>
      </c>
      <c r="C476" s="17"/>
      <c r="D476" s="18" t="s">
        <v>1047</v>
      </c>
      <c r="E476" s="19" t="s">
        <v>1048</v>
      </c>
      <c r="F476" s="20"/>
      <c r="G476" s="21" t="s">
        <v>27</v>
      </c>
      <c r="H476" s="22" t="s">
        <v>28</v>
      </c>
      <c r="I476" s="23" t="s">
        <v>29</v>
      </c>
      <c r="J476" s="22" t="s">
        <v>41</v>
      </c>
      <c r="K476" s="22"/>
      <c r="L476" s="22" t="s">
        <v>31</v>
      </c>
      <c r="M476" s="23"/>
      <c r="N476" s="24"/>
      <c r="O476" s="63"/>
      <c r="P476" s="63"/>
      <c r="Q476" s="25" t="s">
        <v>42</v>
      </c>
      <c r="R476" s="26" t="s">
        <v>43</v>
      </c>
      <c r="S476" s="26" t="s">
        <v>44</v>
      </c>
      <c r="T476" s="26" t="s">
        <v>45</v>
      </c>
      <c r="U476" s="26" t="s">
        <v>46</v>
      </c>
      <c r="V476" s="34">
        <v>0</v>
      </c>
      <c r="W476" s="31"/>
      <c r="X476" s="22">
        <v>12</v>
      </c>
      <c r="Y476" s="152"/>
      <c r="Z476" s="139" t="s">
        <v>2922</v>
      </c>
      <c r="AA476" s="155">
        <f>COUNTIF($Z$1:Z476,Z476)</f>
        <v>4</v>
      </c>
      <c r="AB476" s="83">
        <f t="shared" si="305"/>
        <v>29</v>
      </c>
      <c r="AC476" s="122" t="str">
        <f>VLOOKUP(Z476,'module list'!A:B,2,0)</f>
        <v>DI</v>
      </c>
      <c r="AD476" s="122"/>
      <c r="AE476" s="32"/>
      <c r="AF476" s="33" t="s">
        <v>37</v>
      </c>
      <c r="AG476" s="16" t="str">
        <f t="shared" si="297"/>
        <v>12.1.3</v>
      </c>
      <c r="AH476" s="222" t="str">
        <f t="shared" si="295"/>
        <v>EH1134 dry FG clean. Unit4 - in running</v>
      </c>
      <c r="AI476" s="224"/>
      <c r="AJ476" s="16" t="str">
        <f t="shared" si="294"/>
        <v>EH1134</v>
      </c>
      <c r="AK476" s="16" t="str">
        <f t="shared" si="298"/>
        <v>P32</v>
      </c>
      <c r="AL476" s="16" t="str">
        <f t="shared" si="309"/>
        <v>EH</v>
      </c>
      <c r="AM476" s="16" t="str">
        <f t="shared" si="299"/>
        <v>1134</v>
      </c>
      <c r="AO476" s="16" t="str">
        <f t="shared" si="300"/>
        <v>_</v>
      </c>
      <c r="AP476" s="16">
        <f t="shared" si="301"/>
        <v>10</v>
      </c>
      <c r="AQ476" s="16" t="str">
        <f t="shared" si="310"/>
        <v>YLH</v>
      </c>
      <c r="AR476" s="16" t="str">
        <f t="shared" si="302"/>
        <v>P32EH1134_YLH</v>
      </c>
      <c r="AS476" s="16" t="str">
        <f t="shared" si="303"/>
        <v>ok</v>
      </c>
      <c r="AW476" s="16" t="str">
        <f t="shared" si="311"/>
        <v/>
      </c>
      <c r="AX476" s="16" t="str">
        <f t="shared" si="312"/>
        <v/>
      </c>
      <c r="AY476" s="16">
        <f t="shared" si="304"/>
        <v>0</v>
      </c>
    </row>
    <row r="477" spans="1:51" ht="15" customHeight="1" x14ac:dyDescent="0.2">
      <c r="A477" s="16" t="str">
        <f t="shared" si="296"/>
        <v>ID-S01AP1030-00475</v>
      </c>
      <c r="B477" s="17">
        <v>475</v>
      </c>
      <c r="C477" s="17"/>
      <c r="D477" s="18" t="s">
        <v>1049</v>
      </c>
      <c r="E477" s="19" t="s">
        <v>1050</v>
      </c>
      <c r="F477" s="20"/>
      <c r="G477" s="21" t="s">
        <v>27</v>
      </c>
      <c r="H477" s="22" t="s">
        <v>28</v>
      </c>
      <c r="I477" s="23" t="s">
        <v>29</v>
      </c>
      <c r="J477" s="22" t="s">
        <v>41</v>
      </c>
      <c r="K477" s="22"/>
      <c r="L477" s="22" t="s">
        <v>31</v>
      </c>
      <c r="M477" s="23"/>
      <c r="N477" s="24"/>
      <c r="O477" s="63"/>
      <c r="P477" s="63"/>
      <c r="Q477" s="25" t="s">
        <v>42</v>
      </c>
      <c r="R477" s="26" t="s">
        <v>43</v>
      </c>
      <c r="S477" s="26" t="s">
        <v>51</v>
      </c>
      <c r="T477" s="26" t="s">
        <v>45</v>
      </c>
      <c r="U477" s="26" t="s">
        <v>46</v>
      </c>
      <c r="V477" s="34">
        <v>0</v>
      </c>
      <c r="W477" s="31"/>
      <c r="X477" s="22">
        <v>12</v>
      </c>
      <c r="Y477" s="152"/>
      <c r="Z477" s="139" t="s">
        <v>2922</v>
      </c>
      <c r="AA477" s="155">
        <f>COUNTIF($Z$1:Z477,Z477)</f>
        <v>5</v>
      </c>
      <c r="AB477" s="83">
        <f t="shared" si="305"/>
        <v>29</v>
      </c>
      <c r="AC477" s="122" t="str">
        <f>VLOOKUP(Z477,'module list'!A:B,2,0)</f>
        <v>DI</v>
      </c>
      <c r="AD477" s="122"/>
      <c r="AE477" s="32"/>
      <c r="AF477" s="33" t="s">
        <v>37</v>
      </c>
      <c r="AG477" s="16" t="str">
        <f t="shared" si="297"/>
        <v>12.1.3</v>
      </c>
      <c r="AH477" s="222" t="str">
        <f t="shared" si="295"/>
        <v>EH1134 dry FG clean. Unit4 - supply fault</v>
      </c>
      <c r="AI477" s="224"/>
      <c r="AJ477" s="16" t="str">
        <f t="shared" si="294"/>
        <v>EH1134</v>
      </c>
      <c r="AK477" s="16" t="str">
        <f t="shared" si="298"/>
        <v>P32</v>
      </c>
      <c r="AL477" s="16" t="str">
        <f t="shared" si="309"/>
        <v>EH</v>
      </c>
      <c r="AM477" s="16" t="str">
        <f t="shared" si="299"/>
        <v>1134</v>
      </c>
      <c r="AO477" s="16" t="str">
        <f t="shared" si="300"/>
        <v>_</v>
      </c>
      <c r="AP477" s="16">
        <f t="shared" si="301"/>
        <v>10</v>
      </c>
      <c r="AQ477" s="16" t="str">
        <f t="shared" si="310"/>
        <v>YSG</v>
      </c>
      <c r="AR477" s="16" t="str">
        <f t="shared" si="302"/>
        <v>P32EH1134_YSG</v>
      </c>
      <c r="AS477" s="16" t="str">
        <f t="shared" si="303"/>
        <v>ok</v>
      </c>
      <c r="AW477" s="16" t="str">
        <f t="shared" si="311"/>
        <v/>
      </c>
      <c r="AX477" s="16" t="str">
        <f t="shared" si="312"/>
        <v/>
      </c>
      <c r="AY477" s="16">
        <f t="shared" si="304"/>
        <v>0</v>
      </c>
    </row>
    <row r="478" spans="1:51" ht="15" customHeight="1" x14ac:dyDescent="0.2">
      <c r="A478" s="16" t="str">
        <f t="shared" si="296"/>
        <v>ID-S01AP1030-00476</v>
      </c>
      <c r="B478" s="17">
        <v>476</v>
      </c>
      <c r="C478" s="17"/>
      <c r="D478" s="18" t="s">
        <v>1051</v>
      </c>
      <c r="E478" s="19" t="s">
        <v>1052</v>
      </c>
      <c r="F478" s="20"/>
      <c r="G478" s="21" t="s">
        <v>27</v>
      </c>
      <c r="H478" s="22" t="s">
        <v>28</v>
      </c>
      <c r="I478" s="23" t="s">
        <v>29</v>
      </c>
      <c r="J478" s="22" t="s">
        <v>41</v>
      </c>
      <c r="K478" s="22"/>
      <c r="L478" s="22" t="s">
        <v>31</v>
      </c>
      <c r="M478" s="23"/>
      <c r="N478" s="24"/>
      <c r="O478" s="63"/>
      <c r="P478" s="63"/>
      <c r="Q478" s="25" t="s">
        <v>54</v>
      </c>
      <c r="R478" s="26" t="s">
        <v>55</v>
      </c>
      <c r="S478" s="26" t="s">
        <v>44</v>
      </c>
      <c r="T478" s="26" t="s">
        <v>56</v>
      </c>
      <c r="U478" s="26" t="s">
        <v>57</v>
      </c>
      <c r="V478" s="34">
        <v>0</v>
      </c>
      <c r="W478" s="31"/>
      <c r="X478" s="22">
        <v>12</v>
      </c>
      <c r="Y478" s="152"/>
      <c r="Z478" s="139" t="s">
        <v>2945</v>
      </c>
      <c r="AA478" s="155">
        <f>COUNTIF($Z$1:Z478,Z478)</f>
        <v>33</v>
      </c>
      <c r="AB478" s="83">
        <f t="shared" si="305"/>
        <v>39</v>
      </c>
      <c r="AC478" s="122" t="str">
        <f>VLOOKUP(Z478,'module list'!A:B,2,0)</f>
        <v>DO</v>
      </c>
      <c r="AD478" s="122"/>
      <c r="AE478" s="32"/>
      <c r="AF478" s="33" t="s">
        <v>37</v>
      </c>
      <c r="AG478" s="16" t="str">
        <f t="shared" si="297"/>
        <v>12.1.2</v>
      </c>
      <c r="AH478" s="222" t="str">
        <f t="shared" si="295"/>
        <v>EH1134 dry FG clean. Unit4 - start/stop</v>
      </c>
      <c r="AI478" s="224"/>
      <c r="AJ478" s="16" t="str">
        <f t="shared" si="294"/>
        <v>EH1134</v>
      </c>
      <c r="AK478" s="16" t="str">
        <f t="shared" si="298"/>
        <v>P32</v>
      </c>
      <c r="AL478" s="16" t="str">
        <f t="shared" si="309"/>
        <v>EH</v>
      </c>
      <c r="AM478" s="16" t="str">
        <f t="shared" si="299"/>
        <v>1134</v>
      </c>
      <c r="AO478" s="16" t="str">
        <f t="shared" si="300"/>
        <v>_</v>
      </c>
      <c r="AP478" s="16">
        <f t="shared" si="301"/>
        <v>10</v>
      </c>
      <c r="AQ478" s="16" t="str">
        <f t="shared" si="310"/>
        <v>HSH</v>
      </c>
      <c r="AR478" s="16" t="str">
        <f t="shared" si="302"/>
        <v>P32EH1134_HSH</v>
      </c>
      <c r="AS478" s="16" t="str">
        <f t="shared" si="303"/>
        <v>ok</v>
      </c>
      <c r="AW478" s="16" t="str">
        <f t="shared" si="311"/>
        <v/>
      </c>
      <c r="AX478" s="16" t="str">
        <f t="shared" si="312"/>
        <v/>
      </c>
      <c r="AY478" s="16">
        <f t="shared" si="304"/>
        <v>0</v>
      </c>
    </row>
    <row r="479" spans="1:51" ht="15" customHeight="1" x14ac:dyDescent="0.2">
      <c r="A479" s="16" t="str">
        <f t="shared" si="296"/>
        <v>ID-S01AP1030-00477</v>
      </c>
      <c r="B479" s="17">
        <v>477</v>
      </c>
      <c r="C479" s="17"/>
      <c r="D479" s="18" t="s">
        <v>1053</v>
      </c>
      <c r="E479" s="19" t="s">
        <v>1054</v>
      </c>
      <c r="F479" s="20"/>
      <c r="G479" s="21" t="s">
        <v>27</v>
      </c>
      <c r="H479" s="22" t="s">
        <v>28</v>
      </c>
      <c r="I479" s="23" t="s">
        <v>29</v>
      </c>
      <c r="J479" s="22" t="s">
        <v>41</v>
      </c>
      <c r="K479" s="22"/>
      <c r="L479" s="22" t="s">
        <v>31</v>
      </c>
      <c r="M479" s="23"/>
      <c r="N479" s="24"/>
      <c r="O479" s="63"/>
      <c r="P479" s="63"/>
      <c r="Q479" s="25" t="s">
        <v>42</v>
      </c>
      <c r="R479" s="26" t="s">
        <v>43</v>
      </c>
      <c r="S479" s="26" t="s">
        <v>44</v>
      </c>
      <c r="T479" s="26" t="s">
        <v>45</v>
      </c>
      <c r="U479" s="26" t="s">
        <v>46</v>
      </c>
      <c r="V479" s="34">
        <v>0</v>
      </c>
      <c r="W479" s="31"/>
      <c r="X479" s="22">
        <v>12</v>
      </c>
      <c r="Y479" s="152"/>
      <c r="Z479" s="139" t="s">
        <v>2922</v>
      </c>
      <c r="AA479" s="155">
        <f>COUNTIF($Z$1:Z479,Z479)</f>
        <v>6</v>
      </c>
      <c r="AB479" s="83">
        <f t="shared" si="305"/>
        <v>29</v>
      </c>
      <c r="AC479" s="122" t="str">
        <f>VLOOKUP(Z479,'module list'!A:B,2,0)</f>
        <v>DI</v>
      </c>
      <c r="AD479" s="122"/>
      <c r="AE479" s="32"/>
      <c r="AF479" s="33" t="s">
        <v>37</v>
      </c>
      <c r="AG479" s="16" t="str">
        <f t="shared" si="297"/>
        <v>12.1.3</v>
      </c>
      <c r="AH479" s="222" t="str">
        <f t="shared" si="295"/>
        <v>EH1152 dry FG clean. 1°stage - in running</v>
      </c>
      <c r="AI479" s="224"/>
      <c r="AJ479" s="16" t="str">
        <f t="shared" si="294"/>
        <v>EH1152</v>
      </c>
      <c r="AK479" s="16" t="str">
        <f t="shared" si="298"/>
        <v>P32</v>
      </c>
      <c r="AL479" s="16" t="str">
        <f t="shared" si="309"/>
        <v>EH</v>
      </c>
      <c r="AM479" s="16" t="str">
        <f t="shared" si="299"/>
        <v>1152</v>
      </c>
      <c r="AO479" s="16" t="str">
        <f t="shared" si="300"/>
        <v>_</v>
      </c>
      <c r="AP479" s="16">
        <f t="shared" si="301"/>
        <v>10</v>
      </c>
      <c r="AQ479" s="16" t="str">
        <f t="shared" si="310"/>
        <v>YLH</v>
      </c>
      <c r="AR479" s="16" t="str">
        <f t="shared" si="302"/>
        <v>P32EH1152_YLH</v>
      </c>
      <c r="AS479" s="16" t="str">
        <f t="shared" si="303"/>
        <v>ok</v>
      </c>
      <c r="AW479" s="16" t="str">
        <f t="shared" si="311"/>
        <v/>
      </c>
      <c r="AX479" s="16" t="str">
        <f t="shared" si="312"/>
        <v/>
      </c>
      <c r="AY479" s="16">
        <f t="shared" si="304"/>
        <v>0</v>
      </c>
    </row>
    <row r="480" spans="1:51" ht="15" customHeight="1" x14ac:dyDescent="0.2">
      <c r="A480" s="16" t="str">
        <f t="shared" si="296"/>
        <v>ID-S01AP1030-00478</v>
      </c>
      <c r="B480" s="17">
        <v>478</v>
      </c>
      <c r="C480" s="17"/>
      <c r="D480" s="18" t="s">
        <v>1055</v>
      </c>
      <c r="E480" s="19" t="s">
        <v>1056</v>
      </c>
      <c r="F480" s="20"/>
      <c r="G480" s="21" t="s">
        <v>27</v>
      </c>
      <c r="H480" s="22" t="s">
        <v>28</v>
      </c>
      <c r="I480" s="23" t="s">
        <v>29</v>
      </c>
      <c r="J480" s="22" t="s">
        <v>41</v>
      </c>
      <c r="K480" s="22"/>
      <c r="L480" s="22" t="s">
        <v>31</v>
      </c>
      <c r="M480" s="23"/>
      <c r="N480" s="24"/>
      <c r="O480" s="63"/>
      <c r="P480" s="63"/>
      <c r="Q480" s="25" t="s">
        <v>42</v>
      </c>
      <c r="R480" s="26" t="s">
        <v>43</v>
      </c>
      <c r="S480" s="26" t="s">
        <v>51</v>
      </c>
      <c r="T480" s="26" t="s">
        <v>45</v>
      </c>
      <c r="U480" s="26" t="s">
        <v>46</v>
      </c>
      <c r="V480" s="34">
        <v>0</v>
      </c>
      <c r="W480" s="31"/>
      <c r="X480" s="22">
        <v>12</v>
      </c>
      <c r="Y480" s="152"/>
      <c r="Z480" s="139" t="s">
        <v>2922</v>
      </c>
      <c r="AA480" s="155">
        <f>COUNTIF($Z$1:Z480,Z480)</f>
        <v>7</v>
      </c>
      <c r="AB480" s="83">
        <f t="shared" si="305"/>
        <v>29</v>
      </c>
      <c r="AC480" s="122" t="str">
        <f>VLOOKUP(Z480,'module list'!A:B,2,0)</f>
        <v>DI</v>
      </c>
      <c r="AD480" s="122"/>
      <c r="AE480" s="32"/>
      <c r="AF480" s="33" t="s">
        <v>37</v>
      </c>
      <c r="AG480" s="16" t="str">
        <f t="shared" si="297"/>
        <v>12.1.3</v>
      </c>
      <c r="AH480" s="222" t="str">
        <f t="shared" si="295"/>
        <v>EH1152 dry FG clean. 1°stage - supply fault</v>
      </c>
      <c r="AI480" s="224"/>
      <c r="AJ480" s="16" t="str">
        <f t="shared" si="294"/>
        <v>EH1152</v>
      </c>
      <c r="AK480" s="16" t="str">
        <f t="shared" si="298"/>
        <v>P32</v>
      </c>
      <c r="AL480" s="16" t="str">
        <f t="shared" si="309"/>
        <v>EH</v>
      </c>
      <c r="AM480" s="16" t="str">
        <f t="shared" si="299"/>
        <v>1152</v>
      </c>
      <c r="AO480" s="16" t="str">
        <f t="shared" si="300"/>
        <v>_</v>
      </c>
      <c r="AP480" s="16">
        <f t="shared" si="301"/>
        <v>10</v>
      </c>
      <c r="AQ480" s="16" t="str">
        <f t="shared" si="310"/>
        <v>YSG</v>
      </c>
      <c r="AR480" s="16" t="str">
        <f t="shared" si="302"/>
        <v>P32EH1152_YSG</v>
      </c>
      <c r="AS480" s="16" t="str">
        <f t="shared" si="303"/>
        <v>ok</v>
      </c>
      <c r="AW480" s="16" t="str">
        <f t="shared" si="311"/>
        <v/>
      </c>
      <c r="AX480" s="16" t="str">
        <f t="shared" si="312"/>
        <v/>
      </c>
      <c r="AY480" s="16">
        <f t="shared" si="304"/>
        <v>0</v>
      </c>
    </row>
    <row r="481" spans="1:51" ht="15" customHeight="1" x14ac:dyDescent="0.2">
      <c r="A481" s="16" t="str">
        <f t="shared" si="296"/>
        <v>ID-S01AP1030-00479</v>
      </c>
      <c r="B481" s="17">
        <v>479</v>
      </c>
      <c r="C481" s="17"/>
      <c r="D481" s="18" t="s">
        <v>1057</v>
      </c>
      <c r="E481" s="19" t="s">
        <v>1058</v>
      </c>
      <c r="F481" s="20"/>
      <c r="G481" s="21" t="s">
        <v>27</v>
      </c>
      <c r="H481" s="22" t="s">
        <v>28</v>
      </c>
      <c r="I481" s="23" t="s">
        <v>29</v>
      </c>
      <c r="J481" s="22" t="s">
        <v>41</v>
      </c>
      <c r="K481" s="22"/>
      <c r="L481" s="22" t="s">
        <v>31</v>
      </c>
      <c r="M481" s="23"/>
      <c r="N481" s="24"/>
      <c r="O481" s="63"/>
      <c r="P481" s="63"/>
      <c r="Q481" s="25" t="s">
        <v>54</v>
      </c>
      <c r="R481" s="26" t="s">
        <v>55</v>
      </c>
      <c r="S481" s="26" t="s">
        <v>44</v>
      </c>
      <c r="T481" s="26" t="s">
        <v>56</v>
      </c>
      <c r="U481" s="26" t="s">
        <v>57</v>
      </c>
      <c r="V481" s="34">
        <v>0</v>
      </c>
      <c r="W481" s="31"/>
      <c r="X481" s="22">
        <v>12</v>
      </c>
      <c r="Y481" s="152"/>
      <c r="Z481" s="139" t="s">
        <v>2945</v>
      </c>
      <c r="AA481" s="155">
        <f>COUNTIF($Z$1:Z481,Z481)</f>
        <v>34</v>
      </c>
      <c r="AB481" s="83">
        <f t="shared" si="305"/>
        <v>39</v>
      </c>
      <c r="AC481" s="122" t="str">
        <f>VLOOKUP(Z481,'module list'!A:B,2,0)</f>
        <v>DO</v>
      </c>
      <c r="AD481" s="122"/>
      <c r="AE481" s="32"/>
      <c r="AF481" s="33" t="s">
        <v>37</v>
      </c>
      <c r="AG481" s="16" t="str">
        <f t="shared" si="297"/>
        <v>12.1.2</v>
      </c>
      <c r="AH481" s="222" t="str">
        <f t="shared" si="295"/>
        <v>EH1152 dry FG clean. 1°stage - start/stop</v>
      </c>
      <c r="AI481" s="224"/>
      <c r="AJ481" s="16" t="str">
        <f t="shared" si="294"/>
        <v>EH1152</v>
      </c>
      <c r="AK481" s="16" t="str">
        <f t="shared" si="298"/>
        <v>P32</v>
      </c>
      <c r="AL481" s="16" t="str">
        <f t="shared" si="309"/>
        <v>EH</v>
      </c>
      <c r="AM481" s="16" t="str">
        <f t="shared" si="299"/>
        <v>1152</v>
      </c>
      <c r="AO481" s="16" t="str">
        <f t="shared" si="300"/>
        <v>_</v>
      </c>
      <c r="AP481" s="16">
        <f t="shared" si="301"/>
        <v>10</v>
      </c>
      <c r="AQ481" s="16" t="str">
        <f t="shared" si="310"/>
        <v>HSH</v>
      </c>
      <c r="AR481" s="16" t="str">
        <f t="shared" si="302"/>
        <v>P32EH1152_HSH</v>
      </c>
      <c r="AS481" s="16" t="str">
        <f t="shared" si="303"/>
        <v>ok</v>
      </c>
      <c r="AW481" s="16" t="str">
        <f t="shared" si="311"/>
        <v/>
      </c>
      <c r="AX481" s="16" t="str">
        <f t="shared" si="312"/>
        <v/>
      </c>
      <c r="AY481" s="16">
        <f t="shared" si="304"/>
        <v>0</v>
      </c>
    </row>
    <row r="482" spans="1:51" ht="15" customHeight="1" x14ac:dyDescent="0.2">
      <c r="A482" s="16" t="str">
        <f t="shared" si="296"/>
        <v>ID-S01AP1030-00480</v>
      </c>
      <c r="B482" s="17">
        <v>480</v>
      </c>
      <c r="C482" s="17"/>
      <c r="D482" s="18" t="s">
        <v>1059</v>
      </c>
      <c r="E482" s="19" t="s">
        <v>1060</v>
      </c>
      <c r="F482" s="20"/>
      <c r="G482" s="21" t="s">
        <v>27</v>
      </c>
      <c r="H482" s="22" t="s">
        <v>28</v>
      </c>
      <c r="I482" s="23" t="s">
        <v>29</v>
      </c>
      <c r="J482" s="22" t="s">
        <v>41</v>
      </c>
      <c r="K482" s="22"/>
      <c r="L482" s="22" t="s">
        <v>31</v>
      </c>
      <c r="M482" s="23"/>
      <c r="N482" s="24"/>
      <c r="O482" s="63"/>
      <c r="P482" s="63"/>
      <c r="Q482" s="25" t="s">
        <v>42</v>
      </c>
      <c r="R482" s="26" t="s">
        <v>43</v>
      </c>
      <c r="S482" s="26" t="s">
        <v>44</v>
      </c>
      <c r="T482" s="26" t="s">
        <v>45</v>
      </c>
      <c r="U482" s="26" t="s">
        <v>46</v>
      </c>
      <c r="V482" s="34">
        <v>0</v>
      </c>
      <c r="W482" s="31"/>
      <c r="X482" s="22">
        <v>12</v>
      </c>
      <c r="Y482" s="152"/>
      <c r="Z482" s="139" t="s">
        <v>2922</v>
      </c>
      <c r="AA482" s="155">
        <f>COUNTIF($Z$1:Z482,Z482)</f>
        <v>8</v>
      </c>
      <c r="AB482" s="83">
        <f t="shared" si="305"/>
        <v>29</v>
      </c>
      <c r="AC482" s="122" t="str">
        <f>VLOOKUP(Z482,'module list'!A:B,2,0)</f>
        <v>DI</v>
      </c>
      <c r="AD482" s="122"/>
      <c r="AE482" s="32"/>
      <c r="AF482" s="33" t="s">
        <v>37</v>
      </c>
      <c r="AG482" s="16" t="str">
        <f t="shared" si="297"/>
        <v>12.1.3</v>
      </c>
      <c r="AH482" s="222" t="str">
        <f t="shared" si="295"/>
        <v>EH1153 dry FG clean. 2°stage - in running</v>
      </c>
      <c r="AI482" s="224"/>
      <c r="AJ482" s="16" t="str">
        <f t="shared" si="294"/>
        <v>EH1153</v>
      </c>
      <c r="AK482" s="16" t="str">
        <f t="shared" si="298"/>
        <v>P32</v>
      </c>
      <c r="AL482" s="16" t="str">
        <f t="shared" si="309"/>
        <v>EH</v>
      </c>
      <c r="AM482" s="16" t="str">
        <f t="shared" si="299"/>
        <v>1153</v>
      </c>
      <c r="AO482" s="16" t="str">
        <f t="shared" si="300"/>
        <v>_</v>
      </c>
      <c r="AP482" s="16">
        <f t="shared" si="301"/>
        <v>10</v>
      </c>
      <c r="AQ482" s="16" t="str">
        <f t="shared" si="310"/>
        <v>YLH</v>
      </c>
      <c r="AR482" s="16" t="str">
        <f t="shared" si="302"/>
        <v>P32EH1153_YLH</v>
      </c>
      <c r="AS482" s="16" t="str">
        <f t="shared" si="303"/>
        <v>ok</v>
      </c>
      <c r="AW482" s="16" t="str">
        <f t="shared" si="311"/>
        <v/>
      </c>
      <c r="AX482" s="16" t="str">
        <f t="shared" si="312"/>
        <v/>
      </c>
      <c r="AY482" s="16">
        <f t="shared" si="304"/>
        <v>0</v>
      </c>
    </row>
    <row r="483" spans="1:51" ht="15" customHeight="1" x14ac:dyDescent="0.2">
      <c r="A483" s="16" t="str">
        <f t="shared" si="296"/>
        <v>ID-S01AP1030-00481</v>
      </c>
      <c r="B483" s="17">
        <v>481</v>
      </c>
      <c r="C483" s="17"/>
      <c r="D483" s="18" t="s">
        <v>1061</v>
      </c>
      <c r="E483" s="19" t="s">
        <v>1062</v>
      </c>
      <c r="F483" s="20"/>
      <c r="G483" s="21" t="s">
        <v>27</v>
      </c>
      <c r="H483" s="22" t="s">
        <v>28</v>
      </c>
      <c r="I483" s="23" t="s">
        <v>29</v>
      </c>
      <c r="J483" s="22" t="s">
        <v>41</v>
      </c>
      <c r="K483" s="22"/>
      <c r="L483" s="22" t="s">
        <v>31</v>
      </c>
      <c r="M483" s="23"/>
      <c r="N483" s="24"/>
      <c r="O483" s="63"/>
      <c r="P483" s="63"/>
      <c r="Q483" s="25" t="s">
        <v>42</v>
      </c>
      <c r="R483" s="26" t="s">
        <v>43</v>
      </c>
      <c r="S483" s="26" t="s">
        <v>51</v>
      </c>
      <c r="T483" s="26" t="s">
        <v>45</v>
      </c>
      <c r="U483" s="26" t="s">
        <v>46</v>
      </c>
      <c r="V483" s="34">
        <v>0</v>
      </c>
      <c r="W483" s="31"/>
      <c r="X483" s="22">
        <v>12</v>
      </c>
      <c r="Y483" s="152"/>
      <c r="Z483" s="139" t="s">
        <v>2922</v>
      </c>
      <c r="AA483" s="155">
        <f>COUNTIF($Z$1:Z483,Z483)</f>
        <v>9</v>
      </c>
      <c r="AB483" s="83">
        <f t="shared" si="305"/>
        <v>29</v>
      </c>
      <c r="AC483" s="122" t="str">
        <f>VLOOKUP(Z483,'module list'!A:B,2,0)</f>
        <v>DI</v>
      </c>
      <c r="AD483" s="122"/>
      <c r="AE483" s="32"/>
      <c r="AF483" s="33" t="s">
        <v>37</v>
      </c>
      <c r="AG483" s="16" t="str">
        <f t="shared" si="297"/>
        <v>12.1.3</v>
      </c>
      <c r="AH483" s="222" t="str">
        <f t="shared" si="295"/>
        <v>EH1153 dry FG clean. 2°stage - supply fault</v>
      </c>
      <c r="AI483" s="224"/>
      <c r="AJ483" s="16" t="str">
        <f t="shared" si="294"/>
        <v>EH1153</v>
      </c>
      <c r="AK483" s="16" t="str">
        <f t="shared" si="298"/>
        <v>P32</v>
      </c>
      <c r="AL483" s="16" t="str">
        <f t="shared" si="309"/>
        <v>EH</v>
      </c>
      <c r="AM483" s="16" t="str">
        <f t="shared" si="299"/>
        <v>1153</v>
      </c>
      <c r="AO483" s="16" t="str">
        <f t="shared" si="300"/>
        <v>_</v>
      </c>
      <c r="AP483" s="16">
        <f t="shared" si="301"/>
        <v>10</v>
      </c>
      <c r="AQ483" s="16" t="str">
        <f t="shared" si="310"/>
        <v>YSG</v>
      </c>
      <c r="AR483" s="16" t="str">
        <f t="shared" si="302"/>
        <v>P32EH1153_YSG</v>
      </c>
      <c r="AS483" s="16" t="str">
        <f t="shared" si="303"/>
        <v>ok</v>
      </c>
      <c r="AW483" s="16" t="str">
        <f t="shared" si="311"/>
        <v/>
      </c>
      <c r="AX483" s="16" t="str">
        <f t="shared" si="312"/>
        <v/>
      </c>
      <c r="AY483" s="16">
        <f t="shared" si="304"/>
        <v>0</v>
      </c>
    </row>
    <row r="484" spans="1:51" ht="15" customHeight="1" x14ac:dyDescent="0.2">
      <c r="A484" s="16" t="str">
        <f t="shared" si="296"/>
        <v>ID-S01AP1030-00482</v>
      </c>
      <c r="B484" s="17">
        <v>482</v>
      </c>
      <c r="C484" s="17"/>
      <c r="D484" s="18" t="s">
        <v>1063</v>
      </c>
      <c r="E484" s="19" t="s">
        <v>1064</v>
      </c>
      <c r="F484" s="20"/>
      <c r="G484" s="21" t="s">
        <v>27</v>
      </c>
      <c r="H484" s="22" t="s">
        <v>28</v>
      </c>
      <c r="I484" s="23" t="s">
        <v>29</v>
      </c>
      <c r="J484" s="22" t="s">
        <v>41</v>
      </c>
      <c r="K484" s="22"/>
      <c r="L484" s="22" t="s">
        <v>31</v>
      </c>
      <c r="M484" s="23"/>
      <c r="N484" s="24"/>
      <c r="O484" s="63"/>
      <c r="P484" s="63"/>
      <c r="Q484" s="25" t="s">
        <v>54</v>
      </c>
      <c r="R484" s="26" t="s">
        <v>55</v>
      </c>
      <c r="S484" s="26" t="s">
        <v>44</v>
      </c>
      <c r="T484" s="26" t="s">
        <v>56</v>
      </c>
      <c r="U484" s="26" t="s">
        <v>57</v>
      </c>
      <c r="V484" s="34">
        <v>0</v>
      </c>
      <c r="W484" s="31"/>
      <c r="X484" s="22">
        <v>12</v>
      </c>
      <c r="Y484" s="152"/>
      <c r="Z484" s="139" t="s">
        <v>2945</v>
      </c>
      <c r="AA484" s="155">
        <f>COUNTIF($Z$1:Z484,Z484)</f>
        <v>35</v>
      </c>
      <c r="AB484" s="83">
        <f t="shared" si="305"/>
        <v>39</v>
      </c>
      <c r="AC484" s="122" t="str">
        <f>VLOOKUP(Z484,'module list'!A:B,2,0)</f>
        <v>DO</v>
      </c>
      <c r="AD484" s="122"/>
      <c r="AE484" s="32"/>
      <c r="AF484" s="33" t="s">
        <v>37</v>
      </c>
      <c r="AG484" s="16" t="str">
        <f t="shared" si="297"/>
        <v>12.1.2</v>
      </c>
      <c r="AH484" s="222" t="str">
        <f t="shared" si="295"/>
        <v>EH1153 dry FG clean. 2°stage - start/stop</v>
      </c>
      <c r="AI484" s="224"/>
      <c r="AJ484" s="16" t="str">
        <f t="shared" si="294"/>
        <v>EH1153</v>
      </c>
      <c r="AK484" s="16" t="str">
        <f t="shared" si="298"/>
        <v>P32</v>
      </c>
      <c r="AL484" s="16" t="str">
        <f t="shared" si="309"/>
        <v>EH</v>
      </c>
      <c r="AM484" s="16" t="str">
        <f t="shared" si="299"/>
        <v>1153</v>
      </c>
      <c r="AO484" s="16" t="str">
        <f t="shared" si="300"/>
        <v>_</v>
      </c>
      <c r="AP484" s="16">
        <f t="shared" si="301"/>
        <v>10</v>
      </c>
      <c r="AQ484" s="16" t="str">
        <f t="shared" si="310"/>
        <v>HSH</v>
      </c>
      <c r="AR484" s="16" t="str">
        <f t="shared" si="302"/>
        <v>P32EH1153_HSH</v>
      </c>
      <c r="AS484" s="16" t="str">
        <f t="shared" si="303"/>
        <v>ok</v>
      </c>
      <c r="AW484" s="16" t="str">
        <f t="shared" si="311"/>
        <v/>
      </c>
      <c r="AX484" s="16" t="str">
        <f t="shared" si="312"/>
        <v/>
      </c>
      <c r="AY484" s="16">
        <f t="shared" si="304"/>
        <v>0</v>
      </c>
    </row>
    <row r="485" spans="1:51" ht="15" customHeight="1" x14ac:dyDescent="0.2">
      <c r="A485" s="16" t="str">
        <f t="shared" si="296"/>
        <v>ID-S01AP1030-00483</v>
      </c>
      <c r="B485" s="17">
        <v>483</v>
      </c>
      <c r="C485" s="17"/>
      <c r="D485" s="18" t="s">
        <v>1065</v>
      </c>
      <c r="E485" s="19" t="s">
        <v>1066</v>
      </c>
      <c r="F485" s="20"/>
      <c r="G485" s="21" t="s">
        <v>27</v>
      </c>
      <c r="H485" s="22" t="s">
        <v>28</v>
      </c>
      <c r="I485" s="23" t="s">
        <v>29</v>
      </c>
      <c r="J485" s="22" t="s">
        <v>41</v>
      </c>
      <c r="K485" s="22"/>
      <c r="L485" s="22" t="s">
        <v>31</v>
      </c>
      <c r="M485" s="23"/>
      <c r="N485" s="24"/>
      <c r="O485" s="63"/>
      <c r="P485" s="63"/>
      <c r="Q485" s="25" t="s">
        <v>42</v>
      </c>
      <c r="R485" s="26" t="s">
        <v>43</v>
      </c>
      <c r="S485" s="26" t="s">
        <v>44</v>
      </c>
      <c r="T485" s="26" t="s">
        <v>45</v>
      </c>
      <c r="U485" s="26" t="s">
        <v>46</v>
      </c>
      <c r="V485" s="34">
        <v>0</v>
      </c>
      <c r="W485" s="31"/>
      <c r="X485" s="22">
        <v>12</v>
      </c>
      <c r="Y485" s="152"/>
      <c r="Z485" s="139" t="s">
        <v>2922</v>
      </c>
      <c r="AA485" s="155">
        <f>COUNTIF($Z$1:Z485,Z485)</f>
        <v>10</v>
      </c>
      <c r="AB485" s="83">
        <f t="shared" si="305"/>
        <v>29</v>
      </c>
      <c r="AC485" s="122" t="str">
        <f>VLOOKUP(Z485,'module list'!A:B,2,0)</f>
        <v>DI</v>
      </c>
      <c r="AD485" s="122"/>
      <c r="AE485" s="32"/>
      <c r="AF485" s="33" t="s">
        <v>37</v>
      </c>
      <c r="AG485" s="16" t="str">
        <f t="shared" si="297"/>
        <v>12.1.3</v>
      </c>
      <c r="AH485" s="222" t="str">
        <f t="shared" si="295"/>
        <v>EH1154 dry FG clean. 3°stage - in running</v>
      </c>
      <c r="AI485" s="224"/>
      <c r="AJ485" s="16" t="str">
        <f t="shared" si="294"/>
        <v>EH1154</v>
      </c>
      <c r="AK485" s="16" t="str">
        <f t="shared" si="298"/>
        <v>P32</v>
      </c>
      <c r="AL485" s="16" t="str">
        <f t="shared" si="309"/>
        <v>EH</v>
      </c>
      <c r="AM485" s="16" t="str">
        <f t="shared" si="299"/>
        <v>1154</v>
      </c>
      <c r="AO485" s="16" t="str">
        <f t="shared" si="300"/>
        <v>_</v>
      </c>
      <c r="AP485" s="16">
        <f t="shared" si="301"/>
        <v>10</v>
      </c>
      <c r="AQ485" s="16" t="str">
        <f t="shared" si="310"/>
        <v>YLH</v>
      </c>
      <c r="AR485" s="16" t="str">
        <f t="shared" si="302"/>
        <v>P32EH1154_YLH</v>
      </c>
      <c r="AS485" s="16" t="str">
        <f t="shared" si="303"/>
        <v>ok</v>
      </c>
      <c r="AW485" s="16" t="str">
        <f t="shared" si="311"/>
        <v/>
      </c>
      <c r="AX485" s="16" t="str">
        <f t="shared" si="312"/>
        <v/>
      </c>
      <c r="AY485" s="16">
        <f t="shared" si="304"/>
        <v>0</v>
      </c>
    </row>
    <row r="486" spans="1:51" ht="15" customHeight="1" x14ac:dyDescent="0.2">
      <c r="A486" s="16" t="str">
        <f t="shared" si="296"/>
        <v>ID-S01AP1030-00484</v>
      </c>
      <c r="B486" s="17">
        <v>484</v>
      </c>
      <c r="C486" s="17"/>
      <c r="D486" s="18" t="s">
        <v>1067</v>
      </c>
      <c r="E486" s="19" t="s">
        <v>1068</v>
      </c>
      <c r="F486" s="20"/>
      <c r="G486" s="21" t="s">
        <v>27</v>
      </c>
      <c r="H486" s="22" t="s">
        <v>28</v>
      </c>
      <c r="I486" s="23" t="s">
        <v>29</v>
      </c>
      <c r="J486" s="22" t="s">
        <v>41</v>
      </c>
      <c r="K486" s="22"/>
      <c r="L486" s="22" t="s">
        <v>31</v>
      </c>
      <c r="M486" s="23"/>
      <c r="N486" s="24"/>
      <c r="O486" s="63"/>
      <c r="P486" s="63"/>
      <c r="Q486" s="25" t="s">
        <v>42</v>
      </c>
      <c r="R486" s="26" t="s">
        <v>43</v>
      </c>
      <c r="S486" s="26" t="s">
        <v>51</v>
      </c>
      <c r="T486" s="26" t="s">
        <v>45</v>
      </c>
      <c r="U486" s="26" t="s">
        <v>46</v>
      </c>
      <c r="V486" s="34">
        <v>0</v>
      </c>
      <c r="W486" s="31"/>
      <c r="X486" s="22">
        <v>12</v>
      </c>
      <c r="Y486" s="152"/>
      <c r="Z486" s="139" t="s">
        <v>2922</v>
      </c>
      <c r="AA486" s="155">
        <f>COUNTIF($Z$1:Z486,Z486)</f>
        <v>11</v>
      </c>
      <c r="AB486" s="83">
        <f t="shared" si="305"/>
        <v>29</v>
      </c>
      <c r="AC486" s="122" t="str">
        <f>VLOOKUP(Z486,'module list'!A:B,2,0)</f>
        <v>DI</v>
      </c>
      <c r="AD486" s="122"/>
      <c r="AE486" s="32"/>
      <c r="AF486" s="33" t="s">
        <v>37</v>
      </c>
      <c r="AG486" s="16" t="str">
        <f t="shared" si="297"/>
        <v>12.1.3</v>
      </c>
      <c r="AH486" s="222" t="str">
        <f t="shared" si="295"/>
        <v>EH1154 dry FG clean. 3°stage - supply fault</v>
      </c>
      <c r="AI486" s="224"/>
      <c r="AJ486" s="16" t="str">
        <f t="shared" si="294"/>
        <v>EH1154</v>
      </c>
      <c r="AK486" s="16" t="str">
        <f t="shared" si="298"/>
        <v>P32</v>
      </c>
      <c r="AL486" s="16" t="str">
        <f t="shared" si="309"/>
        <v>EH</v>
      </c>
      <c r="AM486" s="16" t="str">
        <f t="shared" si="299"/>
        <v>1154</v>
      </c>
      <c r="AO486" s="16" t="str">
        <f t="shared" si="300"/>
        <v>_</v>
      </c>
      <c r="AP486" s="16">
        <f t="shared" si="301"/>
        <v>10</v>
      </c>
      <c r="AQ486" s="16" t="str">
        <f t="shared" si="310"/>
        <v>YSG</v>
      </c>
      <c r="AR486" s="16" t="str">
        <f t="shared" si="302"/>
        <v>P32EH1154_YSG</v>
      </c>
      <c r="AS486" s="16" t="str">
        <f t="shared" si="303"/>
        <v>ok</v>
      </c>
      <c r="AW486" s="16" t="str">
        <f t="shared" si="311"/>
        <v/>
      </c>
      <c r="AX486" s="16" t="str">
        <f t="shared" si="312"/>
        <v/>
      </c>
      <c r="AY486" s="16">
        <f t="shared" si="304"/>
        <v>0</v>
      </c>
    </row>
    <row r="487" spans="1:51" ht="15" customHeight="1" x14ac:dyDescent="0.2">
      <c r="A487" s="16" t="str">
        <f t="shared" si="296"/>
        <v>ID-S01AP1030-00485</v>
      </c>
      <c r="B487" s="17">
        <v>485</v>
      </c>
      <c r="C487" s="17"/>
      <c r="D487" s="18" t="s">
        <v>1069</v>
      </c>
      <c r="E487" s="19" t="s">
        <v>1070</v>
      </c>
      <c r="F487" s="20"/>
      <c r="G487" s="21" t="s">
        <v>27</v>
      </c>
      <c r="H487" s="22" t="s">
        <v>28</v>
      </c>
      <c r="I487" s="23" t="s">
        <v>29</v>
      </c>
      <c r="J487" s="22" t="s">
        <v>41</v>
      </c>
      <c r="K487" s="22"/>
      <c r="L487" s="22" t="s">
        <v>31</v>
      </c>
      <c r="M487" s="23"/>
      <c r="N487" s="24"/>
      <c r="O487" s="63"/>
      <c r="P487" s="63"/>
      <c r="Q487" s="25" t="s">
        <v>54</v>
      </c>
      <c r="R487" s="26" t="s">
        <v>55</v>
      </c>
      <c r="S487" s="26" t="s">
        <v>44</v>
      </c>
      <c r="T487" s="26" t="s">
        <v>56</v>
      </c>
      <c r="U487" s="26" t="s">
        <v>57</v>
      </c>
      <c r="V487" s="34">
        <v>0</v>
      </c>
      <c r="W487" s="31"/>
      <c r="X487" s="22">
        <v>12</v>
      </c>
      <c r="Y487" s="152"/>
      <c r="Z487" s="139" t="s">
        <v>2945</v>
      </c>
      <c r="AA487" s="155">
        <f>COUNTIF($Z$1:Z487,Z487)</f>
        <v>36</v>
      </c>
      <c r="AB487" s="83">
        <f t="shared" si="305"/>
        <v>39</v>
      </c>
      <c r="AC487" s="122" t="str">
        <f>VLOOKUP(Z487,'module list'!A:B,2,0)</f>
        <v>DO</v>
      </c>
      <c r="AD487" s="122"/>
      <c r="AE487" s="32"/>
      <c r="AF487" s="33" t="s">
        <v>37</v>
      </c>
      <c r="AG487" s="16" t="str">
        <f t="shared" si="297"/>
        <v>12.1.2</v>
      </c>
      <c r="AH487" s="222" t="str">
        <f t="shared" si="295"/>
        <v>EH1154 dry FG clean. 3°stage - start/stop</v>
      </c>
      <c r="AI487" s="224"/>
      <c r="AJ487" s="16" t="str">
        <f t="shared" si="294"/>
        <v>EH1154</v>
      </c>
      <c r="AK487" s="16" t="str">
        <f t="shared" si="298"/>
        <v>P32</v>
      </c>
      <c r="AL487" s="16" t="str">
        <f t="shared" si="309"/>
        <v>EH</v>
      </c>
      <c r="AM487" s="16" t="str">
        <f t="shared" si="299"/>
        <v>1154</v>
      </c>
      <c r="AO487" s="16" t="str">
        <f t="shared" si="300"/>
        <v>_</v>
      </c>
      <c r="AP487" s="16">
        <f t="shared" si="301"/>
        <v>10</v>
      </c>
      <c r="AQ487" s="16" t="str">
        <f t="shared" si="310"/>
        <v>HSH</v>
      </c>
      <c r="AR487" s="16" t="str">
        <f t="shared" si="302"/>
        <v>P32EH1154_HSH</v>
      </c>
      <c r="AS487" s="16" t="str">
        <f t="shared" si="303"/>
        <v>ok</v>
      </c>
      <c r="AW487" s="16" t="str">
        <f t="shared" si="311"/>
        <v/>
      </c>
      <c r="AX487" s="16" t="str">
        <f t="shared" si="312"/>
        <v/>
      </c>
      <c r="AY487" s="16">
        <f t="shared" si="304"/>
        <v>0</v>
      </c>
    </row>
    <row r="488" spans="1:51" ht="15" customHeight="1" x14ac:dyDescent="0.2">
      <c r="A488" s="16" t="str">
        <f t="shared" si="296"/>
        <v>ID-S01AP1030-00486</v>
      </c>
      <c r="B488" s="17">
        <v>486</v>
      </c>
      <c r="C488" s="17"/>
      <c r="D488" s="18" t="s">
        <v>1071</v>
      </c>
      <c r="E488" s="19" t="s">
        <v>1072</v>
      </c>
      <c r="F488" s="20"/>
      <c r="G488" s="21" t="s">
        <v>27</v>
      </c>
      <c r="H488" s="22" t="s">
        <v>28</v>
      </c>
      <c r="I488" s="23" t="s">
        <v>29</v>
      </c>
      <c r="J488" s="22" t="s">
        <v>41</v>
      </c>
      <c r="K488" s="22"/>
      <c r="L488" s="22" t="s">
        <v>31</v>
      </c>
      <c r="M488" s="23"/>
      <c r="N488" s="24"/>
      <c r="O488" s="63"/>
      <c r="P488" s="63"/>
      <c r="Q488" s="25" t="s">
        <v>42</v>
      </c>
      <c r="R488" s="26" t="s">
        <v>43</v>
      </c>
      <c r="S488" s="26" t="s">
        <v>44</v>
      </c>
      <c r="T488" s="26" t="s">
        <v>45</v>
      </c>
      <c r="U488" s="26" t="s">
        <v>46</v>
      </c>
      <c r="V488" s="34">
        <v>0</v>
      </c>
      <c r="W488" s="31"/>
      <c r="X488" s="22">
        <v>12</v>
      </c>
      <c r="Y488" s="152"/>
      <c r="Z488" s="139" t="s">
        <v>2922</v>
      </c>
      <c r="AA488" s="155">
        <f>COUNTIF($Z$1:Z488,Z488)</f>
        <v>12</v>
      </c>
      <c r="AB488" s="83">
        <f t="shared" si="305"/>
        <v>29</v>
      </c>
      <c r="AC488" s="122" t="str">
        <f>VLOOKUP(Z488,'module list'!A:B,2,0)</f>
        <v>DI</v>
      </c>
      <c r="AD488" s="122"/>
      <c r="AE488" s="32"/>
      <c r="AF488" s="33" t="s">
        <v>37</v>
      </c>
      <c r="AG488" s="16" t="str">
        <f t="shared" si="297"/>
        <v>12.1.3</v>
      </c>
      <c r="AH488" s="222" t="str">
        <f t="shared" si="295"/>
        <v>FN1151 preheat dry FG clean. - in remote</v>
      </c>
      <c r="AI488" s="224"/>
      <c r="AJ488" s="16" t="str">
        <f t="shared" si="294"/>
        <v>FN1151</v>
      </c>
      <c r="AK488" s="16" t="str">
        <f t="shared" si="298"/>
        <v>P32</v>
      </c>
      <c r="AL488" s="16" t="str">
        <f t="shared" si="309"/>
        <v>FN</v>
      </c>
      <c r="AM488" s="16" t="str">
        <f t="shared" si="299"/>
        <v>1151</v>
      </c>
      <c r="AO488" s="16" t="str">
        <f t="shared" si="300"/>
        <v>_</v>
      </c>
      <c r="AP488" s="16">
        <f t="shared" si="301"/>
        <v>10</v>
      </c>
      <c r="AQ488" s="16" t="str">
        <f t="shared" si="310"/>
        <v>YLRE</v>
      </c>
      <c r="AR488" s="16" t="str">
        <f t="shared" si="302"/>
        <v>P32FN1151_YLRE</v>
      </c>
      <c r="AS488" s="16" t="str">
        <f t="shared" si="303"/>
        <v>ok</v>
      </c>
      <c r="AW488" s="16" t="str">
        <f t="shared" si="311"/>
        <v/>
      </c>
      <c r="AX488" s="16" t="str">
        <f t="shared" si="312"/>
        <v/>
      </c>
      <c r="AY488" s="16">
        <f t="shared" si="304"/>
        <v>0</v>
      </c>
    </row>
    <row r="489" spans="1:51" ht="15" customHeight="1" x14ac:dyDescent="0.2">
      <c r="A489" s="16" t="str">
        <f t="shared" si="296"/>
        <v>ID-S01AP1030-00487</v>
      </c>
      <c r="B489" s="17">
        <v>487</v>
      </c>
      <c r="C489" s="17"/>
      <c r="D489" s="18" t="s">
        <v>1073</v>
      </c>
      <c r="E489" s="19" t="s">
        <v>1074</v>
      </c>
      <c r="F489" s="20"/>
      <c r="G489" s="21" t="s">
        <v>27</v>
      </c>
      <c r="H489" s="22" t="s">
        <v>28</v>
      </c>
      <c r="I489" s="23" t="s">
        <v>29</v>
      </c>
      <c r="J489" s="22" t="s">
        <v>41</v>
      </c>
      <c r="K489" s="22"/>
      <c r="L489" s="22" t="s">
        <v>31</v>
      </c>
      <c r="M489" s="23"/>
      <c r="N489" s="24"/>
      <c r="O489" s="63"/>
      <c r="P489" s="63"/>
      <c r="Q489" s="25" t="s">
        <v>42</v>
      </c>
      <c r="R489" s="26" t="s">
        <v>43</v>
      </c>
      <c r="S489" s="26" t="s">
        <v>44</v>
      </c>
      <c r="T489" s="26" t="s">
        <v>45</v>
      </c>
      <c r="U489" s="26" t="s">
        <v>46</v>
      </c>
      <c r="V489" s="34">
        <v>0</v>
      </c>
      <c r="W489" s="31"/>
      <c r="X489" s="22">
        <v>12</v>
      </c>
      <c r="Y489" s="152"/>
      <c r="Z489" s="139" t="s">
        <v>2922</v>
      </c>
      <c r="AA489" s="155">
        <f>COUNTIF($Z$1:Z489,Z489)</f>
        <v>13</v>
      </c>
      <c r="AB489" s="83">
        <f t="shared" si="305"/>
        <v>29</v>
      </c>
      <c r="AC489" s="122" t="str">
        <f>VLOOKUP(Z489,'module list'!A:B,2,0)</f>
        <v>DI</v>
      </c>
      <c r="AD489" s="122"/>
      <c r="AE489" s="32"/>
      <c r="AF489" s="33" t="s">
        <v>37</v>
      </c>
      <c r="AG489" s="16" t="str">
        <f t="shared" si="297"/>
        <v>12.1.3</v>
      </c>
      <c r="AH489" s="222" t="str">
        <f t="shared" si="295"/>
        <v>FN1151 preheat dry FG clean. - in running</v>
      </c>
      <c r="AI489" s="224"/>
      <c r="AJ489" s="16" t="str">
        <f t="shared" si="294"/>
        <v>FN1151</v>
      </c>
      <c r="AK489" s="16" t="str">
        <f t="shared" si="298"/>
        <v>P32</v>
      </c>
      <c r="AL489" s="16" t="str">
        <f t="shared" si="309"/>
        <v>FN</v>
      </c>
      <c r="AM489" s="16" t="str">
        <f t="shared" si="299"/>
        <v>1151</v>
      </c>
      <c r="AO489" s="16" t="str">
        <f t="shared" si="300"/>
        <v>_</v>
      </c>
      <c r="AP489" s="16">
        <f t="shared" si="301"/>
        <v>10</v>
      </c>
      <c r="AQ489" s="16" t="str">
        <f t="shared" si="310"/>
        <v>YLH</v>
      </c>
      <c r="AR489" s="16" t="str">
        <f t="shared" si="302"/>
        <v>P32FN1151_YLH</v>
      </c>
      <c r="AS489" s="16" t="str">
        <f t="shared" si="303"/>
        <v>ok</v>
      </c>
      <c r="AW489" s="16" t="str">
        <f t="shared" si="311"/>
        <v/>
      </c>
      <c r="AX489" s="16" t="str">
        <f t="shared" si="312"/>
        <v/>
      </c>
      <c r="AY489" s="16">
        <f t="shared" si="304"/>
        <v>0</v>
      </c>
    </row>
    <row r="490" spans="1:51" ht="15" customHeight="1" x14ac:dyDescent="0.2">
      <c r="A490" s="16" t="str">
        <f t="shared" si="296"/>
        <v>ID-S01AP1030-00488</v>
      </c>
      <c r="B490" s="17">
        <v>488</v>
      </c>
      <c r="C490" s="17"/>
      <c r="D490" s="18" t="s">
        <v>1075</v>
      </c>
      <c r="E490" s="19" t="s">
        <v>1076</v>
      </c>
      <c r="F490" s="20"/>
      <c r="G490" s="21" t="s">
        <v>27</v>
      </c>
      <c r="H490" s="22" t="s">
        <v>28</v>
      </c>
      <c r="I490" s="23" t="s">
        <v>29</v>
      </c>
      <c r="J490" s="22" t="s">
        <v>41</v>
      </c>
      <c r="K490" s="22"/>
      <c r="L490" s="22" t="s">
        <v>31</v>
      </c>
      <c r="M490" s="23"/>
      <c r="N490" s="24"/>
      <c r="O490" s="63"/>
      <c r="P490" s="63"/>
      <c r="Q490" s="25" t="s">
        <v>42</v>
      </c>
      <c r="R490" s="26" t="s">
        <v>43</v>
      </c>
      <c r="S490" s="26" t="s">
        <v>51</v>
      </c>
      <c r="T490" s="26" t="s">
        <v>45</v>
      </c>
      <c r="U490" s="26" t="s">
        <v>46</v>
      </c>
      <c r="V490" s="34">
        <v>0</v>
      </c>
      <c r="W490" s="31"/>
      <c r="X490" s="22">
        <v>12</v>
      </c>
      <c r="Y490" s="152"/>
      <c r="Z490" s="139" t="s">
        <v>2922</v>
      </c>
      <c r="AA490" s="155">
        <f>COUNTIF($Z$1:Z490,Z490)</f>
        <v>14</v>
      </c>
      <c r="AB490" s="83">
        <f t="shared" si="305"/>
        <v>29</v>
      </c>
      <c r="AC490" s="122" t="str">
        <f>VLOOKUP(Z490,'module list'!A:B,2,0)</f>
        <v>DI</v>
      </c>
      <c r="AD490" s="122"/>
      <c r="AE490" s="32"/>
      <c r="AF490" s="33" t="s">
        <v>37</v>
      </c>
      <c r="AG490" s="16" t="str">
        <f t="shared" si="297"/>
        <v>12.1.3</v>
      </c>
      <c r="AH490" s="222" t="str">
        <f t="shared" si="295"/>
        <v>FN1151 preheat dry FG clean. - supply fault</v>
      </c>
      <c r="AI490" s="224"/>
      <c r="AJ490" s="16" t="str">
        <f t="shared" si="294"/>
        <v>FN1151</v>
      </c>
      <c r="AK490" s="16" t="str">
        <f t="shared" si="298"/>
        <v>P32</v>
      </c>
      <c r="AL490" s="16" t="str">
        <f t="shared" si="309"/>
        <v>FN</v>
      </c>
      <c r="AM490" s="16" t="str">
        <f t="shared" si="299"/>
        <v>1151</v>
      </c>
      <c r="AO490" s="16" t="str">
        <f t="shared" si="300"/>
        <v>_</v>
      </c>
      <c r="AP490" s="16">
        <f t="shared" si="301"/>
        <v>10</v>
      </c>
      <c r="AQ490" s="16" t="str">
        <f t="shared" si="310"/>
        <v>YSG</v>
      </c>
      <c r="AR490" s="16" t="str">
        <f t="shared" si="302"/>
        <v>P32FN1151_YSG</v>
      </c>
      <c r="AS490" s="16" t="str">
        <f t="shared" si="303"/>
        <v>ok</v>
      </c>
      <c r="AW490" s="16" t="str">
        <f t="shared" si="311"/>
        <v/>
      </c>
      <c r="AX490" s="16" t="str">
        <f t="shared" si="312"/>
        <v/>
      </c>
      <c r="AY490" s="16">
        <f t="shared" si="304"/>
        <v>0</v>
      </c>
    </row>
    <row r="491" spans="1:51" ht="15" customHeight="1" x14ac:dyDescent="0.2">
      <c r="A491" s="16" t="str">
        <f t="shared" si="296"/>
        <v>ID-S01AP1030-00489</v>
      </c>
      <c r="B491" s="17">
        <v>489</v>
      </c>
      <c r="C491" s="17"/>
      <c r="D491" s="18" t="s">
        <v>1077</v>
      </c>
      <c r="E491" s="19" t="s">
        <v>1078</v>
      </c>
      <c r="F491" s="20"/>
      <c r="G491" s="21" t="s">
        <v>27</v>
      </c>
      <c r="H491" s="22" t="s">
        <v>28</v>
      </c>
      <c r="I491" s="23" t="s">
        <v>29</v>
      </c>
      <c r="J491" s="22" t="s">
        <v>41</v>
      </c>
      <c r="K491" s="22"/>
      <c r="L491" s="22" t="s">
        <v>31</v>
      </c>
      <c r="M491" s="23"/>
      <c r="N491" s="24"/>
      <c r="O491" s="63"/>
      <c r="P491" s="63"/>
      <c r="Q491" s="25" t="s">
        <v>54</v>
      </c>
      <c r="R491" s="26" t="s">
        <v>55</v>
      </c>
      <c r="S491" s="26" t="s">
        <v>44</v>
      </c>
      <c r="T491" s="26" t="s">
        <v>56</v>
      </c>
      <c r="U491" s="26" t="s">
        <v>57</v>
      </c>
      <c r="V491" s="34">
        <v>0</v>
      </c>
      <c r="W491" s="31"/>
      <c r="X491" s="22">
        <v>12</v>
      </c>
      <c r="Y491" s="152"/>
      <c r="Z491" s="139" t="s">
        <v>2945</v>
      </c>
      <c r="AA491" s="155">
        <f>COUNTIF($Z$1:Z491,Z491)</f>
        <v>37</v>
      </c>
      <c r="AB491" s="83">
        <f t="shared" si="305"/>
        <v>39</v>
      </c>
      <c r="AC491" s="122" t="str">
        <f>VLOOKUP(Z491,'module list'!A:B,2,0)</f>
        <v>DO</v>
      </c>
      <c r="AD491" s="122"/>
      <c r="AE491" s="32"/>
      <c r="AF491" s="33" t="s">
        <v>37</v>
      </c>
      <c r="AG491" s="16" t="str">
        <f t="shared" si="297"/>
        <v>12.1.2</v>
      </c>
      <c r="AH491" s="222" t="str">
        <f t="shared" si="295"/>
        <v>FN1151 preheat dry FG clean. - start/stop</v>
      </c>
      <c r="AI491" s="224"/>
      <c r="AJ491" s="16" t="str">
        <f t="shared" si="294"/>
        <v>FN1151</v>
      </c>
      <c r="AK491" s="16" t="str">
        <f t="shared" si="298"/>
        <v>P32</v>
      </c>
      <c r="AL491" s="16" t="str">
        <f t="shared" si="309"/>
        <v>FN</v>
      </c>
      <c r="AM491" s="16" t="str">
        <f t="shared" si="299"/>
        <v>1151</v>
      </c>
      <c r="AO491" s="16" t="str">
        <f t="shared" si="300"/>
        <v>_</v>
      </c>
      <c r="AP491" s="16">
        <f t="shared" si="301"/>
        <v>10</v>
      </c>
      <c r="AQ491" s="16" t="str">
        <f t="shared" si="310"/>
        <v>HSH</v>
      </c>
      <c r="AR491" s="16" t="str">
        <f t="shared" si="302"/>
        <v>P32FN1151_HSH</v>
      </c>
      <c r="AS491" s="16" t="str">
        <f t="shared" si="303"/>
        <v>ok</v>
      </c>
      <c r="AW491" s="16" t="str">
        <f t="shared" si="311"/>
        <v/>
      </c>
      <c r="AX491" s="16" t="str">
        <f t="shared" si="312"/>
        <v/>
      </c>
      <c r="AY491" s="16">
        <f t="shared" si="304"/>
        <v>0</v>
      </c>
    </row>
    <row r="492" spans="1:51" ht="15" customHeight="1" x14ac:dyDescent="0.2">
      <c r="A492" s="16" t="str">
        <f t="shared" si="296"/>
        <v>ID-S01AP1030-00490</v>
      </c>
      <c r="B492" s="17">
        <v>490</v>
      </c>
      <c r="C492" s="17"/>
      <c r="D492" s="18" t="s">
        <v>1079</v>
      </c>
      <c r="E492" s="19" t="s">
        <v>1080</v>
      </c>
      <c r="F492" s="20"/>
      <c r="G492" s="21" t="s">
        <v>27</v>
      </c>
      <c r="H492" s="22" t="s">
        <v>28</v>
      </c>
      <c r="I492" s="23" t="s">
        <v>29</v>
      </c>
      <c r="J492" s="22" t="s">
        <v>1081</v>
      </c>
      <c r="K492" s="22"/>
      <c r="L492" s="22" t="s">
        <v>31</v>
      </c>
      <c r="M492" s="23"/>
      <c r="N492" s="24"/>
      <c r="O492" s="63"/>
      <c r="P492" s="63"/>
      <c r="Q492" s="25" t="s">
        <v>42</v>
      </c>
      <c r="R492" s="26" t="s">
        <v>43</v>
      </c>
      <c r="S492" s="26" t="s">
        <v>44</v>
      </c>
      <c r="T492" s="26" t="s">
        <v>45</v>
      </c>
      <c r="U492" s="26" t="s">
        <v>46</v>
      </c>
      <c r="V492" s="34">
        <v>0</v>
      </c>
      <c r="W492" s="31"/>
      <c r="X492" s="22">
        <v>12</v>
      </c>
      <c r="Y492" s="152"/>
      <c r="Z492" s="139" t="s">
        <v>2927</v>
      </c>
      <c r="AA492" s="155">
        <f>COUNTIF($Z$1:Z492,Z492)</f>
        <v>8</v>
      </c>
      <c r="AB492" s="83">
        <f t="shared" si="305"/>
        <v>27</v>
      </c>
      <c r="AC492" s="122" t="str">
        <f>VLOOKUP(Z492,'module list'!A:B,2,0)</f>
        <v>DI</v>
      </c>
      <c r="AD492" s="122"/>
      <c r="AE492" s="32"/>
      <c r="AF492" s="33" t="s">
        <v>37</v>
      </c>
      <c r="AG492" s="16" t="str">
        <f t="shared" si="297"/>
        <v>12.1.8</v>
      </c>
      <c r="AH492" s="222" t="str">
        <f t="shared" si="295"/>
        <v>HV1121 dry FG clean. dust from Unit1 - opened</v>
      </c>
      <c r="AI492" s="224"/>
      <c r="AJ492" s="16" t="str">
        <f t="shared" si="294"/>
        <v>HV1121</v>
      </c>
      <c r="AK492" s="16" t="str">
        <f t="shared" si="298"/>
        <v>P32</v>
      </c>
      <c r="AL492" s="16" t="str">
        <f t="shared" si="309"/>
        <v>HV</v>
      </c>
      <c r="AM492" s="16" t="str">
        <f t="shared" si="299"/>
        <v>1121</v>
      </c>
      <c r="AO492" s="16" t="str">
        <f t="shared" si="300"/>
        <v>_</v>
      </c>
      <c r="AP492" s="16">
        <f t="shared" si="301"/>
        <v>10</v>
      </c>
      <c r="AQ492" s="16" t="str">
        <f t="shared" si="310"/>
        <v>ZSH</v>
      </c>
      <c r="AR492" s="16" t="str">
        <f t="shared" si="302"/>
        <v>P32HV1121_ZSH</v>
      </c>
      <c r="AS492" s="16" t="str">
        <f t="shared" si="303"/>
        <v>ok</v>
      </c>
      <c r="AW492" s="16" t="str">
        <f t="shared" si="311"/>
        <v/>
      </c>
      <c r="AX492" s="16" t="str">
        <f t="shared" si="312"/>
        <v/>
      </c>
      <c r="AY492" s="16">
        <f t="shared" si="304"/>
        <v>0</v>
      </c>
    </row>
    <row r="493" spans="1:51" ht="15" customHeight="1" x14ac:dyDescent="0.2">
      <c r="A493" s="16" t="str">
        <f t="shared" si="296"/>
        <v>ID-S01AP1030-00491</v>
      </c>
      <c r="B493" s="17">
        <v>491</v>
      </c>
      <c r="C493" s="17"/>
      <c r="D493" s="18" t="s">
        <v>1082</v>
      </c>
      <c r="E493" s="19" t="s">
        <v>1083</v>
      </c>
      <c r="F493" s="20"/>
      <c r="G493" s="21" t="s">
        <v>27</v>
      </c>
      <c r="H493" s="22" t="s">
        <v>28</v>
      </c>
      <c r="I493" s="23" t="s">
        <v>29</v>
      </c>
      <c r="J493" s="22" t="s">
        <v>1081</v>
      </c>
      <c r="K493" s="22"/>
      <c r="L493" s="22" t="s">
        <v>31</v>
      </c>
      <c r="M493" s="23"/>
      <c r="N493" s="24"/>
      <c r="O493" s="63"/>
      <c r="P493" s="63"/>
      <c r="Q493" s="25" t="s">
        <v>42</v>
      </c>
      <c r="R493" s="26" t="s">
        <v>43</v>
      </c>
      <c r="S493" s="26" t="s">
        <v>44</v>
      </c>
      <c r="T493" s="26" t="s">
        <v>45</v>
      </c>
      <c r="U493" s="26" t="s">
        <v>46</v>
      </c>
      <c r="V493" s="34">
        <v>0</v>
      </c>
      <c r="W493" s="31"/>
      <c r="X493" s="22">
        <v>12</v>
      </c>
      <c r="Y493" s="152"/>
      <c r="Z493" s="139" t="s">
        <v>2927</v>
      </c>
      <c r="AA493" s="155">
        <f>COUNTIF($Z$1:Z493,Z493)</f>
        <v>9</v>
      </c>
      <c r="AB493" s="83">
        <f t="shared" si="305"/>
        <v>27</v>
      </c>
      <c r="AC493" s="122" t="str">
        <f>VLOOKUP(Z493,'module list'!A:B,2,0)</f>
        <v>DI</v>
      </c>
      <c r="AD493" s="122"/>
      <c r="AE493" s="32"/>
      <c r="AF493" s="33" t="s">
        <v>37</v>
      </c>
      <c r="AG493" s="16" t="str">
        <f t="shared" si="297"/>
        <v>12.1.8</v>
      </c>
      <c r="AH493" s="222" t="str">
        <f t="shared" si="295"/>
        <v>HV1122 dry FG clean. dust from Unit2 - opened</v>
      </c>
      <c r="AI493" s="224"/>
      <c r="AJ493" s="16" t="str">
        <f t="shared" si="294"/>
        <v>HV1122</v>
      </c>
      <c r="AK493" s="16" t="str">
        <f t="shared" si="298"/>
        <v>P32</v>
      </c>
      <c r="AL493" s="16" t="str">
        <f t="shared" si="309"/>
        <v>HV</v>
      </c>
      <c r="AM493" s="16" t="str">
        <f t="shared" si="299"/>
        <v>1122</v>
      </c>
      <c r="AO493" s="16" t="str">
        <f t="shared" si="300"/>
        <v>_</v>
      </c>
      <c r="AP493" s="16">
        <f t="shared" si="301"/>
        <v>10</v>
      </c>
      <c r="AQ493" s="16" t="str">
        <f t="shared" si="310"/>
        <v>ZSH</v>
      </c>
      <c r="AR493" s="16" t="str">
        <f t="shared" si="302"/>
        <v>P32HV1122_ZSH</v>
      </c>
      <c r="AS493" s="16" t="str">
        <f t="shared" si="303"/>
        <v>ok</v>
      </c>
      <c r="AW493" s="16" t="str">
        <f t="shared" si="311"/>
        <v/>
      </c>
      <c r="AX493" s="16" t="str">
        <f t="shared" si="312"/>
        <v/>
      </c>
      <c r="AY493" s="16">
        <f t="shared" si="304"/>
        <v>0</v>
      </c>
    </row>
    <row r="494" spans="1:51" ht="15" customHeight="1" x14ac:dyDescent="0.2">
      <c r="A494" s="16" t="str">
        <f t="shared" si="296"/>
        <v>ID-S01AP1030-00492</v>
      </c>
      <c r="B494" s="17">
        <v>492</v>
      </c>
      <c r="C494" s="17"/>
      <c r="D494" s="18" t="s">
        <v>1084</v>
      </c>
      <c r="E494" s="19" t="s">
        <v>1085</v>
      </c>
      <c r="F494" s="20"/>
      <c r="G494" s="21" t="s">
        <v>27</v>
      </c>
      <c r="H494" s="22" t="s">
        <v>28</v>
      </c>
      <c r="I494" s="23" t="s">
        <v>29</v>
      </c>
      <c r="J494" s="22" t="s">
        <v>1081</v>
      </c>
      <c r="K494" s="22"/>
      <c r="L494" s="22" t="s">
        <v>31</v>
      </c>
      <c r="M494" s="23"/>
      <c r="N494" s="24"/>
      <c r="O494" s="63"/>
      <c r="P494" s="63"/>
      <c r="Q494" s="25" t="s">
        <v>42</v>
      </c>
      <c r="R494" s="26" t="s">
        <v>43</v>
      </c>
      <c r="S494" s="26" t="s">
        <v>44</v>
      </c>
      <c r="T494" s="26" t="s">
        <v>45</v>
      </c>
      <c r="U494" s="26" t="s">
        <v>46</v>
      </c>
      <c r="V494" s="34">
        <v>0</v>
      </c>
      <c r="W494" s="31"/>
      <c r="X494" s="22">
        <v>12</v>
      </c>
      <c r="Y494" s="152"/>
      <c r="Z494" s="139" t="s">
        <v>2927</v>
      </c>
      <c r="AA494" s="155">
        <f>COUNTIF($Z$1:Z494,Z494)</f>
        <v>10</v>
      </c>
      <c r="AB494" s="83">
        <f t="shared" si="305"/>
        <v>27</v>
      </c>
      <c r="AC494" s="122" t="str">
        <f>VLOOKUP(Z494,'module list'!A:B,2,0)</f>
        <v>DI</v>
      </c>
      <c r="AD494" s="122"/>
      <c r="AE494" s="32"/>
      <c r="AF494" s="33" t="s">
        <v>37</v>
      </c>
      <c r="AG494" s="16" t="str">
        <f t="shared" si="297"/>
        <v>12.1.8</v>
      </c>
      <c r="AH494" s="222" t="str">
        <f t="shared" si="295"/>
        <v>HV1123 dry FG clean. dust from Unit3 - opened</v>
      </c>
      <c r="AI494" s="224"/>
      <c r="AJ494" s="16" t="str">
        <f t="shared" si="294"/>
        <v>HV1123</v>
      </c>
      <c r="AK494" s="16" t="str">
        <f t="shared" si="298"/>
        <v>P32</v>
      </c>
      <c r="AL494" s="16" t="str">
        <f t="shared" si="309"/>
        <v>HV</v>
      </c>
      <c r="AM494" s="16" t="str">
        <f t="shared" si="299"/>
        <v>1123</v>
      </c>
      <c r="AO494" s="16" t="str">
        <f t="shared" si="300"/>
        <v>_</v>
      </c>
      <c r="AP494" s="16">
        <f t="shared" si="301"/>
        <v>10</v>
      </c>
      <c r="AQ494" s="16" t="str">
        <f t="shared" si="310"/>
        <v>ZSH</v>
      </c>
      <c r="AR494" s="16" t="str">
        <f t="shared" si="302"/>
        <v>P32HV1123_ZSH</v>
      </c>
      <c r="AS494" s="16" t="str">
        <f t="shared" si="303"/>
        <v>ok</v>
      </c>
      <c r="AW494" s="16" t="str">
        <f t="shared" si="311"/>
        <v/>
      </c>
      <c r="AX494" s="16" t="str">
        <f t="shared" si="312"/>
        <v/>
      </c>
      <c r="AY494" s="16">
        <f t="shared" si="304"/>
        <v>0</v>
      </c>
    </row>
    <row r="495" spans="1:51" ht="15" customHeight="1" x14ac:dyDescent="0.2">
      <c r="A495" s="16" t="str">
        <f t="shared" si="296"/>
        <v>ID-S01AP1030-00493</v>
      </c>
      <c r="B495" s="17">
        <v>493</v>
      </c>
      <c r="C495" s="17"/>
      <c r="D495" s="18" t="s">
        <v>1086</v>
      </c>
      <c r="E495" s="19" t="s">
        <v>1087</v>
      </c>
      <c r="F495" s="20"/>
      <c r="G495" s="21" t="s">
        <v>27</v>
      </c>
      <c r="H495" s="22" t="s">
        <v>28</v>
      </c>
      <c r="I495" s="23" t="s">
        <v>29</v>
      </c>
      <c r="J495" s="22" t="s">
        <v>1081</v>
      </c>
      <c r="K495" s="22"/>
      <c r="L495" s="22" t="s">
        <v>31</v>
      </c>
      <c r="M495" s="23"/>
      <c r="N495" s="24"/>
      <c r="O495" s="63"/>
      <c r="P495" s="63"/>
      <c r="Q495" s="25" t="s">
        <v>42</v>
      </c>
      <c r="R495" s="26" t="s">
        <v>43</v>
      </c>
      <c r="S495" s="26" t="s">
        <v>44</v>
      </c>
      <c r="T495" s="26" t="s">
        <v>45</v>
      </c>
      <c r="U495" s="26" t="s">
        <v>46</v>
      </c>
      <c r="V495" s="34">
        <v>0</v>
      </c>
      <c r="W495" s="31"/>
      <c r="X495" s="22">
        <v>12</v>
      </c>
      <c r="Y495" s="152"/>
      <c r="Z495" s="139" t="s">
        <v>2927</v>
      </c>
      <c r="AA495" s="155">
        <f>COUNTIF($Z$1:Z495,Z495)</f>
        <v>11</v>
      </c>
      <c r="AB495" s="83">
        <f t="shared" si="305"/>
        <v>27</v>
      </c>
      <c r="AC495" s="122" t="str">
        <f>VLOOKUP(Z495,'module list'!A:B,2,0)</f>
        <v>DI</v>
      </c>
      <c r="AD495" s="122"/>
      <c r="AE495" s="32"/>
      <c r="AF495" s="33" t="s">
        <v>37</v>
      </c>
      <c r="AG495" s="16" t="str">
        <f t="shared" si="297"/>
        <v>12.1.8</v>
      </c>
      <c r="AH495" s="222" t="str">
        <f t="shared" si="295"/>
        <v>HV1124 dry FG clean. dust from Unit4 - opened</v>
      </c>
      <c r="AI495" s="224"/>
      <c r="AJ495" s="16" t="str">
        <f t="shared" si="294"/>
        <v>HV1124</v>
      </c>
      <c r="AK495" s="16" t="str">
        <f t="shared" si="298"/>
        <v>P32</v>
      </c>
      <c r="AL495" s="16" t="str">
        <f t="shared" si="309"/>
        <v>HV</v>
      </c>
      <c r="AM495" s="16" t="str">
        <f t="shared" si="299"/>
        <v>1124</v>
      </c>
      <c r="AO495" s="16" t="str">
        <f t="shared" si="300"/>
        <v>_</v>
      </c>
      <c r="AP495" s="16">
        <f t="shared" si="301"/>
        <v>10</v>
      </c>
      <c r="AQ495" s="16" t="str">
        <f t="shared" si="310"/>
        <v>ZSH</v>
      </c>
      <c r="AR495" s="16" t="str">
        <f t="shared" si="302"/>
        <v>P32HV1124_ZSH</v>
      </c>
      <c r="AS495" s="16" t="str">
        <f t="shared" si="303"/>
        <v>ok</v>
      </c>
      <c r="AW495" s="16" t="str">
        <f t="shared" si="311"/>
        <v/>
      </c>
      <c r="AX495" s="16" t="str">
        <f t="shared" si="312"/>
        <v/>
      </c>
      <c r="AY495" s="16">
        <f t="shared" si="304"/>
        <v>0</v>
      </c>
    </row>
    <row r="496" spans="1:51" ht="15" customHeight="1" x14ac:dyDescent="0.2">
      <c r="A496" s="16" t="str">
        <f t="shared" si="296"/>
        <v>ID-S01AP1030-00494</v>
      </c>
      <c r="B496" s="17">
        <v>494</v>
      </c>
      <c r="C496" s="17"/>
      <c r="D496" s="18" t="s">
        <v>1088</v>
      </c>
      <c r="E496" s="19" t="s">
        <v>1089</v>
      </c>
      <c r="F496" s="20"/>
      <c r="G496" s="21" t="s">
        <v>27</v>
      </c>
      <c r="H496" s="22" t="s">
        <v>28</v>
      </c>
      <c r="I496" s="23" t="s">
        <v>29</v>
      </c>
      <c r="J496" s="22" t="s">
        <v>31</v>
      </c>
      <c r="K496" s="22"/>
      <c r="L496" s="22" t="s">
        <v>31</v>
      </c>
      <c r="M496" s="23"/>
      <c r="N496" s="24"/>
      <c r="O496" s="63"/>
      <c r="P496" s="63"/>
      <c r="Q496" s="25" t="s">
        <v>42</v>
      </c>
      <c r="R496" s="26" t="s">
        <v>43</v>
      </c>
      <c r="S496" s="26" t="s">
        <v>44</v>
      </c>
      <c r="T496" s="26" t="s">
        <v>45</v>
      </c>
      <c r="U496" s="26" t="s">
        <v>822</v>
      </c>
      <c r="V496" s="34">
        <v>0</v>
      </c>
      <c r="W496" s="31"/>
      <c r="X496" s="22">
        <v>12</v>
      </c>
      <c r="Y496" s="152"/>
      <c r="Z496" s="139" t="s">
        <v>2923</v>
      </c>
      <c r="AA496" s="155">
        <f>COUNTIF($Z$1:Z496,Z496)</f>
        <v>11</v>
      </c>
      <c r="AB496" s="83">
        <f t="shared" si="305"/>
        <v>26</v>
      </c>
      <c r="AC496" s="122" t="str">
        <f>VLOOKUP(Z496,'module list'!A:B,2,0)</f>
        <v>DI</v>
      </c>
      <c r="AD496" s="122"/>
      <c r="AE496" s="32"/>
      <c r="AF496" s="33" t="s">
        <v>37</v>
      </c>
      <c r="AG496" s="16" t="str">
        <f t="shared" si="297"/>
        <v>12.1.4</v>
      </c>
      <c r="AH496" s="222" t="str">
        <f t="shared" si="295"/>
        <v>AP1110 cleaning dry FG clean. FF1101 - in running</v>
      </c>
      <c r="AI496" s="224"/>
      <c r="AJ496" s="16" t="str">
        <f t="shared" si="294"/>
        <v>AP1110</v>
      </c>
      <c r="AK496" s="16" t="str">
        <f t="shared" si="298"/>
        <v>P32</v>
      </c>
      <c r="AL496" s="16" t="str">
        <f t="shared" si="309"/>
        <v>CD</v>
      </c>
      <c r="AM496" s="16" t="str">
        <f t="shared" si="299"/>
        <v>1110</v>
      </c>
      <c r="AO496" s="16" t="str">
        <f t="shared" si="300"/>
        <v>_</v>
      </c>
      <c r="AP496" s="16">
        <f t="shared" si="301"/>
        <v>10</v>
      </c>
      <c r="AQ496" s="16" t="str">
        <f t="shared" si="310"/>
        <v>YLH</v>
      </c>
      <c r="AR496" s="16" t="str">
        <f t="shared" si="302"/>
        <v>P32CD1110_YLH</v>
      </c>
      <c r="AS496" s="16" t="str">
        <f t="shared" si="303"/>
        <v>ok</v>
      </c>
      <c r="AW496" s="16" t="str">
        <f t="shared" si="311"/>
        <v/>
      </c>
      <c r="AX496" s="16" t="str">
        <f t="shared" si="312"/>
        <v/>
      </c>
      <c r="AY496" s="16">
        <f t="shared" si="304"/>
        <v>0</v>
      </c>
    </row>
    <row r="497" spans="1:51" ht="15" customHeight="1" x14ac:dyDescent="0.2">
      <c r="A497" s="16" t="str">
        <f t="shared" si="296"/>
        <v>ID-S01AP1030-00495</v>
      </c>
      <c r="B497" s="17">
        <v>495</v>
      </c>
      <c r="C497" s="17"/>
      <c r="D497" s="18" t="s">
        <v>1090</v>
      </c>
      <c r="E497" s="19" t="s">
        <v>1091</v>
      </c>
      <c r="F497" s="20"/>
      <c r="G497" s="21" t="s">
        <v>27</v>
      </c>
      <c r="H497" s="22" t="s">
        <v>28</v>
      </c>
      <c r="I497" s="23" t="s">
        <v>29</v>
      </c>
      <c r="J497" s="22" t="s">
        <v>31</v>
      </c>
      <c r="K497" s="22"/>
      <c r="L497" s="22" t="s">
        <v>31</v>
      </c>
      <c r="M497" s="23"/>
      <c r="N497" s="24"/>
      <c r="O497" s="63"/>
      <c r="P497" s="63"/>
      <c r="Q497" s="25" t="s">
        <v>42</v>
      </c>
      <c r="R497" s="26" t="s">
        <v>43</v>
      </c>
      <c r="S497" s="26" t="s">
        <v>44</v>
      </c>
      <c r="T497" s="26" t="s">
        <v>45</v>
      </c>
      <c r="U497" s="26" t="s">
        <v>1092</v>
      </c>
      <c r="V497" s="34">
        <v>0</v>
      </c>
      <c r="W497" s="31"/>
      <c r="X497" s="22">
        <v>12</v>
      </c>
      <c r="Y497" s="152"/>
      <c r="Z497" s="139" t="s">
        <v>2923</v>
      </c>
      <c r="AA497" s="155">
        <f>COUNTIF($Z$1:Z497,Z497)</f>
        <v>12</v>
      </c>
      <c r="AB497" s="83">
        <f t="shared" si="305"/>
        <v>26</v>
      </c>
      <c r="AC497" s="122" t="str">
        <f>VLOOKUP(Z497,'module list'!A:B,2,0)</f>
        <v>DI</v>
      </c>
      <c r="AD497" s="122"/>
      <c r="AE497" s="32"/>
      <c r="AF497" s="33" t="s">
        <v>37</v>
      </c>
      <c r="AG497" s="16" t="str">
        <f t="shared" si="297"/>
        <v>12.1.4</v>
      </c>
      <c r="AH497" s="222" t="str">
        <f t="shared" si="295"/>
        <v>AP1110 cleaning dry FG clean. FF1101 - in remote</v>
      </c>
      <c r="AI497" s="224"/>
      <c r="AJ497" s="16" t="str">
        <f t="shared" si="294"/>
        <v>AP1110</v>
      </c>
      <c r="AK497" s="16" t="str">
        <f t="shared" si="298"/>
        <v>P32</v>
      </c>
      <c r="AL497" s="16" t="str">
        <f t="shared" si="309"/>
        <v>CD</v>
      </c>
      <c r="AM497" s="16" t="str">
        <f t="shared" si="299"/>
        <v>1110</v>
      </c>
      <c r="AO497" s="16" t="str">
        <f t="shared" si="300"/>
        <v>_</v>
      </c>
      <c r="AP497" s="16">
        <f t="shared" si="301"/>
        <v>10</v>
      </c>
      <c r="AQ497" s="16" t="str">
        <f t="shared" si="310"/>
        <v>YLRE</v>
      </c>
      <c r="AR497" s="16" t="str">
        <f t="shared" si="302"/>
        <v>P32CD1110_YLRE</v>
      </c>
      <c r="AS497" s="16" t="str">
        <f t="shared" si="303"/>
        <v>ok</v>
      </c>
      <c r="AW497" s="16" t="str">
        <f t="shared" si="311"/>
        <v/>
      </c>
      <c r="AX497" s="16" t="str">
        <f t="shared" si="312"/>
        <v/>
      </c>
      <c r="AY497" s="16">
        <f t="shared" si="304"/>
        <v>0</v>
      </c>
    </row>
    <row r="498" spans="1:51" ht="15" customHeight="1" x14ac:dyDescent="0.2">
      <c r="A498" s="16" t="str">
        <f t="shared" si="296"/>
        <v>ID-S01AP1030-00496</v>
      </c>
      <c r="B498" s="17">
        <v>496</v>
      </c>
      <c r="C498" s="17"/>
      <c r="D498" s="18" t="s">
        <v>1093</v>
      </c>
      <c r="E498" s="19" t="s">
        <v>1094</v>
      </c>
      <c r="F498" s="20"/>
      <c r="G498" s="21" t="s">
        <v>27</v>
      </c>
      <c r="H498" s="22" t="s">
        <v>28</v>
      </c>
      <c r="I498" s="23" t="s">
        <v>29</v>
      </c>
      <c r="J498" s="22" t="s">
        <v>31</v>
      </c>
      <c r="K498" s="22"/>
      <c r="L498" s="22" t="s">
        <v>31</v>
      </c>
      <c r="M498" s="23"/>
      <c r="N498" s="24"/>
      <c r="O498" s="63"/>
      <c r="P498" s="63"/>
      <c r="Q498" s="25" t="s">
        <v>42</v>
      </c>
      <c r="R498" s="26" t="s">
        <v>43</v>
      </c>
      <c r="S498" s="26" t="s">
        <v>51</v>
      </c>
      <c r="T498" s="26" t="s">
        <v>45</v>
      </c>
      <c r="U498" s="26" t="s">
        <v>825</v>
      </c>
      <c r="V498" s="34">
        <v>0</v>
      </c>
      <c r="W498" s="31"/>
      <c r="X498" s="22">
        <v>12</v>
      </c>
      <c r="Y498" s="152"/>
      <c r="Z498" s="139" t="s">
        <v>2923</v>
      </c>
      <c r="AA498" s="155">
        <f>COUNTIF($Z$1:Z498,Z498)</f>
        <v>13</v>
      </c>
      <c r="AB498" s="83">
        <f t="shared" si="305"/>
        <v>26</v>
      </c>
      <c r="AC498" s="122" t="str">
        <f>VLOOKUP(Z498,'module list'!A:B,2,0)</f>
        <v>DI</v>
      </c>
      <c r="AD498" s="122"/>
      <c r="AE498" s="32"/>
      <c r="AF498" s="33" t="s">
        <v>37</v>
      </c>
      <c r="AG498" s="16" t="str">
        <f t="shared" si="297"/>
        <v>12.1.4</v>
      </c>
      <c r="AH498" s="222" t="str">
        <f t="shared" si="295"/>
        <v>AP1110 cleaning dry FG clean. FF1101 - com.alarm</v>
      </c>
      <c r="AI498" s="224"/>
      <c r="AJ498" s="16" t="str">
        <f t="shared" si="294"/>
        <v>AP1110</v>
      </c>
      <c r="AK498" s="16" t="str">
        <f t="shared" si="298"/>
        <v>P32</v>
      </c>
      <c r="AL498" s="16" t="str">
        <f t="shared" si="309"/>
        <v>CD</v>
      </c>
      <c r="AM498" s="16" t="str">
        <f t="shared" si="299"/>
        <v>1110</v>
      </c>
      <c r="AO498" s="16" t="str">
        <f t="shared" si="300"/>
        <v>_</v>
      </c>
      <c r="AP498" s="16">
        <f t="shared" si="301"/>
        <v>10</v>
      </c>
      <c r="AQ498" s="16" t="str">
        <f t="shared" si="310"/>
        <v>YSA</v>
      </c>
      <c r="AR498" s="16" t="str">
        <f t="shared" si="302"/>
        <v>P32CD1110_YSA</v>
      </c>
      <c r="AS498" s="16" t="str">
        <f t="shared" si="303"/>
        <v>ok</v>
      </c>
      <c r="AW498" s="16" t="str">
        <f t="shared" si="311"/>
        <v/>
      </c>
      <c r="AX498" s="16" t="str">
        <f t="shared" si="312"/>
        <v/>
      </c>
      <c r="AY498" s="16">
        <f t="shared" si="304"/>
        <v>0</v>
      </c>
    </row>
    <row r="499" spans="1:51" ht="15" customHeight="1" x14ac:dyDescent="0.2">
      <c r="A499" s="16" t="str">
        <f t="shared" si="296"/>
        <v>ID-S01AP1030-00497</v>
      </c>
      <c r="B499" s="17">
        <v>497</v>
      </c>
      <c r="C499" s="17"/>
      <c r="D499" s="18" t="s">
        <v>1095</v>
      </c>
      <c r="E499" s="19" t="s">
        <v>1096</v>
      </c>
      <c r="F499" s="20"/>
      <c r="G499" s="21" t="s">
        <v>27</v>
      </c>
      <c r="H499" s="22" t="s">
        <v>28</v>
      </c>
      <c r="I499" s="23" t="s">
        <v>29</v>
      </c>
      <c r="J499" s="22" t="s">
        <v>31</v>
      </c>
      <c r="K499" s="22"/>
      <c r="L499" s="22" t="s">
        <v>31</v>
      </c>
      <c r="M499" s="23"/>
      <c r="N499" s="24"/>
      <c r="O499" s="63"/>
      <c r="P499" s="63"/>
      <c r="Q499" s="25" t="s">
        <v>42</v>
      </c>
      <c r="R499" s="26" t="s">
        <v>43</v>
      </c>
      <c r="S499" s="26" t="s">
        <v>51</v>
      </c>
      <c r="T499" s="26" t="s">
        <v>45</v>
      </c>
      <c r="U499" s="26" t="s">
        <v>825</v>
      </c>
      <c r="V499" s="34">
        <v>0</v>
      </c>
      <c r="W499" s="31"/>
      <c r="X499" s="22">
        <v>12</v>
      </c>
      <c r="Y499" s="152"/>
      <c r="Z499" s="139" t="s">
        <v>2923</v>
      </c>
      <c r="AA499" s="155">
        <f>COUNTIF($Z$1:Z499,Z499)</f>
        <v>14</v>
      </c>
      <c r="AB499" s="83">
        <f t="shared" si="305"/>
        <v>26</v>
      </c>
      <c r="AC499" s="122" t="str">
        <f>VLOOKUP(Z499,'module list'!A:B,2,0)</f>
        <v>DI</v>
      </c>
      <c r="AD499" s="122"/>
      <c r="AE499" s="32"/>
      <c r="AF499" s="33" t="s">
        <v>172</v>
      </c>
      <c r="AG499" s="16" t="str">
        <f t="shared" si="297"/>
        <v>12.1.4</v>
      </c>
      <c r="AH499" s="222" t="str">
        <f t="shared" si="295"/>
        <v>AP1110 cleaning dry FG clean. FF1101 - start check alarm</v>
      </c>
      <c r="AI499" s="224"/>
      <c r="AJ499" s="16" t="str">
        <f t="shared" si="294"/>
        <v>AP1110</v>
      </c>
      <c r="AK499" s="16" t="str">
        <f t="shared" si="298"/>
        <v>P32</v>
      </c>
      <c r="AL499" s="16" t="str">
        <f t="shared" si="309"/>
        <v>CD</v>
      </c>
      <c r="AM499" s="16" t="str">
        <f t="shared" si="299"/>
        <v>1111</v>
      </c>
      <c r="AO499" s="16" t="str">
        <f t="shared" si="300"/>
        <v>_</v>
      </c>
      <c r="AP499" s="16">
        <f t="shared" si="301"/>
        <v>10</v>
      </c>
      <c r="AQ499" s="16" t="str">
        <f t="shared" si="310"/>
        <v>YSA</v>
      </c>
      <c r="AR499" s="16" t="str">
        <f t="shared" si="302"/>
        <v>P32CD1111_YSA</v>
      </c>
      <c r="AS499" s="16" t="str">
        <f t="shared" si="303"/>
        <v>ok</v>
      </c>
      <c r="AW499" s="16" t="str">
        <f t="shared" si="311"/>
        <v/>
      </c>
      <c r="AX499" s="16" t="str">
        <f t="shared" si="312"/>
        <v/>
      </c>
      <c r="AY499" s="16">
        <f t="shared" si="304"/>
        <v>0</v>
      </c>
    </row>
    <row r="500" spans="1:51" ht="15" customHeight="1" x14ac:dyDescent="0.2">
      <c r="A500" s="16" t="str">
        <f t="shared" si="296"/>
        <v>ID-S01AP1030-00498</v>
      </c>
      <c r="B500" s="17">
        <v>498</v>
      </c>
      <c r="C500" s="17"/>
      <c r="D500" s="18" t="s">
        <v>1097</v>
      </c>
      <c r="E500" s="19" t="s">
        <v>1098</v>
      </c>
      <c r="F500" s="20"/>
      <c r="G500" s="21" t="s">
        <v>27</v>
      </c>
      <c r="H500" s="22" t="s">
        <v>28</v>
      </c>
      <c r="I500" s="23" t="s">
        <v>29</v>
      </c>
      <c r="J500" s="22" t="s">
        <v>31</v>
      </c>
      <c r="K500" s="22"/>
      <c r="L500" s="22" t="s">
        <v>31</v>
      </c>
      <c r="M500" s="23"/>
      <c r="N500" s="24"/>
      <c r="O500" s="63"/>
      <c r="P500" s="63"/>
      <c r="Q500" s="25" t="s">
        <v>42</v>
      </c>
      <c r="R500" s="26" t="s">
        <v>43</v>
      </c>
      <c r="S500" s="26" t="s">
        <v>51</v>
      </c>
      <c r="T500" s="26" t="s">
        <v>45</v>
      </c>
      <c r="U500" s="26" t="s">
        <v>825</v>
      </c>
      <c r="V500" s="34">
        <v>0</v>
      </c>
      <c r="W500" s="31"/>
      <c r="X500" s="22">
        <v>12</v>
      </c>
      <c r="Y500" s="152"/>
      <c r="Z500" s="139" t="s">
        <v>2923</v>
      </c>
      <c r="AA500" s="155">
        <f>COUNTIF($Z$1:Z500,Z500)</f>
        <v>15</v>
      </c>
      <c r="AB500" s="83">
        <f t="shared" si="305"/>
        <v>26</v>
      </c>
      <c r="AC500" s="122" t="str">
        <f>VLOOKUP(Z500,'module list'!A:B,2,0)</f>
        <v>DI</v>
      </c>
      <c r="AD500" s="122"/>
      <c r="AE500" s="32"/>
      <c r="AF500" s="33" t="s">
        <v>172</v>
      </c>
      <c r="AG500" s="16" t="str">
        <f t="shared" si="297"/>
        <v>12.1.4</v>
      </c>
      <c r="AH500" s="222" t="str">
        <f t="shared" si="295"/>
        <v>AP1110 cleaning dry FG clean. FF1101 - ev stopped</v>
      </c>
      <c r="AI500" s="224"/>
      <c r="AJ500" s="16" t="str">
        <f t="shared" ref="AJ500:AJ563" si="313">LEFT(AH500,FIND(" ",AH500)-1)</f>
        <v>AP1110</v>
      </c>
      <c r="AK500" s="16" t="str">
        <f t="shared" si="298"/>
        <v>P32</v>
      </c>
      <c r="AL500" s="16" t="str">
        <f t="shared" si="309"/>
        <v>CD</v>
      </c>
      <c r="AM500" s="16" t="str">
        <f t="shared" si="299"/>
        <v>1112</v>
      </c>
      <c r="AO500" s="16" t="str">
        <f t="shared" si="300"/>
        <v>_</v>
      </c>
      <c r="AP500" s="16">
        <f t="shared" si="301"/>
        <v>10</v>
      </c>
      <c r="AQ500" s="16" t="str">
        <f t="shared" si="310"/>
        <v>YSA</v>
      </c>
      <c r="AR500" s="16" t="str">
        <f t="shared" si="302"/>
        <v>P32CD1112_YSA</v>
      </c>
      <c r="AS500" s="16" t="str">
        <f t="shared" si="303"/>
        <v>ok</v>
      </c>
      <c r="AW500" s="16" t="str">
        <f t="shared" si="311"/>
        <v/>
      </c>
      <c r="AX500" s="16" t="str">
        <f t="shared" si="312"/>
        <v/>
      </c>
      <c r="AY500" s="16">
        <f t="shared" si="304"/>
        <v>0</v>
      </c>
    </row>
    <row r="501" spans="1:51" ht="15" customHeight="1" x14ac:dyDescent="0.2">
      <c r="A501" s="16" t="str">
        <f t="shared" si="296"/>
        <v>ID-S01AP1030-00499</v>
      </c>
      <c r="B501" s="17">
        <v>499</v>
      </c>
      <c r="C501" s="17"/>
      <c r="D501" s="18" t="s">
        <v>1099</v>
      </c>
      <c r="E501" s="19" t="s">
        <v>1100</v>
      </c>
      <c r="F501" s="20"/>
      <c r="G501" s="21" t="s">
        <v>27</v>
      </c>
      <c r="H501" s="22" t="s">
        <v>28</v>
      </c>
      <c r="I501" s="23" t="s">
        <v>29</v>
      </c>
      <c r="J501" s="22" t="s">
        <v>31</v>
      </c>
      <c r="K501" s="22"/>
      <c r="L501" s="22" t="s">
        <v>31</v>
      </c>
      <c r="M501" s="23"/>
      <c r="N501" s="24"/>
      <c r="O501" s="63"/>
      <c r="P501" s="63"/>
      <c r="Q501" s="25" t="s">
        <v>54</v>
      </c>
      <c r="R501" s="26" t="s">
        <v>55</v>
      </c>
      <c r="S501" s="26" t="s">
        <v>44</v>
      </c>
      <c r="T501" s="26" t="s">
        <v>56</v>
      </c>
      <c r="U501" s="26" t="s">
        <v>1101</v>
      </c>
      <c r="V501" s="34">
        <v>0</v>
      </c>
      <c r="W501" s="31"/>
      <c r="X501" s="22">
        <v>12</v>
      </c>
      <c r="Y501" s="152"/>
      <c r="Z501" s="139" t="s">
        <v>2947</v>
      </c>
      <c r="AA501" s="155">
        <f>COUNTIF($Z$1:Z501,Z501)</f>
        <v>21</v>
      </c>
      <c r="AB501" s="83">
        <f t="shared" si="305"/>
        <v>31</v>
      </c>
      <c r="AC501" s="122" t="str">
        <f>VLOOKUP(Z501,'module list'!A:B,2,0)</f>
        <v>DO</v>
      </c>
      <c r="AD501" s="122"/>
      <c r="AE501" s="32"/>
      <c r="AF501" s="33" t="s">
        <v>37</v>
      </c>
      <c r="AG501" s="16" t="str">
        <f t="shared" si="297"/>
        <v>12.1.4</v>
      </c>
      <c r="AH501" s="222" t="str">
        <f t="shared" si="295"/>
        <v>AP1110 cleaning dry FG clean. FF1101 - start/stop</v>
      </c>
      <c r="AI501" s="224"/>
      <c r="AJ501" s="16" t="str">
        <f t="shared" si="313"/>
        <v>AP1110</v>
      </c>
      <c r="AK501" s="16" t="str">
        <f t="shared" si="298"/>
        <v>P32</v>
      </c>
      <c r="AL501" s="16" t="str">
        <f t="shared" si="309"/>
        <v>CD</v>
      </c>
      <c r="AM501" s="16" t="str">
        <f t="shared" si="299"/>
        <v>1110</v>
      </c>
      <c r="AO501" s="16" t="str">
        <f t="shared" si="300"/>
        <v>_</v>
      </c>
      <c r="AP501" s="16">
        <f t="shared" si="301"/>
        <v>10</v>
      </c>
      <c r="AQ501" s="16" t="str">
        <f t="shared" si="310"/>
        <v>HSH</v>
      </c>
      <c r="AR501" s="16" t="str">
        <f t="shared" si="302"/>
        <v>P32CD1110_HSH</v>
      </c>
      <c r="AS501" s="16" t="str">
        <f t="shared" si="303"/>
        <v>ok</v>
      </c>
      <c r="AW501" s="16" t="str">
        <f t="shared" si="311"/>
        <v/>
      </c>
      <c r="AX501" s="16" t="str">
        <f t="shared" si="312"/>
        <v/>
      </c>
      <c r="AY501" s="16">
        <f t="shared" si="304"/>
        <v>0</v>
      </c>
    </row>
    <row r="502" spans="1:51" ht="15" customHeight="1" x14ac:dyDescent="0.2">
      <c r="A502" s="16" t="str">
        <f t="shared" si="296"/>
        <v>ID-S01AP1030-00500</v>
      </c>
      <c r="B502" s="17">
        <v>500</v>
      </c>
      <c r="C502" s="17"/>
      <c r="D502" s="18" t="s">
        <v>1102</v>
      </c>
      <c r="E502" s="19" t="s">
        <v>1103</v>
      </c>
      <c r="F502" s="20"/>
      <c r="G502" s="21" t="s">
        <v>27</v>
      </c>
      <c r="H502" s="22" t="s">
        <v>28</v>
      </c>
      <c r="I502" s="23" t="s">
        <v>29</v>
      </c>
      <c r="J502" s="22" t="s">
        <v>31</v>
      </c>
      <c r="K502" s="22"/>
      <c r="L502" s="22" t="s">
        <v>31</v>
      </c>
      <c r="M502" s="23"/>
      <c r="N502" s="24"/>
      <c r="O502" s="63"/>
      <c r="P502" s="63"/>
      <c r="Q502" s="25" t="s">
        <v>54</v>
      </c>
      <c r="R502" s="26" t="s">
        <v>55</v>
      </c>
      <c r="S502" s="26" t="s">
        <v>44</v>
      </c>
      <c r="T502" s="26" t="s">
        <v>56</v>
      </c>
      <c r="U502" s="26" t="s">
        <v>1104</v>
      </c>
      <c r="V502" s="34">
        <v>0</v>
      </c>
      <c r="W502" s="31"/>
      <c r="X502" s="22">
        <v>12</v>
      </c>
      <c r="Y502" s="152"/>
      <c r="Z502" s="139" t="s">
        <v>2947</v>
      </c>
      <c r="AA502" s="155">
        <f>COUNTIF($Z$1:Z502,Z502)</f>
        <v>22</v>
      </c>
      <c r="AB502" s="83">
        <f t="shared" si="305"/>
        <v>31</v>
      </c>
      <c r="AC502" s="122" t="str">
        <f>VLOOKUP(Z502,'module list'!A:B,2,0)</f>
        <v>DO</v>
      </c>
      <c r="AD502" s="122"/>
      <c r="AE502" s="32"/>
      <c r="AF502" s="33" t="s">
        <v>172</v>
      </c>
      <c r="AG502" s="16" t="str">
        <f t="shared" si="297"/>
        <v>12.1.4</v>
      </c>
      <c r="AH502" s="222" t="str">
        <f t="shared" si="295"/>
        <v>AP1110 cleaning dry FG clean. FF1101 - disable unit 1</v>
      </c>
      <c r="AI502" s="224"/>
      <c r="AJ502" s="16" t="str">
        <f t="shared" si="313"/>
        <v>AP1110</v>
      </c>
      <c r="AK502" s="16" t="str">
        <f t="shared" si="298"/>
        <v>P32</v>
      </c>
      <c r="AL502" s="16" t="str">
        <f t="shared" si="309"/>
        <v>CD</v>
      </c>
      <c r="AM502" s="16" t="str">
        <f t="shared" si="299"/>
        <v>1111</v>
      </c>
      <c r="AO502" s="16" t="str">
        <f t="shared" si="300"/>
        <v>_</v>
      </c>
      <c r="AP502" s="16">
        <f t="shared" si="301"/>
        <v>10</v>
      </c>
      <c r="AQ502" s="16" t="str">
        <f t="shared" si="310"/>
        <v>HSH</v>
      </c>
      <c r="AR502" s="16" t="str">
        <f t="shared" si="302"/>
        <v>P32CD1111_HSH</v>
      </c>
      <c r="AS502" s="16" t="str">
        <f t="shared" si="303"/>
        <v>ok</v>
      </c>
      <c r="AW502" s="16" t="str">
        <f t="shared" si="311"/>
        <v/>
      </c>
      <c r="AX502" s="16" t="str">
        <f t="shared" si="312"/>
        <v/>
      </c>
      <c r="AY502" s="16">
        <f t="shared" si="304"/>
        <v>0</v>
      </c>
    </row>
    <row r="503" spans="1:51" ht="15" customHeight="1" x14ac:dyDescent="0.2">
      <c r="A503" s="16" t="str">
        <f t="shared" si="296"/>
        <v>ID-S01AP1030-00501</v>
      </c>
      <c r="B503" s="17">
        <v>501</v>
      </c>
      <c r="C503" s="17"/>
      <c r="D503" s="18" t="s">
        <v>1105</v>
      </c>
      <c r="E503" s="19" t="s">
        <v>1106</v>
      </c>
      <c r="F503" s="20"/>
      <c r="G503" s="21" t="s">
        <v>27</v>
      </c>
      <c r="H503" s="22" t="s">
        <v>28</v>
      </c>
      <c r="I503" s="23" t="s">
        <v>29</v>
      </c>
      <c r="J503" s="22" t="s">
        <v>31</v>
      </c>
      <c r="K503" s="22"/>
      <c r="L503" s="22" t="s">
        <v>31</v>
      </c>
      <c r="M503" s="23"/>
      <c r="N503" s="24"/>
      <c r="O503" s="63"/>
      <c r="P503" s="63"/>
      <c r="Q503" s="25" t="s">
        <v>54</v>
      </c>
      <c r="R503" s="26" t="s">
        <v>55</v>
      </c>
      <c r="S503" s="26" t="s">
        <v>44</v>
      </c>
      <c r="T503" s="26" t="s">
        <v>56</v>
      </c>
      <c r="U503" s="26" t="s">
        <v>1104</v>
      </c>
      <c r="V503" s="34">
        <v>0</v>
      </c>
      <c r="W503" s="31"/>
      <c r="X503" s="22">
        <v>12</v>
      </c>
      <c r="Y503" s="152"/>
      <c r="Z503" s="139" t="s">
        <v>2947</v>
      </c>
      <c r="AA503" s="155">
        <f>COUNTIF($Z$1:Z503,Z503)</f>
        <v>23</v>
      </c>
      <c r="AB503" s="83">
        <f t="shared" si="305"/>
        <v>31</v>
      </c>
      <c r="AC503" s="122" t="str">
        <f>VLOOKUP(Z503,'module list'!A:B,2,0)</f>
        <v>DO</v>
      </c>
      <c r="AD503" s="122"/>
      <c r="AE503" s="32"/>
      <c r="AF503" s="33" t="s">
        <v>172</v>
      </c>
      <c r="AG503" s="16" t="str">
        <f t="shared" si="297"/>
        <v>12.1.4</v>
      </c>
      <c r="AH503" s="222" t="str">
        <f t="shared" si="295"/>
        <v>AP1110 cleaning dry FG clean. FF1101 - disable unit 2</v>
      </c>
      <c r="AI503" s="224"/>
      <c r="AJ503" s="16" t="str">
        <f t="shared" si="313"/>
        <v>AP1110</v>
      </c>
      <c r="AK503" s="16" t="str">
        <f t="shared" si="298"/>
        <v>P32</v>
      </c>
      <c r="AL503" s="16" t="str">
        <f t="shared" si="309"/>
        <v>CD</v>
      </c>
      <c r="AM503" s="16" t="str">
        <f t="shared" si="299"/>
        <v>1112</v>
      </c>
      <c r="AO503" s="16" t="str">
        <f t="shared" si="300"/>
        <v>_</v>
      </c>
      <c r="AP503" s="16">
        <f t="shared" si="301"/>
        <v>10</v>
      </c>
      <c r="AQ503" s="16" t="str">
        <f t="shared" si="310"/>
        <v>HSH</v>
      </c>
      <c r="AR503" s="16" t="str">
        <f t="shared" si="302"/>
        <v>P32CD1112_HSH</v>
      </c>
      <c r="AS503" s="16" t="str">
        <f t="shared" si="303"/>
        <v>ok</v>
      </c>
      <c r="AW503" s="16" t="str">
        <f t="shared" si="311"/>
        <v/>
      </c>
      <c r="AX503" s="16" t="str">
        <f t="shared" si="312"/>
        <v/>
      </c>
      <c r="AY503" s="16">
        <f t="shared" si="304"/>
        <v>0</v>
      </c>
    </row>
    <row r="504" spans="1:51" ht="15" customHeight="1" x14ac:dyDescent="0.2">
      <c r="A504" s="16" t="str">
        <f t="shared" si="296"/>
        <v>ID-S01AP1030-00502</v>
      </c>
      <c r="B504" s="17">
        <v>502</v>
      </c>
      <c r="C504" s="17"/>
      <c r="D504" s="18" t="s">
        <v>1107</v>
      </c>
      <c r="E504" s="19" t="s">
        <v>1108</v>
      </c>
      <c r="F504" s="20"/>
      <c r="G504" s="21" t="s">
        <v>27</v>
      </c>
      <c r="H504" s="22" t="s">
        <v>28</v>
      </c>
      <c r="I504" s="23" t="s">
        <v>29</v>
      </c>
      <c r="J504" s="22" t="s">
        <v>31</v>
      </c>
      <c r="K504" s="22"/>
      <c r="L504" s="22" t="s">
        <v>31</v>
      </c>
      <c r="M504" s="23"/>
      <c r="N504" s="24"/>
      <c r="O504" s="63"/>
      <c r="P504" s="63"/>
      <c r="Q504" s="25" t="s">
        <v>54</v>
      </c>
      <c r="R504" s="26" t="s">
        <v>55</v>
      </c>
      <c r="S504" s="26" t="s">
        <v>44</v>
      </c>
      <c r="T504" s="26" t="s">
        <v>56</v>
      </c>
      <c r="U504" s="26" t="s">
        <v>1104</v>
      </c>
      <c r="V504" s="34">
        <v>0</v>
      </c>
      <c r="W504" s="31"/>
      <c r="X504" s="22">
        <v>12</v>
      </c>
      <c r="Y504" s="152"/>
      <c r="Z504" s="139" t="s">
        <v>2947</v>
      </c>
      <c r="AA504" s="155">
        <f>COUNTIF($Z$1:Z504,Z504)</f>
        <v>24</v>
      </c>
      <c r="AB504" s="83">
        <f t="shared" si="305"/>
        <v>31</v>
      </c>
      <c r="AC504" s="122" t="str">
        <f>VLOOKUP(Z504,'module list'!A:B,2,0)</f>
        <v>DO</v>
      </c>
      <c r="AD504" s="122"/>
      <c r="AE504" s="32"/>
      <c r="AF504" s="33" t="s">
        <v>172</v>
      </c>
      <c r="AG504" s="16" t="str">
        <f t="shared" si="297"/>
        <v>12.1.4</v>
      </c>
      <c r="AH504" s="222" t="str">
        <f t="shared" si="295"/>
        <v>AP1110 cleaning dry FG clean. FF1101 - disable unit 3</v>
      </c>
      <c r="AI504" s="224"/>
      <c r="AJ504" s="16" t="str">
        <f t="shared" si="313"/>
        <v>AP1110</v>
      </c>
      <c r="AK504" s="16" t="str">
        <f t="shared" si="298"/>
        <v>P32</v>
      </c>
      <c r="AL504" s="16" t="str">
        <f t="shared" si="309"/>
        <v>CD</v>
      </c>
      <c r="AM504" s="16" t="str">
        <f t="shared" si="299"/>
        <v>1113</v>
      </c>
      <c r="AO504" s="16" t="str">
        <f t="shared" si="300"/>
        <v>_</v>
      </c>
      <c r="AP504" s="16">
        <f t="shared" si="301"/>
        <v>10</v>
      </c>
      <c r="AQ504" s="16" t="str">
        <f t="shared" si="310"/>
        <v>HSH</v>
      </c>
      <c r="AR504" s="16" t="str">
        <f t="shared" si="302"/>
        <v>P32CD1113_HSH</v>
      </c>
      <c r="AS504" s="16" t="str">
        <f t="shared" si="303"/>
        <v>ok</v>
      </c>
      <c r="AW504" s="16" t="str">
        <f t="shared" si="311"/>
        <v/>
      </c>
      <c r="AX504" s="16" t="str">
        <f t="shared" si="312"/>
        <v/>
      </c>
      <c r="AY504" s="16">
        <f t="shared" si="304"/>
        <v>0</v>
      </c>
    </row>
    <row r="505" spans="1:51" ht="15" customHeight="1" x14ac:dyDescent="0.2">
      <c r="A505" s="16" t="str">
        <f t="shared" si="296"/>
        <v>ID-S01AP1030-00503</v>
      </c>
      <c r="B505" s="17">
        <v>503</v>
      </c>
      <c r="C505" s="17"/>
      <c r="D505" s="18" t="s">
        <v>1109</v>
      </c>
      <c r="E505" s="19" t="s">
        <v>1110</v>
      </c>
      <c r="F505" s="20"/>
      <c r="G505" s="21" t="s">
        <v>27</v>
      </c>
      <c r="H505" s="22" t="s">
        <v>28</v>
      </c>
      <c r="I505" s="23" t="s">
        <v>29</v>
      </c>
      <c r="J505" s="22" t="s">
        <v>31</v>
      </c>
      <c r="K505" s="22"/>
      <c r="L505" s="22" t="s">
        <v>31</v>
      </c>
      <c r="M505" s="23"/>
      <c r="N505" s="24"/>
      <c r="O505" s="63"/>
      <c r="P505" s="63"/>
      <c r="Q505" s="25" t="s">
        <v>54</v>
      </c>
      <c r="R505" s="26" t="s">
        <v>55</v>
      </c>
      <c r="S505" s="26" t="s">
        <v>44</v>
      </c>
      <c r="T505" s="26" t="s">
        <v>56</v>
      </c>
      <c r="U505" s="26" t="s">
        <v>1104</v>
      </c>
      <c r="V505" s="34">
        <v>0</v>
      </c>
      <c r="W505" s="31"/>
      <c r="X505" s="22">
        <v>12</v>
      </c>
      <c r="Y505" s="152"/>
      <c r="Z505" s="139" t="s">
        <v>2947</v>
      </c>
      <c r="AA505" s="155">
        <f>COUNTIF($Z$1:Z505,Z505)</f>
        <v>25</v>
      </c>
      <c r="AB505" s="83">
        <f t="shared" si="305"/>
        <v>31</v>
      </c>
      <c r="AC505" s="122" t="str">
        <f>VLOOKUP(Z505,'module list'!A:B,2,0)</f>
        <v>DO</v>
      </c>
      <c r="AD505" s="122"/>
      <c r="AE505" s="32"/>
      <c r="AF505" s="33" t="s">
        <v>172</v>
      </c>
      <c r="AG505" s="16" t="str">
        <f t="shared" si="297"/>
        <v>12.1.4</v>
      </c>
      <c r="AH505" s="222" t="str">
        <f t="shared" si="295"/>
        <v>AP1110 cleaning dry FG clean. FF1101 - disable unit 4</v>
      </c>
      <c r="AI505" s="224"/>
      <c r="AJ505" s="16" t="str">
        <f t="shared" si="313"/>
        <v>AP1110</v>
      </c>
      <c r="AK505" s="16" t="str">
        <f t="shared" si="298"/>
        <v>P32</v>
      </c>
      <c r="AL505" s="16" t="str">
        <f t="shared" si="309"/>
        <v>CD</v>
      </c>
      <c r="AM505" s="16" t="str">
        <f t="shared" si="299"/>
        <v>1114</v>
      </c>
      <c r="AO505" s="16" t="str">
        <f t="shared" si="300"/>
        <v>_</v>
      </c>
      <c r="AP505" s="16">
        <f t="shared" si="301"/>
        <v>10</v>
      </c>
      <c r="AQ505" s="16" t="str">
        <f t="shared" si="310"/>
        <v>HSH</v>
      </c>
      <c r="AR505" s="16" t="str">
        <f t="shared" si="302"/>
        <v>P32CD1114_HSH</v>
      </c>
      <c r="AS505" s="16" t="str">
        <f t="shared" si="303"/>
        <v>ok</v>
      </c>
      <c r="AW505" s="16" t="str">
        <f t="shared" si="311"/>
        <v/>
      </c>
      <c r="AX505" s="16" t="str">
        <f t="shared" si="312"/>
        <v/>
      </c>
      <c r="AY505" s="16">
        <f t="shared" si="304"/>
        <v>0</v>
      </c>
    </row>
    <row r="506" spans="1:51" ht="15" customHeight="1" x14ac:dyDescent="0.2">
      <c r="A506" s="16" t="str">
        <f t="shared" si="296"/>
        <v>ID-S01AP1030-00504</v>
      </c>
      <c r="B506" s="17">
        <v>504</v>
      </c>
      <c r="C506" s="17"/>
      <c r="D506" s="18" t="s">
        <v>1111</v>
      </c>
      <c r="E506" s="19" t="s">
        <v>1112</v>
      </c>
      <c r="F506" s="20"/>
      <c r="G506" s="21" t="s">
        <v>27</v>
      </c>
      <c r="H506" s="22" t="s">
        <v>28</v>
      </c>
      <c r="I506" s="23" t="s">
        <v>29</v>
      </c>
      <c r="J506" s="22" t="s">
        <v>31</v>
      </c>
      <c r="K506" s="22"/>
      <c r="L506" s="22" t="s">
        <v>31</v>
      </c>
      <c r="M506" s="23"/>
      <c r="N506" s="24"/>
      <c r="O506" s="63"/>
      <c r="P506" s="63"/>
      <c r="Q506" s="25" t="s">
        <v>54</v>
      </c>
      <c r="R506" s="26" t="s">
        <v>55</v>
      </c>
      <c r="S506" s="26" t="s">
        <v>44</v>
      </c>
      <c r="T506" s="26" t="s">
        <v>56</v>
      </c>
      <c r="U506" s="26" t="s">
        <v>1113</v>
      </c>
      <c r="V506" s="34">
        <v>0</v>
      </c>
      <c r="W506" s="31"/>
      <c r="X506" s="22">
        <v>12</v>
      </c>
      <c r="Y506" s="152"/>
      <c r="Z506" s="139" t="s">
        <v>2947</v>
      </c>
      <c r="AA506" s="155">
        <f>COUNTIF($Z$1:Z506,Z506)</f>
        <v>26</v>
      </c>
      <c r="AB506" s="83">
        <f t="shared" si="305"/>
        <v>31</v>
      </c>
      <c r="AC506" s="122" t="str">
        <f>VLOOKUP(Z506,'module list'!A:B,2,0)</f>
        <v>DO</v>
      </c>
      <c r="AD506" s="122"/>
      <c r="AE506" s="32"/>
      <c r="AF506" s="33" t="s">
        <v>172</v>
      </c>
      <c r="AG506" s="16" t="str">
        <f t="shared" si="297"/>
        <v>12.1.4</v>
      </c>
      <c r="AH506" s="222" t="str">
        <f t="shared" si="295"/>
        <v>AP1110 cleaning dry FG clean. FF1101 - sel. man/auto mode</v>
      </c>
      <c r="AI506" s="224"/>
      <c r="AJ506" s="16" t="str">
        <f t="shared" si="313"/>
        <v>AP1110</v>
      </c>
      <c r="AK506" s="16" t="str">
        <f t="shared" si="298"/>
        <v>P32</v>
      </c>
      <c r="AL506" s="16" t="str">
        <f t="shared" si="309"/>
        <v>CD</v>
      </c>
      <c r="AM506" s="16" t="str">
        <f t="shared" si="299"/>
        <v>1115</v>
      </c>
      <c r="AO506" s="16" t="str">
        <f t="shared" si="300"/>
        <v>_</v>
      </c>
      <c r="AP506" s="16">
        <f t="shared" si="301"/>
        <v>10</v>
      </c>
      <c r="AQ506" s="16" t="str">
        <f t="shared" si="310"/>
        <v>HSH</v>
      </c>
      <c r="AR506" s="16" t="str">
        <f t="shared" si="302"/>
        <v>P32CD1115_HSH</v>
      </c>
      <c r="AS506" s="16" t="str">
        <f t="shared" si="303"/>
        <v>ok</v>
      </c>
      <c r="AW506" s="16" t="str">
        <f t="shared" si="311"/>
        <v/>
      </c>
      <c r="AX506" s="16" t="str">
        <f t="shared" si="312"/>
        <v/>
      </c>
      <c r="AY506" s="16">
        <f t="shared" si="304"/>
        <v>0</v>
      </c>
    </row>
    <row r="507" spans="1:51" ht="15" customHeight="1" x14ac:dyDescent="0.2">
      <c r="A507" s="16" t="str">
        <f t="shared" si="296"/>
        <v>ID-S01AP1030-00505</v>
      </c>
      <c r="B507" s="17">
        <v>505</v>
      </c>
      <c r="C507" s="17"/>
      <c r="D507" s="18" t="s">
        <v>1114</v>
      </c>
      <c r="E507" s="19" t="s">
        <v>1115</v>
      </c>
      <c r="F507" s="20"/>
      <c r="G507" s="21" t="s">
        <v>27</v>
      </c>
      <c r="H507" s="22" t="s">
        <v>28</v>
      </c>
      <c r="I507" s="23" t="s">
        <v>29</v>
      </c>
      <c r="J507" s="22" t="s">
        <v>31</v>
      </c>
      <c r="K507" s="22"/>
      <c r="L507" s="22" t="s">
        <v>31</v>
      </c>
      <c r="M507" s="23"/>
      <c r="N507" s="24"/>
      <c r="O507" s="63"/>
      <c r="P507" s="63"/>
      <c r="Q507" s="25" t="s">
        <v>54</v>
      </c>
      <c r="R507" s="26" t="s">
        <v>55</v>
      </c>
      <c r="S507" s="26" t="s">
        <v>44</v>
      </c>
      <c r="T507" s="26" t="s">
        <v>56</v>
      </c>
      <c r="U507" s="26" t="s">
        <v>1116</v>
      </c>
      <c r="V507" s="34">
        <v>0</v>
      </c>
      <c r="W507" s="31"/>
      <c r="X507" s="22">
        <v>12</v>
      </c>
      <c r="Y507" s="152"/>
      <c r="Z507" s="139" t="s">
        <v>2947</v>
      </c>
      <c r="AA507" s="155">
        <f>COUNTIF($Z$1:Z507,Z507)</f>
        <v>27</v>
      </c>
      <c r="AB507" s="83">
        <f t="shared" si="305"/>
        <v>31</v>
      </c>
      <c r="AC507" s="122" t="str">
        <f>VLOOKUP(Z507,'module list'!A:B,2,0)</f>
        <v>DO</v>
      </c>
      <c r="AD507" s="122"/>
      <c r="AE507" s="32"/>
      <c r="AF507" s="33" t="s">
        <v>172</v>
      </c>
      <c r="AG507" s="16" t="str">
        <f t="shared" si="297"/>
        <v>12.1.4</v>
      </c>
      <c r="AH507" s="222" t="str">
        <f t="shared" si="295"/>
        <v>AP1110 cleaning dry FG clean. FF1101 - sel. startup/shutdown mode</v>
      </c>
      <c r="AI507" s="224"/>
      <c r="AJ507" s="16" t="str">
        <f t="shared" si="313"/>
        <v>AP1110</v>
      </c>
      <c r="AK507" s="16" t="str">
        <f t="shared" si="298"/>
        <v>P32</v>
      </c>
      <c r="AL507" s="16" t="str">
        <f t="shared" si="309"/>
        <v>CD</v>
      </c>
      <c r="AM507" s="16" t="str">
        <f t="shared" si="299"/>
        <v>1116</v>
      </c>
      <c r="AO507" s="16" t="str">
        <f t="shared" si="300"/>
        <v>_</v>
      </c>
      <c r="AP507" s="16">
        <f t="shared" si="301"/>
        <v>10</v>
      </c>
      <c r="AQ507" s="16" t="str">
        <f t="shared" si="310"/>
        <v>HSH</v>
      </c>
      <c r="AR507" s="16" t="str">
        <f t="shared" si="302"/>
        <v>P32CD1116_HSH</v>
      </c>
      <c r="AS507" s="16" t="str">
        <f t="shared" si="303"/>
        <v>ok</v>
      </c>
      <c r="AW507" s="16" t="str">
        <f t="shared" si="311"/>
        <v/>
      </c>
      <c r="AX507" s="16" t="str">
        <f t="shared" si="312"/>
        <v/>
      </c>
      <c r="AY507" s="16">
        <f t="shared" si="304"/>
        <v>0</v>
      </c>
    </row>
    <row r="508" spans="1:51" ht="15" customHeight="1" x14ac:dyDescent="0.2">
      <c r="A508" s="16" t="str">
        <f t="shared" si="296"/>
        <v>ID-S01AP1030-00506</v>
      </c>
      <c r="B508" s="17">
        <v>506</v>
      </c>
      <c r="C508" s="17"/>
      <c r="D508" s="18" t="s">
        <v>1117</v>
      </c>
      <c r="E508" s="19" t="s">
        <v>1118</v>
      </c>
      <c r="F508" s="20"/>
      <c r="G508" s="21" t="s">
        <v>27</v>
      </c>
      <c r="H508" s="22" t="s">
        <v>28</v>
      </c>
      <c r="I508" s="23" t="s">
        <v>29</v>
      </c>
      <c r="J508" s="22" t="s">
        <v>31</v>
      </c>
      <c r="K508" s="22"/>
      <c r="L508" s="22" t="s">
        <v>31</v>
      </c>
      <c r="M508" s="23"/>
      <c r="N508" s="24"/>
      <c r="O508" s="63"/>
      <c r="P508" s="63"/>
      <c r="Q508" s="25" t="s">
        <v>32</v>
      </c>
      <c r="R508" s="26" t="s">
        <v>33</v>
      </c>
      <c r="S508" s="27" t="s">
        <v>34</v>
      </c>
      <c r="T508" s="28" t="s">
        <v>35</v>
      </c>
      <c r="U508" s="29">
        <v>300</v>
      </c>
      <c r="V508" s="30" t="s">
        <v>217</v>
      </c>
      <c r="W508" s="31"/>
      <c r="X508" s="22">
        <v>12</v>
      </c>
      <c r="Y508" s="152"/>
      <c r="Z508" s="157" t="s">
        <v>2969</v>
      </c>
      <c r="AA508" s="155">
        <f>COUNTIF($Z$1:Z508,Z508)</f>
        <v>1</v>
      </c>
      <c r="AB508" s="83">
        <f t="shared" si="305"/>
        <v>2</v>
      </c>
      <c r="AC508" s="122" t="str">
        <f>VLOOKUP(Z508,'module list'!A:B,2,0)</f>
        <v>AI</v>
      </c>
      <c r="AD508" s="122"/>
      <c r="AE508" s="32"/>
      <c r="AF508" s="33" t="s">
        <v>172</v>
      </c>
      <c r="AG508" s="16" t="str">
        <f t="shared" si="297"/>
        <v>12.1.2</v>
      </c>
      <c r="AH508" s="222" t="str">
        <f t="shared" si="295"/>
        <v>AP1110 cleaning dry FG clean. FF1101 - Pressure drop Bag filter</v>
      </c>
      <c r="AI508" s="224"/>
      <c r="AJ508" s="16" t="str">
        <f t="shared" si="313"/>
        <v>AP1110</v>
      </c>
      <c r="AK508" s="16" t="str">
        <f t="shared" si="298"/>
        <v>P32</v>
      </c>
      <c r="AL508" s="16" t="str">
        <f t="shared" si="309"/>
        <v>CD</v>
      </c>
      <c r="AM508" s="16" t="str">
        <f t="shared" si="299"/>
        <v>1110</v>
      </c>
      <c r="AO508" s="16" t="str">
        <f t="shared" si="300"/>
        <v>_</v>
      </c>
      <c r="AP508" s="16">
        <f t="shared" si="301"/>
        <v>10</v>
      </c>
      <c r="AQ508" s="16" t="str">
        <f t="shared" si="310"/>
        <v>PDI</v>
      </c>
      <c r="AR508" s="16" t="str">
        <f t="shared" si="302"/>
        <v>P32CD1110_PDI</v>
      </c>
      <c r="AS508" s="16" t="str">
        <f t="shared" si="303"/>
        <v>ok</v>
      </c>
      <c r="AW508" s="16" t="str">
        <f t="shared" si="311"/>
        <v>0</v>
      </c>
      <c r="AX508" s="16">
        <f t="shared" si="312"/>
        <v>300</v>
      </c>
      <c r="AY508" s="16" t="str">
        <f t="shared" si="304"/>
        <v>mmH20</v>
      </c>
    </row>
    <row r="509" spans="1:51" ht="15" customHeight="1" x14ac:dyDescent="0.2">
      <c r="A509" s="16" t="str">
        <f t="shared" si="296"/>
        <v>ID-S01AP1030-00507</v>
      </c>
      <c r="B509" s="17">
        <v>507</v>
      </c>
      <c r="C509" s="66" t="s">
        <v>1119</v>
      </c>
      <c r="D509" s="66" t="s">
        <v>3027</v>
      </c>
      <c r="E509" s="19" t="s">
        <v>1120</v>
      </c>
      <c r="F509" s="20"/>
      <c r="G509" s="21" t="s">
        <v>27</v>
      </c>
      <c r="H509" s="22" t="s">
        <v>28</v>
      </c>
      <c r="I509" s="23" t="s">
        <v>29</v>
      </c>
      <c r="J509" s="22" t="s">
        <v>31</v>
      </c>
      <c r="K509" s="22"/>
      <c r="L509" s="22" t="s">
        <v>31</v>
      </c>
      <c r="M509" s="23"/>
      <c r="N509" s="24"/>
      <c r="O509" s="63"/>
      <c r="P509" s="63"/>
      <c r="Q509" s="25" t="s">
        <v>32</v>
      </c>
      <c r="R509" s="26" t="s">
        <v>33</v>
      </c>
      <c r="S509" s="27" t="s">
        <v>34</v>
      </c>
      <c r="T509" s="28" t="s">
        <v>35</v>
      </c>
      <c r="U509" s="29">
        <v>100</v>
      </c>
      <c r="V509" s="30" t="s">
        <v>1121</v>
      </c>
      <c r="W509" s="31"/>
      <c r="X509" s="22">
        <v>12</v>
      </c>
      <c r="Y509" s="152"/>
      <c r="Z509" s="157" t="s">
        <v>2969</v>
      </c>
      <c r="AA509" s="155">
        <f>COUNTIF($Z$1:Z509,Z509)</f>
        <v>2</v>
      </c>
      <c r="AB509" s="83">
        <f t="shared" si="305"/>
        <v>2</v>
      </c>
      <c r="AC509" s="122" t="str">
        <f>VLOOKUP(Z509,'module list'!A:B,2,0)</f>
        <v>AI</v>
      </c>
      <c r="AD509" s="122"/>
      <c r="AE509" s="32"/>
      <c r="AF509" s="33" t="s">
        <v>172</v>
      </c>
      <c r="AG509" s="16" t="str">
        <f t="shared" si="297"/>
        <v>12.1.2</v>
      </c>
      <c r="AH509" s="222" t="str">
        <f t="shared" si="295"/>
        <v>AP1110 cleaning dry FG clean. FF1101 - Dust oulet Bag filter</v>
      </c>
      <c r="AI509" s="224"/>
      <c r="AJ509" s="16" t="str">
        <f t="shared" si="313"/>
        <v>AP1110</v>
      </c>
      <c r="AK509" s="16" t="str">
        <f t="shared" si="298"/>
        <v>P32</v>
      </c>
      <c r="AL509" s="16" t="str">
        <f t="shared" si="309"/>
        <v>CD</v>
      </c>
      <c r="AM509" s="16" t="str">
        <f t="shared" si="299"/>
        <v>1110</v>
      </c>
      <c r="AO509" s="16" t="str">
        <f t="shared" si="300"/>
        <v>_</v>
      </c>
      <c r="AP509" s="16">
        <f t="shared" si="301"/>
        <v>10</v>
      </c>
      <c r="AQ509" s="16" t="str">
        <f t="shared" si="310"/>
        <v>AI</v>
      </c>
      <c r="AR509" s="16" t="str">
        <f t="shared" si="302"/>
        <v>P32CD1110_AI</v>
      </c>
      <c r="AS509" s="16" t="str">
        <f t="shared" si="303"/>
        <v>ok</v>
      </c>
      <c r="AW509" s="16" t="str">
        <f t="shared" si="311"/>
        <v>0</v>
      </c>
      <c r="AX509" s="16">
        <f t="shared" si="312"/>
        <v>100</v>
      </c>
      <c r="AY509" s="16" t="str">
        <f t="shared" si="304"/>
        <v>mg/nm3</v>
      </c>
    </row>
    <row r="510" spans="1:51" ht="15" customHeight="1" x14ac:dyDescent="0.2">
      <c r="A510" s="16" t="str">
        <f t="shared" si="296"/>
        <v>ID-S01AP1030-00508</v>
      </c>
      <c r="B510" s="17">
        <v>508</v>
      </c>
      <c r="C510" s="17"/>
      <c r="D510" s="18" t="s">
        <v>1122</v>
      </c>
      <c r="E510" s="19" t="s">
        <v>1123</v>
      </c>
      <c r="F510" s="20"/>
      <c r="G510" s="21" t="s">
        <v>27</v>
      </c>
      <c r="H510" s="22" t="s">
        <v>28</v>
      </c>
      <c r="I510" s="23" t="s">
        <v>29</v>
      </c>
      <c r="J510" s="22" t="s">
        <v>31</v>
      </c>
      <c r="K510" s="22"/>
      <c r="L510" s="22" t="s">
        <v>31</v>
      </c>
      <c r="M510" s="23"/>
      <c r="N510" s="24"/>
      <c r="O510" s="63"/>
      <c r="P510" s="63"/>
      <c r="Q510" s="25" t="s">
        <v>168</v>
      </c>
      <c r="R510" s="26" t="s">
        <v>169</v>
      </c>
      <c r="S510" s="26">
        <v>0</v>
      </c>
      <c r="T510" s="26" t="s">
        <v>170</v>
      </c>
      <c r="U510" s="26">
        <v>100</v>
      </c>
      <c r="V510" s="34" t="s">
        <v>171</v>
      </c>
      <c r="W510" s="31"/>
      <c r="X510" s="22">
        <v>12</v>
      </c>
      <c r="Y510" s="152"/>
      <c r="Z510" s="139" t="s">
        <v>2976</v>
      </c>
      <c r="AA510" s="155">
        <f>COUNTIF($Z$1:Z510,Z510)</f>
        <v>7</v>
      </c>
      <c r="AB510" s="83">
        <f t="shared" si="305"/>
        <v>8</v>
      </c>
      <c r="AC510" s="122" t="str">
        <f>VLOOKUP(Z510,'module list'!A:B,2,0)</f>
        <v>AO</v>
      </c>
      <c r="AD510" s="122"/>
      <c r="AE510" s="32"/>
      <c r="AF510" s="33" t="s">
        <v>37</v>
      </c>
      <c r="AG510" s="16" t="str">
        <f t="shared" si="297"/>
        <v>12.1.1</v>
      </c>
      <c r="AH510" s="222" t="str">
        <f t="shared" si="295"/>
        <v>AP1110 cleaning dry FG clean. FF1101 - SetPoint pressure drop</v>
      </c>
      <c r="AI510" s="224"/>
      <c r="AJ510" s="16" t="str">
        <f t="shared" si="313"/>
        <v>AP1110</v>
      </c>
      <c r="AK510" s="16" t="str">
        <f t="shared" si="298"/>
        <v>P32</v>
      </c>
      <c r="AL510" s="16" t="str">
        <f t="shared" si="309"/>
        <v>CD</v>
      </c>
      <c r="AM510" s="16" t="str">
        <f t="shared" si="299"/>
        <v>1110</v>
      </c>
      <c r="AO510" s="16" t="str">
        <f t="shared" si="300"/>
        <v>_</v>
      </c>
      <c r="AP510" s="16">
        <f t="shared" si="301"/>
        <v>10</v>
      </c>
      <c r="AQ510" s="16" t="str">
        <f t="shared" si="310"/>
        <v>PDY</v>
      </c>
      <c r="AR510" s="16" t="str">
        <f t="shared" si="302"/>
        <v>P32CD1110_PDY</v>
      </c>
      <c r="AS510" s="16" t="str">
        <f t="shared" si="303"/>
        <v>ok</v>
      </c>
      <c r="AW510" s="16">
        <f t="shared" si="311"/>
        <v>0</v>
      </c>
      <c r="AX510" s="16" t="str">
        <f t="shared" si="312"/>
        <v/>
      </c>
      <c r="AY510" s="16" t="str">
        <f t="shared" si="304"/>
        <v>%</v>
      </c>
    </row>
    <row r="511" spans="1:51" ht="15" customHeight="1" x14ac:dyDescent="0.2">
      <c r="A511" s="16" t="str">
        <f t="shared" si="296"/>
        <v>ID-S01AP1030-00509</v>
      </c>
      <c r="B511" s="17">
        <v>509</v>
      </c>
      <c r="C511" s="17"/>
      <c r="D511" s="18" t="s">
        <v>1124</v>
      </c>
      <c r="E511" s="19" t="s">
        <v>1125</v>
      </c>
      <c r="F511" s="20"/>
      <c r="G511" s="21" t="s">
        <v>27</v>
      </c>
      <c r="H511" s="22" t="s">
        <v>28</v>
      </c>
      <c r="I511" s="23" t="s">
        <v>29</v>
      </c>
      <c r="J511" s="22" t="s">
        <v>1081</v>
      </c>
      <c r="K511" s="22"/>
      <c r="L511" s="22" t="s">
        <v>31</v>
      </c>
      <c r="M511" s="23"/>
      <c r="N511" s="24"/>
      <c r="O511" s="63"/>
      <c r="P511" s="63"/>
      <c r="Q511" s="25" t="s">
        <v>42</v>
      </c>
      <c r="R511" s="26" t="s">
        <v>43</v>
      </c>
      <c r="S511" s="26" t="s">
        <v>51</v>
      </c>
      <c r="T511" s="26" t="s">
        <v>45</v>
      </c>
      <c r="U511" s="26" t="s">
        <v>46</v>
      </c>
      <c r="V511" s="34">
        <v>0</v>
      </c>
      <c r="W511" s="31"/>
      <c r="X511" s="22">
        <v>12</v>
      </c>
      <c r="Y511" s="152"/>
      <c r="Z511" s="139" t="s">
        <v>2927</v>
      </c>
      <c r="AA511" s="155">
        <f>COUNTIF($Z$1:Z511,Z511)</f>
        <v>12</v>
      </c>
      <c r="AB511" s="83">
        <f t="shared" si="305"/>
        <v>27</v>
      </c>
      <c r="AC511" s="122" t="str">
        <f>VLOOKUP(Z511,'module list'!A:B,2,0)</f>
        <v>DI</v>
      </c>
      <c r="AD511" s="122"/>
      <c r="AE511" s="32"/>
      <c r="AF511" s="33" t="s">
        <v>172</v>
      </c>
      <c r="AG511" s="16" t="str">
        <f t="shared" si="297"/>
        <v>12.1.8</v>
      </c>
      <c r="AH511" s="222" t="str">
        <f t="shared" si="295"/>
        <v>L TSL1101 dry FG clean. hopper Unit1</v>
      </c>
      <c r="AI511" s="224"/>
      <c r="AJ511" s="16" t="str">
        <f t="shared" si="313"/>
        <v>L</v>
      </c>
      <c r="AK511" s="16" t="str">
        <f t="shared" si="298"/>
        <v>P32</v>
      </c>
      <c r="AL511" s="16" t="str">
        <f t="shared" ref="AL511:AL514" si="314">MID(D511,4,3)</f>
        <v>TSL</v>
      </c>
      <c r="AM511" s="16" t="str">
        <f t="shared" si="299"/>
        <v>1101</v>
      </c>
      <c r="AN511" s="16" t="str">
        <f t="shared" ref="AN511:AN514" si="315">MID(D511,12,1)</f>
        <v/>
      </c>
      <c r="AO511" s="16" t="str">
        <f t="shared" si="300"/>
        <v/>
      </c>
      <c r="AP511" s="16" t="str">
        <f t="shared" si="301"/>
        <v/>
      </c>
      <c r="AQ511" s="226"/>
      <c r="AR511" s="16" t="str">
        <f t="shared" si="302"/>
        <v>P32TSL1101</v>
      </c>
      <c r="AS511" s="16" t="str">
        <f t="shared" si="303"/>
        <v>ok</v>
      </c>
      <c r="AW511" s="16" t="str">
        <f t="shared" si="311"/>
        <v/>
      </c>
      <c r="AX511" s="16" t="str">
        <f t="shared" si="312"/>
        <v/>
      </c>
      <c r="AY511" s="16">
        <f t="shared" si="304"/>
        <v>0</v>
      </c>
    </row>
    <row r="512" spans="1:51" ht="15" customHeight="1" x14ac:dyDescent="0.2">
      <c r="A512" s="16" t="str">
        <f t="shared" si="296"/>
        <v>ID-S01AP1030-00510</v>
      </c>
      <c r="B512" s="17">
        <v>510</v>
      </c>
      <c r="C512" s="17"/>
      <c r="D512" s="18" t="s">
        <v>1126</v>
      </c>
      <c r="E512" s="19" t="s">
        <v>1127</v>
      </c>
      <c r="F512" s="20"/>
      <c r="G512" s="21" t="s">
        <v>27</v>
      </c>
      <c r="H512" s="22" t="s">
        <v>28</v>
      </c>
      <c r="I512" s="23" t="s">
        <v>29</v>
      </c>
      <c r="J512" s="22" t="s">
        <v>1081</v>
      </c>
      <c r="K512" s="22"/>
      <c r="L512" s="22" t="s">
        <v>31</v>
      </c>
      <c r="M512" s="23"/>
      <c r="N512" s="24"/>
      <c r="O512" s="63"/>
      <c r="P512" s="63"/>
      <c r="Q512" s="25" t="s">
        <v>42</v>
      </c>
      <c r="R512" s="26" t="s">
        <v>43</v>
      </c>
      <c r="S512" s="26" t="s">
        <v>51</v>
      </c>
      <c r="T512" s="26" t="s">
        <v>45</v>
      </c>
      <c r="U512" s="26" t="s">
        <v>46</v>
      </c>
      <c r="V512" s="34">
        <v>0</v>
      </c>
      <c r="W512" s="31"/>
      <c r="X512" s="22">
        <v>12</v>
      </c>
      <c r="Y512" s="152"/>
      <c r="Z512" s="139" t="s">
        <v>2927</v>
      </c>
      <c r="AA512" s="155">
        <f>COUNTIF($Z$1:Z512,Z512)</f>
        <v>13</v>
      </c>
      <c r="AB512" s="83">
        <f t="shared" si="305"/>
        <v>27</v>
      </c>
      <c r="AC512" s="122" t="str">
        <f>VLOOKUP(Z512,'module list'!A:B,2,0)</f>
        <v>DI</v>
      </c>
      <c r="AD512" s="122"/>
      <c r="AE512" s="32"/>
      <c r="AF512" s="33" t="s">
        <v>172</v>
      </c>
      <c r="AG512" s="16" t="str">
        <f t="shared" si="297"/>
        <v>12.1.8</v>
      </c>
      <c r="AH512" s="222" t="str">
        <f t="shared" si="295"/>
        <v>L TSL1102 dry FG clean. hopper Unit2</v>
      </c>
      <c r="AI512" s="224"/>
      <c r="AJ512" s="16" t="str">
        <f t="shared" si="313"/>
        <v>L</v>
      </c>
      <c r="AK512" s="16" t="str">
        <f t="shared" si="298"/>
        <v>P32</v>
      </c>
      <c r="AL512" s="16" t="str">
        <f t="shared" si="314"/>
        <v>TSL</v>
      </c>
      <c r="AM512" s="16" t="str">
        <f t="shared" si="299"/>
        <v>1102</v>
      </c>
      <c r="AN512" s="16" t="str">
        <f t="shared" si="315"/>
        <v/>
      </c>
      <c r="AO512" s="16" t="str">
        <f t="shared" si="300"/>
        <v/>
      </c>
      <c r="AP512" s="16" t="str">
        <f t="shared" si="301"/>
        <v/>
      </c>
      <c r="AQ512" s="226"/>
      <c r="AR512" s="16" t="str">
        <f t="shared" si="302"/>
        <v>P32TSL1102</v>
      </c>
      <c r="AS512" s="16" t="str">
        <f t="shared" si="303"/>
        <v>ok</v>
      </c>
      <c r="AW512" s="16" t="str">
        <f t="shared" si="311"/>
        <v/>
      </c>
      <c r="AX512" s="16" t="str">
        <f t="shared" si="312"/>
        <v/>
      </c>
      <c r="AY512" s="16">
        <f t="shared" si="304"/>
        <v>0</v>
      </c>
    </row>
    <row r="513" spans="1:51" ht="15" customHeight="1" x14ac:dyDescent="0.2">
      <c r="A513" s="16" t="str">
        <f t="shared" si="296"/>
        <v>ID-S01AP1030-00511</v>
      </c>
      <c r="B513" s="17">
        <v>511</v>
      </c>
      <c r="C513" s="17"/>
      <c r="D513" s="18" t="s">
        <v>1128</v>
      </c>
      <c r="E513" s="19" t="s">
        <v>1129</v>
      </c>
      <c r="F513" s="20"/>
      <c r="G513" s="21" t="s">
        <v>27</v>
      </c>
      <c r="H513" s="22" t="s">
        <v>28</v>
      </c>
      <c r="I513" s="23" t="s">
        <v>29</v>
      </c>
      <c r="J513" s="22" t="s">
        <v>1081</v>
      </c>
      <c r="K513" s="22"/>
      <c r="L513" s="22" t="s">
        <v>31</v>
      </c>
      <c r="M513" s="23"/>
      <c r="N513" s="24"/>
      <c r="O513" s="63"/>
      <c r="P513" s="63"/>
      <c r="Q513" s="25" t="s">
        <v>42</v>
      </c>
      <c r="R513" s="26" t="s">
        <v>43</v>
      </c>
      <c r="S513" s="26" t="s">
        <v>51</v>
      </c>
      <c r="T513" s="26" t="s">
        <v>45</v>
      </c>
      <c r="U513" s="26" t="s">
        <v>46</v>
      </c>
      <c r="V513" s="34">
        <v>0</v>
      </c>
      <c r="W513" s="31"/>
      <c r="X513" s="22">
        <v>12</v>
      </c>
      <c r="Y513" s="152"/>
      <c r="Z513" s="139" t="s">
        <v>2927</v>
      </c>
      <c r="AA513" s="155">
        <f>COUNTIF($Z$1:Z513,Z513)</f>
        <v>14</v>
      </c>
      <c r="AB513" s="83">
        <f t="shared" si="305"/>
        <v>27</v>
      </c>
      <c r="AC513" s="122" t="str">
        <f>VLOOKUP(Z513,'module list'!A:B,2,0)</f>
        <v>DI</v>
      </c>
      <c r="AD513" s="122"/>
      <c r="AE513" s="32"/>
      <c r="AF513" s="33" t="s">
        <v>172</v>
      </c>
      <c r="AG513" s="16" t="str">
        <f t="shared" si="297"/>
        <v>12.1.8</v>
      </c>
      <c r="AH513" s="222" t="str">
        <f t="shared" si="295"/>
        <v>L TSL1103 dry FG clean. hopper Unit3</v>
      </c>
      <c r="AI513" s="224"/>
      <c r="AJ513" s="16" t="str">
        <f t="shared" si="313"/>
        <v>L</v>
      </c>
      <c r="AK513" s="16" t="str">
        <f t="shared" si="298"/>
        <v>P32</v>
      </c>
      <c r="AL513" s="16" t="str">
        <f t="shared" si="314"/>
        <v>TSL</v>
      </c>
      <c r="AM513" s="16" t="str">
        <f t="shared" si="299"/>
        <v>1103</v>
      </c>
      <c r="AN513" s="16" t="str">
        <f t="shared" si="315"/>
        <v/>
      </c>
      <c r="AO513" s="16" t="str">
        <f t="shared" si="300"/>
        <v/>
      </c>
      <c r="AP513" s="16" t="str">
        <f t="shared" si="301"/>
        <v/>
      </c>
      <c r="AQ513" s="226"/>
      <c r="AR513" s="16" t="str">
        <f t="shared" si="302"/>
        <v>P32TSL1103</v>
      </c>
      <c r="AS513" s="16" t="str">
        <f t="shared" si="303"/>
        <v>ok</v>
      </c>
      <c r="AW513" s="16" t="str">
        <f t="shared" si="311"/>
        <v/>
      </c>
      <c r="AX513" s="16" t="str">
        <f t="shared" si="312"/>
        <v/>
      </c>
      <c r="AY513" s="16">
        <f t="shared" si="304"/>
        <v>0</v>
      </c>
    </row>
    <row r="514" spans="1:51" ht="15" customHeight="1" x14ac:dyDescent="0.2">
      <c r="A514" s="16" t="str">
        <f t="shared" si="296"/>
        <v>ID-S01AP1030-00512</v>
      </c>
      <c r="B514" s="17">
        <v>512</v>
      </c>
      <c r="C514" s="17"/>
      <c r="D514" s="18" t="s">
        <v>1130</v>
      </c>
      <c r="E514" s="19" t="s">
        <v>1131</v>
      </c>
      <c r="F514" s="20"/>
      <c r="G514" s="21" t="s">
        <v>27</v>
      </c>
      <c r="H514" s="22" t="s">
        <v>28</v>
      </c>
      <c r="I514" s="23" t="s">
        <v>29</v>
      </c>
      <c r="J514" s="22" t="s">
        <v>1081</v>
      </c>
      <c r="K514" s="22"/>
      <c r="L514" s="22" t="s">
        <v>31</v>
      </c>
      <c r="M514" s="23"/>
      <c r="N514" s="24"/>
      <c r="O514" s="63"/>
      <c r="P514" s="63"/>
      <c r="Q514" s="25" t="s">
        <v>42</v>
      </c>
      <c r="R514" s="26" t="s">
        <v>43</v>
      </c>
      <c r="S514" s="26" t="s">
        <v>51</v>
      </c>
      <c r="T514" s="26" t="s">
        <v>45</v>
      </c>
      <c r="U514" s="26" t="s">
        <v>46</v>
      </c>
      <c r="V514" s="34">
        <v>0</v>
      </c>
      <c r="W514" s="31"/>
      <c r="X514" s="22">
        <v>12</v>
      </c>
      <c r="Y514" s="152"/>
      <c r="Z514" s="139" t="s">
        <v>2927</v>
      </c>
      <c r="AA514" s="155">
        <f>COUNTIF($Z$1:Z514,Z514)</f>
        <v>15</v>
      </c>
      <c r="AB514" s="83">
        <f t="shared" si="305"/>
        <v>27</v>
      </c>
      <c r="AC514" s="122" t="str">
        <f>VLOOKUP(Z514,'module list'!A:B,2,0)</f>
        <v>DI</v>
      </c>
      <c r="AD514" s="122"/>
      <c r="AE514" s="32"/>
      <c r="AF514" s="33" t="s">
        <v>172</v>
      </c>
      <c r="AG514" s="16" t="str">
        <f t="shared" si="297"/>
        <v>12.1.8</v>
      </c>
      <c r="AH514" s="222" t="str">
        <f t="shared" si="295"/>
        <v>L TSL1104 dry FG clean. hopper Unit4</v>
      </c>
      <c r="AI514" s="224"/>
      <c r="AJ514" s="16" t="str">
        <f t="shared" si="313"/>
        <v>L</v>
      </c>
      <c r="AK514" s="16" t="str">
        <f t="shared" si="298"/>
        <v>P32</v>
      </c>
      <c r="AL514" s="16" t="str">
        <f t="shared" si="314"/>
        <v>TSL</v>
      </c>
      <c r="AM514" s="16" t="str">
        <f t="shared" si="299"/>
        <v>1104</v>
      </c>
      <c r="AN514" s="16" t="str">
        <f t="shared" si="315"/>
        <v/>
      </c>
      <c r="AO514" s="16" t="str">
        <f t="shared" si="300"/>
        <v/>
      </c>
      <c r="AP514" s="16" t="str">
        <f t="shared" si="301"/>
        <v/>
      </c>
      <c r="AQ514" s="226"/>
      <c r="AR514" s="16" t="str">
        <f t="shared" si="302"/>
        <v>P32TSL1104</v>
      </c>
      <c r="AS514" s="16" t="str">
        <f t="shared" si="303"/>
        <v>ok</v>
      </c>
      <c r="AW514" s="16" t="str">
        <f t="shared" si="311"/>
        <v/>
      </c>
      <c r="AX514" s="16" t="str">
        <f t="shared" si="312"/>
        <v/>
      </c>
      <c r="AY514" s="16">
        <f t="shared" si="304"/>
        <v>0</v>
      </c>
    </row>
    <row r="515" spans="1:51" ht="15" customHeight="1" x14ac:dyDescent="0.2">
      <c r="A515" s="16" t="str">
        <f t="shared" si="296"/>
        <v>ID-S01AP1030-00513</v>
      </c>
      <c r="B515" s="17">
        <v>513</v>
      </c>
      <c r="C515" s="17"/>
      <c r="D515" s="18" t="s">
        <v>1132</v>
      </c>
      <c r="E515" s="19" t="s">
        <v>1133</v>
      </c>
      <c r="F515" s="20"/>
      <c r="G515" s="21" t="s">
        <v>27</v>
      </c>
      <c r="H515" s="22" t="s">
        <v>28</v>
      </c>
      <c r="I515" s="23" t="s">
        <v>29</v>
      </c>
      <c r="J515" s="22" t="s">
        <v>1134</v>
      </c>
      <c r="K515" s="22"/>
      <c r="L515" s="22" t="s">
        <v>31</v>
      </c>
      <c r="M515" s="23"/>
      <c r="N515" s="24"/>
      <c r="O515" s="63"/>
      <c r="P515" s="63"/>
      <c r="Q515" s="25" t="s">
        <v>42</v>
      </c>
      <c r="R515" s="26" t="s">
        <v>43</v>
      </c>
      <c r="S515" s="26" t="s">
        <v>44</v>
      </c>
      <c r="T515" s="26" t="s">
        <v>45</v>
      </c>
      <c r="U515" s="26" t="s">
        <v>46</v>
      </c>
      <c r="V515" s="34">
        <v>0</v>
      </c>
      <c r="W515" s="31"/>
      <c r="X515" s="22">
        <v>12</v>
      </c>
      <c r="Y515" s="152"/>
      <c r="Z515" s="139" t="s">
        <v>2927</v>
      </c>
      <c r="AA515" s="155">
        <f>COUNTIF($Z$1:Z515,Z515)</f>
        <v>16</v>
      </c>
      <c r="AB515" s="83">
        <f t="shared" si="305"/>
        <v>27</v>
      </c>
      <c r="AC515" s="122" t="str">
        <f>VLOOKUP(Z515,'module list'!A:B,2,0)</f>
        <v>DI</v>
      </c>
      <c r="AD515" s="122"/>
      <c r="AE515" s="32"/>
      <c r="AF515" s="33" t="s">
        <v>37</v>
      </c>
      <c r="AG515" s="16" t="str">
        <f t="shared" si="297"/>
        <v>12.1.8</v>
      </c>
      <c r="AH515" s="222" t="str">
        <f t="shared" ref="AH515:AH578" si="316">RIGHT(E515,LEN(E515)-FIND(" ",E515))</f>
        <v>POV1101 dry FG clean. inlet FF1101 Unit1 - opened</v>
      </c>
      <c r="AI515" s="224"/>
      <c r="AJ515" s="16" t="str">
        <f t="shared" si="313"/>
        <v>POV1101</v>
      </c>
      <c r="AK515" s="16" t="str">
        <f t="shared" si="298"/>
        <v>P32</v>
      </c>
      <c r="AL515" s="16" t="str">
        <f t="shared" ref="AL515:AL546" si="317">MID(D515,4,3)</f>
        <v>POV</v>
      </c>
      <c r="AM515" s="16" t="str">
        <f t="shared" si="299"/>
        <v>1101</v>
      </c>
      <c r="AO515" s="16" t="str">
        <f t="shared" si="300"/>
        <v>_</v>
      </c>
      <c r="AP515" s="16">
        <f t="shared" si="301"/>
        <v>11</v>
      </c>
      <c r="AQ515" s="16" t="str">
        <f t="shared" ref="AQ515:AQ546" si="318">RIGHT(D515,LEN(D515)-FIND("_",D515))</f>
        <v>ZSH</v>
      </c>
      <c r="AR515" s="16" t="str">
        <f t="shared" si="302"/>
        <v>P32POV1101_ZSH</v>
      </c>
      <c r="AS515" s="16" t="str">
        <f t="shared" si="303"/>
        <v>ok</v>
      </c>
      <c r="AW515" s="16" t="str">
        <f t="shared" si="311"/>
        <v/>
      </c>
      <c r="AX515" s="16" t="str">
        <f t="shared" si="312"/>
        <v/>
      </c>
      <c r="AY515" s="16">
        <f t="shared" si="304"/>
        <v>0</v>
      </c>
    </row>
    <row r="516" spans="1:51" ht="15" customHeight="1" x14ac:dyDescent="0.2">
      <c r="A516" s="16" t="str">
        <f t="shared" ref="A516:A579" si="319">"ID-"&amp;L516&amp;"-"&amp;TEXT(B516,"00000")</f>
        <v>ID-S01AP1030-00514</v>
      </c>
      <c r="B516" s="17">
        <v>514</v>
      </c>
      <c r="C516" s="17"/>
      <c r="D516" s="18" t="s">
        <v>1135</v>
      </c>
      <c r="E516" s="19" t="s">
        <v>1136</v>
      </c>
      <c r="F516" s="20"/>
      <c r="G516" s="21" t="s">
        <v>27</v>
      </c>
      <c r="H516" s="22" t="s">
        <v>28</v>
      </c>
      <c r="I516" s="23" t="s">
        <v>29</v>
      </c>
      <c r="J516" s="22" t="s">
        <v>1134</v>
      </c>
      <c r="K516" s="22"/>
      <c r="L516" s="22" t="s">
        <v>31</v>
      </c>
      <c r="M516" s="23"/>
      <c r="N516" s="24"/>
      <c r="O516" s="63"/>
      <c r="P516" s="63"/>
      <c r="Q516" s="25" t="s">
        <v>42</v>
      </c>
      <c r="R516" s="26" t="s">
        <v>43</v>
      </c>
      <c r="S516" s="26" t="s">
        <v>44</v>
      </c>
      <c r="T516" s="26" t="s">
        <v>45</v>
      </c>
      <c r="U516" s="26" t="s">
        <v>46</v>
      </c>
      <c r="V516" s="34">
        <v>0</v>
      </c>
      <c r="W516" s="31"/>
      <c r="X516" s="22">
        <v>12</v>
      </c>
      <c r="Y516" s="152"/>
      <c r="Z516" s="139" t="s">
        <v>2927</v>
      </c>
      <c r="AA516" s="155">
        <f>COUNTIF($Z$1:Z516,Z516)</f>
        <v>17</v>
      </c>
      <c r="AB516" s="83">
        <f t="shared" si="305"/>
        <v>27</v>
      </c>
      <c r="AC516" s="122" t="str">
        <f>VLOOKUP(Z516,'module list'!A:B,2,0)</f>
        <v>DI</v>
      </c>
      <c r="AD516" s="122"/>
      <c r="AE516" s="32"/>
      <c r="AF516" s="33" t="s">
        <v>37</v>
      </c>
      <c r="AG516" s="16" t="str">
        <f t="shared" ref="AG516:AG579" si="320">LEFT(Z516,6)</f>
        <v>12.1.8</v>
      </c>
      <c r="AH516" s="222" t="str">
        <f t="shared" si="316"/>
        <v>POV1101 dry FG clean. inlet FF1101 Unit1 - closed</v>
      </c>
      <c r="AI516" s="224"/>
      <c r="AJ516" s="16" t="str">
        <f t="shared" si="313"/>
        <v>POV1101</v>
      </c>
      <c r="AK516" s="16" t="str">
        <f t="shared" ref="AK516:AK579" si="321">LEFT(D516,3)</f>
        <v>P32</v>
      </c>
      <c r="AL516" s="16" t="str">
        <f t="shared" si="317"/>
        <v>POV</v>
      </c>
      <c r="AM516" s="16" t="str">
        <f t="shared" ref="AM516:AM579" si="322">MID(D516,LEN(AK516)+LEN(AL516)+1,4)</f>
        <v>1101</v>
      </c>
      <c r="AO516" s="16" t="str">
        <f t="shared" ref="AO516:AO579" si="323">IF(ISNUMBER(AP516),"_","")</f>
        <v>_</v>
      </c>
      <c r="AP516" s="16">
        <f t="shared" ref="AP516:AP579" si="324">IFERROR(FIND("_",D516),"")</f>
        <v>11</v>
      </c>
      <c r="AQ516" s="16" t="str">
        <f t="shared" si="318"/>
        <v>ZSL</v>
      </c>
      <c r="AR516" s="16" t="str">
        <f t="shared" ref="AR516:AR579" si="325">_xlfn.CONCAT(AK516:AO516,AQ516)</f>
        <v>P32POV1101_ZSL</v>
      </c>
      <c r="AS516" s="16" t="str">
        <f t="shared" ref="AS516:AS579" si="326">IF(AR516=D516,"ok")</f>
        <v>ok</v>
      </c>
      <c r="AW516" s="16" t="str">
        <f t="shared" si="311"/>
        <v/>
      </c>
      <c r="AX516" s="16" t="str">
        <f t="shared" si="312"/>
        <v/>
      </c>
      <c r="AY516" s="16">
        <f t="shared" ref="AY516:AY579" si="327">V516</f>
        <v>0</v>
      </c>
    </row>
    <row r="517" spans="1:51" ht="15" customHeight="1" x14ac:dyDescent="0.2">
      <c r="A517" s="16" t="str">
        <f t="shared" si="319"/>
        <v>ID-S01AP1030-00515</v>
      </c>
      <c r="B517" s="17">
        <v>515</v>
      </c>
      <c r="C517" s="17"/>
      <c r="D517" s="18" t="s">
        <v>1137</v>
      </c>
      <c r="E517" s="19" t="s">
        <v>1138</v>
      </c>
      <c r="F517" s="20"/>
      <c r="G517" s="21" t="s">
        <v>27</v>
      </c>
      <c r="H517" s="22" t="s">
        <v>28</v>
      </c>
      <c r="I517" s="23" t="s">
        <v>29</v>
      </c>
      <c r="J517" s="22" t="s">
        <v>1134</v>
      </c>
      <c r="K517" s="22"/>
      <c r="L517" s="22" t="s">
        <v>31</v>
      </c>
      <c r="M517" s="23"/>
      <c r="N517" s="24"/>
      <c r="O517" s="63"/>
      <c r="P517" s="63"/>
      <c r="Q517" s="25" t="s">
        <v>54</v>
      </c>
      <c r="R517" s="26" t="s">
        <v>201</v>
      </c>
      <c r="S517" s="26" t="s">
        <v>44</v>
      </c>
      <c r="T517" s="26" t="s">
        <v>56</v>
      </c>
      <c r="U517" s="26" t="s">
        <v>46</v>
      </c>
      <c r="V517" s="34">
        <v>0</v>
      </c>
      <c r="W517" s="31"/>
      <c r="X517" s="22">
        <v>12</v>
      </c>
      <c r="Y517" s="152"/>
      <c r="Z517" s="139" t="s">
        <v>2950</v>
      </c>
      <c r="AA517" s="155">
        <f>COUNTIF($Z$1:Z517,Z517)</f>
        <v>6</v>
      </c>
      <c r="AB517" s="83">
        <f t="shared" ref="AB517:AB580" si="328">COUNTIF(Z:Z,Z517)</f>
        <v>32</v>
      </c>
      <c r="AC517" s="122" t="str">
        <f>VLOOKUP(Z517,'module list'!A:B,2,0)</f>
        <v>DO</v>
      </c>
      <c r="AD517" s="122"/>
      <c r="AE517" s="32"/>
      <c r="AF517" s="33" t="s">
        <v>37</v>
      </c>
      <c r="AG517" s="16" t="str">
        <f t="shared" si="320"/>
        <v>12.1.7</v>
      </c>
      <c r="AH517" s="222" t="str">
        <f t="shared" si="316"/>
        <v>POV1101 dry FG clean. inlet FF1101 Unit1 - open</v>
      </c>
      <c r="AI517" s="224"/>
      <c r="AJ517" s="16" t="str">
        <f t="shared" si="313"/>
        <v>POV1101</v>
      </c>
      <c r="AK517" s="16" t="str">
        <f t="shared" si="321"/>
        <v>P32</v>
      </c>
      <c r="AL517" s="16" t="str">
        <f t="shared" si="317"/>
        <v>POV</v>
      </c>
      <c r="AM517" s="16" t="str">
        <f t="shared" si="322"/>
        <v>1101</v>
      </c>
      <c r="AO517" s="16" t="str">
        <f t="shared" si="323"/>
        <v>_</v>
      </c>
      <c r="AP517" s="16">
        <f t="shared" si="324"/>
        <v>11</v>
      </c>
      <c r="AQ517" s="16" t="str">
        <f t="shared" si="318"/>
        <v>HSH</v>
      </c>
      <c r="AR517" s="16" t="str">
        <f t="shared" si="325"/>
        <v>P32POV1101_HSH</v>
      </c>
      <c r="AS517" s="16" t="str">
        <f t="shared" si="326"/>
        <v>ok</v>
      </c>
      <c r="AW517" s="16" t="str">
        <f t="shared" si="311"/>
        <v/>
      </c>
      <c r="AX517" s="16" t="str">
        <f t="shared" si="312"/>
        <v/>
      </c>
      <c r="AY517" s="16">
        <f t="shared" si="327"/>
        <v>0</v>
      </c>
    </row>
    <row r="518" spans="1:51" ht="15" customHeight="1" x14ac:dyDescent="0.2">
      <c r="A518" s="16" t="str">
        <f t="shared" si="319"/>
        <v>ID-S01AP1030-00516</v>
      </c>
      <c r="B518" s="17">
        <v>516</v>
      </c>
      <c r="C518" s="17"/>
      <c r="D518" s="18" t="s">
        <v>1139</v>
      </c>
      <c r="E518" s="19" t="s">
        <v>1140</v>
      </c>
      <c r="F518" s="20"/>
      <c r="G518" s="21" t="s">
        <v>27</v>
      </c>
      <c r="H518" s="22" t="s">
        <v>28</v>
      </c>
      <c r="I518" s="23" t="s">
        <v>29</v>
      </c>
      <c r="J518" s="22" t="s">
        <v>1134</v>
      </c>
      <c r="K518" s="22"/>
      <c r="L518" s="22" t="s">
        <v>31</v>
      </c>
      <c r="M518" s="23"/>
      <c r="N518" s="24"/>
      <c r="O518" s="63"/>
      <c r="P518" s="63"/>
      <c r="Q518" s="25" t="s">
        <v>54</v>
      </c>
      <c r="R518" s="26" t="s">
        <v>201</v>
      </c>
      <c r="S518" s="26" t="s">
        <v>44</v>
      </c>
      <c r="T518" s="26" t="s">
        <v>56</v>
      </c>
      <c r="U518" s="26" t="s">
        <v>46</v>
      </c>
      <c r="V518" s="34">
        <v>0</v>
      </c>
      <c r="W518" s="31"/>
      <c r="X518" s="22">
        <v>12</v>
      </c>
      <c r="Y518" s="152"/>
      <c r="Z518" s="139" t="s">
        <v>2950</v>
      </c>
      <c r="AA518" s="155">
        <f>COUNTIF($Z$1:Z518,Z518)</f>
        <v>7</v>
      </c>
      <c r="AB518" s="83">
        <f t="shared" si="328"/>
        <v>32</v>
      </c>
      <c r="AC518" s="122" t="str">
        <f>VLOOKUP(Z518,'module list'!A:B,2,0)</f>
        <v>DO</v>
      </c>
      <c r="AD518" s="122"/>
      <c r="AE518" s="32"/>
      <c r="AF518" s="33" t="s">
        <v>37</v>
      </c>
      <c r="AG518" s="16" t="str">
        <f t="shared" si="320"/>
        <v>12.1.7</v>
      </c>
      <c r="AH518" s="222" t="str">
        <f t="shared" si="316"/>
        <v>POV1101 dry FG clean. inlet FF1101 Unit1 - close</v>
      </c>
      <c r="AI518" s="224"/>
      <c r="AJ518" s="16" t="str">
        <f t="shared" si="313"/>
        <v>POV1101</v>
      </c>
      <c r="AK518" s="16" t="str">
        <f t="shared" si="321"/>
        <v>P32</v>
      </c>
      <c r="AL518" s="16" t="str">
        <f t="shared" si="317"/>
        <v>POV</v>
      </c>
      <c r="AM518" s="16" t="str">
        <f t="shared" si="322"/>
        <v>1101</v>
      </c>
      <c r="AO518" s="16" t="str">
        <f t="shared" si="323"/>
        <v>_</v>
      </c>
      <c r="AP518" s="16">
        <f t="shared" si="324"/>
        <v>11</v>
      </c>
      <c r="AQ518" s="16" t="str">
        <f t="shared" si="318"/>
        <v>HSL</v>
      </c>
      <c r="AR518" s="16" t="str">
        <f t="shared" si="325"/>
        <v>P32POV1101_HSL</v>
      </c>
      <c r="AS518" s="16" t="str">
        <f t="shared" si="326"/>
        <v>ok</v>
      </c>
      <c r="AW518" s="16" t="str">
        <f t="shared" si="311"/>
        <v/>
      </c>
      <c r="AX518" s="16" t="str">
        <f t="shared" si="312"/>
        <v/>
      </c>
      <c r="AY518" s="16">
        <f t="shared" si="327"/>
        <v>0</v>
      </c>
    </row>
    <row r="519" spans="1:51" ht="15" customHeight="1" x14ac:dyDescent="0.2">
      <c r="A519" s="16" t="str">
        <f t="shared" si="319"/>
        <v>ID-S01AP1030-00517</v>
      </c>
      <c r="B519" s="17">
        <v>517</v>
      </c>
      <c r="C519" s="17"/>
      <c r="D519" s="18" t="s">
        <v>1141</v>
      </c>
      <c r="E519" s="19" t="s">
        <v>1142</v>
      </c>
      <c r="F519" s="20"/>
      <c r="G519" s="21" t="s">
        <v>27</v>
      </c>
      <c r="H519" s="22" t="s">
        <v>28</v>
      </c>
      <c r="I519" s="23" t="s">
        <v>29</v>
      </c>
      <c r="J519" s="22" t="s">
        <v>1134</v>
      </c>
      <c r="K519" s="22"/>
      <c r="L519" s="22" t="s">
        <v>31</v>
      </c>
      <c r="M519" s="23"/>
      <c r="N519" s="24"/>
      <c r="O519" s="63"/>
      <c r="P519" s="63"/>
      <c r="Q519" s="25" t="s">
        <v>42</v>
      </c>
      <c r="R519" s="26" t="s">
        <v>43</v>
      </c>
      <c r="S519" s="26" t="s">
        <v>44</v>
      </c>
      <c r="T519" s="26" t="s">
        <v>45</v>
      </c>
      <c r="U519" s="26" t="s">
        <v>46</v>
      </c>
      <c r="V519" s="34">
        <v>0</v>
      </c>
      <c r="W519" s="31"/>
      <c r="X519" s="22">
        <v>12</v>
      </c>
      <c r="Y519" s="152"/>
      <c r="Z519" s="139" t="s">
        <v>2927</v>
      </c>
      <c r="AA519" s="155">
        <f>COUNTIF($Z$1:Z519,Z519)</f>
        <v>18</v>
      </c>
      <c r="AB519" s="83">
        <f t="shared" si="328"/>
        <v>27</v>
      </c>
      <c r="AC519" s="122" t="str">
        <f>VLOOKUP(Z519,'module list'!A:B,2,0)</f>
        <v>DI</v>
      </c>
      <c r="AD519" s="122"/>
      <c r="AE519" s="32"/>
      <c r="AF519" s="33" t="s">
        <v>37</v>
      </c>
      <c r="AG519" s="16" t="str">
        <f t="shared" si="320"/>
        <v>12.1.8</v>
      </c>
      <c r="AH519" s="222" t="str">
        <f t="shared" si="316"/>
        <v>POV1102 dry FG clean. inlet FF1101 Unit2 - opened</v>
      </c>
      <c r="AI519" s="224"/>
      <c r="AJ519" s="16" t="str">
        <f t="shared" si="313"/>
        <v>POV1102</v>
      </c>
      <c r="AK519" s="16" t="str">
        <f t="shared" si="321"/>
        <v>P32</v>
      </c>
      <c r="AL519" s="16" t="str">
        <f t="shared" si="317"/>
        <v>POV</v>
      </c>
      <c r="AM519" s="16" t="str">
        <f t="shared" si="322"/>
        <v>1102</v>
      </c>
      <c r="AO519" s="16" t="str">
        <f t="shared" si="323"/>
        <v>_</v>
      </c>
      <c r="AP519" s="16">
        <f t="shared" si="324"/>
        <v>11</v>
      </c>
      <c r="AQ519" s="16" t="str">
        <f t="shared" si="318"/>
        <v>ZSH</v>
      </c>
      <c r="AR519" s="16" t="str">
        <f t="shared" si="325"/>
        <v>P32POV1102_ZSH</v>
      </c>
      <c r="AS519" s="16" t="str">
        <f t="shared" si="326"/>
        <v>ok</v>
      </c>
      <c r="AW519" s="16" t="str">
        <f t="shared" si="311"/>
        <v/>
      </c>
      <c r="AX519" s="16" t="str">
        <f t="shared" si="312"/>
        <v/>
      </c>
      <c r="AY519" s="16">
        <f t="shared" si="327"/>
        <v>0</v>
      </c>
    </row>
    <row r="520" spans="1:51" ht="15" customHeight="1" x14ac:dyDescent="0.2">
      <c r="A520" s="16" t="str">
        <f t="shared" si="319"/>
        <v>ID-S01AP1030-00518</v>
      </c>
      <c r="B520" s="17">
        <v>518</v>
      </c>
      <c r="C520" s="17"/>
      <c r="D520" s="18" t="s">
        <v>1143</v>
      </c>
      <c r="E520" s="19" t="s">
        <v>1144</v>
      </c>
      <c r="F520" s="20"/>
      <c r="G520" s="21" t="s">
        <v>27</v>
      </c>
      <c r="H520" s="22" t="s">
        <v>28</v>
      </c>
      <c r="I520" s="23" t="s">
        <v>29</v>
      </c>
      <c r="J520" s="22" t="s">
        <v>1134</v>
      </c>
      <c r="K520" s="22"/>
      <c r="L520" s="22" t="s">
        <v>31</v>
      </c>
      <c r="M520" s="23"/>
      <c r="N520" s="24"/>
      <c r="O520" s="63"/>
      <c r="P520" s="63"/>
      <c r="Q520" s="25" t="s">
        <v>42</v>
      </c>
      <c r="R520" s="26" t="s">
        <v>43</v>
      </c>
      <c r="S520" s="26" t="s">
        <v>44</v>
      </c>
      <c r="T520" s="26" t="s">
        <v>45</v>
      </c>
      <c r="U520" s="26" t="s">
        <v>46</v>
      </c>
      <c r="V520" s="34">
        <v>0</v>
      </c>
      <c r="W520" s="31"/>
      <c r="X520" s="22">
        <v>12</v>
      </c>
      <c r="Y520" s="152"/>
      <c r="Z520" s="139" t="s">
        <v>2927</v>
      </c>
      <c r="AA520" s="155">
        <f>COUNTIF($Z$1:Z520,Z520)</f>
        <v>19</v>
      </c>
      <c r="AB520" s="83">
        <f t="shared" si="328"/>
        <v>27</v>
      </c>
      <c r="AC520" s="122" t="str">
        <f>VLOOKUP(Z520,'module list'!A:B,2,0)</f>
        <v>DI</v>
      </c>
      <c r="AD520" s="122"/>
      <c r="AE520" s="32"/>
      <c r="AF520" s="33" t="s">
        <v>37</v>
      </c>
      <c r="AG520" s="16" t="str">
        <f t="shared" si="320"/>
        <v>12.1.8</v>
      </c>
      <c r="AH520" s="222" t="str">
        <f t="shared" si="316"/>
        <v>POV1102 dry FG clean. inlet FF1101 Unit2 - closed</v>
      </c>
      <c r="AI520" s="224"/>
      <c r="AJ520" s="16" t="str">
        <f t="shared" si="313"/>
        <v>POV1102</v>
      </c>
      <c r="AK520" s="16" t="str">
        <f t="shared" si="321"/>
        <v>P32</v>
      </c>
      <c r="AL520" s="16" t="str">
        <f t="shared" si="317"/>
        <v>POV</v>
      </c>
      <c r="AM520" s="16" t="str">
        <f t="shared" si="322"/>
        <v>1102</v>
      </c>
      <c r="AO520" s="16" t="str">
        <f t="shared" si="323"/>
        <v>_</v>
      </c>
      <c r="AP520" s="16">
        <f t="shared" si="324"/>
        <v>11</v>
      </c>
      <c r="AQ520" s="16" t="str">
        <f t="shared" si="318"/>
        <v>ZSL</v>
      </c>
      <c r="AR520" s="16" t="str">
        <f t="shared" si="325"/>
        <v>P32POV1102_ZSL</v>
      </c>
      <c r="AS520" s="16" t="str">
        <f t="shared" si="326"/>
        <v>ok</v>
      </c>
      <c r="AW520" s="16" t="str">
        <f t="shared" si="311"/>
        <v/>
      </c>
      <c r="AX520" s="16" t="str">
        <f t="shared" si="312"/>
        <v/>
      </c>
      <c r="AY520" s="16">
        <f t="shared" si="327"/>
        <v>0</v>
      </c>
    </row>
    <row r="521" spans="1:51" ht="15" customHeight="1" x14ac:dyDescent="0.2">
      <c r="A521" s="16" t="str">
        <f t="shared" si="319"/>
        <v>ID-S01AP1030-00519</v>
      </c>
      <c r="B521" s="17">
        <v>519</v>
      </c>
      <c r="C521" s="17"/>
      <c r="D521" s="18" t="s">
        <v>1145</v>
      </c>
      <c r="E521" s="19" t="s">
        <v>1146</v>
      </c>
      <c r="F521" s="20"/>
      <c r="G521" s="21" t="s">
        <v>27</v>
      </c>
      <c r="H521" s="22" t="s">
        <v>28</v>
      </c>
      <c r="I521" s="23" t="s">
        <v>29</v>
      </c>
      <c r="J521" s="22" t="s">
        <v>1134</v>
      </c>
      <c r="K521" s="22"/>
      <c r="L521" s="22" t="s">
        <v>31</v>
      </c>
      <c r="M521" s="23"/>
      <c r="N521" s="24"/>
      <c r="O521" s="63"/>
      <c r="P521" s="63"/>
      <c r="Q521" s="25" t="s">
        <v>54</v>
      </c>
      <c r="R521" s="26" t="s">
        <v>201</v>
      </c>
      <c r="S521" s="26" t="s">
        <v>44</v>
      </c>
      <c r="T521" s="26" t="s">
        <v>56</v>
      </c>
      <c r="U521" s="26" t="s">
        <v>46</v>
      </c>
      <c r="V521" s="34">
        <v>0</v>
      </c>
      <c r="W521" s="31"/>
      <c r="X521" s="22">
        <v>12</v>
      </c>
      <c r="Y521" s="152"/>
      <c r="Z521" s="139" t="s">
        <v>2950</v>
      </c>
      <c r="AA521" s="155">
        <f>COUNTIF($Z$1:Z521,Z521)</f>
        <v>8</v>
      </c>
      <c r="AB521" s="83">
        <f t="shared" si="328"/>
        <v>32</v>
      </c>
      <c r="AC521" s="122" t="str">
        <f>VLOOKUP(Z521,'module list'!A:B,2,0)</f>
        <v>DO</v>
      </c>
      <c r="AD521" s="122"/>
      <c r="AE521" s="32"/>
      <c r="AF521" s="33" t="s">
        <v>37</v>
      </c>
      <c r="AG521" s="16" t="str">
        <f t="shared" si="320"/>
        <v>12.1.7</v>
      </c>
      <c r="AH521" s="222" t="str">
        <f t="shared" si="316"/>
        <v>POV1102 dry FG clean. inlet FF1101 Unit2 - open</v>
      </c>
      <c r="AI521" s="224"/>
      <c r="AJ521" s="16" t="str">
        <f t="shared" si="313"/>
        <v>POV1102</v>
      </c>
      <c r="AK521" s="16" t="str">
        <f t="shared" si="321"/>
        <v>P32</v>
      </c>
      <c r="AL521" s="16" t="str">
        <f t="shared" si="317"/>
        <v>POV</v>
      </c>
      <c r="AM521" s="16" t="str">
        <f t="shared" si="322"/>
        <v>1102</v>
      </c>
      <c r="AO521" s="16" t="str">
        <f t="shared" si="323"/>
        <v>_</v>
      </c>
      <c r="AP521" s="16">
        <f t="shared" si="324"/>
        <v>11</v>
      </c>
      <c r="AQ521" s="16" t="str">
        <f t="shared" si="318"/>
        <v>HSH</v>
      </c>
      <c r="AR521" s="16" t="str">
        <f t="shared" si="325"/>
        <v>P32POV1102_HSH</v>
      </c>
      <c r="AS521" s="16" t="str">
        <f t="shared" si="326"/>
        <v>ok</v>
      </c>
      <c r="AW521" s="16" t="str">
        <f t="shared" si="311"/>
        <v/>
      </c>
      <c r="AX521" s="16" t="str">
        <f t="shared" si="312"/>
        <v/>
      </c>
      <c r="AY521" s="16">
        <f t="shared" si="327"/>
        <v>0</v>
      </c>
    </row>
    <row r="522" spans="1:51" ht="15" customHeight="1" x14ac:dyDescent="0.2">
      <c r="A522" s="16" t="str">
        <f t="shared" si="319"/>
        <v>ID-S01AP1030-00520</v>
      </c>
      <c r="B522" s="17">
        <v>520</v>
      </c>
      <c r="C522" s="17"/>
      <c r="D522" s="18" t="s">
        <v>1147</v>
      </c>
      <c r="E522" s="19" t="s">
        <v>1148</v>
      </c>
      <c r="F522" s="20"/>
      <c r="G522" s="21" t="s">
        <v>27</v>
      </c>
      <c r="H522" s="22" t="s">
        <v>28</v>
      </c>
      <c r="I522" s="23" t="s">
        <v>29</v>
      </c>
      <c r="J522" s="22" t="s">
        <v>1134</v>
      </c>
      <c r="K522" s="22"/>
      <c r="L522" s="22" t="s">
        <v>31</v>
      </c>
      <c r="M522" s="23"/>
      <c r="N522" s="24"/>
      <c r="O522" s="63"/>
      <c r="P522" s="63"/>
      <c r="Q522" s="25" t="s">
        <v>54</v>
      </c>
      <c r="R522" s="26" t="s">
        <v>201</v>
      </c>
      <c r="S522" s="26" t="s">
        <v>44</v>
      </c>
      <c r="T522" s="26" t="s">
        <v>56</v>
      </c>
      <c r="U522" s="26" t="s">
        <v>46</v>
      </c>
      <c r="V522" s="34">
        <v>0</v>
      </c>
      <c r="W522" s="31"/>
      <c r="X522" s="22">
        <v>12</v>
      </c>
      <c r="Y522" s="152"/>
      <c r="Z522" s="139" t="s">
        <v>2950</v>
      </c>
      <c r="AA522" s="155">
        <f>COUNTIF($Z$1:Z522,Z522)</f>
        <v>9</v>
      </c>
      <c r="AB522" s="83">
        <f t="shared" si="328"/>
        <v>32</v>
      </c>
      <c r="AC522" s="122" t="str">
        <f>VLOOKUP(Z522,'module list'!A:B,2,0)</f>
        <v>DO</v>
      </c>
      <c r="AD522" s="122"/>
      <c r="AE522" s="32"/>
      <c r="AF522" s="33" t="s">
        <v>37</v>
      </c>
      <c r="AG522" s="16" t="str">
        <f t="shared" si="320"/>
        <v>12.1.7</v>
      </c>
      <c r="AH522" s="222" t="str">
        <f t="shared" si="316"/>
        <v>POV1102 dry FG clean. inlet FF1101 Unit2 - close</v>
      </c>
      <c r="AI522" s="224"/>
      <c r="AJ522" s="16" t="str">
        <f t="shared" si="313"/>
        <v>POV1102</v>
      </c>
      <c r="AK522" s="16" t="str">
        <f t="shared" si="321"/>
        <v>P32</v>
      </c>
      <c r="AL522" s="16" t="str">
        <f t="shared" si="317"/>
        <v>POV</v>
      </c>
      <c r="AM522" s="16" t="str">
        <f t="shared" si="322"/>
        <v>1102</v>
      </c>
      <c r="AO522" s="16" t="str">
        <f t="shared" si="323"/>
        <v>_</v>
      </c>
      <c r="AP522" s="16">
        <f t="shared" si="324"/>
        <v>11</v>
      </c>
      <c r="AQ522" s="16" t="str">
        <f t="shared" si="318"/>
        <v>HSL</v>
      </c>
      <c r="AR522" s="16" t="str">
        <f t="shared" si="325"/>
        <v>P32POV1102_HSL</v>
      </c>
      <c r="AS522" s="16" t="str">
        <f t="shared" si="326"/>
        <v>ok</v>
      </c>
      <c r="AW522" s="16" t="str">
        <f t="shared" si="311"/>
        <v/>
      </c>
      <c r="AX522" s="16" t="str">
        <f t="shared" si="312"/>
        <v/>
      </c>
      <c r="AY522" s="16">
        <f t="shared" si="327"/>
        <v>0</v>
      </c>
    </row>
    <row r="523" spans="1:51" ht="15" customHeight="1" x14ac:dyDescent="0.2">
      <c r="A523" s="16" t="str">
        <f t="shared" si="319"/>
        <v>ID-S01AP1030-00521</v>
      </c>
      <c r="B523" s="17">
        <v>521</v>
      </c>
      <c r="C523" s="17"/>
      <c r="D523" s="18" t="s">
        <v>1149</v>
      </c>
      <c r="E523" s="19" t="s">
        <v>1150</v>
      </c>
      <c r="F523" s="20"/>
      <c r="G523" s="21" t="s">
        <v>27</v>
      </c>
      <c r="H523" s="22" t="s">
        <v>28</v>
      </c>
      <c r="I523" s="23" t="s">
        <v>29</v>
      </c>
      <c r="J523" s="22" t="s">
        <v>1134</v>
      </c>
      <c r="K523" s="22"/>
      <c r="L523" s="22" t="s">
        <v>31</v>
      </c>
      <c r="M523" s="23"/>
      <c r="N523" s="24"/>
      <c r="O523" s="63"/>
      <c r="P523" s="63"/>
      <c r="Q523" s="25" t="s">
        <v>42</v>
      </c>
      <c r="R523" s="26" t="s">
        <v>43</v>
      </c>
      <c r="S523" s="26" t="s">
        <v>44</v>
      </c>
      <c r="T523" s="26" t="s">
        <v>45</v>
      </c>
      <c r="U523" s="26" t="s">
        <v>46</v>
      </c>
      <c r="V523" s="34">
        <v>0</v>
      </c>
      <c r="W523" s="31"/>
      <c r="X523" s="22">
        <v>12</v>
      </c>
      <c r="Y523" s="152"/>
      <c r="Z523" s="139" t="s">
        <v>2927</v>
      </c>
      <c r="AA523" s="155">
        <f>COUNTIF($Z$1:Z523,Z523)</f>
        <v>20</v>
      </c>
      <c r="AB523" s="83">
        <f t="shared" si="328"/>
        <v>27</v>
      </c>
      <c r="AC523" s="122" t="str">
        <f>VLOOKUP(Z523,'module list'!A:B,2,0)</f>
        <v>DI</v>
      </c>
      <c r="AD523" s="122"/>
      <c r="AE523" s="32"/>
      <c r="AF523" s="33" t="s">
        <v>37</v>
      </c>
      <c r="AG523" s="16" t="str">
        <f t="shared" si="320"/>
        <v>12.1.8</v>
      </c>
      <c r="AH523" s="222" t="str">
        <f t="shared" si="316"/>
        <v>POV1103 dry FG clean. inlet FF1101 Unit3 - opened</v>
      </c>
      <c r="AI523" s="224"/>
      <c r="AJ523" s="16" t="str">
        <f t="shared" si="313"/>
        <v>POV1103</v>
      </c>
      <c r="AK523" s="16" t="str">
        <f t="shared" si="321"/>
        <v>P32</v>
      </c>
      <c r="AL523" s="16" t="str">
        <f t="shared" si="317"/>
        <v>POV</v>
      </c>
      <c r="AM523" s="16" t="str">
        <f t="shared" si="322"/>
        <v>1103</v>
      </c>
      <c r="AO523" s="16" t="str">
        <f t="shared" si="323"/>
        <v>_</v>
      </c>
      <c r="AP523" s="16">
        <f t="shared" si="324"/>
        <v>11</v>
      </c>
      <c r="AQ523" s="16" t="str">
        <f t="shared" si="318"/>
        <v>ZSH</v>
      </c>
      <c r="AR523" s="16" t="str">
        <f t="shared" si="325"/>
        <v>P32POV1103_ZSH</v>
      </c>
      <c r="AS523" s="16" t="str">
        <f t="shared" si="326"/>
        <v>ok</v>
      </c>
      <c r="AW523" s="16" t="str">
        <f t="shared" si="311"/>
        <v/>
      </c>
      <c r="AX523" s="16" t="str">
        <f t="shared" si="312"/>
        <v/>
      </c>
      <c r="AY523" s="16">
        <f t="shared" si="327"/>
        <v>0</v>
      </c>
    </row>
    <row r="524" spans="1:51" ht="15" customHeight="1" x14ac:dyDescent="0.2">
      <c r="A524" s="16" t="str">
        <f t="shared" si="319"/>
        <v>ID-S01AP1030-00522</v>
      </c>
      <c r="B524" s="17">
        <v>522</v>
      </c>
      <c r="C524" s="17"/>
      <c r="D524" s="18" t="s">
        <v>1151</v>
      </c>
      <c r="E524" s="19" t="s">
        <v>1152</v>
      </c>
      <c r="F524" s="20"/>
      <c r="G524" s="21" t="s">
        <v>27</v>
      </c>
      <c r="H524" s="22" t="s">
        <v>28</v>
      </c>
      <c r="I524" s="23" t="s">
        <v>29</v>
      </c>
      <c r="J524" s="22" t="s">
        <v>1134</v>
      </c>
      <c r="K524" s="22"/>
      <c r="L524" s="22" t="s">
        <v>31</v>
      </c>
      <c r="M524" s="23"/>
      <c r="N524" s="24"/>
      <c r="O524" s="63"/>
      <c r="P524" s="63"/>
      <c r="Q524" s="25" t="s">
        <v>42</v>
      </c>
      <c r="R524" s="26" t="s">
        <v>43</v>
      </c>
      <c r="S524" s="26" t="s">
        <v>44</v>
      </c>
      <c r="T524" s="26" t="s">
        <v>45</v>
      </c>
      <c r="U524" s="26" t="s">
        <v>46</v>
      </c>
      <c r="V524" s="34">
        <v>0</v>
      </c>
      <c r="W524" s="31"/>
      <c r="X524" s="22">
        <v>12</v>
      </c>
      <c r="Y524" s="152"/>
      <c r="Z524" s="139" t="s">
        <v>2927</v>
      </c>
      <c r="AA524" s="155">
        <f>COUNTIF($Z$1:Z524,Z524)</f>
        <v>21</v>
      </c>
      <c r="AB524" s="83">
        <f t="shared" si="328"/>
        <v>27</v>
      </c>
      <c r="AC524" s="122" t="str">
        <f>VLOOKUP(Z524,'module list'!A:B,2,0)</f>
        <v>DI</v>
      </c>
      <c r="AD524" s="122"/>
      <c r="AE524" s="32"/>
      <c r="AF524" s="33" t="s">
        <v>37</v>
      </c>
      <c r="AG524" s="16" t="str">
        <f t="shared" si="320"/>
        <v>12.1.8</v>
      </c>
      <c r="AH524" s="222" t="str">
        <f t="shared" si="316"/>
        <v>POV1103 dry FG clean. inlet FF1101 Unit3 - closed</v>
      </c>
      <c r="AI524" s="224"/>
      <c r="AJ524" s="16" t="str">
        <f t="shared" si="313"/>
        <v>POV1103</v>
      </c>
      <c r="AK524" s="16" t="str">
        <f t="shared" si="321"/>
        <v>P32</v>
      </c>
      <c r="AL524" s="16" t="str">
        <f t="shared" si="317"/>
        <v>POV</v>
      </c>
      <c r="AM524" s="16" t="str">
        <f t="shared" si="322"/>
        <v>1103</v>
      </c>
      <c r="AO524" s="16" t="str">
        <f t="shared" si="323"/>
        <v>_</v>
      </c>
      <c r="AP524" s="16">
        <f t="shared" si="324"/>
        <v>11</v>
      </c>
      <c r="AQ524" s="16" t="str">
        <f t="shared" si="318"/>
        <v>ZSL</v>
      </c>
      <c r="AR524" s="16" t="str">
        <f t="shared" si="325"/>
        <v>P32POV1103_ZSL</v>
      </c>
      <c r="AS524" s="16" t="str">
        <f t="shared" si="326"/>
        <v>ok</v>
      </c>
      <c r="AW524" s="16" t="str">
        <f t="shared" si="311"/>
        <v/>
      </c>
      <c r="AX524" s="16" t="str">
        <f t="shared" si="312"/>
        <v/>
      </c>
      <c r="AY524" s="16">
        <f t="shared" si="327"/>
        <v>0</v>
      </c>
    </row>
    <row r="525" spans="1:51" ht="15" customHeight="1" x14ac:dyDescent="0.2">
      <c r="A525" s="16" t="str">
        <f t="shared" si="319"/>
        <v>ID-S01AP1030-00523</v>
      </c>
      <c r="B525" s="17">
        <v>523</v>
      </c>
      <c r="C525" s="17"/>
      <c r="D525" s="18" t="s">
        <v>1153</v>
      </c>
      <c r="E525" s="19" t="s">
        <v>1154</v>
      </c>
      <c r="F525" s="20"/>
      <c r="G525" s="21" t="s">
        <v>27</v>
      </c>
      <c r="H525" s="22" t="s">
        <v>28</v>
      </c>
      <c r="I525" s="23" t="s">
        <v>29</v>
      </c>
      <c r="J525" s="22" t="s">
        <v>1134</v>
      </c>
      <c r="K525" s="22"/>
      <c r="L525" s="22" t="s">
        <v>31</v>
      </c>
      <c r="M525" s="23"/>
      <c r="N525" s="24"/>
      <c r="O525" s="63"/>
      <c r="P525" s="63"/>
      <c r="Q525" s="25" t="s">
        <v>54</v>
      </c>
      <c r="R525" s="26" t="s">
        <v>201</v>
      </c>
      <c r="S525" s="26" t="s">
        <v>44</v>
      </c>
      <c r="T525" s="26" t="s">
        <v>56</v>
      </c>
      <c r="U525" s="26" t="s">
        <v>46</v>
      </c>
      <c r="V525" s="34">
        <v>0</v>
      </c>
      <c r="W525" s="31"/>
      <c r="X525" s="22">
        <v>12</v>
      </c>
      <c r="Y525" s="152"/>
      <c r="Z525" s="139" t="s">
        <v>2950</v>
      </c>
      <c r="AA525" s="155">
        <f>COUNTIF($Z$1:Z525,Z525)</f>
        <v>10</v>
      </c>
      <c r="AB525" s="83">
        <f t="shared" si="328"/>
        <v>32</v>
      </c>
      <c r="AC525" s="122" t="str">
        <f>VLOOKUP(Z525,'module list'!A:B,2,0)</f>
        <v>DO</v>
      </c>
      <c r="AD525" s="122"/>
      <c r="AE525" s="32"/>
      <c r="AF525" s="33" t="s">
        <v>37</v>
      </c>
      <c r="AG525" s="16" t="str">
        <f t="shared" si="320"/>
        <v>12.1.7</v>
      </c>
      <c r="AH525" s="222" t="str">
        <f t="shared" si="316"/>
        <v>POV1103 dry FG clean. inlet FF1101 Unit3 - open</v>
      </c>
      <c r="AI525" s="224"/>
      <c r="AJ525" s="16" t="str">
        <f t="shared" si="313"/>
        <v>POV1103</v>
      </c>
      <c r="AK525" s="16" t="str">
        <f t="shared" si="321"/>
        <v>P32</v>
      </c>
      <c r="AL525" s="16" t="str">
        <f t="shared" si="317"/>
        <v>POV</v>
      </c>
      <c r="AM525" s="16" t="str">
        <f t="shared" si="322"/>
        <v>1103</v>
      </c>
      <c r="AO525" s="16" t="str">
        <f t="shared" si="323"/>
        <v>_</v>
      </c>
      <c r="AP525" s="16">
        <f t="shared" si="324"/>
        <v>11</v>
      </c>
      <c r="AQ525" s="16" t="str">
        <f t="shared" si="318"/>
        <v>HSH</v>
      </c>
      <c r="AR525" s="16" t="str">
        <f t="shared" si="325"/>
        <v>P32POV1103_HSH</v>
      </c>
      <c r="AS525" s="16" t="str">
        <f t="shared" si="326"/>
        <v>ok</v>
      </c>
      <c r="AW525" s="16" t="str">
        <f t="shared" si="311"/>
        <v/>
      </c>
      <c r="AX525" s="16" t="str">
        <f t="shared" si="312"/>
        <v/>
      </c>
      <c r="AY525" s="16">
        <f t="shared" si="327"/>
        <v>0</v>
      </c>
    </row>
    <row r="526" spans="1:51" ht="15" customHeight="1" x14ac:dyDescent="0.2">
      <c r="A526" s="16" t="str">
        <f t="shared" si="319"/>
        <v>ID-S01AP1030-00524</v>
      </c>
      <c r="B526" s="17">
        <v>524</v>
      </c>
      <c r="C526" s="17"/>
      <c r="D526" s="18" t="s">
        <v>1155</v>
      </c>
      <c r="E526" s="19" t="s">
        <v>1156</v>
      </c>
      <c r="F526" s="20"/>
      <c r="G526" s="21" t="s">
        <v>27</v>
      </c>
      <c r="H526" s="22" t="s">
        <v>28</v>
      </c>
      <c r="I526" s="23" t="s">
        <v>29</v>
      </c>
      <c r="J526" s="22" t="s">
        <v>1134</v>
      </c>
      <c r="K526" s="22"/>
      <c r="L526" s="22" t="s">
        <v>31</v>
      </c>
      <c r="M526" s="23"/>
      <c r="N526" s="24"/>
      <c r="O526" s="63"/>
      <c r="P526" s="63"/>
      <c r="Q526" s="25" t="s">
        <v>54</v>
      </c>
      <c r="R526" s="26" t="s">
        <v>201</v>
      </c>
      <c r="S526" s="26" t="s">
        <v>44</v>
      </c>
      <c r="T526" s="26" t="s">
        <v>56</v>
      </c>
      <c r="U526" s="26" t="s">
        <v>46</v>
      </c>
      <c r="V526" s="34">
        <v>0</v>
      </c>
      <c r="W526" s="31"/>
      <c r="X526" s="22">
        <v>12</v>
      </c>
      <c r="Y526" s="152"/>
      <c r="Z526" s="139" t="s">
        <v>2950</v>
      </c>
      <c r="AA526" s="155">
        <f>COUNTIF($Z$1:Z526,Z526)</f>
        <v>11</v>
      </c>
      <c r="AB526" s="83">
        <f t="shared" si="328"/>
        <v>32</v>
      </c>
      <c r="AC526" s="122" t="str">
        <f>VLOOKUP(Z526,'module list'!A:B,2,0)</f>
        <v>DO</v>
      </c>
      <c r="AD526" s="122"/>
      <c r="AE526" s="32"/>
      <c r="AF526" s="33" t="s">
        <v>37</v>
      </c>
      <c r="AG526" s="16" t="str">
        <f t="shared" si="320"/>
        <v>12.1.7</v>
      </c>
      <c r="AH526" s="222" t="str">
        <f t="shared" si="316"/>
        <v>POV1103 dry FG clean. inlet FF1101 Unit3 - close</v>
      </c>
      <c r="AI526" s="224"/>
      <c r="AJ526" s="16" t="str">
        <f t="shared" si="313"/>
        <v>POV1103</v>
      </c>
      <c r="AK526" s="16" t="str">
        <f t="shared" si="321"/>
        <v>P32</v>
      </c>
      <c r="AL526" s="16" t="str">
        <f t="shared" si="317"/>
        <v>POV</v>
      </c>
      <c r="AM526" s="16" t="str">
        <f t="shared" si="322"/>
        <v>1103</v>
      </c>
      <c r="AO526" s="16" t="str">
        <f t="shared" si="323"/>
        <v>_</v>
      </c>
      <c r="AP526" s="16">
        <f t="shared" si="324"/>
        <v>11</v>
      </c>
      <c r="AQ526" s="16" t="str">
        <f t="shared" si="318"/>
        <v>HSL</v>
      </c>
      <c r="AR526" s="16" t="str">
        <f t="shared" si="325"/>
        <v>P32POV1103_HSL</v>
      </c>
      <c r="AS526" s="16" t="str">
        <f t="shared" si="326"/>
        <v>ok</v>
      </c>
      <c r="AW526" s="16" t="str">
        <f t="shared" si="311"/>
        <v/>
      </c>
      <c r="AX526" s="16" t="str">
        <f t="shared" si="312"/>
        <v/>
      </c>
      <c r="AY526" s="16">
        <f t="shared" si="327"/>
        <v>0</v>
      </c>
    </row>
    <row r="527" spans="1:51" ht="15" customHeight="1" x14ac:dyDescent="0.2">
      <c r="A527" s="16" t="str">
        <f t="shared" si="319"/>
        <v>ID-S01AP1030-00525</v>
      </c>
      <c r="B527" s="17">
        <v>525</v>
      </c>
      <c r="C527" s="17"/>
      <c r="D527" s="18" t="s">
        <v>1157</v>
      </c>
      <c r="E527" s="19" t="s">
        <v>1158</v>
      </c>
      <c r="F527" s="20"/>
      <c r="G527" s="21" t="s">
        <v>27</v>
      </c>
      <c r="H527" s="22" t="s">
        <v>28</v>
      </c>
      <c r="I527" s="23" t="s">
        <v>29</v>
      </c>
      <c r="J527" s="22" t="s">
        <v>1134</v>
      </c>
      <c r="K527" s="22"/>
      <c r="L527" s="22" t="s">
        <v>31</v>
      </c>
      <c r="M527" s="23"/>
      <c r="N527" s="24"/>
      <c r="O527" s="63"/>
      <c r="P527" s="63"/>
      <c r="Q527" s="25" t="s">
        <v>42</v>
      </c>
      <c r="R527" s="26" t="s">
        <v>43</v>
      </c>
      <c r="S527" s="26" t="s">
        <v>44</v>
      </c>
      <c r="T527" s="26" t="s">
        <v>45</v>
      </c>
      <c r="U527" s="26" t="s">
        <v>46</v>
      </c>
      <c r="V527" s="34">
        <v>0</v>
      </c>
      <c r="W527" s="31"/>
      <c r="X527" s="22">
        <v>12</v>
      </c>
      <c r="Y527" s="152"/>
      <c r="Z527" s="139" t="s">
        <v>2927</v>
      </c>
      <c r="AA527" s="155">
        <f>COUNTIF($Z$1:Z527,Z527)</f>
        <v>22</v>
      </c>
      <c r="AB527" s="83">
        <f t="shared" si="328"/>
        <v>27</v>
      </c>
      <c r="AC527" s="122" t="str">
        <f>VLOOKUP(Z527,'module list'!A:B,2,0)</f>
        <v>DI</v>
      </c>
      <c r="AD527" s="122"/>
      <c r="AE527" s="32"/>
      <c r="AF527" s="33" t="s">
        <v>37</v>
      </c>
      <c r="AG527" s="16" t="str">
        <f t="shared" si="320"/>
        <v>12.1.8</v>
      </c>
      <c r="AH527" s="222" t="str">
        <f t="shared" si="316"/>
        <v>POV1104 dry FG clean. inlet FF1101 Unit4 - opened</v>
      </c>
      <c r="AI527" s="224"/>
      <c r="AJ527" s="16" t="str">
        <f t="shared" si="313"/>
        <v>POV1104</v>
      </c>
      <c r="AK527" s="16" t="str">
        <f t="shared" si="321"/>
        <v>P32</v>
      </c>
      <c r="AL527" s="16" t="str">
        <f t="shared" si="317"/>
        <v>POV</v>
      </c>
      <c r="AM527" s="16" t="str">
        <f t="shared" si="322"/>
        <v>1104</v>
      </c>
      <c r="AO527" s="16" t="str">
        <f t="shared" si="323"/>
        <v>_</v>
      </c>
      <c r="AP527" s="16">
        <f t="shared" si="324"/>
        <v>11</v>
      </c>
      <c r="AQ527" s="16" t="str">
        <f t="shared" si="318"/>
        <v>ZSH</v>
      </c>
      <c r="AR527" s="16" t="str">
        <f t="shared" si="325"/>
        <v>P32POV1104_ZSH</v>
      </c>
      <c r="AS527" s="16" t="str">
        <f t="shared" si="326"/>
        <v>ok</v>
      </c>
      <c r="AW527" s="16" t="str">
        <f t="shared" si="311"/>
        <v/>
      </c>
      <c r="AX527" s="16" t="str">
        <f t="shared" si="312"/>
        <v/>
      </c>
      <c r="AY527" s="16">
        <f t="shared" si="327"/>
        <v>0</v>
      </c>
    </row>
    <row r="528" spans="1:51" ht="15" customHeight="1" x14ac:dyDescent="0.2">
      <c r="A528" s="16" t="str">
        <f t="shared" si="319"/>
        <v>ID-S01AP1030-00526</v>
      </c>
      <c r="B528" s="17">
        <v>526</v>
      </c>
      <c r="C528" s="17"/>
      <c r="D528" s="18" t="s">
        <v>1159</v>
      </c>
      <c r="E528" s="19" t="s">
        <v>1160</v>
      </c>
      <c r="F528" s="20"/>
      <c r="G528" s="21" t="s">
        <v>27</v>
      </c>
      <c r="H528" s="22" t="s">
        <v>28</v>
      </c>
      <c r="I528" s="23" t="s">
        <v>29</v>
      </c>
      <c r="J528" s="22" t="s">
        <v>1134</v>
      </c>
      <c r="K528" s="22"/>
      <c r="L528" s="22" t="s">
        <v>31</v>
      </c>
      <c r="M528" s="23"/>
      <c r="N528" s="24"/>
      <c r="O528" s="63"/>
      <c r="P528" s="63"/>
      <c r="Q528" s="25" t="s">
        <v>42</v>
      </c>
      <c r="R528" s="26" t="s">
        <v>43</v>
      </c>
      <c r="S528" s="26" t="s">
        <v>44</v>
      </c>
      <c r="T528" s="26" t="s">
        <v>45</v>
      </c>
      <c r="U528" s="26" t="s">
        <v>46</v>
      </c>
      <c r="V528" s="34">
        <v>0</v>
      </c>
      <c r="W528" s="31"/>
      <c r="X528" s="22">
        <v>12</v>
      </c>
      <c r="Y528" s="152"/>
      <c r="Z528" s="139" t="s">
        <v>2927</v>
      </c>
      <c r="AA528" s="155">
        <f>COUNTIF($Z$1:Z528,Z528)</f>
        <v>23</v>
      </c>
      <c r="AB528" s="83">
        <f t="shared" si="328"/>
        <v>27</v>
      </c>
      <c r="AC528" s="122" t="str">
        <f>VLOOKUP(Z528,'module list'!A:B,2,0)</f>
        <v>DI</v>
      </c>
      <c r="AD528" s="122"/>
      <c r="AE528" s="32"/>
      <c r="AF528" s="33" t="s">
        <v>37</v>
      </c>
      <c r="AG528" s="16" t="str">
        <f t="shared" si="320"/>
        <v>12.1.8</v>
      </c>
      <c r="AH528" s="222" t="str">
        <f t="shared" si="316"/>
        <v>POV1104 dry FG clean. inlet FF1101 Unit4 - closed</v>
      </c>
      <c r="AI528" s="224"/>
      <c r="AJ528" s="16" t="str">
        <f t="shared" si="313"/>
        <v>POV1104</v>
      </c>
      <c r="AK528" s="16" t="str">
        <f t="shared" si="321"/>
        <v>P32</v>
      </c>
      <c r="AL528" s="16" t="str">
        <f t="shared" si="317"/>
        <v>POV</v>
      </c>
      <c r="AM528" s="16" t="str">
        <f t="shared" si="322"/>
        <v>1104</v>
      </c>
      <c r="AO528" s="16" t="str">
        <f t="shared" si="323"/>
        <v>_</v>
      </c>
      <c r="AP528" s="16">
        <f t="shared" si="324"/>
        <v>11</v>
      </c>
      <c r="AQ528" s="16" t="str">
        <f t="shared" si="318"/>
        <v>ZSL</v>
      </c>
      <c r="AR528" s="16" t="str">
        <f t="shared" si="325"/>
        <v>P32POV1104_ZSL</v>
      </c>
      <c r="AS528" s="16" t="str">
        <f t="shared" si="326"/>
        <v>ok</v>
      </c>
      <c r="AW528" s="16" t="str">
        <f t="shared" si="311"/>
        <v/>
      </c>
      <c r="AX528" s="16" t="str">
        <f t="shared" si="312"/>
        <v/>
      </c>
      <c r="AY528" s="16">
        <f t="shared" si="327"/>
        <v>0</v>
      </c>
    </row>
    <row r="529" spans="1:51" ht="15" customHeight="1" x14ac:dyDescent="0.2">
      <c r="A529" s="16" t="str">
        <f t="shared" si="319"/>
        <v>ID-S01AP1030-00527</v>
      </c>
      <c r="B529" s="17">
        <v>527</v>
      </c>
      <c r="C529" s="17"/>
      <c r="D529" s="18" t="s">
        <v>1161</v>
      </c>
      <c r="E529" s="19" t="s">
        <v>1162</v>
      </c>
      <c r="F529" s="20"/>
      <c r="G529" s="21" t="s">
        <v>27</v>
      </c>
      <c r="H529" s="22" t="s">
        <v>28</v>
      </c>
      <c r="I529" s="23" t="s">
        <v>29</v>
      </c>
      <c r="J529" s="22" t="s">
        <v>1134</v>
      </c>
      <c r="K529" s="22"/>
      <c r="L529" s="22" t="s">
        <v>31</v>
      </c>
      <c r="M529" s="23"/>
      <c r="N529" s="24"/>
      <c r="O529" s="63"/>
      <c r="P529" s="63"/>
      <c r="Q529" s="25" t="s">
        <v>54</v>
      </c>
      <c r="R529" s="26" t="s">
        <v>201</v>
      </c>
      <c r="S529" s="26" t="s">
        <v>44</v>
      </c>
      <c r="T529" s="26" t="s">
        <v>56</v>
      </c>
      <c r="U529" s="26" t="s">
        <v>46</v>
      </c>
      <c r="V529" s="34">
        <v>0</v>
      </c>
      <c r="W529" s="31"/>
      <c r="X529" s="22">
        <v>12</v>
      </c>
      <c r="Y529" s="152"/>
      <c r="Z529" s="139" t="s">
        <v>2950</v>
      </c>
      <c r="AA529" s="155">
        <f>COUNTIF($Z$1:Z529,Z529)</f>
        <v>12</v>
      </c>
      <c r="AB529" s="83">
        <f t="shared" si="328"/>
        <v>32</v>
      </c>
      <c r="AC529" s="122" t="str">
        <f>VLOOKUP(Z529,'module list'!A:B,2,0)</f>
        <v>DO</v>
      </c>
      <c r="AD529" s="122"/>
      <c r="AE529" s="32"/>
      <c r="AF529" s="33" t="s">
        <v>37</v>
      </c>
      <c r="AG529" s="16" t="str">
        <f t="shared" si="320"/>
        <v>12.1.7</v>
      </c>
      <c r="AH529" s="222" t="str">
        <f t="shared" si="316"/>
        <v>POV1104 dry FG clean. inlet FF1101 Unit4 - open</v>
      </c>
      <c r="AI529" s="224"/>
      <c r="AJ529" s="16" t="str">
        <f t="shared" si="313"/>
        <v>POV1104</v>
      </c>
      <c r="AK529" s="16" t="str">
        <f t="shared" si="321"/>
        <v>P32</v>
      </c>
      <c r="AL529" s="16" t="str">
        <f t="shared" si="317"/>
        <v>POV</v>
      </c>
      <c r="AM529" s="16" t="str">
        <f t="shared" si="322"/>
        <v>1104</v>
      </c>
      <c r="AO529" s="16" t="str">
        <f t="shared" si="323"/>
        <v>_</v>
      </c>
      <c r="AP529" s="16">
        <f t="shared" si="324"/>
        <v>11</v>
      </c>
      <c r="AQ529" s="16" t="str">
        <f t="shared" si="318"/>
        <v>HSH</v>
      </c>
      <c r="AR529" s="16" t="str">
        <f t="shared" si="325"/>
        <v>P32POV1104_HSH</v>
      </c>
      <c r="AS529" s="16" t="str">
        <f t="shared" si="326"/>
        <v>ok</v>
      </c>
      <c r="AW529" s="16" t="str">
        <f t="shared" si="311"/>
        <v/>
      </c>
      <c r="AX529" s="16" t="str">
        <f t="shared" si="312"/>
        <v/>
      </c>
      <c r="AY529" s="16">
        <f t="shared" si="327"/>
        <v>0</v>
      </c>
    </row>
    <row r="530" spans="1:51" ht="15" customHeight="1" x14ac:dyDescent="0.2">
      <c r="A530" s="16" t="str">
        <f t="shared" si="319"/>
        <v>ID-S01AP1030-00528</v>
      </c>
      <c r="B530" s="17">
        <v>528</v>
      </c>
      <c r="C530" s="17"/>
      <c r="D530" s="18" t="s">
        <v>1163</v>
      </c>
      <c r="E530" s="19" t="s">
        <v>1164</v>
      </c>
      <c r="F530" s="20"/>
      <c r="G530" s="21" t="s">
        <v>27</v>
      </c>
      <c r="H530" s="22" t="s">
        <v>28</v>
      </c>
      <c r="I530" s="23" t="s">
        <v>29</v>
      </c>
      <c r="J530" s="22" t="s">
        <v>1134</v>
      </c>
      <c r="K530" s="22"/>
      <c r="L530" s="22" t="s">
        <v>31</v>
      </c>
      <c r="M530" s="23"/>
      <c r="N530" s="24"/>
      <c r="O530" s="63"/>
      <c r="P530" s="63"/>
      <c r="Q530" s="25" t="s">
        <v>54</v>
      </c>
      <c r="R530" s="26" t="s">
        <v>201</v>
      </c>
      <c r="S530" s="26" t="s">
        <v>44</v>
      </c>
      <c r="T530" s="26" t="s">
        <v>56</v>
      </c>
      <c r="U530" s="26" t="s">
        <v>46</v>
      </c>
      <c r="V530" s="34">
        <v>0</v>
      </c>
      <c r="W530" s="31"/>
      <c r="X530" s="22">
        <v>12</v>
      </c>
      <c r="Y530" s="152"/>
      <c r="Z530" s="139" t="s">
        <v>2950</v>
      </c>
      <c r="AA530" s="155">
        <f>COUNTIF($Z$1:Z530,Z530)</f>
        <v>13</v>
      </c>
      <c r="AB530" s="83">
        <f t="shared" si="328"/>
        <v>32</v>
      </c>
      <c r="AC530" s="122" t="str">
        <f>VLOOKUP(Z530,'module list'!A:B,2,0)</f>
        <v>DO</v>
      </c>
      <c r="AD530" s="122"/>
      <c r="AE530" s="32"/>
      <c r="AF530" s="33" t="s">
        <v>37</v>
      </c>
      <c r="AG530" s="16" t="str">
        <f t="shared" si="320"/>
        <v>12.1.7</v>
      </c>
      <c r="AH530" s="222" t="str">
        <f t="shared" si="316"/>
        <v>POV1104 dry FG clean. inlet FF1101 Unit4 - close</v>
      </c>
      <c r="AI530" s="224"/>
      <c r="AJ530" s="16" t="str">
        <f t="shared" si="313"/>
        <v>POV1104</v>
      </c>
      <c r="AK530" s="16" t="str">
        <f t="shared" si="321"/>
        <v>P32</v>
      </c>
      <c r="AL530" s="16" t="str">
        <f t="shared" si="317"/>
        <v>POV</v>
      </c>
      <c r="AM530" s="16" t="str">
        <f t="shared" si="322"/>
        <v>1104</v>
      </c>
      <c r="AO530" s="16" t="str">
        <f t="shared" si="323"/>
        <v>_</v>
      </c>
      <c r="AP530" s="16">
        <f t="shared" si="324"/>
        <v>11</v>
      </c>
      <c r="AQ530" s="16" t="str">
        <f t="shared" si="318"/>
        <v>HSL</v>
      </c>
      <c r="AR530" s="16" t="str">
        <f t="shared" si="325"/>
        <v>P32POV1104_HSL</v>
      </c>
      <c r="AS530" s="16" t="str">
        <f t="shared" si="326"/>
        <v>ok</v>
      </c>
      <c r="AW530" s="16" t="str">
        <f t="shared" si="311"/>
        <v/>
      </c>
      <c r="AX530" s="16" t="str">
        <f t="shared" si="312"/>
        <v/>
      </c>
      <c r="AY530" s="16">
        <f t="shared" si="327"/>
        <v>0</v>
      </c>
    </row>
    <row r="531" spans="1:51" ht="15" customHeight="1" x14ac:dyDescent="0.2">
      <c r="A531" s="16" t="str">
        <f t="shared" si="319"/>
        <v>ID-S01AP1030-00529</v>
      </c>
      <c r="B531" s="17">
        <v>529</v>
      </c>
      <c r="C531" s="17"/>
      <c r="D531" s="18" t="s">
        <v>1165</v>
      </c>
      <c r="E531" s="19" t="s">
        <v>1166</v>
      </c>
      <c r="F531" s="20"/>
      <c r="G531" s="21" t="s">
        <v>27</v>
      </c>
      <c r="H531" s="22" t="s">
        <v>28</v>
      </c>
      <c r="I531" s="23" t="s">
        <v>29</v>
      </c>
      <c r="J531" s="22" t="s">
        <v>1134</v>
      </c>
      <c r="K531" s="22"/>
      <c r="L531" s="22" t="s">
        <v>31</v>
      </c>
      <c r="M531" s="23"/>
      <c r="N531" s="24"/>
      <c r="O531" s="63"/>
      <c r="P531" s="63"/>
      <c r="Q531" s="25" t="s">
        <v>42</v>
      </c>
      <c r="R531" s="26" t="s">
        <v>43</v>
      </c>
      <c r="S531" s="26" t="s">
        <v>44</v>
      </c>
      <c r="T531" s="26" t="s">
        <v>45</v>
      </c>
      <c r="U531" s="26" t="s">
        <v>46</v>
      </c>
      <c r="V531" s="34">
        <v>0</v>
      </c>
      <c r="W531" s="31"/>
      <c r="X531" s="22">
        <v>12</v>
      </c>
      <c r="Y531" s="152"/>
      <c r="Z531" s="139" t="s">
        <v>2927</v>
      </c>
      <c r="AA531" s="155">
        <f>COUNTIF($Z$1:Z531,Z531)</f>
        <v>24</v>
      </c>
      <c r="AB531" s="83">
        <f t="shared" si="328"/>
        <v>27</v>
      </c>
      <c r="AC531" s="122" t="str">
        <f>VLOOKUP(Z531,'module list'!A:B,2,0)</f>
        <v>DI</v>
      </c>
      <c r="AD531" s="122"/>
      <c r="AE531" s="32"/>
      <c r="AF531" s="33" t="s">
        <v>37</v>
      </c>
      <c r="AG531" s="16" t="str">
        <f t="shared" si="320"/>
        <v>12.1.8</v>
      </c>
      <c r="AH531" s="222" t="str">
        <f t="shared" si="316"/>
        <v>POV1115 dry FG clean. outlet FF1101 - opened</v>
      </c>
      <c r="AI531" s="224"/>
      <c r="AJ531" s="16" t="str">
        <f t="shared" si="313"/>
        <v>POV1115</v>
      </c>
      <c r="AK531" s="16" t="str">
        <f t="shared" si="321"/>
        <v>P32</v>
      </c>
      <c r="AL531" s="16" t="str">
        <f t="shared" si="317"/>
        <v>POV</v>
      </c>
      <c r="AM531" s="16" t="str">
        <f t="shared" si="322"/>
        <v>1115</v>
      </c>
      <c r="AO531" s="16" t="str">
        <f t="shared" si="323"/>
        <v>_</v>
      </c>
      <c r="AP531" s="16">
        <f t="shared" si="324"/>
        <v>11</v>
      </c>
      <c r="AQ531" s="16" t="str">
        <f t="shared" si="318"/>
        <v>ZSH</v>
      </c>
      <c r="AR531" s="16" t="str">
        <f t="shared" si="325"/>
        <v>P32POV1115_ZSH</v>
      </c>
      <c r="AS531" s="16" t="str">
        <f t="shared" si="326"/>
        <v>ok</v>
      </c>
      <c r="AW531" s="16" t="str">
        <f t="shared" si="311"/>
        <v/>
      </c>
      <c r="AX531" s="16" t="str">
        <f t="shared" si="312"/>
        <v/>
      </c>
      <c r="AY531" s="16">
        <f t="shared" si="327"/>
        <v>0</v>
      </c>
    </row>
    <row r="532" spans="1:51" ht="15" customHeight="1" x14ac:dyDescent="0.2">
      <c r="A532" s="16" t="str">
        <f t="shared" si="319"/>
        <v>ID-S01AP1030-00530</v>
      </c>
      <c r="B532" s="17">
        <v>530</v>
      </c>
      <c r="C532" s="17"/>
      <c r="D532" s="18" t="s">
        <v>1167</v>
      </c>
      <c r="E532" s="19" t="s">
        <v>1168</v>
      </c>
      <c r="F532" s="20"/>
      <c r="G532" s="21" t="s">
        <v>27</v>
      </c>
      <c r="H532" s="22" t="s">
        <v>28</v>
      </c>
      <c r="I532" s="23" t="s">
        <v>29</v>
      </c>
      <c r="J532" s="22" t="s">
        <v>1134</v>
      </c>
      <c r="K532" s="22"/>
      <c r="L532" s="22" t="s">
        <v>31</v>
      </c>
      <c r="M532" s="23"/>
      <c r="N532" s="24"/>
      <c r="O532" s="63"/>
      <c r="P532" s="63"/>
      <c r="Q532" s="25" t="s">
        <v>42</v>
      </c>
      <c r="R532" s="26" t="s">
        <v>43</v>
      </c>
      <c r="S532" s="26" t="s">
        <v>44</v>
      </c>
      <c r="T532" s="26" t="s">
        <v>45</v>
      </c>
      <c r="U532" s="26" t="s">
        <v>46</v>
      </c>
      <c r="V532" s="34">
        <v>0</v>
      </c>
      <c r="W532" s="31"/>
      <c r="X532" s="22">
        <v>12</v>
      </c>
      <c r="Y532" s="152"/>
      <c r="Z532" s="139" t="s">
        <v>2927</v>
      </c>
      <c r="AA532" s="155">
        <f>COUNTIF($Z$1:Z532,Z532)</f>
        <v>25</v>
      </c>
      <c r="AB532" s="83">
        <f t="shared" si="328"/>
        <v>27</v>
      </c>
      <c r="AC532" s="122" t="str">
        <f>VLOOKUP(Z532,'module list'!A:B,2,0)</f>
        <v>DI</v>
      </c>
      <c r="AD532" s="122"/>
      <c r="AE532" s="32"/>
      <c r="AF532" s="33" t="s">
        <v>37</v>
      </c>
      <c r="AG532" s="16" t="str">
        <f t="shared" si="320"/>
        <v>12.1.8</v>
      </c>
      <c r="AH532" s="222" t="str">
        <f t="shared" si="316"/>
        <v>POV1115 dry FG clean. outlet FF1101 - closed</v>
      </c>
      <c r="AI532" s="224"/>
      <c r="AJ532" s="16" t="str">
        <f t="shared" si="313"/>
        <v>POV1115</v>
      </c>
      <c r="AK532" s="16" t="str">
        <f t="shared" si="321"/>
        <v>P32</v>
      </c>
      <c r="AL532" s="16" t="str">
        <f t="shared" si="317"/>
        <v>POV</v>
      </c>
      <c r="AM532" s="16" t="str">
        <f t="shared" si="322"/>
        <v>1115</v>
      </c>
      <c r="AO532" s="16" t="str">
        <f t="shared" si="323"/>
        <v>_</v>
      </c>
      <c r="AP532" s="16">
        <f t="shared" si="324"/>
        <v>11</v>
      </c>
      <c r="AQ532" s="16" t="str">
        <f t="shared" si="318"/>
        <v>ZSL</v>
      </c>
      <c r="AR532" s="16" t="str">
        <f t="shared" si="325"/>
        <v>P32POV1115_ZSL</v>
      </c>
      <c r="AS532" s="16" t="str">
        <f t="shared" si="326"/>
        <v>ok</v>
      </c>
      <c r="AW532" s="16" t="str">
        <f t="shared" si="311"/>
        <v/>
      </c>
      <c r="AX532" s="16" t="str">
        <f t="shared" si="312"/>
        <v/>
      </c>
      <c r="AY532" s="16">
        <f t="shared" si="327"/>
        <v>0</v>
      </c>
    </row>
    <row r="533" spans="1:51" ht="15" customHeight="1" x14ac:dyDescent="0.2">
      <c r="A533" s="16" t="str">
        <f t="shared" si="319"/>
        <v>ID-S01AP1030-00531</v>
      </c>
      <c r="B533" s="17">
        <v>531</v>
      </c>
      <c r="C533" s="17"/>
      <c r="D533" s="18" t="s">
        <v>1169</v>
      </c>
      <c r="E533" s="19" t="s">
        <v>1170</v>
      </c>
      <c r="F533" s="20"/>
      <c r="G533" s="21" t="s">
        <v>27</v>
      </c>
      <c r="H533" s="22" t="s">
        <v>28</v>
      </c>
      <c r="I533" s="23" t="s">
        <v>29</v>
      </c>
      <c r="J533" s="22" t="s">
        <v>1134</v>
      </c>
      <c r="K533" s="22"/>
      <c r="L533" s="22" t="s">
        <v>31</v>
      </c>
      <c r="M533" s="23"/>
      <c r="N533" s="24"/>
      <c r="O533" s="63"/>
      <c r="P533" s="63"/>
      <c r="Q533" s="25" t="s">
        <v>54</v>
      </c>
      <c r="R533" s="26" t="s">
        <v>201</v>
      </c>
      <c r="S533" s="26" t="s">
        <v>44</v>
      </c>
      <c r="T533" s="26" t="s">
        <v>56</v>
      </c>
      <c r="U533" s="26" t="s">
        <v>46</v>
      </c>
      <c r="V533" s="34">
        <v>0</v>
      </c>
      <c r="W533" s="31"/>
      <c r="X533" s="22">
        <v>12</v>
      </c>
      <c r="Y533" s="152"/>
      <c r="Z533" s="139" t="s">
        <v>2950</v>
      </c>
      <c r="AA533" s="155">
        <f>COUNTIF($Z$1:Z533,Z533)</f>
        <v>14</v>
      </c>
      <c r="AB533" s="83">
        <f t="shared" si="328"/>
        <v>32</v>
      </c>
      <c r="AC533" s="122" t="str">
        <f>VLOOKUP(Z533,'module list'!A:B,2,0)</f>
        <v>DO</v>
      </c>
      <c r="AD533" s="122"/>
      <c r="AE533" s="32"/>
      <c r="AF533" s="33" t="s">
        <v>37</v>
      </c>
      <c r="AG533" s="16" t="str">
        <f t="shared" si="320"/>
        <v>12.1.7</v>
      </c>
      <c r="AH533" s="222" t="str">
        <f t="shared" si="316"/>
        <v>POV1115 dry FG clean. outlet FF1101 - open</v>
      </c>
      <c r="AI533" s="224"/>
      <c r="AJ533" s="16" t="str">
        <f t="shared" si="313"/>
        <v>POV1115</v>
      </c>
      <c r="AK533" s="16" t="str">
        <f t="shared" si="321"/>
        <v>P32</v>
      </c>
      <c r="AL533" s="16" t="str">
        <f t="shared" si="317"/>
        <v>POV</v>
      </c>
      <c r="AM533" s="16" t="str">
        <f t="shared" si="322"/>
        <v>1115</v>
      </c>
      <c r="AO533" s="16" t="str">
        <f t="shared" si="323"/>
        <v>_</v>
      </c>
      <c r="AP533" s="16">
        <f t="shared" si="324"/>
        <v>11</v>
      </c>
      <c r="AQ533" s="16" t="str">
        <f t="shared" si="318"/>
        <v>HSH</v>
      </c>
      <c r="AR533" s="16" t="str">
        <f t="shared" si="325"/>
        <v>P32POV1115_HSH</v>
      </c>
      <c r="AS533" s="16" t="str">
        <f t="shared" si="326"/>
        <v>ok</v>
      </c>
      <c r="AW533" s="16" t="str">
        <f t="shared" ref="AW533:AW596" si="329">IFERROR(IF(FIND("A",Q533,1),S533,""),"")</f>
        <v/>
      </c>
      <c r="AX533" s="16" t="str">
        <f t="shared" ref="AX533:AX596" si="330">IFERROR(IF(FIND("AI",Q533,1),U533,""),"")</f>
        <v/>
      </c>
      <c r="AY533" s="16">
        <f t="shared" si="327"/>
        <v>0</v>
      </c>
    </row>
    <row r="534" spans="1:51" ht="15" customHeight="1" x14ac:dyDescent="0.2">
      <c r="A534" s="16" t="str">
        <f t="shared" si="319"/>
        <v>ID-S01AP1030-00532</v>
      </c>
      <c r="B534" s="17">
        <v>532</v>
      </c>
      <c r="C534" s="17"/>
      <c r="D534" s="18" t="s">
        <v>1171</v>
      </c>
      <c r="E534" s="19" t="s">
        <v>1172</v>
      </c>
      <c r="F534" s="20"/>
      <c r="G534" s="21" t="s">
        <v>27</v>
      </c>
      <c r="H534" s="22" t="s">
        <v>28</v>
      </c>
      <c r="I534" s="23" t="s">
        <v>29</v>
      </c>
      <c r="J534" s="22" t="s">
        <v>1134</v>
      </c>
      <c r="K534" s="22"/>
      <c r="L534" s="22" t="s">
        <v>31</v>
      </c>
      <c r="M534" s="23"/>
      <c r="N534" s="24"/>
      <c r="O534" s="63"/>
      <c r="P534" s="63"/>
      <c r="Q534" s="25" t="s">
        <v>54</v>
      </c>
      <c r="R534" s="26" t="s">
        <v>201</v>
      </c>
      <c r="S534" s="26" t="s">
        <v>44</v>
      </c>
      <c r="T534" s="26" t="s">
        <v>56</v>
      </c>
      <c r="U534" s="26" t="s">
        <v>46</v>
      </c>
      <c r="V534" s="34">
        <v>0</v>
      </c>
      <c r="W534" s="31"/>
      <c r="X534" s="22">
        <v>12</v>
      </c>
      <c r="Y534" s="152"/>
      <c r="Z534" s="139" t="s">
        <v>2950</v>
      </c>
      <c r="AA534" s="155">
        <f>COUNTIF($Z$1:Z534,Z534)</f>
        <v>15</v>
      </c>
      <c r="AB534" s="83">
        <f t="shared" si="328"/>
        <v>32</v>
      </c>
      <c r="AC534" s="122" t="str">
        <f>VLOOKUP(Z534,'module list'!A:B,2,0)</f>
        <v>DO</v>
      </c>
      <c r="AD534" s="122"/>
      <c r="AE534" s="32"/>
      <c r="AF534" s="33" t="s">
        <v>37</v>
      </c>
      <c r="AG534" s="16" t="str">
        <f t="shared" si="320"/>
        <v>12.1.7</v>
      </c>
      <c r="AH534" s="222" t="str">
        <f t="shared" si="316"/>
        <v>POV1115 dry FG clean. outlet FF1101 - close</v>
      </c>
      <c r="AI534" s="224"/>
      <c r="AJ534" s="16" t="str">
        <f t="shared" si="313"/>
        <v>POV1115</v>
      </c>
      <c r="AK534" s="16" t="str">
        <f t="shared" si="321"/>
        <v>P32</v>
      </c>
      <c r="AL534" s="16" t="str">
        <f t="shared" si="317"/>
        <v>POV</v>
      </c>
      <c r="AM534" s="16" t="str">
        <f t="shared" si="322"/>
        <v>1115</v>
      </c>
      <c r="AO534" s="16" t="str">
        <f t="shared" si="323"/>
        <v>_</v>
      </c>
      <c r="AP534" s="16">
        <f t="shared" si="324"/>
        <v>11</v>
      </c>
      <c r="AQ534" s="16" t="str">
        <f t="shared" si="318"/>
        <v>HSL</v>
      </c>
      <c r="AR534" s="16" t="str">
        <f t="shared" si="325"/>
        <v>P32POV1115_HSL</v>
      </c>
      <c r="AS534" s="16" t="str">
        <f t="shared" si="326"/>
        <v>ok</v>
      </c>
      <c r="AW534" s="16" t="str">
        <f t="shared" si="329"/>
        <v/>
      </c>
      <c r="AX534" s="16" t="str">
        <f t="shared" si="330"/>
        <v/>
      </c>
      <c r="AY534" s="16">
        <f t="shared" si="327"/>
        <v>0</v>
      </c>
    </row>
    <row r="535" spans="1:51" ht="15" customHeight="1" x14ac:dyDescent="0.2">
      <c r="A535" s="16" t="str">
        <f t="shared" si="319"/>
        <v>ID-S01AP1030-00533</v>
      </c>
      <c r="B535" s="17">
        <v>533</v>
      </c>
      <c r="C535" s="17"/>
      <c r="D535" s="18" t="s">
        <v>1173</v>
      </c>
      <c r="E535" s="19" t="s">
        <v>1174</v>
      </c>
      <c r="F535" s="20"/>
      <c r="G535" s="21" t="s">
        <v>27</v>
      </c>
      <c r="H535" s="22" t="s">
        <v>28</v>
      </c>
      <c r="I535" s="23" t="s">
        <v>29</v>
      </c>
      <c r="J535" s="22" t="s">
        <v>1134</v>
      </c>
      <c r="K535" s="22"/>
      <c r="L535" s="22" t="s">
        <v>31</v>
      </c>
      <c r="M535" s="23"/>
      <c r="N535" s="24"/>
      <c r="O535" s="63"/>
      <c r="P535" s="63"/>
      <c r="Q535" s="25" t="s">
        <v>42</v>
      </c>
      <c r="R535" s="26" t="s">
        <v>43</v>
      </c>
      <c r="S535" s="26" t="s">
        <v>44</v>
      </c>
      <c r="T535" s="26" t="s">
        <v>45</v>
      </c>
      <c r="U535" s="26" t="s">
        <v>46</v>
      </c>
      <c r="V535" s="34">
        <v>0</v>
      </c>
      <c r="W535" s="31"/>
      <c r="X535" s="22">
        <v>12</v>
      </c>
      <c r="Y535" s="152"/>
      <c r="Z535" s="139" t="s">
        <v>2927</v>
      </c>
      <c r="AA535" s="155">
        <f>COUNTIF($Z$1:Z535,Z535)</f>
        <v>26</v>
      </c>
      <c r="AB535" s="83">
        <f t="shared" si="328"/>
        <v>27</v>
      </c>
      <c r="AC535" s="122" t="str">
        <f>VLOOKUP(Z535,'module list'!A:B,2,0)</f>
        <v>DI</v>
      </c>
      <c r="AD535" s="122"/>
      <c r="AE535" s="32"/>
      <c r="AF535" s="33" t="s">
        <v>37</v>
      </c>
      <c r="AG535" s="16" t="str">
        <f t="shared" si="320"/>
        <v>12.1.8</v>
      </c>
      <c r="AH535" s="222" t="str">
        <f t="shared" si="316"/>
        <v>POV1116 dry FG clean. outlet FF1101 - opened</v>
      </c>
      <c r="AI535" s="224"/>
      <c r="AJ535" s="16" t="str">
        <f t="shared" si="313"/>
        <v>POV1116</v>
      </c>
      <c r="AK535" s="16" t="str">
        <f t="shared" si="321"/>
        <v>P32</v>
      </c>
      <c r="AL535" s="16" t="str">
        <f t="shared" si="317"/>
        <v>POV</v>
      </c>
      <c r="AM535" s="16" t="str">
        <f t="shared" si="322"/>
        <v>1116</v>
      </c>
      <c r="AO535" s="16" t="str">
        <f t="shared" si="323"/>
        <v>_</v>
      </c>
      <c r="AP535" s="16">
        <f t="shared" si="324"/>
        <v>11</v>
      </c>
      <c r="AQ535" s="16" t="str">
        <f t="shared" si="318"/>
        <v>ZSH</v>
      </c>
      <c r="AR535" s="16" t="str">
        <f t="shared" si="325"/>
        <v>P32POV1116_ZSH</v>
      </c>
      <c r="AS535" s="16" t="str">
        <f t="shared" si="326"/>
        <v>ok</v>
      </c>
      <c r="AW535" s="16" t="str">
        <f t="shared" si="329"/>
        <v/>
      </c>
      <c r="AX535" s="16" t="str">
        <f t="shared" si="330"/>
        <v/>
      </c>
      <c r="AY535" s="16">
        <f t="shared" si="327"/>
        <v>0</v>
      </c>
    </row>
    <row r="536" spans="1:51" ht="15" customHeight="1" x14ac:dyDescent="0.2">
      <c r="A536" s="16" t="str">
        <f t="shared" si="319"/>
        <v>ID-S01AP1030-00534</v>
      </c>
      <c r="B536" s="17">
        <v>534</v>
      </c>
      <c r="C536" s="17"/>
      <c r="D536" s="18" t="s">
        <v>1175</v>
      </c>
      <c r="E536" s="19" t="s">
        <v>1176</v>
      </c>
      <c r="F536" s="20"/>
      <c r="G536" s="21" t="s">
        <v>27</v>
      </c>
      <c r="H536" s="22" t="s">
        <v>28</v>
      </c>
      <c r="I536" s="23" t="s">
        <v>29</v>
      </c>
      <c r="J536" s="22" t="s">
        <v>1134</v>
      </c>
      <c r="K536" s="22"/>
      <c r="L536" s="22" t="s">
        <v>31</v>
      </c>
      <c r="M536" s="23"/>
      <c r="N536" s="24"/>
      <c r="O536" s="63"/>
      <c r="P536" s="63"/>
      <c r="Q536" s="25" t="s">
        <v>42</v>
      </c>
      <c r="R536" s="26" t="s">
        <v>43</v>
      </c>
      <c r="S536" s="26" t="s">
        <v>44</v>
      </c>
      <c r="T536" s="26" t="s">
        <v>45</v>
      </c>
      <c r="U536" s="26" t="s">
        <v>46</v>
      </c>
      <c r="V536" s="34">
        <v>0</v>
      </c>
      <c r="W536" s="31"/>
      <c r="X536" s="22">
        <v>12</v>
      </c>
      <c r="Y536" s="152"/>
      <c r="Z536" s="139" t="s">
        <v>2927</v>
      </c>
      <c r="AA536" s="155">
        <f>COUNTIF($Z$1:Z536,Z536)</f>
        <v>27</v>
      </c>
      <c r="AB536" s="83">
        <f t="shared" si="328"/>
        <v>27</v>
      </c>
      <c r="AC536" s="122" t="str">
        <f>VLOOKUP(Z536,'module list'!A:B,2,0)</f>
        <v>DI</v>
      </c>
      <c r="AD536" s="122"/>
      <c r="AE536" s="32"/>
      <c r="AF536" s="33" t="s">
        <v>37</v>
      </c>
      <c r="AG536" s="16" t="str">
        <f t="shared" si="320"/>
        <v>12.1.8</v>
      </c>
      <c r="AH536" s="222" t="str">
        <f t="shared" si="316"/>
        <v>POV1116 dry FG clean. outlet FF1101 - closed</v>
      </c>
      <c r="AI536" s="224"/>
      <c r="AJ536" s="16" t="str">
        <f t="shared" si="313"/>
        <v>POV1116</v>
      </c>
      <c r="AK536" s="16" t="str">
        <f t="shared" si="321"/>
        <v>P32</v>
      </c>
      <c r="AL536" s="16" t="str">
        <f t="shared" si="317"/>
        <v>POV</v>
      </c>
      <c r="AM536" s="16" t="str">
        <f t="shared" si="322"/>
        <v>1116</v>
      </c>
      <c r="AO536" s="16" t="str">
        <f t="shared" si="323"/>
        <v>_</v>
      </c>
      <c r="AP536" s="16">
        <f t="shared" si="324"/>
        <v>11</v>
      </c>
      <c r="AQ536" s="16" t="str">
        <f t="shared" si="318"/>
        <v>ZSL</v>
      </c>
      <c r="AR536" s="16" t="str">
        <f t="shared" si="325"/>
        <v>P32POV1116_ZSL</v>
      </c>
      <c r="AS536" s="16" t="str">
        <f t="shared" si="326"/>
        <v>ok</v>
      </c>
      <c r="AW536" s="16" t="str">
        <f t="shared" si="329"/>
        <v/>
      </c>
      <c r="AX536" s="16" t="str">
        <f t="shared" si="330"/>
        <v/>
      </c>
      <c r="AY536" s="16">
        <f t="shared" si="327"/>
        <v>0</v>
      </c>
    </row>
    <row r="537" spans="1:51" ht="15" customHeight="1" x14ac:dyDescent="0.2">
      <c r="A537" s="16" t="str">
        <f t="shared" si="319"/>
        <v>ID-S01AP1030-00535</v>
      </c>
      <c r="B537" s="17">
        <v>535</v>
      </c>
      <c r="C537" s="17"/>
      <c r="D537" s="18" t="s">
        <v>1177</v>
      </c>
      <c r="E537" s="19" t="s">
        <v>1178</v>
      </c>
      <c r="F537" s="20"/>
      <c r="G537" s="21" t="s">
        <v>27</v>
      </c>
      <c r="H537" s="22" t="s">
        <v>28</v>
      </c>
      <c r="I537" s="23" t="s">
        <v>29</v>
      </c>
      <c r="J537" s="22" t="s">
        <v>1134</v>
      </c>
      <c r="K537" s="22"/>
      <c r="L537" s="22" t="s">
        <v>31</v>
      </c>
      <c r="M537" s="23"/>
      <c r="N537" s="24"/>
      <c r="O537" s="63"/>
      <c r="P537" s="63"/>
      <c r="Q537" s="25" t="s">
        <v>54</v>
      </c>
      <c r="R537" s="26" t="s">
        <v>201</v>
      </c>
      <c r="S537" s="26" t="s">
        <v>44</v>
      </c>
      <c r="T537" s="26" t="s">
        <v>56</v>
      </c>
      <c r="U537" s="26" t="s">
        <v>46</v>
      </c>
      <c r="V537" s="34">
        <v>0</v>
      </c>
      <c r="W537" s="31"/>
      <c r="X537" s="22">
        <v>12</v>
      </c>
      <c r="Y537" s="152"/>
      <c r="Z537" s="139" t="s">
        <v>2950</v>
      </c>
      <c r="AA537" s="155">
        <f>COUNTIF($Z$1:Z537,Z537)</f>
        <v>16</v>
      </c>
      <c r="AB537" s="83">
        <f t="shared" si="328"/>
        <v>32</v>
      </c>
      <c r="AC537" s="122" t="str">
        <f>VLOOKUP(Z537,'module list'!A:B,2,0)</f>
        <v>DO</v>
      </c>
      <c r="AD537" s="122"/>
      <c r="AE537" s="32"/>
      <c r="AF537" s="33" t="s">
        <v>37</v>
      </c>
      <c r="AG537" s="16" t="str">
        <f t="shared" si="320"/>
        <v>12.1.7</v>
      </c>
      <c r="AH537" s="222" t="str">
        <f t="shared" si="316"/>
        <v>POV1116 dry FG clean. outlet FF1101 - open</v>
      </c>
      <c r="AI537" s="224"/>
      <c r="AJ537" s="16" t="str">
        <f t="shared" si="313"/>
        <v>POV1116</v>
      </c>
      <c r="AK537" s="16" t="str">
        <f t="shared" si="321"/>
        <v>P32</v>
      </c>
      <c r="AL537" s="16" t="str">
        <f t="shared" si="317"/>
        <v>POV</v>
      </c>
      <c r="AM537" s="16" t="str">
        <f t="shared" si="322"/>
        <v>1116</v>
      </c>
      <c r="AO537" s="16" t="str">
        <f t="shared" si="323"/>
        <v>_</v>
      </c>
      <c r="AP537" s="16">
        <f t="shared" si="324"/>
        <v>11</v>
      </c>
      <c r="AQ537" s="16" t="str">
        <f t="shared" si="318"/>
        <v>HSH</v>
      </c>
      <c r="AR537" s="16" t="str">
        <f t="shared" si="325"/>
        <v>P32POV1116_HSH</v>
      </c>
      <c r="AS537" s="16" t="str">
        <f t="shared" si="326"/>
        <v>ok</v>
      </c>
      <c r="AW537" s="16" t="str">
        <f t="shared" si="329"/>
        <v/>
      </c>
      <c r="AX537" s="16" t="str">
        <f t="shared" si="330"/>
        <v/>
      </c>
      <c r="AY537" s="16">
        <f t="shared" si="327"/>
        <v>0</v>
      </c>
    </row>
    <row r="538" spans="1:51" ht="15" customHeight="1" x14ac:dyDescent="0.2">
      <c r="A538" s="16" t="str">
        <f t="shared" si="319"/>
        <v>ID-S01AP1030-00536</v>
      </c>
      <c r="B538" s="17">
        <v>536</v>
      </c>
      <c r="C538" s="17"/>
      <c r="D538" s="18" t="s">
        <v>1179</v>
      </c>
      <c r="E538" s="19" t="s">
        <v>1180</v>
      </c>
      <c r="F538" s="20"/>
      <c r="G538" s="21" t="s">
        <v>27</v>
      </c>
      <c r="H538" s="22" t="s">
        <v>28</v>
      </c>
      <c r="I538" s="23" t="s">
        <v>29</v>
      </c>
      <c r="J538" s="22" t="s">
        <v>1134</v>
      </c>
      <c r="K538" s="22"/>
      <c r="L538" s="22" t="s">
        <v>31</v>
      </c>
      <c r="M538" s="23"/>
      <c r="N538" s="24"/>
      <c r="O538" s="63"/>
      <c r="P538" s="63"/>
      <c r="Q538" s="25" t="s">
        <v>54</v>
      </c>
      <c r="R538" s="26" t="s">
        <v>201</v>
      </c>
      <c r="S538" s="26" t="s">
        <v>44</v>
      </c>
      <c r="T538" s="26" t="s">
        <v>56</v>
      </c>
      <c r="U538" s="26" t="s">
        <v>46</v>
      </c>
      <c r="V538" s="34">
        <v>0</v>
      </c>
      <c r="W538" s="31"/>
      <c r="X538" s="22">
        <v>12</v>
      </c>
      <c r="Y538" s="152"/>
      <c r="Z538" s="139" t="s">
        <v>2950</v>
      </c>
      <c r="AA538" s="155">
        <f>COUNTIF($Z$1:Z538,Z538)</f>
        <v>17</v>
      </c>
      <c r="AB538" s="83">
        <f t="shared" si="328"/>
        <v>32</v>
      </c>
      <c r="AC538" s="122" t="str">
        <f>VLOOKUP(Z538,'module list'!A:B,2,0)</f>
        <v>DO</v>
      </c>
      <c r="AD538" s="122"/>
      <c r="AE538" s="32"/>
      <c r="AF538" s="33" t="s">
        <v>37</v>
      </c>
      <c r="AG538" s="16" t="str">
        <f t="shared" si="320"/>
        <v>12.1.7</v>
      </c>
      <c r="AH538" s="222" t="str">
        <f t="shared" si="316"/>
        <v>POV1116 dry FG clean. outlet FF1101 - close</v>
      </c>
      <c r="AI538" s="224"/>
      <c r="AJ538" s="16" t="str">
        <f t="shared" si="313"/>
        <v>POV1116</v>
      </c>
      <c r="AK538" s="16" t="str">
        <f t="shared" si="321"/>
        <v>P32</v>
      </c>
      <c r="AL538" s="16" t="str">
        <f t="shared" si="317"/>
        <v>POV</v>
      </c>
      <c r="AM538" s="16" t="str">
        <f t="shared" si="322"/>
        <v>1116</v>
      </c>
      <c r="AO538" s="16" t="str">
        <f t="shared" si="323"/>
        <v>_</v>
      </c>
      <c r="AP538" s="16">
        <f t="shared" si="324"/>
        <v>11</v>
      </c>
      <c r="AQ538" s="16" t="str">
        <f t="shared" si="318"/>
        <v>HSL</v>
      </c>
      <c r="AR538" s="16" t="str">
        <f t="shared" si="325"/>
        <v>P32POV1116_HSL</v>
      </c>
      <c r="AS538" s="16" t="str">
        <f t="shared" si="326"/>
        <v>ok</v>
      </c>
      <c r="AW538" s="16" t="str">
        <f t="shared" si="329"/>
        <v/>
      </c>
      <c r="AX538" s="16" t="str">
        <f t="shared" si="330"/>
        <v/>
      </c>
      <c r="AY538" s="16">
        <f t="shared" si="327"/>
        <v>0</v>
      </c>
    </row>
    <row r="539" spans="1:51" ht="15" customHeight="1" x14ac:dyDescent="0.2">
      <c r="A539" s="16" t="str">
        <f t="shared" si="319"/>
        <v>ID-S01AP1030-00537</v>
      </c>
      <c r="B539" s="17">
        <v>537</v>
      </c>
      <c r="C539" s="17"/>
      <c r="D539" s="18" t="s">
        <v>1181</v>
      </c>
      <c r="E539" s="19" t="s">
        <v>1182</v>
      </c>
      <c r="F539" s="20"/>
      <c r="G539" s="21" t="s">
        <v>27</v>
      </c>
      <c r="H539" s="22" t="s">
        <v>28</v>
      </c>
      <c r="I539" s="23" t="s">
        <v>29</v>
      </c>
      <c r="J539" s="22" t="s">
        <v>1134</v>
      </c>
      <c r="K539" s="22"/>
      <c r="L539" s="22" t="s">
        <v>31</v>
      </c>
      <c r="M539" s="23"/>
      <c r="N539" s="24"/>
      <c r="O539" s="63"/>
      <c r="P539" s="63"/>
      <c r="Q539" s="25" t="s">
        <v>42</v>
      </c>
      <c r="R539" s="26" t="s">
        <v>43</v>
      </c>
      <c r="S539" s="26" t="s">
        <v>44</v>
      </c>
      <c r="T539" s="26" t="s">
        <v>45</v>
      </c>
      <c r="U539" s="26" t="s">
        <v>46</v>
      </c>
      <c r="V539" s="34">
        <v>0</v>
      </c>
      <c r="W539" s="31"/>
      <c r="X539" s="22">
        <v>12</v>
      </c>
      <c r="Y539" s="152"/>
      <c r="Z539" s="139" t="s">
        <v>2935</v>
      </c>
      <c r="AA539" s="155">
        <f>COUNTIF($Z$1:Z539,Z539)</f>
        <v>10</v>
      </c>
      <c r="AB539" s="83">
        <f t="shared" si="328"/>
        <v>28</v>
      </c>
      <c r="AC539" s="122" t="str">
        <f>VLOOKUP(Z539,'module list'!A:B,2,0)</f>
        <v>DI</v>
      </c>
      <c r="AD539" s="122"/>
      <c r="AE539" s="32"/>
      <c r="AF539" s="33" t="s">
        <v>37</v>
      </c>
      <c r="AG539" s="16" t="str">
        <f t="shared" si="320"/>
        <v>12.1.8</v>
      </c>
      <c r="AH539" s="222" t="str">
        <f t="shared" si="316"/>
        <v>POV1150 preheat dry FG clean. inlet - opened</v>
      </c>
      <c r="AI539" s="224"/>
      <c r="AJ539" s="16" t="str">
        <f t="shared" si="313"/>
        <v>POV1150</v>
      </c>
      <c r="AK539" s="16" t="str">
        <f t="shared" si="321"/>
        <v>P32</v>
      </c>
      <c r="AL539" s="16" t="str">
        <f t="shared" si="317"/>
        <v>POV</v>
      </c>
      <c r="AM539" s="16" t="str">
        <f t="shared" si="322"/>
        <v>1150</v>
      </c>
      <c r="AO539" s="16" t="str">
        <f t="shared" si="323"/>
        <v>_</v>
      </c>
      <c r="AP539" s="16">
        <f t="shared" si="324"/>
        <v>11</v>
      </c>
      <c r="AQ539" s="16" t="str">
        <f t="shared" si="318"/>
        <v>ZSH</v>
      </c>
      <c r="AR539" s="16" t="str">
        <f t="shared" si="325"/>
        <v>P32POV1150_ZSH</v>
      </c>
      <c r="AS539" s="16" t="str">
        <f t="shared" si="326"/>
        <v>ok</v>
      </c>
      <c r="AW539" s="16" t="str">
        <f t="shared" si="329"/>
        <v/>
      </c>
      <c r="AX539" s="16" t="str">
        <f t="shared" si="330"/>
        <v/>
      </c>
      <c r="AY539" s="16">
        <f t="shared" si="327"/>
        <v>0</v>
      </c>
    </row>
    <row r="540" spans="1:51" ht="15" customHeight="1" x14ac:dyDescent="0.2">
      <c r="A540" s="16" t="str">
        <f t="shared" si="319"/>
        <v>ID-S01AP1030-00538</v>
      </c>
      <c r="B540" s="17">
        <v>538</v>
      </c>
      <c r="C540" s="17"/>
      <c r="D540" s="18" t="s">
        <v>1183</v>
      </c>
      <c r="E540" s="19" t="s">
        <v>1184</v>
      </c>
      <c r="F540" s="20"/>
      <c r="G540" s="21" t="s">
        <v>27</v>
      </c>
      <c r="H540" s="22" t="s">
        <v>28</v>
      </c>
      <c r="I540" s="23" t="s">
        <v>29</v>
      </c>
      <c r="J540" s="22" t="s">
        <v>1134</v>
      </c>
      <c r="K540" s="22"/>
      <c r="L540" s="22" t="s">
        <v>31</v>
      </c>
      <c r="M540" s="23"/>
      <c r="N540" s="24"/>
      <c r="O540" s="63"/>
      <c r="P540" s="63"/>
      <c r="Q540" s="25" t="s">
        <v>42</v>
      </c>
      <c r="R540" s="26" t="s">
        <v>43</v>
      </c>
      <c r="S540" s="26" t="s">
        <v>44</v>
      </c>
      <c r="T540" s="26" t="s">
        <v>45</v>
      </c>
      <c r="U540" s="26" t="s">
        <v>46</v>
      </c>
      <c r="V540" s="34">
        <v>0</v>
      </c>
      <c r="W540" s="31"/>
      <c r="X540" s="22">
        <v>12</v>
      </c>
      <c r="Y540" s="152"/>
      <c r="Z540" s="139" t="s">
        <v>2935</v>
      </c>
      <c r="AA540" s="155">
        <f>COUNTIF($Z$1:Z540,Z540)</f>
        <v>11</v>
      </c>
      <c r="AB540" s="83">
        <f t="shared" si="328"/>
        <v>28</v>
      </c>
      <c r="AC540" s="122" t="str">
        <f>VLOOKUP(Z540,'module list'!A:B,2,0)</f>
        <v>DI</v>
      </c>
      <c r="AD540" s="122"/>
      <c r="AE540" s="32"/>
      <c r="AF540" s="33" t="s">
        <v>37</v>
      </c>
      <c r="AG540" s="16" t="str">
        <f t="shared" si="320"/>
        <v>12.1.8</v>
      </c>
      <c r="AH540" s="222" t="str">
        <f t="shared" si="316"/>
        <v>POV1150 preheat dry FG clean. inlet - closed</v>
      </c>
      <c r="AI540" s="224"/>
      <c r="AJ540" s="16" t="str">
        <f t="shared" si="313"/>
        <v>POV1150</v>
      </c>
      <c r="AK540" s="16" t="str">
        <f t="shared" si="321"/>
        <v>P32</v>
      </c>
      <c r="AL540" s="16" t="str">
        <f t="shared" si="317"/>
        <v>POV</v>
      </c>
      <c r="AM540" s="16" t="str">
        <f t="shared" si="322"/>
        <v>1150</v>
      </c>
      <c r="AO540" s="16" t="str">
        <f t="shared" si="323"/>
        <v>_</v>
      </c>
      <c r="AP540" s="16">
        <f t="shared" si="324"/>
        <v>11</v>
      </c>
      <c r="AQ540" s="16" t="str">
        <f t="shared" si="318"/>
        <v>ZSL</v>
      </c>
      <c r="AR540" s="16" t="str">
        <f t="shared" si="325"/>
        <v>P32POV1150_ZSL</v>
      </c>
      <c r="AS540" s="16" t="str">
        <f t="shared" si="326"/>
        <v>ok</v>
      </c>
      <c r="AW540" s="16" t="str">
        <f t="shared" si="329"/>
        <v/>
      </c>
      <c r="AX540" s="16" t="str">
        <f t="shared" si="330"/>
        <v/>
      </c>
      <c r="AY540" s="16">
        <f t="shared" si="327"/>
        <v>0</v>
      </c>
    </row>
    <row r="541" spans="1:51" ht="15" customHeight="1" x14ac:dyDescent="0.2">
      <c r="A541" s="16" t="str">
        <f t="shared" si="319"/>
        <v>ID-S01AP1030-00539</v>
      </c>
      <c r="B541" s="17">
        <v>539</v>
      </c>
      <c r="C541" s="17"/>
      <c r="D541" s="18" t="s">
        <v>1185</v>
      </c>
      <c r="E541" s="19" t="s">
        <v>1186</v>
      </c>
      <c r="F541" s="20"/>
      <c r="G541" s="21" t="s">
        <v>27</v>
      </c>
      <c r="H541" s="22" t="s">
        <v>28</v>
      </c>
      <c r="I541" s="23" t="s">
        <v>29</v>
      </c>
      <c r="J541" s="22" t="s">
        <v>1134</v>
      </c>
      <c r="K541" s="22"/>
      <c r="L541" s="22" t="s">
        <v>31</v>
      </c>
      <c r="M541" s="23"/>
      <c r="N541" s="24"/>
      <c r="O541" s="63"/>
      <c r="P541" s="63"/>
      <c r="Q541" s="25" t="s">
        <v>54</v>
      </c>
      <c r="R541" s="26" t="s">
        <v>201</v>
      </c>
      <c r="S541" s="26" t="s">
        <v>44</v>
      </c>
      <c r="T541" s="26" t="s">
        <v>56</v>
      </c>
      <c r="U541" s="26" t="s">
        <v>46</v>
      </c>
      <c r="V541" s="34">
        <v>0</v>
      </c>
      <c r="W541" s="31"/>
      <c r="X541" s="22">
        <v>12</v>
      </c>
      <c r="Y541" s="152"/>
      <c r="Z541" s="139" t="s">
        <v>2950</v>
      </c>
      <c r="AA541" s="155">
        <f>COUNTIF($Z$1:Z541,Z541)</f>
        <v>18</v>
      </c>
      <c r="AB541" s="83">
        <f t="shared" si="328"/>
        <v>32</v>
      </c>
      <c r="AC541" s="122" t="str">
        <f>VLOOKUP(Z541,'module list'!A:B,2,0)</f>
        <v>DO</v>
      </c>
      <c r="AD541" s="122"/>
      <c r="AE541" s="32"/>
      <c r="AF541" s="33" t="s">
        <v>37</v>
      </c>
      <c r="AG541" s="16" t="str">
        <f t="shared" si="320"/>
        <v>12.1.7</v>
      </c>
      <c r="AH541" s="222" t="str">
        <f t="shared" si="316"/>
        <v>POV1150 preheat dry FG clean. inlet - open</v>
      </c>
      <c r="AI541" s="224"/>
      <c r="AJ541" s="16" t="str">
        <f t="shared" si="313"/>
        <v>POV1150</v>
      </c>
      <c r="AK541" s="16" t="str">
        <f t="shared" si="321"/>
        <v>P32</v>
      </c>
      <c r="AL541" s="16" t="str">
        <f t="shared" si="317"/>
        <v>POV</v>
      </c>
      <c r="AM541" s="16" t="str">
        <f t="shared" si="322"/>
        <v>1150</v>
      </c>
      <c r="AO541" s="16" t="str">
        <f t="shared" si="323"/>
        <v>_</v>
      </c>
      <c r="AP541" s="16">
        <f t="shared" si="324"/>
        <v>11</v>
      </c>
      <c r="AQ541" s="16" t="str">
        <f t="shared" si="318"/>
        <v>HSH</v>
      </c>
      <c r="AR541" s="16" t="str">
        <f t="shared" si="325"/>
        <v>P32POV1150_HSH</v>
      </c>
      <c r="AS541" s="16" t="str">
        <f t="shared" si="326"/>
        <v>ok</v>
      </c>
      <c r="AW541" s="16" t="str">
        <f t="shared" si="329"/>
        <v/>
      </c>
      <c r="AX541" s="16" t="str">
        <f t="shared" si="330"/>
        <v/>
      </c>
      <c r="AY541" s="16">
        <f t="shared" si="327"/>
        <v>0</v>
      </c>
    </row>
    <row r="542" spans="1:51" ht="15" customHeight="1" x14ac:dyDescent="0.2">
      <c r="A542" s="16" t="str">
        <f t="shared" si="319"/>
        <v>ID-S01AP1030-00540</v>
      </c>
      <c r="B542" s="17">
        <v>540</v>
      </c>
      <c r="C542" s="17"/>
      <c r="D542" s="18" t="s">
        <v>1187</v>
      </c>
      <c r="E542" s="19" t="s">
        <v>1188</v>
      </c>
      <c r="F542" s="20"/>
      <c r="G542" s="21" t="s">
        <v>27</v>
      </c>
      <c r="H542" s="22" t="s">
        <v>28</v>
      </c>
      <c r="I542" s="23" t="s">
        <v>29</v>
      </c>
      <c r="J542" s="22" t="s">
        <v>1134</v>
      </c>
      <c r="K542" s="22"/>
      <c r="L542" s="22" t="s">
        <v>31</v>
      </c>
      <c r="M542" s="23"/>
      <c r="N542" s="24"/>
      <c r="O542" s="63"/>
      <c r="P542" s="63"/>
      <c r="Q542" s="25" t="s">
        <v>54</v>
      </c>
      <c r="R542" s="26" t="s">
        <v>201</v>
      </c>
      <c r="S542" s="26" t="s">
        <v>44</v>
      </c>
      <c r="T542" s="26" t="s">
        <v>56</v>
      </c>
      <c r="U542" s="26" t="s">
        <v>46</v>
      </c>
      <c r="V542" s="34">
        <v>0</v>
      </c>
      <c r="W542" s="31"/>
      <c r="X542" s="22">
        <v>12</v>
      </c>
      <c r="Y542" s="152"/>
      <c r="Z542" s="139" t="s">
        <v>2950</v>
      </c>
      <c r="AA542" s="155">
        <f>COUNTIF($Z$1:Z542,Z542)</f>
        <v>19</v>
      </c>
      <c r="AB542" s="83">
        <f t="shared" si="328"/>
        <v>32</v>
      </c>
      <c r="AC542" s="122" t="str">
        <f>VLOOKUP(Z542,'module list'!A:B,2,0)</f>
        <v>DO</v>
      </c>
      <c r="AD542" s="122"/>
      <c r="AE542" s="32"/>
      <c r="AF542" s="33" t="s">
        <v>37</v>
      </c>
      <c r="AG542" s="16" t="str">
        <f t="shared" si="320"/>
        <v>12.1.7</v>
      </c>
      <c r="AH542" s="222" t="str">
        <f t="shared" si="316"/>
        <v>POV1150 preheat dry FG clean. inlet - close</v>
      </c>
      <c r="AI542" s="224"/>
      <c r="AJ542" s="16" t="str">
        <f t="shared" si="313"/>
        <v>POV1150</v>
      </c>
      <c r="AK542" s="16" t="str">
        <f t="shared" si="321"/>
        <v>P32</v>
      </c>
      <c r="AL542" s="16" t="str">
        <f t="shared" si="317"/>
        <v>POV</v>
      </c>
      <c r="AM542" s="16" t="str">
        <f t="shared" si="322"/>
        <v>1150</v>
      </c>
      <c r="AO542" s="16" t="str">
        <f t="shared" si="323"/>
        <v>_</v>
      </c>
      <c r="AP542" s="16">
        <f t="shared" si="324"/>
        <v>11</v>
      </c>
      <c r="AQ542" s="16" t="str">
        <f t="shared" si="318"/>
        <v>HSL</v>
      </c>
      <c r="AR542" s="16" t="str">
        <f t="shared" si="325"/>
        <v>P32POV1150_HSL</v>
      </c>
      <c r="AS542" s="16" t="str">
        <f t="shared" si="326"/>
        <v>ok</v>
      </c>
      <c r="AW542" s="16" t="str">
        <f t="shared" si="329"/>
        <v/>
      </c>
      <c r="AX542" s="16" t="str">
        <f t="shared" si="330"/>
        <v/>
      </c>
      <c r="AY542" s="16">
        <f t="shared" si="327"/>
        <v>0</v>
      </c>
    </row>
    <row r="543" spans="1:51" ht="15" customHeight="1" x14ac:dyDescent="0.2">
      <c r="A543" s="16" t="str">
        <f t="shared" si="319"/>
        <v>ID-S01AP1030-00541</v>
      </c>
      <c r="B543" s="17">
        <v>541</v>
      </c>
      <c r="C543" s="17"/>
      <c r="D543" s="18" t="s">
        <v>1189</v>
      </c>
      <c r="E543" s="19" t="s">
        <v>1190</v>
      </c>
      <c r="F543" s="20"/>
      <c r="G543" s="21" t="s">
        <v>27</v>
      </c>
      <c r="H543" s="22" t="s">
        <v>28</v>
      </c>
      <c r="I543" s="23" t="s">
        <v>29</v>
      </c>
      <c r="J543" s="22" t="s">
        <v>1191</v>
      </c>
      <c r="K543" s="22"/>
      <c r="L543" s="22" t="s">
        <v>31</v>
      </c>
      <c r="M543" s="23"/>
      <c r="N543" s="24"/>
      <c r="O543" s="63"/>
      <c r="P543" s="63"/>
      <c r="Q543" s="25" t="s">
        <v>42</v>
      </c>
      <c r="R543" s="26" t="s">
        <v>43</v>
      </c>
      <c r="S543" s="26" t="s">
        <v>44</v>
      </c>
      <c r="T543" s="26" t="s">
        <v>45</v>
      </c>
      <c r="U543" s="26" t="s">
        <v>46</v>
      </c>
      <c r="V543" s="34">
        <v>0</v>
      </c>
      <c r="W543" s="31"/>
      <c r="X543" s="22">
        <v>12</v>
      </c>
      <c r="Y543" s="152"/>
      <c r="Z543" s="139" t="s">
        <v>2935</v>
      </c>
      <c r="AA543" s="155">
        <f>COUNTIF($Z$1:Z543,Z543)</f>
        <v>12</v>
      </c>
      <c r="AB543" s="83">
        <f t="shared" si="328"/>
        <v>28</v>
      </c>
      <c r="AC543" s="122" t="str">
        <f>VLOOKUP(Z543,'module list'!A:B,2,0)</f>
        <v>DI</v>
      </c>
      <c r="AD543" s="122"/>
      <c r="AE543" s="32"/>
      <c r="AF543" s="33" t="s">
        <v>37</v>
      </c>
      <c r="AG543" s="16" t="str">
        <f t="shared" si="320"/>
        <v>12.1.8</v>
      </c>
      <c r="AH543" s="222" t="str">
        <f t="shared" si="316"/>
        <v>POV1155 preheat dry FG clean. outlet - opened</v>
      </c>
      <c r="AI543" s="224"/>
      <c r="AJ543" s="16" t="str">
        <f t="shared" si="313"/>
        <v>POV1155</v>
      </c>
      <c r="AK543" s="16" t="str">
        <f t="shared" si="321"/>
        <v>P32</v>
      </c>
      <c r="AL543" s="16" t="str">
        <f t="shared" si="317"/>
        <v>POV</v>
      </c>
      <c r="AM543" s="16" t="str">
        <f t="shared" si="322"/>
        <v>1155</v>
      </c>
      <c r="AO543" s="16" t="str">
        <f t="shared" si="323"/>
        <v>_</v>
      </c>
      <c r="AP543" s="16">
        <f t="shared" si="324"/>
        <v>11</v>
      </c>
      <c r="AQ543" s="16" t="str">
        <f t="shared" si="318"/>
        <v>ZSH</v>
      </c>
      <c r="AR543" s="16" t="str">
        <f t="shared" si="325"/>
        <v>P32POV1155_ZSH</v>
      </c>
      <c r="AS543" s="16" t="str">
        <f t="shared" si="326"/>
        <v>ok</v>
      </c>
      <c r="AW543" s="16" t="str">
        <f t="shared" si="329"/>
        <v/>
      </c>
      <c r="AX543" s="16" t="str">
        <f t="shared" si="330"/>
        <v/>
      </c>
      <c r="AY543" s="16">
        <f t="shared" si="327"/>
        <v>0</v>
      </c>
    </row>
    <row r="544" spans="1:51" ht="15" customHeight="1" x14ac:dyDescent="0.2">
      <c r="A544" s="16" t="str">
        <f t="shared" si="319"/>
        <v>ID-S01AP1030-00542</v>
      </c>
      <c r="B544" s="17">
        <v>542</v>
      </c>
      <c r="C544" s="17"/>
      <c r="D544" s="18" t="s">
        <v>1192</v>
      </c>
      <c r="E544" s="19" t="s">
        <v>1193</v>
      </c>
      <c r="F544" s="20"/>
      <c r="G544" s="21" t="s">
        <v>27</v>
      </c>
      <c r="H544" s="22" t="s">
        <v>28</v>
      </c>
      <c r="I544" s="23" t="s">
        <v>29</v>
      </c>
      <c r="J544" s="22" t="s">
        <v>1191</v>
      </c>
      <c r="K544" s="22"/>
      <c r="L544" s="22" t="s">
        <v>31</v>
      </c>
      <c r="M544" s="23"/>
      <c r="N544" s="24"/>
      <c r="O544" s="63"/>
      <c r="P544" s="63"/>
      <c r="Q544" s="25" t="s">
        <v>42</v>
      </c>
      <c r="R544" s="26" t="s">
        <v>43</v>
      </c>
      <c r="S544" s="26" t="s">
        <v>44</v>
      </c>
      <c r="T544" s="26" t="s">
        <v>45</v>
      </c>
      <c r="U544" s="26" t="s">
        <v>46</v>
      </c>
      <c r="V544" s="34">
        <v>0</v>
      </c>
      <c r="W544" s="31"/>
      <c r="X544" s="22">
        <v>12</v>
      </c>
      <c r="Y544" s="152"/>
      <c r="Z544" s="139" t="s">
        <v>2935</v>
      </c>
      <c r="AA544" s="155">
        <f>COUNTIF($Z$1:Z544,Z544)</f>
        <v>13</v>
      </c>
      <c r="AB544" s="83">
        <f t="shared" si="328"/>
        <v>28</v>
      </c>
      <c r="AC544" s="122" t="str">
        <f>VLOOKUP(Z544,'module list'!A:B,2,0)</f>
        <v>DI</v>
      </c>
      <c r="AD544" s="122"/>
      <c r="AE544" s="32"/>
      <c r="AF544" s="33" t="s">
        <v>37</v>
      </c>
      <c r="AG544" s="16" t="str">
        <f t="shared" si="320"/>
        <v>12.1.8</v>
      </c>
      <c r="AH544" s="222" t="str">
        <f t="shared" si="316"/>
        <v>POV1155 preheat dry FG clean. outlet - closed</v>
      </c>
      <c r="AI544" s="224"/>
      <c r="AJ544" s="16" t="str">
        <f t="shared" si="313"/>
        <v>POV1155</v>
      </c>
      <c r="AK544" s="16" t="str">
        <f t="shared" si="321"/>
        <v>P32</v>
      </c>
      <c r="AL544" s="16" t="str">
        <f t="shared" si="317"/>
        <v>POV</v>
      </c>
      <c r="AM544" s="16" t="str">
        <f t="shared" si="322"/>
        <v>1155</v>
      </c>
      <c r="AO544" s="16" t="str">
        <f t="shared" si="323"/>
        <v>_</v>
      </c>
      <c r="AP544" s="16">
        <f t="shared" si="324"/>
        <v>11</v>
      </c>
      <c r="AQ544" s="16" t="str">
        <f t="shared" si="318"/>
        <v>ZSL</v>
      </c>
      <c r="AR544" s="16" t="str">
        <f t="shared" si="325"/>
        <v>P32POV1155_ZSL</v>
      </c>
      <c r="AS544" s="16" t="str">
        <f t="shared" si="326"/>
        <v>ok</v>
      </c>
      <c r="AW544" s="16" t="str">
        <f t="shared" si="329"/>
        <v/>
      </c>
      <c r="AX544" s="16" t="str">
        <f t="shared" si="330"/>
        <v/>
      </c>
      <c r="AY544" s="16">
        <f t="shared" si="327"/>
        <v>0</v>
      </c>
    </row>
    <row r="545" spans="1:51" ht="15" customHeight="1" x14ac:dyDescent="0.2">
      <c r="A545" s="16" t="str">
        <f t="shared" si="319"/>
        <v>ID-S01AP1030-00543</v>
      </c>
      <c r="B545" s="17">
        <v>543</v>
      </c>
      <c r="C545" s="17"/>
      <c r="D545" s="18" t="s">
        <v>1194</v>
      </c>
      <c r="E545" s="19" t="s">
        <v>1195</v>
      </c>
      <c r="F545" s="20"/>
      <c r="G545" s="21" t="s">
        <v>27</v>
      </c>
      <c r="H545" s="22" t="s">
        <v>28</v>
      </c>
      <c r="I545" s="23" t="s">
        <v>29</v>
      </c>
      <c r="J545" s="22" t="s">
        <v>1191</v>
      </c>
      <c r="K545" s="22"/>
      <c r="L545" s="22" t="s">
        <v>31</v>
      </c>
      <c r="M545" s="23"/>
      <c r="N545" s="24"/>
      <c r="O545" s="63"/>
      <c r="P545" s="63"/>
      <c r="Q545" s="25" t="s">
        <v>54</v>
      </c>
      <c r="R545" s="26" t="s">
        <v>201</v>
      </c>
      <c r="S545" s="26" t="s">
        <v>44</v>
      </c>
      <c r="T545" s="26" t="s">
        <v>56</v>
      </c>
      <c r="U545" s="26" t="s">
        <v>46</v>
      </c>
      <c r="V545" s="34">
        <v>0</v>
      </c>
      <c r="W545" s="31"/>
      <c r="X545" s="22">
        <v>12</v>
      </c>
      <c r="Y545" s="152"/>
      <c r="Z545" s="139" t="s">
        <v>2950</v>
      </c>
      <c r="AA545" s="155">
        <f>COUNTIF($Z$1:Z545,Z545)</f>
        <v>20</v>
      </c>
      <c r="AB545" s="83">
        <f t="shared" si="328"/>
        <v>32</v>
      </c>
      <c r="AC545" s="122" t="str">
        <f>VLOOKUP(Z545,'module list'!A:B,2,0)</f>
        <v>DO</v>
      </c>
      <c r="AD545" s="122"/>
      <c r="AE545" s="32"/>
      <c r="AF545" s="33" t="s">
        <v>37</v>
      </c>
      <c r="AG545" s="16" t="str">
        <f t="shared" si="320"/>
        <v>12.1.7</v>
      </c>
      <c r="AH545" s="222" t="str">
        <f t="shared" si="316"/>
        <v>POV1155 preheat dry FG clean. outlet - open</v>
      </c>
      <c r="AI545" s="224"/>
      <c r="AJ545" s="16" t="str">
        <f t="shared" si="313"/>
        <v>POV1155</v>
      </c>
      <c r="AK545" s="16" t="str">
        <f t="shared" si="321"/>
        <v>P32</v>
      </c>
      <c r="AL545" s="16" t="str">
        <f t="shared" si="317"/>
        <v>POV</v>
      </c>
      <c r="AM545" s="16" t="str">
        <f t="shared" si="322"/>
        <v>1155</v>
      </c>
      <c r="AO545" s="16" t="str">
        <f t="shared" si="323"/>
        <v>_</v>
      </c>
      <c r="AP545" s="16">
        <f t="shared" si="324"/>
        <v>11</v>
      </c>
      <c r="AQ545" s="16" t="str">
        <f t="shared" si="318"/>
        <v>HSH</v>
      </c>
      <c r="AR545" s="16" t="str">
        <f t="shared" si="325"/>
        <v>P32POV1155_HSH</v>
      </c>
      <c r="AS545" s="16" t="str">
        <f t="shared" si="326"/>
        <v>ok</v>
      </c>
      <c r="AW545" s="16" t="str">
        <f t="shared" si="329"/>
        <v/>
      </c>
      <c r="AX545" s="16" t="str">
        <f t="shared" si="330"/>
        <v/>
      </c>
      <c r="AY545" s="16">
        <f t="shared" si="327"/>
        <v>0</v>
      </c>
    </row>
    <row r="546" spans="1:51" ht="15" customHeight="1" x14ac:dyDescent="0.2">
      <c r="A546" s="16" t="str">
        <f t="shared" si="319"/>
        <v>ID-S01AP1030-00544</v>
      </c>
      <c r="B546" s="17">
        <v>544</v>
      </c>
      <c r="C546" s="17"/>
      <c r="D546" s="18" t="s">
        <v>1196</v>
      </c>
      <c r="E546" s="19" t="s">
        <v>1197</v>
      </c>
      <c r="F546" s="20"/>
      <c r="G546" s="21" t="s">
        <v>27</v>
      </c>
      <c r="H546" s="22" t="s">
        <v>28</v>
      </c>
      <c r="I546" s="23" t="s">
        <v>29</v>
      </c>
      <c r="J546" s="22" t="s">
        <v>1191</v>
      </c>
      <c r="K546" s="22"/>
      <c r="L546" s="22" t="s">
        <v>31</v>
      </c>
      <c r="M546" s="23"/>
      <c r="N546" s="24"/>
      <c r="O546" s="63"/>
      <c r="P546" s="63"/>
      <c r="Q546" s="25" t="s">
        <v>54</v>
      </c>
      <c r="R546" s="26" t="s">
        <v>201</v>
      </c>
      <c r="S546" s="26" t="s">
        <v>44</v>
      </c>
      <c r="T546" s="26" t="s">
        <v>56</v>
      </c>
      <c r="U546" s="26" t="s">
        <v>46</v>
      </c>
      <c r="V546" s="34">
        <v>0</v>
      </c>
      <c r="W546" s="31"/>
      <c r="X546" s="22">
        <v>12</v>
      </c>
      <c r="Y546" s="152"/>
      <c r="Z546" s="139" t="s">
        <v>2950</v>
      </c>
      <c r="AA546" s="155">
        <f>COUNTIF($Z$1:Z546,Z546)</f>
        <v>21</v>
      </c>
      <c r="AB546" s="83">
        <f t="shared" si="328"/>
        <v>32</v>
      </c>
      <c r="AC546" s="122" t="str">
        <f>VLOOKUP(Z546,'module list'!A:B,2,0)</f>
        <v>DO</v>
      </c>
      <c r="AD546" s="122"/>
      <c r="AE546" s="32"/>
      <c r="AF546" s="33" t="s">
        <v>37</v>
      </c>
      <c r="AG546" s="16" t="str">
        <f t="shared" si="320"/>
        <v>12.1.7</v>
      </c>
      <c r="AH546" s="222" t="str">
        <f t="shared" si="316"/>
        <v>POV1155 preheat dry FG clean. outlet - close</v>
      </c>
      <c r="AI546" s="224"/>
      <c r="AJ546" s="16" t="str">
        <f t="shared" si="313"/>
        <v>POV1155</v>
      </c>
      <c r="AK546" s="16" t="str">
        <f t="shared" si="321"/>
        <v>P32</v>
      </c>
      <c r="AL546" s="16" t="str">
        <f t="shared" si="317"/>
        <v>POV</v>
      </c>
      <c r="AM546" s="16" t="str">
        <f t="shared" si="322"/>
        <v>1155</v>
      </c>
      <c r="AO546" s="16" t="str">
        <f t="shared" si="323"/>
        <v>_</v>
      </c>
      <c r="AP546" s="16">
        <f t="shared" si="324"/>
        <v>11</v>
      </c>
      <c r="AQ546" s="16" t="str">
        <f t="shared" si="318"/>
        <v>HSL</v>
      </c>
      <c r="AR546" s="16" t="str">
        <f t="shared" si="325"/>
        <v>P32POV1155_HSL</v>
      </c>
      <c r="AS546" s="16" t="str">
        <f t="shared" si="326"/>
        <v>ok</v>
      </c>
      <c r="AW546" s="16" t="str">
        <f t="shared" si="329"/>
        <v/>
      </c>
      <c r="AX546" s="16" t="str">
        <f t="shared" si="330"/>
        <v/>
      </c>
      <c r="AY546" s="16">
        <f t="shared" si="327"/>
        <v>0</v>
      </c>
    </row>
    <row r="547" spans="1:51" ht="15" customHeight="1" x14ac:dyDescent="0.2">
      <c r="A547" s="16" t="str">
        <f t="shared" si="319"/>
        <v>ID-S01AP1030-00545</v>
      </c>
      <c r="B547" s="17">
        <v>545</v>
      </c>
      <c r="C547" s="17"/>
      <c r="D547" s="18" t="s">
        <v>1198</v>
      </c>
      <c r="E547" s="19" t="s">
        <v>1199</v>
      </c>
      <c r="F547" s="20"/>
      <c r="G547" s="21" t="s">
        <v>27</v>
      </c>
      <c r="H547" s="22" t="s">
        <v>28</v>
      </c>
      <c r="I547" s="23" t="s">
        <v>29</v>
      </c>
      <c r="J547" s="22" t="s">
        <v>1134</v>
      </c>
      <c r="K547" s="22"/>
      <c r="L547" s="22" t="s">
        <v>31</v>
      </c>
      <c r="M547" s="23"/>
      <c r="N547" s="24"/>
      <c r="O547" s="63"/>
      <c r="P547" s="63"/>
      <c r="Q547" s="25" t="s">
        <v>42</v>
      </c>
      <c r="R547" s="26" t="s">
        <v>43</v>
      </c>
      <c r="S547" s="26" t="s">
        <v>51</v>
      </c>
      <c r="T547" s="26" t="s">
        <v>45</v>
      </c>
      <c r="U547" s="26" t="s">
        <v>46</v>
      </c>
      <c r="V547" s="34">
        <v>0</v>
      </c>
      <c r="W547" s="31"/>
      <c r="X547" s="22">
        <v>12</v>
      </c>
      <c r="Y547" s="152"/>
      <c r="Z547" s="139" t="s">
        <v>2935</v>
      </c>
      <c r="AA547" s="155">
        <f>COUNTIF($Z$1:Z547,Z547)</f>
        <v>14</v>
      </c>
      <c r="AB547" s="83">
        <f t="shared" si="328"/>
        <v>28</v>
      </c>
      <c r="AC547" s="122" t="str">
        <f>VLOOKUP(Z547,'module list'!A:B,2,0)</f>
        <v>DI</v>
      </c>
      <c r="AD547" s="122"/>
      <c r="AE547" s="32"/>
      <c r="AF547" s="33" t="s">
        <v>37</v>
      </c>
      <c r="AG547" s="16" t="str">
        <f t="shared" si="320"/>
        <v>12.1.8</v>
      </c>
      <c r="AH547" s="222" t="str">
        <f t="shared" si="316"/>
        <v>L PSL1300 dry FG clean. compr.air</v>
      </c>
      <c r="AI547" s="224"/>
      <c r="AJ547" s="16" t="str">
        <f t="shared" si="313"/>
        <v>L</v>
      </c>
      <c r="AK547" s="16" t="str">
        <f t="shared" si="321"/>
        <v>P32</v>
      </c>
      <c r="AL547" s="16" t="str">
        <f>MID(D547,4,3)</f>
        <v>PSL</v>
      </c>
      <c r="AM547" s="16" t="str">
        <f t="shared" si="322"/>
        <v>1300</v>
      </c>
      <c r="AN547" s="16" t="str">
        <f t="shared" ref="AN547" si="331">MID(D547,12,1)</f>
        <v/>
      </c>
      <c r="AO547" s="16" t="str">
        <f t="shared" si="323"/>
        <v/>
      </c>
      <c r="AP547" s="16" t="str">
        <f t="shared" si="324"/>
        <v/>
      </c>
      <c r="AQ547" s="226"/>
      <c r="AR547" s="16" t="str">
        <f t="shared" si="325"/>
        <v>P32PSL1300</v>
      </c>
      <c r="AS547" s="16" t="str">
        <f t="shared" si="326"/>
        <v>ok</v>
      </c>
      <c r="AW547" s="16" t="str">
        <f t="shared" si="329"/>
        <v/>
      </c>
      <c r="AX547" s="16" t="str">
        <f t="shared" si="330"/>
        <v/>
      </c>
      <c r="AY547" s="16">
        <f t="shared" si="327"/>
        <v>0</v>
      </c>
    </row>
    <row r="548" spans="1:51" ht="15" customHeight="1" x14ac:dyDescent="0.2">
      <c r="A548" s="16" t="str">
        <f t="shared" si="319"/>
        <v>ID-S01AP1030-00546</v>
      </c>
      <c r="B548" s="17">
        <v>546</v>
      </c>
      <c r="C548" s="17"/>
      <c r="D548" s="18" t="s">
        <v>1200</v>
      </c>
      <c r="E548" s="19" t="s">
        <v>1201</v>
      </c>
      <c r="F548" s="20"/>
      <c r="G548" s="21" t="s">
        <v>27</v>
      </c>
      <c r="H548" s="22" t="s">
        <v>28</v>
      </c>
      <c r="I548" s="23" t="s">
        <v>29</v>
      </c>
      <c r="J548" s="22" t="s">
        <v>1202</v>
      </c>
      <c r="K548" s="22"/>
      <c r="L548" s="22" t="s">
        <v>31</v>
      </c>
      <c r="M548" s="23"/>
      <c r="N548" s="24"/>
      <c r="O548" s="63"/>
      <c r="P548" s="63"/>
      <c r="Q548" s="25" t="s">
        <v>32</v>
      </c>
      <c r="R548" s="26" t="s">
        <v>33</v>
      </c>
      <c r="S548" s="29">
        <v>-1500</v>
      </c>
      <c r="T548" s="28" t="s">
        <v>35</v>
      </c>
      <c r="U548" s="27" t="s">
        <v>34</v>
      </c>
      <c r="V548" s="30" t="s">
        <v>217</v>
      </c>
      <c r="W548" s="31"/>
      <c r="X548" s="22">
        <v>12</v>
      </c>
      <c r="Y548" s="152"/>
      <c r="Z548" s="139" t="s">
        <v>2965</v>
      </c>
      <c r="AA548" s="155">
        <f>COUNTIF($Z$1:Z548,Z548)</f>
        <v>13</v>
      </c>
      <c r="AB548" s="83">
        <f t="shared" si="328"/>
        <v>15</v>
      </c>
      <c r="AC548" s="122" t="str">
        <f>VLOOKUP(Z548,'module list'!A:B,2,0)</f>
        <v>AI</v>
      </c>
      <c r="AD548" s="122"/>
      <c r="AE548" s="32"/>
      <c r="AF548" s="33" t="s">
        <v>37</v>
      </c>
      <c r="AG548" s="16" t="str">
        <f t="shared" si="320"/>
        <v>12.1.6</v>
      </c>
      <c r="AH548" s="222" t="str">
        <f t="shared" si="316"/>
        <v>PT1101 dry FG clean. outlet</v>
      </c>
      <c r="AI548" s="224"/>
      <c r="AJ548" s="16" t="str">
        <f t="shared" si="313"/>
        <v>PT1101</v>
      </c>
      <c r="AK548" s="16" t="str">
        <f t="shared" si="321"/>
        <v>P32</v>
      </c>
      <c r="AL548" s="16" t="str">
        <f t="shared" ref="AL548:AL564" si="332">MID(D548,4,2)</f>
        <v>PI</v>
      </c>
      <c r="AM548" s="16" t="str">
        <f t="shared" si="322"/>
        <v>1101</v>
      </c>
      <c r="AN548" s="16" t="str">
        <f t="shared" ref="AN548:AN580" si="333">MID(D548,10,1)</f>
        <v/>
      </c>
      <c r="AO548" s="16" t="str">
        <f t="shared" si="323"/>
        <v/>
      </c>
      <c r="AP548" s="16" t="str">
        <f t="shared" si="324"/>
        <v/>
      </c>
      <c r="AQ548" s="226"/>
      <c r="AR548" s="16" t="str">
        <f t="shared" si="325"/>
        <v>P32PI1101</v>
      </c>
      <c r="AS548" s="16" t="str">
        <f t="shared" si="326"/>
        <v>ok</v>
      </c>
      <c r="AW548" s="16">
        <f t="shared" si="329"/>
        <v>-1500</v>
      </c>
      <c r="AX548" s="16" t="str">
        <f t="shared" si="330"/>
        <v>0</v>
      </c>
      <c r="AY548" s="16" t="str">
        <f t="shared" si="327"/>
        <v>mmH20</v>
      </c>
    </row>
    <row r="549" spans="1:51" ht="15" customHeight="1" x14ac:dyDescent="0.2">
      <c r="A549" s="16" t="str">
        <f t="shared" si="319"/>
        <v>ID-S01AP1030-00547</v>
      </c>
      <c r="B549" s="17">
        <v>547</v>
      </c>
      <c r="C549" s="17"/>
      <c r="D549" s="18" t="s">
        <v>1203</v>
      </c>
      <c r="E549" s="19" t="s">
        <v>1204</v>
      </c>
      <c r="F549" s="20"/>
      <c r="G549" s="21" t="s">
        <v>27</v>
      </c>
      <c r="H549" s="22" t="s">
        <v>28</v>
      </c>
      <c r="I549" s="23" t="s">
        <v>29</v>
      </c>
      <c r="J549" s="22" t="s">
        <v>41</v>
      </c>
      <c r="K549" s="22"/>
      <c r="L549" s="22" t="s">
        <v>31</v>
      </c>
      <c r="M549" s="23"/>
      <c r="N549" s="24"/>
      <c r="O549" s="63"/>
      <c r="P549" s="63"/>
      <c r="Q549" s="25" t="s">
        <v>42</v>
      </c>
      <c r="R549" s="26" t="s">
        <v>43</v>
      </c>
      <c r="S549" s="26" t="s">
        <v>44</v>
      </c>
      <c r="T549" s="26" t="s">
        <v>45</v>
      </c>
      <c r="U549" s="26" t="s">
        <v>46</v>
      </c>
      <c r="V549" s="34">
        <v>0</v>
      </c>
      <c r="W549" s="31"/>
      <c r="X549" s="22">
        <v>12</v>
      </c>
      <c r="Y549" s="152"/>
      <c r="Z549" s="139" t="s">
        <v>2922</v>
      </c>
      <c r="AA549" s="155">
        <f>COUNTIF($Z$1:Z549,Z549)</f>
        <v>15</v>
      </c>
      <c r="AB549" s="83">
        <f t="shared" si="328"/>
        <v>29</v>
      </c>
      <c r="AC549" s="122" t="str">
        <f>VLOOKUP(Z549,'module list'!A:B,2,0)</f>
        <v>DI</v>
      </c>
      <c r="AD549" s="122" t="s">
        <v>3028</v>
      </c>
      <c r="AE549" s="32"/>
      <c r="AF549" s="33" t="s">
        <v>37</v>
      </c>
      <c r="AG549" s="16" t="str">
        <f t="shared" si="320"/>
        <v>12.1.3</v>
      </c>
      <c r="AH549" s="222" t="str">
        <f t="shared" si="316"/>
        <v>RV1121 dry FG clean. dust from Unit1 - in remote</v>
      </c>
      <c r="AI549" s="224"/>
      <c r="AJ549" s="16" t="str">
        <f t="shared" si="313"/>
        <v>RV1121</v>
      </c>
      <c r="AK549" s="16" t="str">
        <f t="shared" si="321"/>
        <v>P32</v>
      </c>
      <c r="AL549" s="16" t="str">
        <f t="shared" si="332"/>
        <v>RV</v>
      </c>
      <c r="AM549" s="16" t="str">
        <f t="shared" si="322"/>
        <v>1121</v>
      </c>
      <c r="AO549" s="16" t="str">
        <f t="shared" si="323"/>
        <v>_</v>
      </c>
      <c r="AP549" s="16">
        <f t="shared" si="324"/>
        <v>10</v>
      </c>
      <c r="AQ549" s="16" t="str">
        <f t="shared" ref="AQ549:AQ564" si="334">RIGHT(D549,LEN(D549)-FIND("_",D549))</f>
        <v>YLRE</v>
      </c>
      <c r="AR549" s="16" t="str">
        <f t="shared" si="325"/>
        <v>P32RV1121_YLRE</v>
      </c>
      <c r="AS549" s="16" t="str">
        <f t="shared" si="326"/>
        <v>ok</v>
      </c>
      <c r="AW549" s="16" t="str">
        <f t="shared" si="329"/>
        <v/>
      </c>
      <c r="AX549" s="16" t="str">
        <f t="shared" si="330"/>
        <v/>
      </c>
      <c r="AY549" s="16">
        <f t="shared" si="327"/>
        <v>0</v>
      </c>
    </row>
    <row r="550" spans="1:51" ht="15" customHeight="1" x14ac:dyDescent="0.2">
      <c r="A550" s="16" t="str">
        <f t="shared" si="319"/>
        <v>ID-S01AP1030-00548</v>
      </c>
      <c r="B550" s="17">
        <v>548</v>
      </c>
      <c r="C550" s="17"/>
      <c r="D550" s="18" t="s">
        <v>1205</v>
      </c>
      <c r="E550" s="19" t="s">
        <v>1206</v>
      </c>
      <c r="F550" s="20"/>
      <c r="G550" s="21" t="s">
        <v>27</v>
      </c>
      <c r="H550" s="22" t="s">
        <v>28</v>
      </c>
      <c r="I550" s="23" t="s">
        <v>29</v>
      </c>
      <c r="J550" s="22" t="s">
        <v>41</v>
      </c>
      <c r="K550" s="22"/>
      <c r="L550" s="22" t="s">
        <v>31</v>
      </c>
      <c r="M550" s="23"/>
      <c r="N550" s="24"/>
      <c r="O550" s="63"/>
      <c r="P550" s="63"/>
      <c r="Q550" s="25" t="s">
        <v>42</v>
      </c>
      <c r="R550" s="26" t="s">
        <v>43</v>
      </c>
      <c r="S550" s="26" t="s">
        <v>44</v>
      </c>
      <c r="T550" s="26" t="s">
        <v>45</v>
      </c>
      <c r="U550" s="26" t="s">
        <v>46</v>
      </c>
      <c r="V550" s="34">
        <v>0</v>
      </c>
      <c r="W550" s="31"/>
      <c r="X550" s="22">
        <v>12</v>
      </c>
      <c r="Y550" s="152"/>
      <c r="Z550" s="139" t="s">
        <v>2922</v>
      </c>
      <c r="AA550" s="155">
        <f>COUNTIF($Z$1:Z550,Z550)</f>
        <v>16</v>
      </c>
      <c r="AB550" s="83">
        <f t="shared" si="328"/>
        <v>29</v>
      </c>
      <c r="AC550" s="122" t="str">
        <f>VLOOKUP(Z550,'module list'!A:B,2,0)</f>
        <v>DI</v>
      </c>
      <c r="AD550" s="228" t="s">
        <v>3028</v>
      </c>
      <c r="AE550" s="32"/>
      <c r="AF550" s="33" t="s">
        <v>37</v>
      </c>
      <c r="AG550" s="16" t="str">
        <f t="shared" si="320"/>
        <v>12.1.3</v>
      </c>
      <c r="AH550" s="222" t="str">
        <f t="shared" si="316"/>
        <v>RV1121 dry FG clean. dust from Unit1 - in running</v>
      </c>
      <c r="AI550" s="224"/>
      <c r="AJ550" s="16" t="str">
        <f t="shared" si="313"/>
        <v>RV1121</v>
      </c>
      <c r="AK550" s="16" t="str">
        <f t="shared" si="321"/>
        <v>P32</v>
      </c>
      <c r="AL550" s="16" t="str">
        <f t="shared" si="332"/>
        <v>RV</v>
      </c>
      <c r="AM550" s="16" t="str">
        <f t="shared" si="322"/>
        <v>1121</v>
      </c>
      <c r="AO550" s="16" t="str">
        <f t="shared" si="323"/>
        <v>_</v>
      </c>
      <c r="AP550" s="16">
        <f t="shared" si="324"/>
        <v>10</v>
      </c>
      <c r="AQ550" s="16" t="str">
        <f t="shared" si="334"/>
        <v>YLH</v>
      </c>
      <c r="AR550" s="16" t="str">
        <f t="shared" si="325"/>
        <v>P32RV1121_YLH</v>
      </c>
      <c r="AS550" s="16" t="str">
        <f t="shared" si="326"/>
        <v>ok</v>
      </c>
      <c r="AW550" s="16" t="str">
        <f t="shared" si="329"/>
        <v/>
      </c>
      <c r="AX550" s="16" t="str">
        <f t="shared" si="330"/>
        <v/>
      </c>
      <c r="AY550" s="16">
        <f t="shared" si="327"/>
        <v>0</v>
      </c>
    </row>
    <row r="551" spans="1:51" ht="15" customHeight="1" x14ac:dyDescent="0.2">
      <c r="A551" s="16" t="str">
        <f t="shared" si="319"/>
        <v>ID-S01AP1030-00549</v>
      </c>
      <c r="B551" s="17">
        <v>549</v>
      </c>
      <c r="C551" s="17"/>
      <c r="D551" s="18" t="s">
        <v>1207</v>
      </c>
      <c r="E551" s="19" t="s">
        <v>1208</v>
      </c>
      <c r="F551" s="20"/>
      <c r="G551" s="21" t="s">
        <v>27</v>
      </c>
      <c r="H551" s="22" t="s">
        <v>28</v>
      </c>
      <c r="I551" s="23" t="s">
        <v>29</v>
      </c>
      <c r="J551" s="22" t="s">
        <v>41</v>
      </c>
      <c r="K551" s="22"/>
      <c r="L551" s="22" t="s">
        <v>31</v>
      </c>
      <c r="M551" s="23"/>
      <c r="N551" s="24"/>
      <c r="O551" s="63"/>
      <c r="P551" s="63"/>
      <c r="Q551" s="25" t="s">
        <v>42</v>
      </c>
      <c r="R551" s="26" t="s">
        <v>43</v>
      </c>
      <c r="S551" s="26" t="s">
        <v>51</v>
      </c>
      <c r="T551" s="26" t="s">
        <v>45</v>
      </c>
      <c r="U551" s="26" t="s">
        <v>46</v>
      </c>
      <c r="V551" s="34">
        <v>0</v>
      </c>
      <c r="W551" s="31"/>
      <c r="X551" s="22">
        <v>12</v>
      </c>
      <c r="Y551" s="152"/>
      <c r="Z551" s="139" t="s">
        <v>2922</v>
      </c>
      <c r="AA551" s="155">
        <f>COUNTIF($Z$1:Z551,Z551)</f>
        <v>17</v>
      </c>
      <c r="AB551" s="83">
        <f t="shared" si="328"/>
        <v>29</v>
      </c>
      <c r="AC551" s="122" t="str">
        <f>VLOOKUP(Z551,'module list'!A:B,2,0)</f>
        <v>DI</v>
      </c>
      <c r="AD551" s="228" t="s">
        <v>3028</v>
      </c>
      <c r="AE551" s="32"/>
      <c r="AF551" s="33" t="s">
        <v>37</v>
      </c>
      <c r="AG551" s="16" t="str">
        <f t="shared" si="320"/>
        <v>12.1.3</v>
      </c>
      <c r="AH551" s="222" t="str">
        <f t="shared" si="316"/>
        <v>RV1121 dry FG clean. dust from Unit1 - supply fault</v>
      </c>
      <c r="AI551" s="224"/>
      <c r="AJ551" s="16" t="str">
        <f t="shared" si="313"/>
        <v>RV1121</v>
      </c>
      <c r="AK551" s="16" t="str">
        <f t="shared" si="321"/>
        <v>P32</v>
      </c>
      <c r="AL551" s="16" t="str">
        <f t="shared" si="332"/>
        <v>RV</v>
      </c>
      <c r="AM551" s="16" t="str">
        <f t="shared" si="322"/>
        <v>1121</v>
      </c>
      <c r="AO551" s="16" t="str">
        <f t="shared" si="323"/>
        <v>_</v>
      </c>
      <c r="AP551" s="16">
        <f t="shared" si="324"/>
        <v>10</v>
      </c>
      <c r="AQ551" s="16" t="str">
        <f t="shared" si="334"/>
        <v>YSG</v>
      </c>
      <c r="AR551" s="16" t="str">
        <f t="shared" si="325"/>
        <v>P32RV1121_YSG</v>
      </c>
      <c r="AS551" s="16" t="str">
        <f t="shared" si="326"/>
        <v>ok</v>
      </c>
      <c r="AW551" s="16" t="str">
        <f t="shared" si="329"/>
        <v/>
      </c>
      <c r="AX551" s="16" t="str">
        <f t="shared" si="330"/>
        <v/>
      </c>
      <c r="AY551" s="16">
        <f t="shared" si="327"/>
        <v>0</v>
      </c>
    </row>
    <row r="552" spans="1:51" ht="15" customHeight="1" x14ac:dyDescent="0.2">
      <c r="A552" s="16" t="str">
        <f t="shared" si="319"/>
        <v>ID-S01AP1030-00550</v>
      </c>
      <c r="B552" s="17">
        <v>550</v>
      </c>
      <c r="C552" s="17"/>
      <c r="D552" s="18" t="s">
        <v>1209</v>
      </c>
      <c r="E552" s="19" t="s">
        <v>1210</v>
      </c>
      <c r="F552" s="20"/>
      <c r="G552" s="21" t="s">
        <v>27</v>
      </c>
      <c r="H552" s="22" t="s">
        <v>28</v>
      </c>
      <c r="I552" s="23" t="s">
        <v>29</v>
      </c>
      <c r="J552" s="22" t="s">
        <v>41</v>
      </c>
      <c r="K552" s="22"/>
      <c r="L552" s="22" t="s">
        <v>31</v>
      </c>
      <c r="M552" s="23"/>
      <c r="N552" s="24"/>
      <c r="O552" s="63"/>
      <c r="P552" s="63"/>
      <c r="Q552" s="25" t="s">
        <v>54</v>
      </c>
      <c r="R552" s="26" t="s">
        <v>55</v>
      </c>
      <c r="S552" s="26" t="s">
        <v>44</v>
      </c>
      <c r="T552" s="26" t="s">
        <v>56</v>
      </c>
      <c r="U552" s="26" t="s">
        <v>57</v>
      </c>
      <c r="V552" s="34">
        <v>0</v>
      </c>
      <c r="W552" s="31"/>
      <c r="X552" s="22">
        <v>12</v>
      </c>
      <c r="Y552" s="152"/>
      <c r="Z552" s="139" t="s">
        <v>2945</v>
      </c>
      <c r="AA552" s="155">
        <f>COUNTIF($Z$1:Z552,Z552)</f>
        <v>38</v>
      </c>
      <c r="AB552" s="83">
        <f t="shared" si="328"/>
        <v>39</v>
      </c>
      <c r="AC552" s="122" t="str">
        <f>VLOOKUP(Z552,'module list'!A:B,2,0)</f>
        <v>DO</v>
      </c>
      <c r="AD552" s="228" t="s">
        <v>3028</v>
      </c>
      <c r="AE552" s="32"/>
      <c r="AF552" s="33" t="s">
        <v>37</v>
      </c>
      <c r="AG552" s="16" t="str">
        <f t="shared" si="320"/>
        <v>12.1.2</v>
      </c>
      <c r="AH552" s="222" t="str">
        <f t="shared" si="316"/>
        <v>RV1121 dry FG clean. dust from Unit1 - start/stop</v>
      </c>
      <c r="AI552" s="224"/>
      <c r="AJ552" s="16" t="str">
        <f t="shared" si="313"/>
        <v>RV1121</v>
      </c>
      <c r="AK552" s="16" t="str">
        <f t="shared" si="321"/>
        <v>P32</v>
      </c>
      <c r="AL552" s="16" t="str">
        <f t="shared" si="332"/>
        <v>RV</v>
      </c>
      <c r="AM552" s="16" t="str">
        <f t="shared" si="322"/>
        <v>1121</v>
      </c>
      <c r="AO552" s="16" t="str">
        <f t="shared" si="323"/>
        <v>_</v>
      </c>
      <c r="AP552" s="16">
        <f t="shared" si="324"/>
        <v>10</v>
      </c>
      <c r="AQ552" s="16" t="str">
        <f t="shared" si="334"/>
        <v>HSH</v>
      </c>
      <c r="AR552" s="16" t="str">
        <f t="shared" si="325"/>
        <v>P32RV1121_HSH</v>
      </c>
      <c r="AS552" s="16" t="str">
        <f t="shared" si="326"/>
        <v>ok</v>
      </c>
      <c r="AW552" s="16" t="str">
        <f t="shared" si="329"/>
        <v/>
      </c>
      <c r="AX552" s="16" t="str">
        <f t="shared" si="330"/>
        <v/>
      </c>
      <c r="AY552" s="16">
        <f t="shared" si="327"/>
        <v>0</v>
      </c>
    </row>
    <row r="553" spans="1:51" ht="15" customHeight="1" x14ac:dyDescent="0.2">
      <c r="A553" s="16" t="str">
        <f t="shared" si="319"/>
        <v>ID-S01AP1030-00551</v>
      </c>
      <c r="B553" s="17">
        <v>551</v>
      </c>
      <c r="C553" s="17"/>
      <c r="D553" s="18" t="s">
        <v>1211</v>
      </c>
      <c r="E553" s="19" t="s">
        <v>1212</v>
      </c>
      <c r="F553" s="20"/>
      <c r="G553" s="21" t="s">
        <v>27</v>
      </c>
      <c r="H553" s="22" t="s">
        <v>28</v>
      </c>
      <c r="I553" s="23" t="s">
        <v>29</v>
      </c>
      <c r="J553" s="22" t="s">
        <v>41</v>
      </c>
      <c r="K553" s="22"/>
      <c r="L553" s="22" t="s">
        <v>31</v>
      </c>
      <c r="M553" s="23"/>
      <c r="N553" s="24"/>
      <c r="O553" s="63"/>
      <c r="P553" s="63"/>
      <c r="Q553" s="25" t="s">
        <v>42</v>
      </c>
      <c r="R553" s="26" t="s">
        <v>43</v>
      </c>
      <c r="S553" s="26" t="s">
        <v>44</v>
      </c>
      <c r="T553" s="26" t="s">
        <v>45</v>
      </c>
      <c r="U553" s="26" t="s">
        <v>46</v>
      </c>
      <c r="V553" s="34">
        <v>0</v>
      </c>
      <c r="W553" s="31"/>
      <c r="X553" s="22">
        <v>12</v>
      </c>
      <c r="Y553" s="152"/>
      <c r="Z553" s="139" t="s">
        <v>2922</v>
      </c>
      <c r="AA553" s="155">
        <f>COUNTIF($Z$1:Z553,Z553)</f>
        <v>18</v>
      </c>
      <c r="AB553" s="83">
        <f t="shared" si="328"/>
        <v>29</v>
      </c>
      <c r="AC553" s="122" t="str">
        <f>VLOOKUP(Z553,'module list'!A:B,2,0)</f>
        <v>DI</v>
      </c>
      <c r="AD553" s="228" t="s">
        <v>3029</v>
      </c>
      <c r="AE553" s="32"/>
      <c r="AF553" s="33" t="s">
        <v>37</v>
      </c>
      <c r="AG553" s="16" t="str">
        <f t="shared" si="320"/>
        <v>12.1.3</v>
      </c>
      <c r="AH553" s="222" t="str">
        <f t="shared" si="316"/>
        <v>RV1122 dry FG clean. dust from Unit2 - in remote</v>
      </c>
      <c r="AI553" s="224"/>
      <c r="AJ553" s="16" t="str">
        <f t="shared" si="313"/>
        <v>RV1122</v>
      </c>
      <c r="AK553" s="16" t="str">
        <f t="shared" si="321"/>
        <v>P32</v>
      </c>
      <c r="AL553" s="16" t="str">
        <f t="shared" si="332"/>
        <v>RV</v>
      </c>
      <c r="AM553" s="16" t="str">
        <f t="shared" si="322"/>
        <v>1122</v>
      </c>
      <c r="AO553" s="16" t="str">
        <f t="shared" si="323"/>
        <v>_</v>
      </c>
      <c r="AP553" s="16">
        <f t="shared" si="324"/>
        <v>10</v>
      </c>
      <c r="AQ553" s="16" t="str">
        <f t="shared" si="334"/>
        <v>YLRE</v>
      </c>
      <c r="AR553" s="16" t="str">
        <f t="shared" si="325"/>
        <v>P32RV1122_YLRE</v>
      </c>
      <c r="AS553" s="16" t="str">
        <f t="shared" si="326"/>
        <v>ok</v>
      </c>
      <c r="AW553" s="16" t="str">
        <f t="shared" si="329"/>
        <v/>
      </c>
      <c r="AX553" s="16" t="str">
        <f t="shared" si="330"/>
        <v/>
      </c>
      <c r="AY553" s="16">
        <f t="shared" si="327"/>
        <v>0</v>
      </c>
    </row>
    <row r="554" spans="1:51" ht="15" customHeight="1" x14ac:dyDescent="0.2">
      <c r="A554" s="16" t="str">
        <f t="shared" si="319"/>
        <v>ID-S01AP1030-00552</v>
      </c>
      <c r="B554" s="17">
        <v>552</v>
      </c>
      <c r="C554" s="17"/>
      <c r="D554" s="18" t="s">
        <v>1213</v>
      </c>
      <c r="E554" s="19" t="s">
        <v>1214</v>
      </c>
      <c r="F554" s="20"/>
      <c r="G554" s="21" t="s">
        <v>27</v>
      </c>
      <c r="H554" s="22" t="s">
        <v>28</v>
      </c>
      <c r="I554" s="23" t="s">
        <v>29</v>
      </c>
      <c r="J554" s="22" t="s">
        <v>41</v>
      </c>
      <c r="K554" s="22"/>
      <c r="L554" s="22" t="s">
        <v>31</v>
      </c>
      <c r="M554" s="23"/>
      <c r="N554" s="24"/>
      <c r="O554" s="63"/>
      <c r="P554" s="63"/>
      <c r="Q554" s="25" t="s">
        <v>42</v>
      </c>
      <c r="R554" s="26" t="s">
        <v>43</v>
      </c>
      <c r="S554" s="26" t="s">
        <v>44</v>
      </c>
      <c r="T554" s="26" t="s">
        <v>45</v>
      </c>
      <c r="U554" s="26" t="s">
        <v>46</v>
      </c>
      <c r="V554" s="34">
        <v>0</v>
      </c>
      <c r="W554" s="31"/>
      <c r="X554" s="22">
        <v>12</v>
      </c>
      <c r="Y554" s="152"/>
      <c r="Z554" s="139" t="s">
        <v>2922</v>
      </c>
      <c r="AA554" s="155">
        <f>COUNTIF($Z$1:Z554,Z554)</f>
        <v>19</v>
      </c>
      <c r="AB554" s="83">
        <f t="shared" si="328"/>
        <v>29</v>
      </c>
      <c r="AC554" s="122" t="str">
        <f>VLOOKUP(Z554,'module list'!A:B,2,0)</f>
        <v>DI</v>
      </c>
      <c r="AD554" s="228" t="s">
        <v>3029</v>
      </c>
      <c r="AE554" s="32"/>
      <c r="AF554" s="33" t="s">
        <v>37</v>
      </c>
      <c r="AG554" s="16" t="str">
        <f t="shared" si="320"/>
        <v>12.1.3</v>
      </c>
      <c r="AH554" s="222" t="str">
        <f t="shared" si="316"/>
        <v>RV1122 dry FG clean. dust from Unit2 - in running</v>
      </c>
      <c r="AI554" s="224"/>
      <c r="AJ554" s="16" t="str">
        <f t="shared" si="313"/>
        <v>RV1122</v>
      </c>
      <c r="AK554" s="16" t="str">
        <f t="shared" si="321"/>
        <v>P32</v>
      </c>
      <c r="AL554" s="16" t="str">
        <f t="shared" si="332"/>
        <v>RV</v>
      </c>
      <c r="AM554" s="16" t="str">
        <f t="shared" si="322"/>
        <v>1122</v>
      </c>
      <c r="AO554" s="16" t="str">
        <f t="shared" si="323"/>
        <v>_</v>
      </c>
      <c r="AP554" s="16">
        <f t="shared" si="324"/>
        <v>10</v>
      </c>
      <c r="AQ554" s="16" t="str">
        <f t="shared" si="334"/>
        <v>YLH</v>
      </c>
      <c r="AR554" s="16" t="str">
        <f t="shared" si="325"/>
        <v>P32RV1122_YLH</v>
      </c>
      <c r="AS554" s="16" t="str">
        <f t="shared" si="326"/>
        <v>ok</v>
      </c>
      <c r="AW554" s="16" t="str">
        <f t="shared" si="329"/>
        <v/>
      </c>
      <c r="AX554" s="16" t="str">
        <f t="shared" si="330"/>
        <v/>
      </c>
      <c r="AY554" s="16">
        <f t="shared" si="327"/>
        <v>0</v>
      </c>
    </row>
    <row r="555" spans="1:51" ht="15" customHeight="1" x14ac:dyDescent="0.2">
      <c r="A555" s="16" t="str">
        <f t="shared" si="319"/>
        <v>ID-S01AP1030-00553</v>
      </c>
      <c r="B555" s="17">
        <v>553</v>
      </c>
      <c r="C555" s="17"/>
      <c r="D555" s="18" t="s">
        <v>1215</v>
      </c>
      <c r="E555" s="19" t="s">
        <v>1216</v>
      </c>
      <c r="F555" s="20"/>
      <c r="G555" s="21" t="s">
        <v>27</v>
      </c>
      <c r="H555" s="22" t="s">
        <v>28</v>
      </c>
      <c r="I555" s="23" t="s">
        <v>29</v>
      </c>
      <c r="J555" s="22" t="s">
        <v>41</v>
      </c>
      <c r="K555" s="22"/>
      <c r="L555" s="22" t="s">
        <v>31</v>
      </c>
      <c r="M555" s="23"/>
      <c r="N555" s="24"/>
      <c r="O555" s="63"/>
      <c r="P555" s="63"/>
      <c r="Q555" s="25" t="s">
        <v>42</v>
      </c>
      <c r="R555" s="26" t="s">
        <v>43</v>
      </c>
      <c r="S555" s="26" t="s">
        <v>51</v>
      </c>
      <c r="T555" s="26" t="s">
        <v>45</v>
      </c>
      <c r="U555" s="26" t="s">
        <v>46</v>
      </c>
      <c r="V555" s="34">
        <v>0</v>
      </c>
      <c r="W555" s="31"/>
      <c r="X555" s="22">
        <v>12</v>
      </c>
      <c r="Y555" s="152"/>
      <c r="Z555" s="139" t="s">
        <v>2922</v>
      </c>
      <c r="AA555" s="155">
        <f>COUNTIF($Z$1:Z555,Z555)</f>
        <v>20</v>
      </c>
      <c r="AB555" s="83">
        <f t="shared" si="328"/>
        <v>29</v>
      </c>
      <c r="AC555" s="122" t="str">
        <f>VLOOKUP(Z555,'module list'!A:B,2,0)</f>
        <v>DI</v>
      </c>
      <c r="AD555" s="228" t="s">
        <v>3029</v>
      </c>
      <c r="AE555" s="32"/>
      <c r="AF555" s="33" t="s">
        <v>37</v>
      </c>
      <c r="AG555" s="16" t="str">
        <f t="shared" si="320"/>
        <v>12.1.3</v>
      </c>
      <c r="AH555" s="222" t="str">
        <f t="shared" si="316"/>
        <v>RV1122 dry FG clean. dust from Unit2 - supply fault</v>
      </c>
      <c r="AI555" s="224"/>
      <c r="AJ555" s="16" t="str">
        <f t="shared" si="313"/>
        <v>RV1122</v>
      </c>
      <c r="AK555" s="16" t="str">
        <f t="shared" si="321"/>
        <v>P32</v>
      </c>
      <c r="AL555" s="16" t="str">
        <f t="shared" si="332"/>
        <v>RV</v>
      </c>
      <c r="AM555" s="16" t="str">
        <f t="shared" si="322"/>
        <v>1122</v>
      </c>
      <c r="AO555" s="16" t="str">
        <f t="shared" si="323"/>
        <v>_</v>
      </c>
      <c r="AP555" s="16">
        <f t="shared" si="324"/>
        <v>10</v>
      </c>
      <c r="AQ555" s="16" t="str">
        <f t="shared" si="334"/>
        <v>YSG</v>
      </c>
      <c r="AR555" s="16" t="str">
        <f t="shared" si="325"/>
        <v>P32RV1122_YSG</v>
      </c>
      <c r="AS555" s="16" t="str">
        <f t="shared" si="326"/>
        <v>ok</v>
      </c>
      <c r="AW555" s="16" t="str">
        <f t="shared" si="329"/>
        <v/>
      </c>
      <c r="AX555" s="16" t="str">
        <f t="shared" si="330"/>
        <v/>
      </c>
      <c r="AY555" s="16">
        <f t="shared" si="327"/>
        <v>0</v>
      </c>
    </row>
    <row r="556" spans="1:51" ht="15" customHeight="1" x14ac:dyDescent="0.2">
      <c r="A556" s="16" t="str">
        <f t="shared" si="319"/>
        <v>ID-S01AP1030-00554</v>
      </c>
      <c r="B556" s="17">
        <v>554</v>
      </c>
      <c r="C556" s="17"/>
      <c r="D556" s="18" t="s">
        <v>1217</v>
      </c>
      <c r="E556" s="19" t="s">
        <v>1218</v>
      </c>
      <c r="F556" s="20"/>
      <c r="G556" s="21" t="s">
        <v>27</v>
      </c>
      <c r="H556" s="22" t="s">
        <v>28</v>
      </c>
      <c r="I556" s="23" t="s">
        <v>29</v>
      </c>
      <c r="J556" s="22" t="s">
        <v>41</v>
      </c>
      <c r="K556" s="22"/>
      <c r="L556" s="22" t="s">
        <v>31</v>
      </c>
      <c r="M556" s="23"/>
      <c r="N556" s="24"/>
      <c r="O556" s="63"/>
      <c r="P556" s="63"/>
      <c r="Q556" s="25" t="s">
        <v>54</v>
      </c>
      <c r="R556" s="26" t="s">
        <v>55</v>
      </c>
      <c r="S556" s="26" t="s">
        <v>44</v>
      </c>
      <c r="T556" s="26" t="s">
        <v>56</v>
      </c>
      <c r="U556" s="26" t="s">
        <v>57</v>
      </c>
      <c r="V556" s="34">
        <v>0</v>
      </c>
      <c r="W556" s="31"/>
      <c r="X556" s="22">
        <v>12</v>
      </c>
      <c r="Y556" s="152"/>
      <c r="Z556" s="139" t="s">
        <v>2945</v>
      </c>
      <c r="AA556" s="155">
        <f>COUNTIF($Z$1:Z556,Z556)</f>
        <v>39</v>
      </c>
      <c r="AB556" s="83">
        <f t="shared" si="328"/>
        <v>39</v>
      </c>
      <c r="AC556" s="122" t="str">
        <f>VLOOKUP(Z556,'module list'!A:B,2,0)</f>
        <v>DO</v>
      </c>
      <c r="AD556" s="228" t="s">
        <v>3029</v>
      </c>
      <c r="AE556" s="32"/>
      <c r="AF556" s="33" t="s">
        <v>37</v>
      </c>
      <c r="AG556" s="16" t="str">
        <f t="shared" si="320"/>
        <v>12.1.2</v>
      </c>
      <c r="AH556" s="222" t="str">
        <f t="shared" si="316"/>
        <v>RV1122 dry FG clean. dust from Unit2 - start/stop</v>
      </c>
      <c r="AI556" s="224"/>
      <c r="AJ556" s="16" t="str">
        <f t="shared" si="313"/>
        <v>RV1122</v>
      </c>
      <c r="AK556" s="16" t="str">
        <f t="shared" si="321"/>
        <v>P32</v>
      </c>
      <c r="AL556" s="16" t="str">
        <f t="shared" si="332"/>
        <v>RV</v>
      </c>
      <c r="AM556" s="16" t="str">
        <f t="shared" si="322"/>
        <v>1122</v>
      </c>
      <c r="AO556" s="16" t="str">
        <f t="shared" si="323"/>
        <v>_</v>
      </c>
      <c r="AP556" s="16">
        <f t="shared" si="324"/>
        <v>10</v>
      </c>
      <c r="AQ556" s="16" t="str">
        <f t="shared" si="334"/>
        <v>HSH</v>
      </c>
      <c r="AR556" s="16" t="str">
        <f t="shared" si="325"/>
        <v>P32RV1122_HSH</v>
      </c>
      <c r="AS556" s="16" t="str">
        <f t="shared" si="326"/>
        <v>ok</v>
      </c>
      <c r="AW556" s="16" t="str">
        <f t="shared" si="329"/>
        <v/>
      </c>
      <c r="AX556" s="16" t="str">
        <f t="shared" si="330"/>
        <v/>
      </c>
      <c r="AY556" s="16">
        <f t="shared" si="327"/>
        <v>0</v>
      </c>
    </row>
    <row r="557" spans="1:51" ht="15" customHeight="1" x14ac:dyDescent="0.2">
      <c r="A557" s="16" t="str">
        <f t="shared" si="319"/>
        <v>ID-S01AP1030-00555</v>
      </c>
      <c r="B557" s="17">
        <v>555</v>
      </c>
      <c r="C557" s="17"/>
      <c r="D557" s="18" t="s">
        <v>1219</v>
      </c>
      <c r="E557" s="19" t="s">
        <v>1220</v>
      </c>
      <c r="F557" s="20"/>
      <c r="G557" s="21" t="s">
        <v>27</v>
      </c>
      <c r="H557" s="22" t="s">
        <v>28</v>
      </c>
      <c r="I557" s="23" t="s">
        <v>29</v>
      </c>
      <c r="J557" s="22" t="s">
        <v>41</v>
      </c>
      <c r="K557" s="22"/>
      <c r="L557" s="22" t="s">
        <v>31</v>
      </c>
      <c r="M557" s="23"/>
      <c r="N557" s="24"/>
      <c r="O557" s="63"/>
      <c r="P557" s="63"/>
      <c r="Q557" s="25" t="s">
        <v>42</v>
      </c>
      <c r="R557" s="26" t="s">
        <v>43</v>
      </c>
      <c r="S557" s="26" t="s">
        <v>44</v>
      </c>
      <c r="T557" s="26" t="s">
        <v>45</v>
      </c>
      <c r="U557" s="26" t="s">
        <v>46</v>
      </c>
      <c r="V557" s="34">
        <v>0</v>
      </c>
      <c r="W557" s="31"/>
      <c r="X557" s="22">
        <v>12</v>
      </c>
      <c r="Y557" s="152"/>
      <c r="Z557" s="139" t="s">
        <v>2922</v>
      </c>
      <c r="AA557" s="155">
        <f>COUNTIF($Z$1:Z557,Z557)</f>
        <v>21</v>
      </c>
      <c r="AB557" s="83">
        <f t="shared" si="328"/>
        <v>29</v>
      </c>
      <c r="AC557" s="122" t="str">
        <f>VLOOKUP(Z557,'module list'!A:B,2,0)</f>
        <v>DI</v>
      </c>
      <c r="AD557" s="228" t="s">
        <v>3030</v>
      </c>
      <c r="AE557" s="32"/>
      <c r="AF557" s="33" t="s">
        <v>37</v>
      </c>
      <c r="AG557" s="16" t="str">
        <f t="shared" si="320"/>
        <v>12.1.3</v>
      </c>
      <c r="AH557" s="222" t="str">
        <f t="shared" si="316"/>
        <v>RV1123 dry FG clean. dust from Unit3 - in remote</v>
      </c>
      <c r="AI557" s="224"/>
      <c r="AJ557" s="16" t="str">
        <f t="shared" si="313"/>
        <v>RV1123</v>
      </c>
      <c r="AK557" s="16" t="str">
        <f t="shared" si="321"/>
        <v>P32</v>
      </c>
      <c r="AL557" s="16" t="str">
        <f t="shared" si="332"/>
        <v>RV</v>
      </c>
      <c r="AM557" s="16" t="str">
        <f t="shared" si="322"/>
        <v>1123</v>
      </c>
      <c r="AO557" s="16" t="str">
        <f t="shared" si="323"/>
        <v>_</v>
      </c>
      <c r="AP557" s="16">
        <f t="shared" si="324"/>
        <v>10</v>
      </c>
      <c r="AQ557" s="16" t="str">
        <f t="shared" si="334"/>
        <v>YLRE</v>
      </c>
      <c r="AR557" s="16" t="str">
        <f t="shared" si="325"/>
        <v>P32RV1123_YLRE</v>
      </c>
      <c r="AS557" s="16" t="str">
        <f t="shared" si="326"/>
        <v>ok</v>
      </c>
      <c r="AW557" s="16" t="str">
        <f t="shared" si="329"/>
        <v/>
      </c>
      <c r="AX557" s="16" t="str">
        <f t="shared" si="330"/>
        <v/>
      </c>
      <c r="AY557" s="16">
        <f t="shared" si="327"/>
        <v>0</v>
      </c>
    </row>
    <row r="558" spans="1:51" ht="15" customHeight="1" x14ac:dyDescent="0.2">
      <c r="A558" s="16" t="str">
        <f t="shared" si="319"/>
        <v>ID-S01AP1030-00556</v>
      </c>
      <c r="B558" s="17">
        <v>556</v>
      </c>
      <c r="C558" s="17"/>
      <c r="D558" s="18" t="s">
        <v>1221</v>
      </c>
      <c r="E558" s="19" t="s">
        <v>1222</v>
      </c>
      <c r="F558" s="20"/>
      <c r="G558" s="21" t="s">
        <v>27</v>
      </c>
      <c r="H558" s="22" t="s">
        <v>28</v>
      </c>
      <c r="I558" s="23" t="s">
        <v>29</v>
      </c>
      <c r="J558" s="22" t="s">
        <v>41</v>
      </c>
      <c r="K558" s="22"/>
      <c r="L558" s="22" t="s">
        <v>31</v>
      </c>
      <c r="M558" s="23"/>
      <c r="N558" s="24"/>
      <c r="O558" s="63"/>
      <c r="P558" s="63"/>
      <c r="Q558" s="25" t="s">
        <v>42</v>
      </c>
      <c r="R558" s="26" t="s">
        <v>43</v>
      </c>
      <c r="S558" s="26" t="s">
        <v>44</v>
      </c>
      <c r="T558" s="26" t="s">
        <v>45</v>
      </c>
      <c r="U558" s="26" t="s">
        <v>46</v>
      </c>
      <c r="V558" s="34">
        <v>0</v>
      </c>
      <c r="W558" s="31"/>
      <c r="X558" s="22">
        <v>12</v>
      </c>
      <c r="Y558" s="152"/>
      <c r="Z558" s="139" t="s">
        <v>2922</v>
      </c>
      <c r="AA558" s="155">
        <f>COUNTIF($Z$1:Z558,Z558)</f>
        <v>22</v>
      </c>
      <c r="AB558" s="83">
        <f t="shared" si="328"/>
        <v>29</v>
      </c>
      <c r="AC558" s="122" t="str">
        <f>VLOOKUP(Z558,'module list'!A:B,2,0)</f>
        <v>DI</v>
      </c>
      <c r="AD558" s="228" t="s">
        <v>3030</v>
      </c>
      <c r="AE558" s="32"/>
      <c r="AF558" s="33" t="s">
        <v>37</v>
      </c>
      <c r="AG558" s="16" t="str">
        <f t="shared" si="320"/>
        <v>12.1.3</v>
      </c>
      <c r="AH558" s="222" t="str">
        <f t="shared" si="316"/>
        <v>RV1123 dry FG clean. dust from Unit3 - in running</v>
      </c>
      <c r="AI558" s="224"/>
      <c r="AJ558" s="16" t="str">
        <f t="shared" si="313"/>
        <v>RV1123</v>
      </c>
      <c r="AK558" s="16" t="str">
        <f t="shared" si="321"/>
        <v>P32</v>
      </c>
      <c r="AL558" s="16" t="str">
        <f t="shared" si="332"/>
        <v>RV</v>
      </c>
      <c r="AM558" s="16" t="str">
        <f t="shared" si="322"/>
        <v>1123</v>
      </c>
      <c r="AO558" s="16" t="str">
        <f t="shared" si="323"/>
        <v>_</v>
      </c>
      <c r="AP558" s="16">
        <f t="shared" si="324"/>
        <v>10</v>
      </c>
      <c r="AQ558" s="16" t="str">
        <f t="shared" si="334"/>
        <v>YLH</v>
      </c>
      <c r="AR558" s="16" t="str">
        <f t="shared" si="325"/>
        <v>P32RV1123_YLH</v>
      </c>
      <c r="AS558" s="16" t="str">
        <f t="shared" si="326"/>
        <v>ok</v>
      </c>
      <c r="AW558" s="16" t="str">
        <f t="shared" si="329"/>
        <v/>
      </c>
      <c r="AX558" s="16" t="str">
        <f t="shared" si="330"/>
        <v/>
      </c>
      <c r="AY558" s="16">
        <f t="shared" si="327"/>
        <v>0</v>
      </c>
    </row>
    <row r="559" spans="1:51" ht="15" customHeight="1" x14ac:dyDescent="0.2">
      <c r="A559" s="16" t="str">
        <f t="shared" si="319"/>
        <v>ID-S01AP1030-00557</v>
      </c>
      <c r="B559" s="17">
        <v>557</v>
      </c>
      <c r="C559" s="17"/>
      <c r="D559" s="18" t="s">
        <v>1223</v>
      </c>
      <c r="E559" s="19" t="s">
        <v>1224</v>
      </c>
      <c r="F559" s="20"/>
      <c r="G559" s="21" t="s">
        <v>27</v>
      </c>
      <c r="H559" s="22" t="s">
        <v>28</v>
      </c>
      <c r="I559" s="23" t="s">
        <v>29</v>
      </c>
      <c r="J559" s="22" t="s">
        <v>41</v>
      </c>
      <c r="K559" s="22"/>
      <c r="L559" s="22" t="s">
        <v>31</v>
      </c>
      <c r="M559" s="23"/>
      <c r="N559" s="24"/>
      <c r="O559" s="63"/>
      <c r="P559" s="63"/>
      <c r="Q559" s="25" t="s">
        <v>42</v>
      </c>
      <c r="R559" s="26" t="s">
        <v>43</v>
      </c>
      <c r="S559" s="26" t="s">
        <v>51</v>
      </c>
      <c r="T559" s="26" t="s">
        <v>45</v>
      </c>
      <c r="U559" s="26" t="s">
        <v>46</v>
      </c>
      <c r="V559" s="34">
        <v>0</v>
      </c>
      <c r="W559" s="31"/>
      <c r="X559" s="22">
        <v>12</v>
      </c>
      <c r="Y559" s="152"/>
      <c r="Z559" s="139" t="s">
        <v>2922</v>
      </c>
      <c r="AA559" s="155">
        <f>COUNTIF($Z$1:Z559,Z559)</f>
        <v>23</v>
      </c>
      <c r="AB559" s="83">
        <f t="shared" si="328"/>
        <v>29</v>
      </c>
      <c r="AC559" s="122" t="str">
        <f>VLOOKUP(Z559,'module list'!A:B,2,0)</f>
        <v>DI</v>
      </c>
      <c r="AD559" s="228" t="s">
        <v>3030</v>
      </c>
      <c r="AE559" s="32"/>
      <c r="AF559" s="33" t="s">
        <v>37</v>
      </c>
      <c r="AG559" s="16" t="str">
        <f t="shared" si="320"/>
        <v>12.1.3</v>
      </c>
      <c r="AH559" s="222" t="str">
        <f t="shared" si="316"/>
        <v>RV1123 dry FG clean. dust from Unit3 - supply fault</v>
      </c>
      <c r="AI559" s="224"/>
      <c r="AJ559" s="16" t="str">
        <f t="shared" si="313"/>
        <v>RV1123</v>
      </c>
      <c r="AK559" s="16" t="str">
        <f t="shared" si="321"/>
        <v>P32</v>
      </c>
      <c r="AL559" s="16" t="str">
        <f t="shared" si="332"/>
        <v>RV</v>
      </c>
      <c r="AM559" s="16" t="str">
        <f t="shared" si="322"/>
        <v>1123</v>
      </c>
      <c r="AO559" s="16" t="str">
        <f t="shared" si="323"/>
        <v>_</v>
      </c>
      <c r="AP559" s="16">
        <f t="shared" si="324"/>
        <v>10</v>
      </c>
      <c r="AQ559" s="16" t="str">
        <f t="shared" si="334"/>
        <v>YSG</v>
      </c>
      <c r="AR559" s="16" t="str">
        <f t="shared" si="325"/>
        <v>P32RV1123_YSG</v>
      </c>
      <c r="AS559" s="16" t="str">
        <f t="shared" si="326"/>
        <v>ok</v>
      </c>
      <c r="AW559" s="16" t="str">
        <f t="shared" si="329"/>
        <v/>
      </c>
      <c r="AX559" s="16" t="str">
        <f t="shared" si="330"/>
        <v/>
      </c>
      <c r="AY559" s="16">
        <f t="shared" si="327"/>
        <v>0</v>
      </c>
    </row>
    <row r="560" spans="1:51" ht="15" customHeight="1" x14ac:dyDescent="0.2">
      <c r="A560" s="16" t="str">
        <f t="shared" si="319"/>
        <v>ID-S01AP1030-00558</v>
      </c>
      <c r="B560" s="17">
        <v>558</v>
      </c>
      <c r="C560" s="17"/>
      <c r="D560" s="18" t="s">
        <v>1225</v>
      </c>
      <c r="E560" s="19" t="s">
        <v>1226</v>
      </c>
      <c r="F560" s="20"/>
      <c r="G560" s="21" t="s">
        <v>27</v>
      </c>
      <c r="H560" s="22" t="s">
        <v>28</v>
      </c>
      <c r="I560" s="23" t="s">
        <v>29</v>
      </c>
      <c r="J560" s="22" t="s">
        <v>41</v>
      </c>
      <c r="K560" s="22"/>
      <c r="L560" s="22" t="s">
        <v>31</v>
      </c>
      <c r="M560" s="23"/>
      <c r="N560" s="24"/>
      <c r="O560" s="63"/>
      <c r="P560" s="63"/>
      <c r="Q560" s="25" t="s">
        <v>54</v>
      </c>
      <c r="R560" s="26" t="s">
        <v>55</v>
      </c>
      <c r="S560" s="26" t="s">
        <v>44</v>
      </c>
      <c r="T560" s="26" t="s">
        <v>56</v>
      </c>
      <c r="U560" s="26" t="s">
        <v>57</v>
      </c>
      <c r="V560" s="34">
        <v>0</v>
      </c>
      <c r="W560" s="31"/>
      <c r="X560" s="22">
        <v>12</v>
      </c>
      <c r="Y560" s="152"/>
      <c r="Z560" s="139" t="s">
        <v>2946</v>
      </c>
      <c r="AA560" s="155">
        <f>COUNTIF($Z$1:Z560,Z560)</f>
        <v>1</v>
      </c>
      <c r="AB560" s="83">
        <f t="shared" si="328"/>
        <v>24</v>
      </c>
      <c r="AC560" s="122" t="str">
        <f>VLOOKUP(Z560,'module list'!A:B,2,0)</f>
        <v>DO</v>
      </c>
      <c r="AD560" s="228" t="s">
        <v>3030</v>
      </c>
      <c r="AE560" s="32"/>
      <c r="AF560" s="33" t="s">
        <v>37</v>
      </c>
      <c r="AG560" s="16" t="str">
        <f t="shared" si="320"/>
        <v>12.1.3</v>
      </c>
      <c r="AH560" s="222" t="str">
        <f t="shared" si="316"/>
        <v>RV1123 dry FG clean. dust from Unit3 - start/stop</v>
      </c>
      <c r="AI560" s="224"/>
      <c r="AJ560" s="16" t="str">
        <f t="shared" si="313"/>
        <v>RV1123</v>
      </c>
      <c r="AK560" s="16" t="str">
        <f t="shared" si="321"/>
        <v>P32</v>
      </c>
      <c r="AL560" s="16" t="str">
        <f t="shared" si="332"/>
        <v>RV</v>
      </c>
      <c r="AM560" s="16" t="str">
        <f t="shared" si="322"/>
        <v>1123</v>
      </c>
      <c r="AO560" s="16" t="str">
        <f t="shared" si="323"/>
        <v>_</v>
      </c>
      <c r="AP560" s="16">
        <f t="shared" si="324"/>
        <v>10</v>
      </c>
      <c r="AQ560" s="16" t="str">
        <f t="shared" si="334"/>
        <v>HSH</v>
      </c>
      <c r="AR560" s="16" t="str">
        <f t="shared" si="325"/>
        <v>P32RV1123_HSH</v>
      </c>
      <c r="AS560" s="16" t="str">
        <f t="shared" si="326"/>
        <v>ok</v>
      </c>
      <c r="AW560" s="16" t="str">
        <f t="shared" si="329"/>
        <v/>
      </c>
      <c r="AX560" s="16" t="str">
        <f t="shared" si="330"/>
        <v/>
      </c>
      <c r="AY560" s="16">
        <f t="shared" si="327"/>
        <v>0</v>
      </c>
    </row>
    <row r="561" spans="1:51" ht="15" customHeight="1" x14ac:dyDescent="0.2">
      <c r="A561" s="16" t="str">
        <f t="shared" si="319"/>
        <v>ID-S01AP1030-00559</v>
      </c>
      <c r="B561" s="17">
        <v>559</v>
      </c>
      <c r="C561" s="17"/>
      <c r="D561" s="18" t="s">
        <v>1227</v>
      </c>
      <c r="E561" s="19" t="s">
        <v>1228</v>
      </c>
      <c r="F561" s="20"/>
      <c r="G561" s="21" t="s">
        <v>27</v>
      </c>
      <c r="H561" s="22" t="s">
        <v>28</v>
      </c>
      <c r="I561" s="23" t="s">
        <v>29</v>
      </c>
      <c r="J561" s="22" t="s">
        <v>41</v>
      </c>
      <c r="K561" s="22"/>
      <c r="L561" s="22" t="s">
        <v>31</v>
      </c>
      <c r="M561" s="23"/>
      <c r="N561" s="24"/>
      <c r="O561" s="63"/>
      <c r="P561" s="63"/>
      <c r="Q561" s="25" t="s">
        <v>42</v>
      </c>
      <c r="R561" s="26" t="s">
        <v>43</v>
      </c>
      <c r="S561" s="26" t="s">
        <v>44</v>
      </c>
      <c r="T561" s="26" t="s">
        <v>45</v>
      </c>
      <c r="U561" s="26" t="s">
        <v>46</v>
      </c>
      <c r="V561" s="34">
        <v>0</v>
      </c>
      <c r="W561" s="31"/>
      <c r="X561" s="22">
        <v>12</v>
      </c>
      <c r="Y561" s="152"/>
      <c r="Z561" s="139" t="s">
        <v>2922</v>
      </c>
      <c r="AA561" s="155">
        <f>COUNTIF($Z$1:Z561,Z561)</f>
        <v>24</v>
      </c>
      <c r="AB561" s="83">
        <f t="shared" si="328"/>
        <v>29</v>
      </c>
      <c r="AC561" s="122" t="str">
        <f>VLOOKUP(Z561,'module list'!A:B,2,0)</f>
        <v>DI</v>
      </c>
      <c r="AD561" s="228" t="s">
        <v>3031</v>
      </c>
      <c r="AE561" s="32"/>
      <c r="AF561" s="33" t="s">
        <v>37</v>
      </c>
      <c r="AG561" s="16" t="str">
        <f t="shared" si="320"/>
        <v>12.1.3</v>
      </c>
      <c r="AH561" s="222" t="str">
        <f t="shared" si="316"/>
        <v>RV1124 dry FG clean. dust from Unit4 - in remote</v>
      </c>
      <c r="AI561" s="224"/>
      <c r="AJ561" s="16" t="str">
        <f t="shared" si="313"/>
        <v>RV1124</v>
      </c>
      <c r="AK561" s="16" t="str">
        <f t="shared" si="321"/>
        <v>P32</v>
      </c>
      <c r="AL561" s="16" t="str">
        <f t="shared" si="332"/>
        <v>RV</v>
      </c>
      <c r="AM561" s="16" t="str">
        <f t="shared" si="322"/>
        <v>1124</v>
      </c>
      <c r="AO561" s="16" t="str">
        <f t="shared" si="323"/>
        <v>_</v>
      </c>
      <c r="AP561" s="16">
        <f t="shared" si="324"/>
        <v>10</v>
      </c>
      <c r="AQ561" s="16" t="str">
        <f t="shared" si="334"/>
        <v>YLRE</v>
      </c>
      <c r="AR561" s="16" t="str">
        <f t="shared" si="325"/>
        <v>P32RV1124_YLRE</v>
      </c>
      <c r="AS561" s="16" t="str">
        <f t="shared" si="326"/>
        <v>ok</v>
      </c>
      <c r="AW561" s="16" t="str">
        <f t="shared" si="329"/>
        <v/>
      </c>
      <c r="AX561" s="16" t="str">
        <f t="shared" si="330"/>
        <v/>
      </c>
      <c r="AY561" s="16">
        <f t="shared" si="327"/>
        <v>0</v>
      </c>
    </row>
    <row r="562" spans="1:51" ht="15" customHeight="1" x14ac:dyDescent="0.2">
      <c r="A562" s="16" t="str">
        <f t="shared" si="319"/>
        <v>ID-S01AP1030-00560</v>
      </c>
      <c r="B562" s="17">
        <v>560</v>
      </c>
      <c r="C562" s="17"/>
      <c r="D562" s="18" t="s">
        <v>1229</v>
      </c>
      <c r="E562" s="19" t="s">
        <v>1230</v>
      </c>
      <c r="F562" s="20"/>
      <c r="G562" s="21" t="s">
        <v>27</v>
      </c>
      <c r="H562" s="22" t="s">
        <v>28</v>
      </c>
      <c r="I562" s="23" t="s">
        <v>29</v>
      </c>
      <c r="J562" s="22" t="s">
        <v>41</v>
      </c>
      <c r="K562" s="22"/>
      <c r="L562" s="22" t="s">
        <v>31</v>
      </c>
      <c r="M562" s="23"/>
      <c r="N562" s="24"/>
      <c r="O562" s="63"/>
      <c r="P562" s="63"/>
      <c r="Q562" s="25" t="s">
        <v>42</v>
      </c>
      <c r="R562" s="26" t="s">
        <v>43</v>
      </c>
      <c r="S562" s="26" t="s">
        <v>44</v>
      </c>
      <c r="T562" s="26" t="s">
        <v>45</v>
      </c>
      <c r="U562" s="26" t="s">
        <v>46</v>
      </c>
      <c r="V562" s="34">
        <v>0</v>
      </c>
      <c r="W562" s="31"/>
      <c r="X562" s="22">
        <v>12</v>
      </c>
      <c r="Y562" s="152"/>
      <c r="Z562" s="139" t="s">
        <v>2922</v>
      </c>
      <c r="AA562" s="155">
        <f>COUNTIF($Z$1:Z562,Z562)</f>
        <v>25</v>
      </c>
      <c r="AB562" s="83">
        <f t="shared" si="328"/>
        <v>29</v>
      </c>
      <c r="AC562" s="122" t="str">
        <f>VLOOKUP(Z562,'module list'!A:B,2,0)</f>
        <v>DI</v>
      </c>
      <c r="AD562" s="228" t="s">
        <v>3031</v>
      </c>
      <c r="AE562" s="32"/>
      <c r="AF562" s="33" t="s">
        <v>37</v>
      </c>
      <c r="AG562" s="16" t="str">
        <f t="shared" si="320"/>
        <v>12.1.3</v>
      </c>
      <c r="AH562" s="222" t="str">
        <f t="shared" si="316"/>
        <v>RV1124 dry FG clean. dust from Unit4 - in running</v>
      </c>
      <c r="AI562" s="224"/>
      <c r="AJ562" s="16" t="str">
        <f t="shared" si="313"/>
        <v>RV1124</v>
      </c>
      <c r="AK562" s="16" t="str">
        <f t="shared" si="321"/>
        <v>P32</v>
      </c>
      <c r="AL562" s="16" t="str">
        <f t="shared" si="332"/>
        <v>RV</v>
      </c>
      <c r="AM562" s="16" t="str">
        <f t="shared" si="322"/>
        <v>1124</v>
      </c>
      <c r="AO562" s="16" t="str">
        <f t="shared" si="323"/>
        <v>_</v>
      </c>
      <c r="AP562" s="16">
        <f t="shared" si="324"/>
        <v>10</v>
      </c>
      <c r="AQ562" s="16" t="str">
        <f t="shared" si="334"/>
        <v>YLH</v>
      </c>
      <c r="AR562" s="16" t="str">
        <f t="shared" si="325"/>
        <v>P32RV1124_YLH</v>
      </c>
      <c r="AS562" s="16" t="str">
        <f t="shared" si="326"/>
        <v>ok</v>
      </c>
      <c r="AW562" s="16" t="str">
        <f t="shared" si="329"/>
        <v/>
      </c>
      <c r="AX562" s="16" t="str">
        <f t="shared" si="330"/>
        <v/>
      </c>
      <c r="AY562" s="16">
        <f t="shared" si="327"/>
        <v>0</v>
      </c>
    </row>
    <row r="563" spans="1:51" ht="15" customHeight="1" x14ac:dyDescent="0.2">
      <c r="A563" s="16" t="str">
        <f t="shared" si="319"/>
        <v>ID-S01AP1030-00561</v>
      </c>
      <c r="B563" s="17">
        <v>561</v>
      </c>
      <c r="C563" s="17"/>
      <c r="D563" s="18" t="s">
        <v>1231</v>
      </c>
      <c r="E563" s="19" t="s">
        <v>1232</v>
      </c>
      <c r="F563" s="20"/>
      <c r="G563" s="21" t="s">
        <v>27</v>
      </c>
      <c r="H563" s="22" t="s">
        <v>28</v>
      </c>
      <c r="I563" s="23" t="s">
        <v>29</v>
      </c>
      <c r="J563" s="22" t="s">
        <v>41</v>
      </c>
      <c r="K563" s="22"/>
      <c r="L563" s="22" t="s">
        <v>31</v>
      </c>
      <c r="M563" s="23"/>
      <c r="N563" s="24"/>
      <c r="O563" s="63"/>
      <c r="P563" s="63"/>
      <c r="Q563" s="25" t="s">
        <v>42</v>
      </c>
      <c r="R563" s="26" t="s">
        <v>43</v>
      </c>
      <c r="S563" s="26" t="s">
        <v>51</v>
      </c>
      <c r="T563" s="26" t="s">
        <v>45</v>
      </c>
      <c r="U563" s="26" t="s">
        <v>46</v>
      </c>
      <c r="V563" s="34">
        <v>0</v>
      </c>
      <c r="W563" s="31"/>
      <c r="X563" s="22">
        <v>12</v>
      </c>
      <c r="Y563" s="152"/>
      <c r="Z563" s="139" t="s">
        <v>2922</v>
      </c>
      <c r="AA563" s="155">
        <f>COUNTIF($Z$1:Z563,Z563)</f>
        <v>26</v>
      </c>
      <c r="AB563" s="83">
        <f t="shared" si="328"/>
        <v>29</v>
      </c>
      <c r="AC563" s="122" t="str">
        <f>VLOOKUP(Z563,'module list'!A:B,2,0)</f>
        <v>DI</v>
      </c>
      <c r="AD563" s="228" t="s">
        <v>3031</v>
      </c>
      <c r="AE563" s="32"/>
      <c r="AF563" s="33" t="s">
        <v>37</v>
      </c>
      <c r="AG563" s="16" t="str">
        <f t="shared" si="320"/>
        <v>12.1.3</v>
      </c>
      <c r="AH563" s="222" t="str">
        <f t="shared" si="316"/>
        <v>RV1124 dry FG clean. dust from Unit4 - supply fault</v>
      </c>
      <c r="AI563" s="224"/>
      <c r="AJ563" s="16" t="str">
        <f t="shared" si="313"/>
        <v>RV1124</v>
      </c>
      <c r="AK563" s="16" t="str">
        <f t="shared" si="321"/>
        <v>P32</v>
      </c>
      <c r="AL563" s="16" t="str">
        <f t="shared" si="332"/>
        <v>RV</v>
      </c>
      <c r="AM563" s="16" t="str">
        <f t="shared" si="322"/>
        <v>1124</v>
      </c>
      <c r="AO563" s="16" t="str">
        <f t="shared" si="323"/>
        <v>_</v>
      </c>
      <c r="AP563" s="16">
        <f t="shared" si="324"/>
        <v>10</v>
      </c>
      <c r="AQ563" s="16" t="str">
        <f t="shared" si="334"/>
        <v>YSG</v>
      </c>
      <c r="AR563" s="16" t="str">
        <f t="shared" si="325"/>
        <v>P32RV1124_YSG</v>
      </c>
      <c r="AS563" s="16" t="str">
        <f t="shared" si="326"/>
        <v>ok</v>
      </c>
      <c r="AW563" s="16" t="str">
        <f t="shared" si="329"/>
        <v/>
      </c>
      <c r="AX563" s="16" t="str">
        <f t="shared" si="330"/>
        <v/>
      </c>
      <c r="AY563" s="16">
        <f t="shared" si="327"/>
        <v>0</v>
      </c>
    </row>
    <row r="564" spans="1:51" ht="15" customHeight="1" x14ac:dyDescent="0.2">
      <c r="A564" s="16" t="str">
        <f t="shared" si="319"/>
        <v>ID-S01AP1030-00562</v>
      </c>
      <c r="B564" s="17">
        <v>562</v>
      </c>
      <c r="C564" s="17"/>
      <c r="D564" s="18" t="s">
        <v>1233</v>
      </c>
      <c r="E564" s="19" t="s">
        <v>1234</v>
      </c>
      <c r="F564" s="20"/>
      <c r="G564" s="21" t="s">
        <v>27</v>
      </c>
      <c r="H564" s="22" t="s">
        <v>28</v>
      </c>
      <c r="I564" s="23" t="s">
        <v>29</v>
      </c>
      <c r="J564" s="22" t="s">
        <v>41</v>
      </c>
      <c r="K564" s="22"/>
      <c r="L564" s="22" t="s">
        <v>31</v>
      </c>
      <c r="M564" s="23"/>
      <c r="N564" s="24"/>
      <c r="O564" s="63"/>
      <c r="P564" s="63"/>
      <c r="Q564" s="25" t="s">
        <v>54</v>
      </c>
      <c r="R564" s="26" t="s">
        <v>55</v>
      </c>
      <c r="S564" s="26" t="s">
        <v>44</v>
      </c>
      <c r="T564" s="26" t="s">
        <v>56</v>
      </c>
      <c r="U564" s="26" t="s">
        <v>57</v>
      </c>
      <c r="V564" s="34">
        <v>0</v>
      </c>
      <c r="W564" s="31"/>
      <c r="X564" s="22">
        <v>12</v>
      </c>
      <c r="Y564" s="152"/>
      <c r="Z564" s="139" t="s">
        <v>2946</v>
      </c>
      <c r="AA564" s="155">
        <f>COUNTIF($Z$1:Z564,Z564)</f>
        <v>2</v>
      </c>
      <c r="AB564" s="83">
        <f t="shared" si="328"/>
        <v>24</v>
      </c>
      <c r="AC564" s="122" t="str">
        <f>VLOOKUP(Z564,'module list'!A:B,2,0)</f>
        <v>DO</v>
      </c>
      <c r="AD564" s="228" t="s">
        <v>3031</v>
      </c>
      <c r="AE564" s="32"/>
      <c r="AF564" s="33" t="s">
        <v>37</v>
      </c>
      <c r="AG564" s="16" t="str">
        <f t="shared" si="320"/>
        <v>12.1.3</v>
      </c>
      <c r="AH564" s="222" t="str">
        <f t="shared" si="316"/>
        <v>RV1124 dry FG clean. dust from Unit4 - start/stop</v>
      </c>
      <c r="AI564" s="224"/>
      <c r="AJ564" s="16" t="str">
        <f t="shared" ref="AJ564:AJ627" si="335">LEFT(AH564,FIND(" ",AH564)-1)</f>
        <v>RV1124</v>
      </c>
      <c r="AK564" s="16" t="str">
        <f t="shared" si="321"/>
        <v>P32</v>
      </c>
      <c r="AL564" s="16" t="str">
        <f t="shared" si="332"/>
        <v>RV</v>
      </c>
      <c r="AM564" s="16" t="str">
        <f t="shared" si="322"/>
        <v>1124</v>
      </c>
      <c r="AO564" s="16" t="str">
        <f t="shared" si="323"/>
        <v>_</v>
      </c>
      <c r="AP564" s="16">
        <f t="shared" si="324"/>
        <v>10</v>
      </c>
      <c r="AQ564" s="16" t="str">
        <f t="shared" si="334"/>
        <v>HSH</v>
      </c>
      <c r="AR564" s="16" t="str">
        <f t="shared" si="325"/>
        <v>P32RV1124_HSH</v>
      </c>
      <c r="AS564" s="16" t="str">
        <f t="shared" si="326"/>
        <v>ok</v>
      </c>
      <c r="AW564" s="16" t="str">
        <f t="shared" si="329"/>
        <v/>
      </c>
      <c r="AX564" s="16" t="str">
        <f t="shared" si="330"/>
        <v/>
      </c>
      <c r="AY564" s="16">
        <f t="shared" si="327"/>
        <v>0</v>
      </c>
    </row>
    <row r="565" spans="1:51" ht="15" customHeight="1" x14ac:dyDescent="0.2">
      <c r="A565" s="16" t="str">
        <f t="shared" si="319"/>
        <v>ID-S01AP1030-00563</v>
      </c>
      <c r="B565" s="17">
        <v>563</v>
      </c>
      <c r="C565" s="17"/>
      <c r="D565" s="18" t="s">
        <v>1235</v>
      </c>
      <c r="E565" s="19" t="s">
        <v>1236</v>
      </c>
      <c r="F565" s="20"/>
      <c r="G565" s="21" t="s">
        <v>27</v>
      </c>
      <c r="H565" s="22" t="s">
        <v>28</v>
      </c>
      <c r="I565" s="23" t="s">
        <v>29</v>
      </c>
      <c r="J565" s="22" t="s">
        <v>1081</v>
      </c>
      <c r="K565" s="22"/>
      <c r="L565" s="22" t="s">
        <v>31</v>
      </c>
      <c r="M565" s="23"/>
      <c r="N565" s="24"/>
      <c r="O565" s="63"/>
      <c r="P565" s="63"/>
      <c r="Q565" s="25" t="s">
        <v>42</v>
      </c>
      <c r="R565" s="26" t="s">
        <v>43</v>
      </c>
      <c r="S565" s="26" t="s">
        <v>51</v>
      </c>
      <c r="T565" s="26" t="s">
        <v>45</v>
      </c>
      <c r="U565" s="26" t="s">
        <v>46</v>
      </c>
      <c r="V565" s="34">
        <v>0</v>
      </c>
      <c r="W565" s="31"/>
      <c r="X565" s="22">
        <v>12</v>
      </c>
      <c r="Y565" s="152"/>
      <c r="Z565" s="139" t="s">
        <v>2935</v>
      </c>
      <c r="AA565" s="155">
        <f>COUNTIF($Z$1:Z565,Z565)</f>
        <v>15</v>
      </c>
      <c r="AB565" s="83">
        <f t="shared" si="328"/>
        <v>28</v>
      </c>
      <c r="AC565" s="122" t="str">
        <f>VLOOKUP(Z565,'module list'!A:B,2,0)</f>
        <v>DI</v>
      </c>
      <c r="AD565" s="122"/>
      <c r="AE565" s="32"/>
      <c r="AF565" s="33" t="s">
        <v>37</v>
      </c>
      <c r="AG565" s="16" t="str">
        <f t="shared" si="320"/>
        <v>12.1.8</v>
      </c>
      <c r="AH565" s="222" t="str">
        <f t="shared" si="316"/>
        <v>L SSL1125 dry FG clean. RV1125</v>
      </c>
      <c r="AI565" s="224"/>
      <c r="AJ565" s="16" t="str">
        <f t="shared" si="335"/>
        <v>L</v>
      </c>
      <c r="AK565" s="16" t="str">
        <f t="shared" si="321"/>
        <v>P32</v>
      </c>
      <c r="AL565" s="16" t="str">
        <f t="shared" ref="AL565:AL568" si="336">MID(D565,4,3)</f>
        <v>SSL</v>
      </c>
      <c r="AM565" s="16" t="str">
        <f t="shared" si="322"/>
        <v>1125</v>
      </c>
      <c r="AN565" s="16" t="str">
        <f t="shared" ref="AN565:AN569" si="337">MID(D565,12,1)</f>
        <v/>
      </c>
      <c r="AO565" s="16" t="str">
        <f t="shared" si="323"/>
        <v/>
      </c>
      <c r="AP565" s="16" t="str">
        <f t="shared" si="324"/>
        <v/>
      </c>
      <c r="AQ565" s="226"/>
      <c r="AR565" s="16" t="str">
        <f t="shared" si="325"/>
        <v>P32SSL1125</v>
      </c>
      <c r="AS565" s="16" t="str">
        <f t="shared" si="326"/>
        <v>ok</v>
      </c>
      <c r="AW565" s="16" t="str">
        <f t="shared" si="329"/>
        <v/>
      </c>
      <c r="AX565" s="16" t="str">
        <f t="shared" si="330"/>
        <v/>
      </c>
      <c r="AY565" s="16">
        <f t="shared" si="327"/>
        <v>0</v>
      </c>
    </row>
    <row r="566" spans="1:51" ht="15" customHeight="1" x14ac:dyDescent="0.2">
      <c r="A566" s="16" t="str">
        <f t="shared" si="319"/>
        <v>ID-S01AP1030-00564</v>
      </c>
      <c r="B566" s="17">
        <v>564</v>
      </c>
      <c r="C566" s="17"/>
      <c r="D566" s="18" t="s">
        <v>1237</v>
      </c>
      <c r="E566" s="19" t="s">
        <v>1238</v>
      </c>
      <c r="F566" s="20"/>
      <c r="G566" s="21" t="s">
        <v>27</v>
      </c>
      <c r="H566" s="22" t="s">
        <v>28</v>
      </c>
      <c r="I566" s="23" t="s">
        <v>29</v>
      </c>
      <c r="J566" s="22" t="s">
        <v>1081</v>
      </c>
      <c r="K566" s="22"/>
      <c r="L566" s="22" t="s">
        <v>31</v>
      </c>
      <c r="M566" s="23"/>
      <c r="N566" s="24"/>
      <c r="O566" s="63"/>
      <c r="P566" s="63"/>
      <c r="Q566" s="25" t="s">
        <v>42</v>
      </c>
      <c r="R566" s="26" t="s">
        <v>43</v>
      </c>
      <c r="S566" s="26" t="s">
        <v>51</v>
      </c>
      <c r="T566" s="26" t="s">
        <v>45</v>
      </c>
      <c r="U566" s="26" t="s">
        <v>46</v>
      </c>
      <c r="V566" s="34">
        <v>0</v>
      </c>
      <c r="W566" s="31"/>
      <c r="X566" s="22">
        <v>12</v>
      </c>
      <c r="Y566" s="152"/>
      <c r="Z566" s="139" t="s">
        <v>2935</v>
      </c>
      <c r="AA566" s="155">
        <f>COUNTIF($Z$1:Z566,Z566)</f>
        <v>16</v>
      </c>
      <c r="AB566" s="83">
        <f t="shared" si="328"/>
        <v>28</v>
      </c>
      <c r="AC566" s="122" t="str">
        <f>VLOOKUP(Z566,'module list'!A:B,2,0)</f>
        <v>DI</v>
      </c>
      <c r="AD566" s="122"/>
      <c r="AE566" s="32"/>
      <c r="AF566" s="33" t="s">
        <v>37</v>
      </c>
      <c r="AG566" s="16" t="str">
        <f t="shared" si="320"/>
        <v>12.1.8</v>
      </c>
      <c r="AH566" s="222" t="str">
        <f t="shared" si="316"/>
        <v>L SSL1126 dry FG clean. RV1126</v>
      </c>
      <c r="AI566" s="224"/>
      <c r="AJ566" s="16" t="str">
        <f t="shared" si="335"/>
        <v>L</v>
      </c>
      <c r="AK566" s="16" t="str">
        <f t="shared" si="321"/>
        <v>P32</v>
      </c>
      <c r="AL566" s="16" t="str">
        <f t="shared" si="336"/>
        <v>SSL</v>
      </c>
      <c r="AM566" s="16" t="str">
        <f t="shared" si="322"/>
        <v>1126</v>
      </c>
      <c r="AN566" s="16" t="str">
        <f t="shared" si="337"/>
        <v/>
      </c>
      <c r="AO566" s="16" t="str">
        <f t="shared" si="323"/>
        <v/>
      </c>
      <c r="AP566" s="16" t="str">
        <f t="shared" si="324"/>
        <v/>
      </c>
      <c r="AQ566" s="226"/>
      <c r="AR566" s="16" t="str">
        <f t="shared" si="325"/>
        <v>P32SSL1126</v>
      </c>
      <c r="AS566" s="16" t="str">
        <f t="shared" si="326"/>
        <v>ok</v>
      </c>
      <c r="AW566" s="16" t="str">
        <f t="shared" si="329"/>
        <v/>
      </c>
      <c r="AX566" s="16" t="str">
        <f t="shared" si="330"/>
        <v/>
      </c>
      <c r="AY566" s="16">
        <f t="shared" si="327"/>
        <v>0</v>
      </c>
    </row>
    <row r="567" spans="1:51" ht="15" customHeight="1" x14ac:dyDescent="0.2">
      <c r="A567" s="16" t="str">
        <f t="shared" si="319"/>
        <v>ID-S01AP1030-00565</v>
      </c>
      <c r="B567" s="17">
        <v>565</v>
      </c>
      <c r="C567" s="17"/>
      <c r="D567" s="18" t="s">
        <v>1239</v>
      </c>
      <c r="E567" s="19" t="s">
        <v>1240</v>
      </c>
      <c r="F567" s="20"/>
      <c r="G567" s="21" t="s">
        <v>27</v>
      </c>
      <c r="H567" s="22" t="s">
        <v>28</v>
      </c>
      <c r="I567" s="23" t="s">
        <v>29</v>
      </c>
      <c r="J567" s="22" t="s">
        <v>1081</v>
      </c>
      <c r="K567" s="22"/>
      <c r="L567" s="22" t="s">
        <v>31</v>
      </c>
      <c r="M567" s="23"/>
      <c r="N567" s="24"/>
      <c r="O567" s="63"/>
      <c r="P567" s="63"/>
      <c r="Q567" s="25" t="s">
        <v>42</v>
      </c>
      <c r="R567" s="26" t="s">
        <v>43</v>
      </c>
      <c r="S567" s="26" t="s">
        <v>51</v>
      </c>
      <c r="T567" s="26" t="s">
        <v>45</v>
      </c>
      <c r="U567" s="26" t="s">
        <v>46</v>
      </c>
      <c r="V567" s="34">
        <v>0</v>
      </c>
      <c r="W567" s="31"/>
      <c r="X567" s="22">
        <v>12</v>
      </c>
      <c r="Y567" s="152"/>
      <c r="Z567" s="139" t="s">
        <v>2935</v>
      </c>
      <c r="AA567" s="155">
        <f>COUNTIF($Z$1:Z567,Z567)</f>
        <v>17</v>
      </c>
      <c r="AB567" s="83">
        <f t="shared" si="328"/>
        <v>28</v>
      </c>
      <c r="AC567" s="122" t="str">
        <f>VLOOKUP(Z567,'module list'!A:B,2,0)</f>
        <v>DI</v>
      </c>
      <c r="AD567" s="122"/>
      <c r="AE567" s="32"/>
      <c r="AF567" s="33" t="s">
        <v>37</v>
      </c>
      <c r="AG567" s="16" t="str">
        <f t="shared" si="320"/>
        <v>12.1.8</v>
      </c>
      <c r="AH567" s="222" t="str">
        <f t="shared" si="316"/>
        <v>L SSL1127 dry FG clean. RV1127</v>
      </c>
      <c r="AI567" s="224"/>
      <c r="AJ567" s="16" t="str">
        <f t="shared" si="335"/>
        <v>L</v>
      </c>
      <c r="AK567" s="16" t="str">
        <f t="shared" si="321"/>
        <v>P32</v>
      </c>
      <c r="AL567" s="16" t="str">
        <f t="shared" si="336"/>
        <v>SSL</v>
      </c>
      <c r="AM567" s="16" t="str">
        <f t="shared" si="322"/>
        <v>1127</v>
      </c>
      <c r="AN567" s="16" t="str">
        <f t="shared" si="337"/>
        <v/>
      </c>
      <c r="AO567" s="16" t="str">
        <f t="shared" si="323"/>
        <v/>
      </c>
      <c r="AP567" s="16" t="str">
        <f t="shared" si="324"/>
        <v/>
      </c>
      <c r="AQ567" s="226"/>
      <c r="AR567" s="16" t="str">
        <f t="shared" si="325"/>
        <v>P32SSL1127</v>
      </c>
      <c r="AS567" s="16" t="str">
        <f t="shared" si="326"/>
        <v>ok</v>
      </c>
      <c r="AW567" s="16" t="str">
        <f t="shared" si="329"/>
        <v/>
      </c>
      <c r="AX567" s="16" t="str">
        <f t="shared" si="330"/>
        <v/>
      </c>
      <c r="AY567" s="16">
        <f t="shared" si="327"/>
        <v>0</v>
      </c>
    </row>
    <row r="568" spans="1:51" ht="15" customHeight="1" x14ac:dyDescent="0.2">
      <c r="A568" s="16" t="str">
        <f t="shared" si="319"/>
        <v>ID-S01AP1030-00566</v>
      </c>
      <c r="B568" s="17">
        <v>566</v>
      </c>
      <c r="C568" s="17"/>
      <c r="D568" s="18" t="s">
        <v>1241</v>
      </c>
      <c r="E568" s="19" t="s">
        <v>1242</v>
      </c>
      <c r="F568" s="20"/>
      <c r="G568" s="21" t="s">
        <v>27</v>
      </c>
      <c r="H568" s="22" t="s">
        <v>28</v>
      </c>
      <c r="I568" s="23" t="s">
        <v>29</v>
      </c>
      <c r="J568" s="22" t="s">
        <v>1081</v>
      </c>
      <c r="K568" s="22"/>
      <c r="L568" s="22" t="s">
        <v>31</v>
      </c>
      <c r="M568" s="23"/>
      <c r="N568" s="24"/>
      <c r="O568" s="63"/>
      <c r="P568" s="63"/>
      <c r="Q568" s="25" t="s">
        <v>42</v>
      </c>
      <c r="R568" s="26" t="s">
        <v>43</v>
      </c>
      <c r="S568" s="26" t="s">
        <v>51</v>
      </c>
      <c r="T568" s="26" t="s">
        <v>45</v>
      </c>
      <c r="U568" s="26" t="s">
        <v>46</v>
      </c>
      <c r="V568" s="34">
        <v>0</v>
      </c>
      <c r="W568" s="31"/>
      <c r="X568" s="22">
        <v>12</v>
      </c>
      <c r="Y568" s="152"/>
      <c r="Z568" s="139" t="s">
        <v>2935</v>
      </c>
      <c r="AA568" s="155">
        <f>COUNTIF($Z$1:Z568,Z568)</f>
        <v>18</v>
      </c>
      <c r="AB568" s="83">
        <f t="shared" si="328"/>
        <v>28</v>
      </c>
      <c r="AC568" s="122" t="str">
        <f>VLOOKUP(Z568,'module list'!A:B,2,0)</f>
        <v>DI</v>
      </c>
      <c r="AD568" s="122"/>
      <c r="AE568" s="32"/>
      <c r="AF568" s="33" t="s">
        <v>37</v>
      </c>
      <c r="AG568" s="16" t="str">
        <f t="shared" si="320"/>
        <v>12.1.8</v>
      </c>
      <c r="AH568" s="222" t="str">
        <f t="shared" si="316"/>
        <v>L SSL1128 dry FG clean. RV1128</v>
      </c>
      <c r="AI568" s="224"/>
      <c r="AJ568" s="16" t="str">
        <f t="shared" si="335"/>
        <v>L</v>
      </c>
      <c r="AK568" s="16" t="str">
        <f t="shared" si="321"/>
        <v>P32</v>
      </c>
      <c r="AL568" s="16" t="str">
        <f t="shared" si="336"/>
        <v>SSL</v>
      </c>
      <c r="AM568" s="16" t="str">
        <f t="shared" si="322"/>
        <v>1128</v>
      </c>
      <c r="AN568" s="16" t="str">
        <f t="shared" si="337"/>
        <v/>
      </c>
      <c r="AO568" s="16" t="str">
        <f t="shared" si="323"/>
        <v/>
      </c>
      <c r="AP568" s="16" t="str">
        <f t="shared" si="324"/>
        <v/>
      </c>
      <c r="AQ568" s="226"/>
      <c r="AR568" s="16" t="str">
        <f t="shared" si="325"/>
        <v>P32SSL1128</v>
      </c>
      <c r="AS568" s="16" t="str">
        <f t="shared" si="326"/>
        <v>ok</v>
      </c>
      <c r="AW568" s="16" t="str">
        <f t="shared" si="329"/>
        <v/>
      </c>
      <c r="AX568" s="16" t="str">
        <f t="shared" si="330"/>
        <v/>
      </c>
      <c r="AY568" s="16">
        <f t="shared" si="327"/>
        <v>0</v>
      </c>
    </row>
    <row r="569" spans="1:51" ht="15" customHeight="1" x14ac:dyDescent="0.2">
      <c r="A569" s="16" t="str">
        <f t="shared" si="319"/>
        <v>ID-S01AP1030-00567</v>
      </c>
      <c r="B569" s="17">
        <v>567</v>
      </c>
      <c r="C569" s="17"/>
      <c r="D569" s="18" t="s">
        <v>1243</v>
      </c>
      <c r="E569" s="19" t="s">
        <v>1244</v>
      </c>
      <c r="F569" s="20"/>
      <c r="G569" s="21" t="s">
        <v>27</v>
      </c>
      <c r="H569" s="22" t="s">
        <v>28</v>
      </c>
      <c r="I569" s="23" t="s">
        <v>29</v>
      </c>
      <c r="J569" s="22" t="s">
        <v>1191</v>
      </c>
      <c r="K569" s="22"/>
      <c r="L569" s="22" t="s">
        <v>31</v>
      </c>
      <c r="M569" s="23"/>
      <c r="N569" s="24"/>
      <c r="O569" s="63"/>
      <c r="P569" s="63"/>
      <c r="Q569" s="25" t="s">
        <v>42</v>
      </c>
      <c r="R569" s="26" t="s">
        <v>43</v>
      </c>
      <c r="S569" s="26" t="s">
        <v>51</v>
      </c>
      <c r="T569" s="26" t="s">
        <v>45</v>
      </c>
      <c r="U569" s="26" t="s">
        <v>46</v>
      </c>
      <c r="V569" s="34">
        <v>0</v>
      </c>
      <c r="W569" s="31"/>
      <c r="X569" s="22">
        <v>12</v>
      </c>
      <c r="Y569" s="152"/>
      <c r="Z569" s="139" t="s">
        <v>2935</v>
      </c>
      <c r="AA569" s="155">
        <f>COUNTIF($Z$1:Z569,Z569)</f>
        <v>19</v>
      </c>
      <c r="AB569" s="83">
        <f t="shared" si="328"/>
        <v>28</v>
      </c>
      <c r="AC569" s="122" t="str">
        <f>VLOOKUP(Z569,'module list'!A:B,2,0)</f>
        <v>DI</v>
      </c>
      <c r="AD569" s="122"/>
      <c r="AE569" s="32"/>
      <c r="AF569" s="33" t="s">
        <v>37</v>
      </c>
      <c r="AG569" s="16" t="str">
        <f t="shared" si="320"/>
        <v>12.1.8</v>
      </c>
      <c r="AH569" s="222" t="str">
        <f t="shared" si="316"/>
        <v>HH TSHH1152 preheat dry FG clean. heater</v>
      </c>
      <c r="AI569" s="224"/>
      <c r="AJ569" s="16" t="str">
        <f t="shared" si="335"/>
        <v>HH</v>
      </c>
      <c r="AK569" s="16" t="str">
        <f t="shared" si="321"/>
        <v>P32</v>
      </c>
      <c r="AL569" s="16" t="str">
        <f t="shared" ref="AL569" si="338">MID(D569,4,4)</f>
        <v>TSHH</v>
      </c>
      <c r="AM569" s="16" t="str">
        <f t="shared" si="322"/>
        <v>1152</v>
      </c>
      <c r="AN569" s="16" t="str">
        <f t="shared" si="337"/>
        <v/>
      </c>
      <c r="AO569" s="16" t="str">
        <f t="shared" si="323"/>
        <v/>
      </c>
      <c r="AP569" s="16" t="str">
        <f t="shared" si="324"/>
        <v/>
      </c>
      <c r="AQ569" s="226"/>
      <c r="AR569" s="16" t="str">
        <f t="shared" si="325"/>
        <v>P32TSHH1152</v>
      </c>
      <c r="AS569" s="16" t="str">
        <f t="shared" si="326"/>
        <v>ok</v>
      </c>
      <c r="AW569" s="16" t="str">
        <f t="shared" si="329"/>
        <v/>
      </c>
      <c r="AX569" s="16" t="str">
        <f t="shared" si="330"/>
        <v/>
      </c>
      <c r="AY569" s="16">
        <f t="shared" si="327"/>
        <v>0</v>
      </c>
    </row>
    <row r="570" spans="1:51" ht="15" customHeight="1" x14ac:dyDescent="0.2">
      <c r="A570" s="16" t="str">
        <f t="shared" si="319"/>
        <v>ID-S01AP1030-00568</v>
      </c>
      <c r="B570" s="17">
        <v>568</v>
      </c>
      <c r="C570" s="17"/>
      <c r="D570" s="18" t="s">
        <v>1245</v>
      </c>
      <c r="E570" s="19" t="s">
        <v>1246</v>
      </c>
      <c r="F570" s="20"/>
      <c r="G570" s="21" t="s">
        <v>27</v>
      </c>
      <c r="H570" s="22" t="s">
        <v>28</v>
      </c>
      <c r="I570" s="23" t="s">
        <v>29</v>
      </c>
      <c r="J570" s="22" t="s">
        <v>1081</v>
      </c>
      <c r="K570" s="22"/>
      <c r="L570" s="22" t="s">
        <v>31</v>
      </c>
      <c r="M570" s="23"/>
      <c r="N570" s="24"/>
      <c r="O570" s="63"/>
      <c r="P570" s="63"/>
      <c r="Q570" s="25" t="s">
        <v>54</v>
      </c>
      <c r="R570" s="26" t="s">
        <v>201</v>
      </c>
      <c r="S570" s="26" t="s">
        <v>44</v>
      </c>
      <c r="T570" s="26" t="s">
        <v>56</v>
      </c>
      <c r="U570" s="26" t="s">
        <v>46</v>
      </c>
      <c r="V570" s="34">
        <v>0</v>
      </c>
      <c r="W570" s="31"/>
      <c r="X570" s="22">
        <v>12</v>
      </c>
      <c r="Y570" s="152"/>
      <c r="Z570" s="139" t="s">
        <v>2950</v>
      </c>
      <c r="AA570" s="155">
        <f>COUNTIF($Z$1:Z570,Z570)</f>
        <v>22</v>
      </c>
      <c r="AB570" s="83">
        <f t="shared" si="328"/>
        <v>32</v>
      </c>
      <c r="AC570" s="122" t="str">
        <f>VLOOKUP(Z570,'module list'!A:B,2,0)</f>
        <v>DO</v>
      </c>
      <c r="AD570" s="122"/>
      <c r="AE570" s="32"/>
      <c r="AF570" s="33" t="s">
        <v>37</v>
      </c>
      <c r="AG570" s="16" t="str">
        <f t="shared" si="320"/>
        <v>12.1.7</v>
      </c>
      <c r="AH570" s="222" t="str">
        <f t="shared" si="316"/>
        <v>SOV1105 dry FG clean. hopper unit1 - open</v>
      </c>
      <c r="AI570" s="224"/>
      <c r="AJ570" s="16" t="str">
        <f t="shared" si="335"/>
        <v>SOV1105</v>
      </c>
      <c r="AK570" s="16" t="str">
        <f t="shared" si="321"/>
        <v>P32</v>
      </c>
      <c r="AL570" s="16" t="str">
        <f t="shared" ref="AL570:AL573" si="339">MID(D570,4,3)</f>
        <v>SOV</v>
      </c>
      <c r="AM570" s="16" t="str">
        <f t="shared" si="322"/>
        <v>1105</v>
      </c>
      <c r="AO570" s="16" t="str">
        <f t="shared" si="323"/>
        <v>_</v>
      </c>
      <c r="AP570" s="16">
        <f t="shared" si="324"/>
        <v>11</v>
      </c>
      <c r="AQ570" s="16" t="str">
        <f>RIGHT(D570,LEN(D570)-FIND("_",D570))</f>
        <v>HSH</v>
      </c>
      <c r="AR570" s="16" t="str">
        <f t="shared" si="325"/>
        <v>P32SOV1105_HSH</v>
      </c>
      <c r="AS570" s="16" t="str">
        <f t="shared" si="326"/>
        <v>ok</v>
      </c>
      <c r="AW570" s="16" t="str">
        <f t="shared" si="329"/>
        <v/>
      </c>
      <c r="AX570" s="16" t="str">
        <f t="shared" si="330"/>
        <v/>
      </c>
      <c r="AY570" s="16">
        <f t="shared" si="327"/>
        <v>0</v>
      </c>
    </row>
    <row r="571" spans="1:51" ht="15" customHeight="1" x14ac:dyDescent="0.2">
      <c r="A571" s="16" t="str">
        <f t="shared" si="319"/>
        <v>ID-S01AP1030-00569</v>
      </c>
      <c r="B571" s="17">
        <v>569</v>
      </c>
      <c r="C571" s="17"/>
      <c r="D571" s="18" t="s">
        <v>1247</v>
      </c>
      <c r="E571" s="19" t="s">
        <v>1248</v>
      </c>
      <c r="F571" s="20"/>
      <c r="G571" s="21" t="s">
        <v>27</v>
      </c>
      <c r="H571" s="22" t="s">
        <v>28</v>
      </c>
      <c r="I571" s="23" t="s">
        <v>29</v>
      </c>
      <c r="J571" s="22" t="s">
        <v>1081</v>
      </c>
      <c r="K571" s="22"/>
      <c r="L571" s="22" t="s">
        <v>31</v>
      </c>
      <c r="M571" s="23"/>
      <c r="N571" s="24"/>
      <c r="O571" s="63"/>
      <c r="P571" s="63"/>
      <c r="Q571" s="25" t="s">
        <v>54</v>
      </c>
      <c r="R571" s="26" t="s">
        <v>201</v>
      </c>
      <c r="S571" s="26" t="s">
        <v>44</v>
      </c>
      <c r="T571" s="26" t="s">
        <v>56</v>
      </c>
      <c r="U571" s="26" t="s">
        <v>46</v>
      </c>
      <c r="V571" s="34">
        <v>0</v>
      </c>
      <c r="W571" s="31"/>
      <c r="X571" s="22">
        <v>12</v>
      </c>
      <c r="Y571" s="152"/>
      <c r="Z571" s="139" t="s">
        <v>2950</v>
      </c>
      <c r="AA571" s="155">
        <f>COUNTIF($Z$1:Z571,Z571)</f>
        <v>23</v>
      </c>
      <c r="AB571" s="83">
        <f t="shared" si="328"/>
        <v>32</v>
      </c>
      <c r="AC571" s="122" t="str">
        <f>VLOOKUP(Z571,'module list'!A:B,2,0)</f>
        <v>DO</v>
      </c>
      <c r="AD571" s="122"/>
      <c r="AE571" s="32"/>
      <c r="AF571" s="33" t="s">
        <v>37</v>
      </c>
      <c r="AG571" s="16" t="str">
        <f t="shared" si="320"/>
        <v>12.1.7</v>
      </c>
      <c r="AH571" s="222" t="str">
        <f t="shared" si="316"/>
        <v>SOV1105 dry FG clean. hopper unit2 - open</v>
      </c>
      <c r="AI571" s="224"/>
      <c r="AJ571" s="16" t="str">
        <f t="shared" si="335"/>
        <v>SOV1105</v>
      </c>
      <c r="AK571" s="16" t="str">
        <f t="shared" si="321"/>
        <v>P32</v>
      </c>
      <c r="AL571" s="16" t="str">
        <f t="shared" si="339"/>
        <v>SOV</v>
      </c>
      <c r="AM571" s="16" t="str">
        <f t="shared" si="322"/>
        <v>1106</v>
      </c>
      <c r="AO571" s="16" t="str">
        <f t="shared" si="323"/>
        <v>_</v>
      </c>
      <c r="AP571" s="16">
        <f t="shared" si="324"/>
        <v>11</v>
      </c>
      <c r="AQ571" s="16" t="str">
        <f>RIGHT(D571,LEN(D571)-FIND("_",D571))</f>
        <v>HSH</v>
      </c>
      <c r="AR571" s="16" t="str">
        <f t="shared" si="325"/>
        <v>P32SOV1106_HSH</v>
      </c>
      <c r="AS571" s="16" t="str">
        <f t="shared" si="326"/>
        <v>ok</v>
      </c>
      <c r="AW571" s="16" t="str">
        <f t="shared" si="329"/>
        <v/>
      </c>
      <c r="AX571" s="16" t="str">
        <f t="shared" si="330"/>
        <v/>
      </c>
      <c r="AY571" s="16">
        <f t="shared" si="327"/>
        <v>0</v>
      </c>
    </row>
    <row r="572" spans="1:51" ht="15" customHeight="1" x14ac:dyDescent="0.2">
      <c r="A572" s="16" t="str">
        <f t="shared" si="319"/>
        <v>ID-S01AP1030-00570</v>
      </c>
      <c r="B572" s="17">
        <v>570</v>
      </c>
      <c r="C572" s="17"/>
      <c r="D572" s="18" t="s">
        <v>1249</v>
      </c>
      <c r="E572" s="19" t="s">
        <v>1250</v>
      </c>
      <c r="F572" s="20"/>
      <c r="G572" s="21" t="s">
        <v>27</v>
      </c>
      <c r="H572" s="22" t="s">
        <v>28</v>
      </c>
      <c r="I572" s="23" t="s">
        <v>29</v>
      </c>
      <c r="J572" s="22" t="s">
        <v>1081</v>
      </c>
      <c r="K572" s="22"/>
      <c r="L572" s="22" t="s">
        <v>31</v>
      </c>
      <c r="M572" s="23"/>
      <c r="N572" s="24"/>
      <c r="O572" s="63"/>
      <c r="P572" s="63"/>
      <c r="Q572" s="25" t="s">
        <v>54</v>
      </c>
      <c r="R572" s="26" t="s">
        <v>201</v>
      </c>
      <c r="S572" s="26" t="s">
        <v>44</v>
      </c>
      <c r="T572" s="26" t="s">
        <v>56</v>
      </c>
      <c r="U572" s="26" t="s">
        <v>46</v>
      </c>
      <c r="V572" s="34">
        <v>0</v>
      </c>
      <c r="W572" s="31"/>
      <c r="X572" s="22">
        <v>12</v>
      </c>
      <c r="Y572" s="152"/>
      <c r="Z572" s="139" t="s">
        <v>2950</v>
      </c>
      <c r="AA572" s="155">
        <f>COUNTIF($Z$1:Z572,Z572)</f>
        <v>24</v>
      </c>
      <c r="AB572" s="83">
        <f t="shared" si="328"/>
        <v>32</v>
      </c>
      <c r="AC572" s="122" t="str">
        <f>VLOOKUP(Z572,'module list'!A:B,2,0)</f>
        <v>DO</v>
      </c>
      <c r="AD572" s="122"/>
      <c r="AE572" s="32"/>
      <c r="AF572" s="33" t="s">
        <v>37</v>
      </c>
      <c r="AG572" s="16" t="str">
        <f t="shared" si="320"/>
        <v>12.1.7</v>
      </c>
      <c r="AH572" s="222" t="str">
        <f t="shared" si="316"/>
        <v>SOV1105 dry FG clean. hopper unit3 - open</v>
      </c>
      <c r="AI572" s="224"/>
      <c r="AJ572" s="16" t="str">
        <f t="shared" si="335"/>
        <v>SOV1105</v>
      </c>
      <c r="AK572" s="16" t="str">
        <f t="shared" si="321"/>
        <v>P32</v>
      </c>
      <c r="AL572" s="16" t="str">
        <f t="shared" si="339"/>
        <v>SOV</v>
      </c>
      <c r="AM572" s="16" t="str">
        <f t="shared" si="322"/>
        <v>1107</v>
      </c>
      <c r="AO572" s="16" t="str">
        <f t="shared" si="323"/>
        <v>_</v>
      </c>
      <c r="AP572" s="16">
        <f t="shared" si="324"/>
        <v>11</v>
      </c>
      <c r="AQ572" s="16" t="str">
        <f>RIGHT(D572,LEN(D572)-FIND("_",D572))</f>
        <v>HSH</v>
      </c>
      <c r="AR572" s="16" t="str">
        <f t="shared" si="325"/>
        <v>P32SOV1107_HSH</v>
      </c>
      <c r="AS572" s="16" t="str">
        <f t="shared" si="326"/>
        <v>ok</v>
      </c>
      <c r="AW572" s="16" t="str">
        <f t="shared" si="329"/>
        <v/>
      </c>
      <c r="AX572" s="16" t="str">
        <f t="shared" si="330"/>
        <v/>
      </c>
      <c r="AY572" s="16">
        <f t="shared" si="327"/>
        <v>0</v>
      </c>
    </row>
    <row r="573" spans="1:51" ht="15" customHeight="1" x14ac:dyDescent="0.2">
      <c r="A573" s="16" t="str">
        <f t="shared" si="319"/>
        <v>ID-S01AP1030-00571</v>
      </c>
      <c r="B573" s="17">
        <v>571</v>
      </c>
      <c r="C573" s="17"/>
      <c r="D573" s="18" t="s">
        <v>1251</v>
      </c>
      <c r="E573" s="19" t="s">
        <v>1252</v>
      </c>
      <c r="F573" s="20"/>
      <c r="G573" s="21" t="s">
        <v>27</v>
      </c>
      <c r="H573" s="22" t="s">
        <v>28</v>
      </c>
      <c r="I573" s="23" t="s">
        <v>29</v>
      </c>
      <c r="J573" s="22" t="s">
        <v>1081</v>
      </c>
      <c r="K573" s="22"/>
      <c r="L573" s="22" t="s">
        <v>31</v>
      </c>
      <c r="M573" s="23"/>
      <c r="N573" s="24"/>
      <c r="O573" s="63"/>
      <c r="P573" s="63"/>
      <c r="Q573" s="25" t="s">
        <v>54</v>
      </c>
      <c r="R573" s="26" t="s">
        <v>201</v>
      </c>
      <c r="S573" s="26" t="s">
        <v>44</v>
      </c>
      <c r="T573" s="26" t="s">
        <v>56</v>
      </c>
      <c r="U573" s="26" t="s">
        <v>46</v>
      </c>
      <c r="V573" s="34">
        <v>0</v>
      </c>
      <c r="W573" s="31"/>
      <c r="X573" s="22">
        <v>12</v>
      </c>
      <c r="Y573" s="152"/>
      <c r="Z573" s="139" t="s">
        <v>2950</v>
      </c>
      <c r="AA573" s="155">
        <f>COUNTIF($Z$1:Z573,Z573)</f>
        <v>25</v>
      </c>
      <c r="AB573" s="83">
        <f t="shared" si="328"/>
        <v>32</v>
      </c>
      <c r="AC573" s="122" t="str">
        <f>VLOOKUP(Z573,'module list'!A:B,2,0)</f>
        <v>DO</v>
      </c>
      <c r="AD573" s="122"/>
      <c r="AE573" s="32"/>
      <c r="AF573" s="33" t="s">
        <v>37</v>
      </c>
      <c r="AG573" s="16" t="str">
        <f t="shared" si="320"/>
        <v>12.1.7</v>
      </c>
      <c r="AH573" s="222" t="str">
        <f t="shared" si="316"/>
        <v>SOV1105 dry FG clean. hopper unit4 - open</v>
      </c>
      <c r="AI573" s="224"/>
      <c r="AJ573" s="16" t="str">
        <f t="shared" si="335"/>
        <v>SOV1105</v>
      </c>
      <c r="AK573" s="16" t="str">
        <f t="shared" si="321"/>
        <v>P32</v>
      </c>
      <c r="AL573" s="16" t="str">
        <f t="shared" si="339"/>
        <v>SOV</v>
      </c>
      <c r="AM573" s="16" t="str">
        <f t="shared" si="322"/>
        <v>1108</v>
      </c>
      <c r="AO573" s="16" t="str">
        <f t="shared" si="323"/>
        <v>_</v>
      </c>
      <c r="AP573" s="16">
        <f t="shared" si="324"/>
        <v>11</v>
      </c>
      <c r="AQ573" s="16" t="str">
        <f>RIGHT(D573,LEN(D573)-FIND("_",D573))</f>
        <v>HSH</v>
      </c>
      <c r="AR573" s="16" t="str">
        <f t="shared" si="325"/>
        <v>P32SOV1108_HSH</v>
      </c>
      <c r="AS573" s="16" t="str">
        <f t="shared" si="326"/>
        <v>ok</v>
      </c>
      <c r="AW573" s="16" t="str">
        <f t="shared" si="329"/>
        <v/>
      </c>
      <c r="AX573" s="16" t="str">
        <f t="shared" si="330"/>
        <v/>
      </c>
      <c r="AY573" s="16">
        <f t="shared" si="327"/>
        <v>0</v>
      </c>
    </row>
    <row r="574" spans="1:51" ht="15" customHeight="1" x14ac:dyDescent="0.2">
      <c r="A574" s="16" t="str">
        <f t="shared" si="319"/>
        <v>ID-S01AP1030-00572</v>
      </c>
      <c r="B574" s="17">
        <v>572</v>
      </c>
      <c r="C574" s="17"/>
      <c r="D574" s="18" t="s">
        <v>1253</v>
      </c>
      <c r="E574" s="19" t="s">
        <v>1254</v>
      </c>
      <c r="F574" s="20"/>
      <c r="G574" s="21" t="s">
        <v>27</v>
      </c>
      <c r="H574" s="22" t="s">
        <v>28</v>
      </c>
      <c r="I574" s="23" t="s">
        <v>29</v>
      </c>
      <c r="J574" s="22" t="s">
        <v>1202</v>
      </c>
      <c r="K574" s="22"/>
      <c r="L574" s="22" t="s">
        <v>31</v>
      </c>
      <c r="M574" s="23"/>
      <c r="N574" s="24"/>
      <c r="O574" s="63"/>
      <c r="P574" s="63"/>
      <c r="Q574" s="25" t="s">
        <v>543</v>
      </c>
      <c r="R574" s="26" t="s">
        <v>33</v>
      </c>
      <c r="S574" s="27" t="s">
        <v>34</v>
      </c>
      <c r="T574" s="28" t="s">
        <v>35</v>
      </c>
      <c r="U574" s="29">
        <v>300</v>
      </c>
      <c r="V574" s="30" t="s">
        <v>332</v>
      </c>
      <c r="W574" s="31"/>
      <c r="X574" s="22">
        <v>31</v>
      </c>
      <c r="Y574" s="152"/>
      <c r="Z574" s="159"/>
      <c r="AA574" s="155">
        <f>COUNTIF($Z$1:Z574,Z574)</f>
        <v>0</v>
      </c>
      <c r="AB574" s="83">
        <f t="shared" si="328"/>
        <v>0</v>
      </c>
      <c r="AC574" s="122" t="e">
        <f>VLOOKUP(Z574,'module list'!A:B,2,0)</f>
        <v>#N/A</v>
      </c>
      <c r="AD574" s="122"/>
      <c r="AE574" s="32"/>
      <c r="AF574" s="33" t="s">
        <v>476</v>
      </c>
      <c r="AG574" s="16" t="str">
        <f t="shared" si="320"/>
        <v/>
      </c>
      <c r="AH574" s="222" t="str">
        <f t="shared" si="316"/>
        <v>TT1100X dry FG clean. inlet FF1101</v>
      </c>
      <c r="AI574" s="224"/>
      <c r="AJ574" s="16" t="str">
        <f t="shared" si="335"/>
        <v>TT1100X</v>
      </c>
      <c r="AK574" s="16" t="str">
        <f t="shared" si="321"/>
        <v>P32</v>
      </c>
      <c r="AL574" s="16" t="str">
        <f t="shared" ref="AL574:AL604" si="340">MID(D574,4,2)</f>
        <v>TI</v>
      </c>
      <c r="AM574" s="16" t="str">
        <f t="shared" si="322"/>
        <v>1100</v>
      </c>
      <c r="AN574" s="16" t="str">
        <f t="shared" si="333"/>
        <v>X</v>
      </c>
      <c r="AO574" s="16" t="str">
        <f t="shared" si="323"/>
        <v/>
      </c>
      <c r="AP574" s="16" t="str">
        <f t="shared" si="324"/>
        <v/>
      </c>
      <c r="AQ574" s="226"/>
      <c r="AR574" s="16" t="str">
        <f t="shared" si="325"/>
        <v>P32TI1100X</v>
      </c>
      <c r="AS574" s="16" t="str">
        <f t="shared" si="326"/>
        <v>ok</v>
      </c>
      <c r="AW574" s="16" t="str">
        <f t="shared" si="329"/>
        <v>0</v>
      </c>
      <c r="AX574" s="16">
        <f t="shared" si="330"/>
        <v>300</v>
      </c>
      <c r="AY574" s="16" t="str">
        <f t="shared" si="327"/>
        <v>°C</v>
      </c>
    </row>
    <row r="575" spans="1:51" ht="15" customHeight="1" x14ac:dyDescent="0.2">
      <c r="A575" s="16" t="str">
        <f t="shared" si="319"/>
        <v>ID-S01AP1030-00573</v>
      </c>
      <c r="B575" s="17">
        <v>573</v>
      </c>
      <c r="C575" s="17"/>
      <c r="D575" s="18" t="s">
        <v>1255</v>
      </c>
      <c r="E575" s="19" t="s">
        <v>1256</v>
      </c>
      <c r="F575" s="20"/>
      <c r="G575" s="21" t="s">
        <v>27</v>
      </c>
      <c r="H575" s="22" t="s">
        <v>28</v>
      </c>
      <c r="I575" s="23" t="s">
        <v>29</v>
      </c>
      <c r="J575" s="22" t="s">
        <v>1202</v>
      </c>
      <c r="K575" s="22"/>
      <c r="L575" s="22" t="s">
        <v>31</v>
      </c>
      <c r="M575" s="23"/>
      <c r="N575" s="24"/>
      <c r="O575" s="63"/>
      <c r="P575" s="63"/>
      <c r="Q575" s="25" t="s">
        <v>543</v>
      </c>
      <c r="R575" s="26" t="s">
        <v>33</v>
      </c>
      <c r="S575" s="27" t="s">
        <v>34</v>
      </c>
      <c r="T575" s="28" t="s">
        <v>35</v>
      </c>
      <c r="U575" s="29">
        <v>300</v>
      </c>
      <c r="V575" s="30" t="s">
        <v>332</v>
      </c>
      <c r="W575" s="31"/>
      <c r="X575" s="22">
        <v>31</v>
      </c>
      <c r="Y575" s="152"/>
      <c r="Z575" s="159"/>
      <c r="AA575" s="155">
        <f>COUNTIF($Z$1:Z575,Z575)</f>
        <v>0</v>
      </c>
      <c r="AB575" s="83">
        <f t="shared" si="328"/>
        <v>0</v>
      </c>
      <c r="AC575" s="122" t="e">
        <f>VLOOKUP(Z575,'module list'!A:B,2,0)</f>
        <v>#N/A</v>
      </c>
      <c r="AD575" s="122"/>
      <c r="AE575" s="32"/>
      <c r="AF575" s="33" t="s">
        <v>476</v>
      </c>
      <c r="AG575" s="16" t="str">
        <f t="shared" si="320"/>
        <v/>
      </c>
      <c r="AH575" s="222" t="str">
        <f t="shared" si="316"/>
        <v>TT1100Y dry FG clean. inlet FF1101</v>
      </c>
      <c r="AI575" s="224"/>
      <c r="AJ575" s="16" t="str">
        <f t="shared" si="335"/>
        <v>TT1100Y</v>
      </c>
      <c r="AK575" s="16" t="str">
        <f t="shared" si="321"/>
        <v>P32</v>
      </c>
      <c r="AL575" s="16" t="str">
        <f t="shared" si="340"/>
        <v>TI</v>
      </c>
      <c r="AM575" s="16" t="str">
        <f t="shared" si="322"/>
        <v>1100</v>
      </c>
      <c r="AN575" s="16" t="str">
        <f t="shared" si="333"/>
        <v>Y</v>
      </c>
      <c r="AO575" s="16" t="str">
        <f t="shared" si="323"/>
        <v/>
      </c>
      <c r="AP575" s="16" t="str">
        <f t="shared" si="324"/>
        <v/>
      </c>
      <c r="AQ575" s="226"/>
      <c r="AR575" s="16" t="str">
        <f t="shared" si="325"/>
        <v>P32TI1100Y</v>
      </c>
      <c r="AS575" s="16" t="str">
        <f t="shared" si="326"/>
        <v>ok</v>
      </c>
      <c r="AW575" s="16" t="str">
        <f t="shared" si="329"/>
        <v>0</v>
      </c>
      <c r="AX575" s="16">
        <f t="shared" si="330"/>
        <v>300</v>
      </c>
      <c r="AY575" s="16" t="str">
        <f t="shared" si="327"/>
        <v>°C</v>
      </c>
    </row>
    <row r="576" spans="1:51" ht="15" customHeight="1" x14ac:dyDescent="0.2">
      <c r="A576" s="16" t="str">
        <f t="shared" si="319"/>
        <v>ID-S01AP1030-00574</v>
      </c>
      <c r="B576" s="17">
        <v>574</v>
      </c>
      <c r="C576" s="17"/>
      <c r="D576" s="18" t="s">
        <v>1257</v>
      </c>
      <c r="E576" s="19" t="s">
        <v>1258</v>
      </c>
      <c r="F576" s="20"/>
      <c r="G576" s="21" t="s">
        <v>27</v>
      </c>
      <c r="H576" s="22" t="s">
        <v>28</v>
      </c>
      <c r="I576" s="23" t="s">
        <v>29</v>
      </c>
      <c r="J576" s="22" t="s">
        <v>1202</v>
      </c>
      <c r="K576" s="22"/>
      <c r="L576" s="22" t="s">
        <v>31</v>
      </c>
      <c r="M576" s="23"/>
      <c r="N576" s="24"/>
      <c r="O576" s="63"/>
      <c r="P576" s="63"/>
      <c r="Q576" s="25" t="s">
        <v>32</v>
      </c>
      <c r="R576" s="26" t="s">
        <v>33</v>
      </c>
      <c r="S576" s="27" t="s">
        <v>34</v>
      </c>
      <c r="T576" s="28" t="s">
        <v>35</v>
      </c>
      <c r="U576" s="29">
        <v>300</v>
      </c>
      <c r="V576" s="30" t="s">
        <v>332</v>
      </c>
      <c r="W576" s="31"/>
      <c r="X576" s="22">
        <v>12</v>
      </c>
      <c r="Y576" s="152"/>
      <c r="Z576" s="139" t="s">
        <v>2965</v>
      </c>
      <c r="AA576" s="155">
        <f>COUNTIF($Z$1:Z576,Z576)</f>
        <v>14</v>
      </c>
      <c r="AB576" s="83">
        <f t="shared" si="328"/>
        <v>15</v>
      </c>
      <c r="AC576" s="122" t="str">
        <f>VLOOKUP(Z576,'module list'!A:B,2,0)</f>
        <v>AI</v>
      </c>
      <c r="AD576" s="122"/>
      <c r="AE576" s="32"/>
      <c r="AF576" s="33" t="s">
        <v>37</v>
      </c>
      <c r="AG576" s="16" t="str">
        <f t="shared" si="320"/>
        <v>12.1.6</v>
      </c>
      <c r="AH576" s="222" t="str">
        <f t="shared" si="316"/>
        <v>TT1105 dry FG clean. outlet FF1101</v>
      </c>
      <c r="AI576" s="224"/>
      <c r="AJ576" s="16" t="str">
        <f t="shared" si="335"/>
        <v>TT1105</v>
      </c>
      <c r="AK576" s="16" t="str">
        <f t="shared" si="321"/>
        <v>P32</v>
      </c>
      <c r="AL576" s="16" t="str">
        <f t="shared" si="340"/>
        <v>TI</v>
      </c>
      <c r="AM576" s="16" t="str">
        <f t="shared" si="322"/>
        <v>1105</v>
      </c>
      <c r="AN576" s="16" t="str">
        <f t="shared" si="333"/>
        <v/>
      </c>
      <c r="AO576" s="16" t="str">
        <f t="shared" si="323"/>
        <v/>
      </c>
      <c r="AP576" s="16" t="str">
        <f t="shared" si="324"/>
        <v/>
      </c>
      <c r="AQ576" s="226"/>
      <c r="AR576" s="16" t="str">
        <f t="shared" si="325"/>
        <v>P32TI1105</v>
      </c>
      <c r="AS576" s="16" t="str">
        <f t="shared" si="326"/>
        <v>ok</v>
      </c>
      <c r="AW576" s="16" t="str">
        <f t="shared" si="329"/>
        <v>0</v>
      </c>
      <c r="AX576" s="16">
        <f t="shared" si="330"/>
        <v>300</v>
      </c>
      <c r="AY576" s="16" t="str">
        <f t="shared" si="327"/>
        <v>°C</v>
      </c>
    </row>
    <row r="577" spans="1:51" ht="15" customHeight="1" x14ac:dyDescent="0.2">
      <c r="A577" s="16" t="str">
        <f t="shared" si="319"/>
        <v>ID-S01AP1030-00575</v>
      </c>
      <c r="B577" s="17">
        <v>575</v>
      </c>
      <c r="C577" s="17"/>
      <c r="D577" s="18" t="s">
        <v>1259</v>
      </c>
      <c r="E577" s="19" t="s">
        <v>1260</v>
      </c>
      <c r="F577" s="20"/>
      <c r="G577" s="21" t="s">
        <v>27</v>
      </c>
      <c r="H577" s="22" t="s">
        <v>28</v>
      </c>
      <c r="I577" s="23" t="s">
        <v>29</v>
      </c>
      <c r="J577" s="22" t="s">
        <v>1261</v>
      </c>
      <c r="K577" s="22"/>
      <c r="L577" s="22" t="s">
        <v>31</v>
      </c>
      <c r="M577" s="23"/>
      <c r="N577" s="24"/>
      <c r="O577" s="63"/>
      <c r="P577" s="63"/>
      <c r="Q577" s="25" t="s">
        <v>32</v>
      </c>
      <c r="R577" s="26" t="s">
        <v>33</v>
      </c>
      <c r="S577" s="27" t="s">
        <v>34</v>
      </c>
      <c r="T577" s="28" t="s">
        <v>35</v>
      </c>
      <c r="U577" s="29">
        <v>300</v>
      </c>
      <c r="V577" s="30" t="s">
        <v>332</v>
      </c>
      <c r="W577" s="31"/>
      <c r="X577" s="22">
        <v>12</v>
      </c>
      <c r="Y577" s="152"/>
      <c r="Z577" s="139" t="s">
        <v>2965</v>
      </c>
      <c r="AA577" s="155">
        <f>COUNTIF($Z$1:Z577,Z577)</f>
        <v>15</v>
      </c>
      <c r="AB577" s="83">
        <f t="shared" si="328"/>
        <v>15</v>
      </c>
      <c r="AC577" s="122" t="str">
        <f>VLOOKUP(Z577,'module list'!A:B,2,0)</f>
        <v>AI</v>
      </c>
      <c r="AD577" s="122"/>
      <c r="AE577" s="32"/>
      <c r="AF577" s="33" t="s">
        <v>37</v>
      </c>
      <c r="AG577" s="16" t="str">
        <f t="shared" si="320"/>
        <v>12.1.6</v>
      </c>
      <c r="AH577" s="222" t="str">
        <f t="shared" si="316"/>
        <v>TT1131 dry FG clean. hopper Unit1</v>
      </c>
      <c r="AI577" s="224"/>
      <c r="AJ577" s="16" t="str">
        <f t="shared" si="335"/>
        <v>TT1131</v>
      </c>
      <c r="AK577" s="16" t="str">
        <f t="shared" si="321"/>
        <v>P32</v>
      </c>
      <c r="AL577" s="16" t="str">
        <f t="shared" si="340"/>
        <v>TI</v>
      </c>
      <c r="AM577" s="16" t="str">
        <f t="shared" si="322"/>
        <v>1131</v>
      </c>
      <c r="AN577" s="16" t="str">
        <f t="shared" si="333"/>
        <v/>
      </c>
      <c r="AO577" s="16" t="str">
        <f t="shared" si="323"/>
        <v/>
      </c>
      <c r="AP577" s="16" t="str">
        <f t="shared" si="324"/>
        <v/>
      </c>
      <c r="AQ577" s="226"/>
      <c r="AR577" s="16" t="str">
        <f t="shared" si="325"/>
        <v>P32TI1131</v>
      </c>
      <c r="AS577" s="16" t="str">
        <f t="shared" si="326"/>
        <v>ok</v>
      </c>
      <c r="AW577" s="16" t="str">
        <f t="shared" si="329"/>
        <v>0</v>
      </c>
      <c r="AX577" s="16">
        <f t="shared" si="330"/>
        <v>300</v>
      </c>
      <c r="AY577" s="16" t="str">
        <f t="shared" si="327"/>
        <v>°C</v>
      </c>
    </row>
    <row r="578" spans="1:51" ht="15" customHeight="1" x14ac:dyDescent="0.2">
      <c r="A578" s="16" t="str">
        <f t="shared" si="319"/>
        <v>ID-S01AP1030-00576</v>
      </c>
      <c r="B578" s="17">
        <v>576</v>
      </c>
      <c r="C578" s="17"/>
      <c r="D578" s="18" t="s">
        <v>1262</v>
      </c>
      <c r="E578" s="19" t="s">
        <v>1263</v>
      </c>
      <c r="F578" s="20"/>
      <c r="G578" s="21" t="s">
        <v>27</v>
      </c>
      <c r="H578" s="22" t="s">
        <v>28</v>
      </c>
      <c r="I578" s="23" t="s">
        <v>29</v>
      </c>
      <c r="J578" s="22" t="s">
        <v>1261</v>
      </c>
      <c r="K578" s="22"/>
      <c r="L578" s="22" t="s">
        <v>31</v>
      </c>
      <c r="M578" s="23"/>
      <c r="N578" s="24"/>
      <c r="O578" s="63"/>
      <c r="P578" s="63"/>
      <c r="Q578" s="25" t="s">
        <v>32</v>
      </c>
      <c r="R578" s="26" t="s">
        <v>33</v>
      </c>
      <c r="S578" s="27" t="s">
        <v>34</v>
      </c>
      <c r="T578" s="28" t="s">
        <v>35</v>
      </c>
      <c r="U578" s="29">
        <v>300</v>
      </c>
      <c r="V578" s="30" t="s">
        <v>332</v>
      </c>
      <c r="W578" s="31"/>
      <c r="X578" s="22">
        <v>12</v>
      </c>
      <c r="Y578" s="152"/>
      <c r="Z578" s="139" t="s">
        <v>2966</v>
      </c>
      <c r="AA578" s="155">
        <f>COUNTIF($Z$1:Z578,Z578)</f>
        <v>1</v>
      </c>
      <c r="AB578" s="83">
        <f t="shared" si="328"/>
        <v>14</v>
      </c>
      <c r="AC578" s="122" t="str">
        <f>VLOOKUP(Z578,'module list'!A:B,2,0)</f>
        <v>AI</v>
      </c>
      <c r="AD578" s="122"/>
      <c r="AE578" s="32"/>
      <c r="AF578" s="33" t="s">
        <v>37</v>
      </c>
      <c r="AG578" s="16" t="str">
        <f t="shared" si="320"/>
        <v>12.1.7</v>
      </c>
      <c r="AH578" s="222" t="str">
        <f t="shared" si="316"/>
        <v>TT1132 dry FG clean. hopper Unit1</v>
      </c>
      <c r="AI578" s="224"/>
      <c r="AJ578" s="16" t="str">
        <f t="shared" si="335"/>
        <v>TT1132</v>
      </c>
      <c r="AK578" s="16" t="str">
        <f t="shared" si="321"/>
        <v>P32</v>
      </c>
      <c r="AL578" s="16" t="str">
        <f t="shared" si="340"/>
        <v>TI</v>
      </c>
      <c r="AM578" s="16" t="str">
        <f t="shared" si="322"/>
        <v>1132</v>
      </c>
      <c r="AN578" s="16" t="str">
        <f t="shared" si="333"/>
        <v/>
      </c>
      <c r="AO578" s="16" t="str">
        <f t="shared" si="323"/>
        <v/>
      </c>
      <c r="AP578" s="16" t="str">
        <f t="shared" si="324"/>
        <v/>
      </c>
      <c r="AQ578" s="226"/>
      <c r="AR578" s="16" t="str">
        <f t="shared" si="325"/>
        <v>P32TI1132</v>
      </c>
      <c r="AS578" s="16" t="str">
        <f t="shared" si="326"/>
        <v>ok</v>
      </c>
      <c r="AW578" s="16" t="str">
        <f t="shared" si="329"/>
        <v>0</v>
      </c>
      <c r="AX578" s="16">
        <f t="shared" si="330"/>
        <v>300</v>
      </c>
      <c r="AY578" s="16" t="str">
        <f t="shared" si="327"/>
        <v>°C</v>
      </c>
    </row>
    <row r="579" spans="1:51" ht="15" customHeight="1" x14ac:dyDescent="0.2">
      <c r="A579" s="16" t="str">
        <f t="shared" si="319"/>
        <v>ID-S01AP1030-00577</v>
      </c>
      <c r="B579" s="17">
        <v>577</v>
      </c>
      <c r="C579" s="17"/>
      <c r="D579" s="18" t="s">
        <v>1264</v>
      </c>
      <c r="E579" s="19" t="s">
        <v>1265</v>
      </c>
      <c r="F579" s="20"/>
      <c r="G579" s="21" t="s">
        <v>27</v>
      </c>
      <c r="H579" s="22" t="s">
        <v>28</v>
      </c>
      <c r="I579" s="23" t="s">
        <v>29</v>
      </c>
      <c r="J579" s="22" t="s">
        <v>1261</v>
      </c>
      <c r="K579" s="22"/>
      <c r="L579" s="22" t="s">
        <v>31</v>
      </c>
      <c r="M579" s="23"/>
      <c r="N579" s="24"/>
      <c r="O579" s="63"/>
      <c r="P579" s="63"/>
      <c r="Q579" s="25" t="s">
        <v>32</v>
      </c>
      <c r="R579" s="26" t="s">
        <v>33</v>
      </c>
      <c r="S579" s="27" t="s">
        <v>34</v>
      </c>
      <c r="T579" s="28" t="s">
        <v>35</v>
      </c>
      <c r="U579" s="29">
        <v>300</v>
      </c>
      <c r="V579" s="30" t="s">
        <v>332</v>
      </c>
      <c r="W579" s="31"/>
      <c r="X579" s="22">
        <v>12</v>
      </c>
      <c r="Y579" s="152"/>
      <c r="Z579" s="139" t="s">
        <v>2966</v>
      </c>
      <c r="AA579" s="155">
        <f>COUNTIF($Z$1:Z579,Z579)</f>
        <v>2</v>
      </c>
      <c r="AB579" s="83">
        <f t="shared" si="328"/>
        <v>14</v>
      </c>
      <c r="AC579" s="122" t="str">
        <f>VLOOKUP(Z579,'module list'!A:B,2,0)</f>
        <v>AI</v>
      </c>
      <c r="AD579" s="122"/>
      <c r="AE579" s="32"/>
      <c r="AF579" s="33" t="s">
        <v>37</v>
      </c>
      <c r="AG579" s="16" t="str">
        <f t="shared" si="320"/>
        <v>12.1.7</v>
      </c>
      <c r="AH579" s="222" t="str">
        <f t="shared" ref="AH579:AH642" si="341">RIGHT(E579,LEN(E579)-FIND(" ",E579))</f>
        <v>TT1133 dry FG clean. hopper Unit1</v>
      </c>
      <c r="AI579" s="224"/>
      <c r="AJ579" s="16" t="str">
        <f t="shared" si="335"/>
        <v>TT1133</v>
      </c>
      <c r="AK579" s="16" t="str">
        <f t="shared" si="321"/>
        <v>P32</v>
      </c>
      <c r="AL579" s="16" t="str">
        <f t="shared" si="340"/>
        <v>TI</v>
      </c>
      <c r="AM579" s="16" t="str">
        <f t="shared" si="322"/>
        <v>1133</v>
      </c>
      <c r="AN579" s="16" t="str">
        <f t="shared" si="333"/>
        <v/>
      </c>
      <c r="AO579" s="16" t="str">
        <f t="shared" si="323"/>
        <v/>
      </c>
      <c r="AP579" s="16" t="str">
        <f t="shared" si="324"/>
        <v/>
      </c>
      <c r="AQ579" s="226"/>
      <c r="AR579" s="16" t="str">
        <f t="shared" si="325"/>
        <v>P32TI1133</v>
      </c>
      <c r="AS579" s="16" t="str">
        <f t="shared" si="326"/>
        <v>ok</v>
      </c>
      <c r="AW579" s="16" t="str">
        <f t="shared" si="329"/>
        <v>0</v>
      </c>
      <c r="AX579" s="16">
        <f t="shared" si="330"/>
        <v>300</v>
      </c>
      <c r="AY579" s="16" t="str">
        <f t="shared" si="327"/>
        <v>°C</v>
      </c>
    </row>
    <row r="580" spans="1:51" ht="15" customHeight="1" x14ac:dyDescent="0.2">
      <c r="A580" s="16" t="str">
        <f t="shared" ref="A580:A643" si="342">"ID-"&amp;L580&amp;"-"&amp;TEXT(B580,"00000")</f>
        <v>ID-S01AP1030-00578</v>
      </c>
      <c r="B580" s="17">
        <v>578</v>
      </c>
      <c r="C580" s="17"/>
      <c r="D580" s="18" t="s">
        <v>1266</v>
      </c>
      <c r="E580" s="19" t="s">
        <v>1267</v>
      </c>
      <c r="F580" s="20"/>
      <c r="G580" s="21" t="s">
        <v>27</v>
      </c>
      <c r="H580" s="22" t="s">
        <v>28</v>
      </c>
      <c r="I580" s="23" t="s">
        <v>29</v>
      </c>
      <c r="J580" s="22" t="s">
        <v>1261</v>
      </c>
      <c r="K580" s="22"/>
      <c r="L580" s="22" t="s">
        <v>31</v>
      </c>
      <c r="M580" s="23"/>
      <c r="N580" s="24"/>
      <c r="O580" s="63"/>
      <c r="P580" s="63"/>
      <c r="Q580" s="25" t="s">
        <v>32</v>
      </c>
      <c r="R580" s="26" t="s">
        <v>33</v>
      </c>
      <c r="S580" s="27" t="s">
        <v>34</v>
      </c>
      <c r="T580" s="28" t="s">
        <v>35</v>
      </c>
      <c r="U580" s="29">
        <v>300</v>
      </c>
      <c r="V580" s="30" t="s">
        <v>332</v>
      </c>
      <c r="W580" s="31"/>
      <c r="X580" s="22">
        <v>12</v>
      </c>
      <c r="Y580" s="152"/>
      <c r="Z580" s="139" t="s">
        <v>2966</v>
      </c>
      <c r="AA580" s="155">
        <f>COUNTIF($Z$1:Z580,Z580)</f>
        <v>3</v>
      </c>
      <c r="AB580" s="83">
        <f t="shared" si="328"/>
        <v>14</v>
      </c>
      <c r="AC580" s="122" t="str">
        <f>VLOOKUP(Z580,'module list'!A:B,2,0)</f>
        <v>AI</v>
      </c>
      <c r="AD580" s="122"/>
      <c r="AE580" s="32"/>
      <c r="AF580" s="33" t="s">
        <v>37</v>
      </c>
      <c r="AG580" s="16" t="str">
        <f t="shared" ref="AG580:AG643" si="343">LEFT(Z580,6)</f>
        <v>12.1.7</v>
      </c>
      <c r="AH580" s="222" t="str">
        <f t="shared" si="341"/>
        <v>TT1134 dry FG clean. hopper Unit1</v>
      </c>
      <c r="AI580" s="224"/>
      <c r="AJ580" s="16" t="str">
        <f t="shared" si="335"/>
        <v>TT1134</v>
      </c>
      <c r="AK580" s="16" t="str">
        <f t="shared" ref="AK580:AK643" si="344">LEFT(D580,3)</f>
        <v>P32</v>
      </c>
      <c r="AL580" s="16" t="str">
        <f t="shared" si="340"/>
        <v>TI</v>
      </c>
      <c r="AM580" s="16" t="str">
        <f t="shared" ref="AM580:AM643" si="345">MID(D580,LEN(AK580)+LEN(AL580)+1,4)</f>
        <v>1134</v>
      </c>
      <c r="AN580" s="16" t="str">
        <f t="shared" si="333"/>
        <v/>
      </c>
      <c r="AO580" s="16" t="str">
        <f t="shared" ref="AO580:AO643" si="346">IF(ISNUMBER(AP580),"_","")</f>
        <v/>
      </c>
      <c r="AP580" s="16" t="str">
        <f t="shared" ref="AP580:AP643" si="347">IFERROR(FIND("_",D580),"")</f>
        <v/>
      </c>
      <c r="AQ580" s="226"/>
      <c r="AR580" s="16" t="str">
        <f t="shared" ref="AR580:AR643" si="348">_xlfn.CONCAT(AK580:AO580,AQ580)</f>
        <v>P32TI1134</v>
      </c>
      <c r="AS580" s="16" t="str">
        <f t="shared" ref="AS580:AS643" si="349">IF(AR580=D580,"ok")</f>
        <v>ok</v>
      </c>
      <c r="AW580" s="16" t="str">
        <f t="shared" si="329"/>
        <v>0</v>
      </c>
      <c r="AX580" s="16">
        <f t="shared" si="330"/>
        <v>300</v>
      </c>
      <c r="AY580" s="16" t="str">
        <f t="shared" ref="AY580:AY643" si="350">V580</f>
        <v>°C</v>
      </c>
    </row>
    <row r="581" spans="1:51" ht="15" customHeight="1" x14ac:dyDescent="0.2">
      <c r="A581" s="16" t="str">
        <f t="shared" si="342"/>
        <v>ID-S01AP1030-00579</v>
      </c>
      <c r="B581" s="17">
        <v>579</v>
      </c>
      <c r="C581" s="17"/>
      <c r="D581" s="18" t="s">
        <v>1268</v>
      </c>
      <c r="E581" s="19" t="s">
        <v>1269</v>
      </c>
      <c r="F581" s="20"/>
      <c r="G581" s="21" t="s">
        <v>27</v>
      </c>
      <c r="H581" s="22" t="s">
        <v>28</v>
      </c>
      <c r="I581" s="23" t="s">
        <v>29</v>
      </c>
      <c r="J581" s="22" t="s">
        <v>30</v>
      </c>
      <c r="K581" s="22"/>
      <c r="L581" s="22" t="s">
        <v>31</v>
      </c>
      <c r="M581" s="23"/>
      <c r="N581" s="24"/>
      <c r="O581" s="63"/>
      <c r="P581" s="63"/>
      <c r="Q581" s="25" t="s">
        <v>32</v>
      </c>
      <c r="R581" s="26" t="s">
        <v>33</v>
      </c>
      <c r="S581" s="27" t="s">
        <v>34</v>
      </c>
      <c r="T581" s="28" t="s">
        <v>35</v>
      </c>
      <c r="U581" s="29">
        <v>300</v>
      </c>
      <c r="V581" s="30" t="s">
        <v>332</v>
      </c>
      <c r="W581" s="31"/>
      <c r="X581" s="22">
        <v>12</v>
      </c>
      <c r="Y581" s="152"/>
      <c r="Z581" s="157" t="s">
        <v>2973</v>
      </c>
      <c r="AA581" s="155">
        <f>COUNTIF($Z$1:Z581,Z581)</f>
        <v>5</v>
      </c>
      <c r="AB581" s="83">
        <f t="shared" ref="AB581:AB644" si="351">COUNTIF(Z:Z,Z581)</f>
        <v>8</v>
      </c>
      <c r="AC581" s="122" t="str">
        <f>VLOOKUP(Z581,'module list'!A:B,2,0)</f>
        <v>AI</v>
      </c>
      <c r="AD581" s="122"/>
      <c r="AE581" s="32"/>
      <c r="AF581" s="33" t="s">
        <v>37</v>
      </c>
      <c r="AG581" s="16" t="str">
        <f t="shared" si="343"/>
        <v>12.1.6</v>
      </c>
      <c r="AH581" s="222" t="str">
        <f t="shared" si="341"/>
        <v>TT1152 preheat dry FG clean. inlet</v>
      </c>
      <c r="AI581" s="224"/>
      <c r="AJ581" s="16" t="str">
        <f t="shared" si="335"/>
        <v>TT1152</v>
      </c>
      <c r="AK581" s="16" t="str">
        <f t="shared" si="344"/>
        <v>P32</v>
      </c>
      <c r="AL581" s="16" t="str">
        <f t="shared" si="340"/>
        <v>TI</v>
      </c>
      <c r="AM581" s="16" t="str">
        <f t="shared" si="345"/>
        <v>1152</v>
      </c>
      <c r="AN581" s="16" t="str">
        <f t="shared" ref="AN581:AN644" si="352">MID(D581,10,1)</f>
        <v/>
      </c>
      <c r="AO581" s="16" t="str">
        <f t="shared" si="346"/>
        <v/>
      </c>
      <c r="AP581" s="16" t="str">
        <f t="shared" si="347"/>
        <v/>
      </c>
      <c r="AQ581" s="226"/>
      <c r="AR581" s="16" t="str">
        <f t="shared" si="348"/>
        <v>P32TI1152</v>
      </c>
      <c r="AS581" s="16" t="str">
        <f t="shared" si="349"/>
        <v>ok</v>
      </c>
      <c r="AW581" s="16" t="str">
        <f t="shared" si="329"/>
        <v>0</v>
      </c>
      <c r="AX581" s="16">
        <f t="shared" si="330"/>
        <v>300</v>
      </c>
      <c r="AY581" s="16" t="str">
        <f t="shared" si="350"/>
        <v>°C</v>
      </c>
    </row>
    <row r="582" spans="1:51" ht="15" customHeight="1" x14ac:dyDescent="0.2">
      <c r="A582" s="16" t="str">
        <f t="shared" si="342"/>
        <v>ID-S01AP1030-00580</v>
      </c>
      <c r="B582" s="17">
        <v>580</v>
      </c>
      <c r="C582" s="17"/>
      <c r="D582" s="18" t="s">
        <v>1270</v>
      </c>
      <c r="E582" s="19" t="s">
        <v>1271</v>
      </c>
      <c r="F582" s="20"/>
      <c r="G582" s="21" t="s">
        <v>27</v>
      </c>
      <c r="H582" s="22" t="s">
        <v>28</v>
      </c>
      <c r="I582" s="23" t="s">
        <v>29</v>
      </c>
      <c r="J582" s="22" t="s">
        <v>30</v>
      </c>
      <c r="K582" s="22"/>
      <c r="L582" s="22" t="s">
        <v>31</v>
      </c>
      <c r="M582" s="23"/>
      <c r="N582" s="24"/>
      <c r="O582" s="63"/>
      <c r="P582" s="63"/>
      <c r="Q582" s="25" t="s">
        <v>32</v>
      </c>
      <c r="R582" s="26" t="s">
        <v>33</v>
      </c>
      <c r="S582" s="27" t="s">
        <v>34</v>
      </c>
      <c r="T582" s="28" t="s">
        <v>35</v>
      </c>
      <c r="U582" s="29">
        <v>300</v>
      </c>
      <c r="V582" s="30" t="s">
        <v>332</v>
      </c>
      <c r="W582" s="31"/>
      <c r="X582" s="22">
        <v>12</v>
      </c>
      <c r="Y582" s="152"/>
      <c r="Z582" s="157" t="s">
        <v>2973</v>
      </c>
      <c r="AA582" s="155">
        <f>COUNTIF($Z$1:Z582,Z582)</f>
        <v>6</v>
      </c>
      <c r="AB582" s="83">
        <f t="shared" si="351"/>
        <v>8</v>
      </c>
      <c r="AC582" s="122" t="str">
        <f>VLOOKUP(Z582,'module list'!A:B,2,0)</f>
        <v>AI</v>
      </c>
      <c r="AD582" s="122"/>
      <c r="AE582" s="32"/>
      <c r="AF582" s="33" t="s">
        <v>37</v>
      </c>
      <c r="AG582" s="16" t="str">
        <f t="shared" si="343"/>
        <v>12.1.6</v>
      </c>
      <c r="AH582" s="222" t="str">
        <f t="shared" si="341"/>
        <v>TT1153 preheat dry FG clean. outlet</v>
      </c>
      <c r="AI582" s="224"/>
      <c r="AJ582" s="16" t="str">
        <f t="shared" si="335"/>
        <v>TT1153</v>
      </c>
      <c r="AK582" s="16" t="str">
        <f t="shared" si="344"/>
        <v>P32</v>
      </c>
      <c r="AL582" s="16" t="str">
        <f t="shared" si="340"/>
        <v>TI</v>
      </c>
      <c r="AM582" s="16" t="str">
        <f t="shared" si="345"/>
        <v>1153</v>
      </c>
      <c r="AN582" s="16" t="str">
        <f t="shared" si="352"/>
        <v/>
      </c>
      <c r="AO582" s="16" t="str">
        <f t="shared" si="346"/>
        <v/>
      </c>
      <c r="AP582" s="16" t="str">
        <f t="shared" si="347"/>
        <v/>
      </c>
      <c r="AQ582" s="226"/>
      <c r="AR582" s="16" t="str">
        <f t="shared" si="348"/>
        <v>P32TI1153</v>
      </c>
      <c r="AS582" s="16" t="str">
        <f t="shared" si="349"/>
        <v>ok</v>
      </c>
      <c r="AW582" s="16" t="str">
        <f t="shared" si="329"/>
        <v>0</v>
      </c>
      <c r="AX582" s="16">
        <f t="shared" si="330"/>
        <v>300</v>
      </c>
      <c r="AY582" s="16" t="str">
        <f t="shared" si="350"/>
        <v>°C</v>
      </c>
    </row>
    <row r="583" spans="1:51" ht="16.149999999999999" customHeight="1" x14ac:dyDescent="0.2">
      <c r="A583" s="16" t="str">
        <f t="shared" si="342"/>
        <v>ID-S01AP1030-00581</v>
      </c>
      <c r="B583" s="17">
        <v>581</v>
      </c>
      <c r="C583" s="17"/>
      <c r="D583" s="18" t="s">
        <v>1272</v>
      </c>
      <c r="E583" s="19" t="s">
        <v>1273</v>
      </c>
      <c r="F583" s="20"/>
      <c r="G583" s="21" t="s">
        <v>27</v>
      </c>
      <c r="H583" s="22" t="s">
        <v>28</v>
      </c>
      <c r="I583" s="23" t="s">
        <v>29</v>
      </c>
      <c r="J583" s="22" t="s">
        <v>1191</v>
      </c>
      <c r="K583" s="22"/>
      <c r="L583" s="22" t="s">
        <v>31</v>
      </c>
      <c r="M583" s="23"/>
      <c r="N583" s="24"/>
      <c r="O583" s="63"/>
      <c r="P583" s="63"/>
      <c r="Q583" s="25" t="s">
        <v>42</v>
      </c>
      <c r="R583" s="26" t="s">
        <v>43</v>
      </c>
      <c r="S583" s="26" t="s">
        <v>44</v>
      </c>
      <c r="T583" s="26" t="s">
        <v>45</v>
      </c>
      <c r="U583" s="26" t="s">
        <v>46</v>
      </c>
      <c r="V583" s="34">
        <v>0</v>
      </c>
      <c r="W583" s="31"/>
      <c r="X583" s="22">
        <v>12</v>
      </c>
      <c r="Y583" s="152"/>
      <c r="Z583" s="139" t="s">
        <v>2935</v>
      </c>
      <c r="AA583" s="155">
        <f>COUNTIF($Z$1:Z583,Z583)</f>
        <v>20</v>
      </c>
      <c r="AB583" s="83">
        <f t="shared" si="351"/>
        <v>28</v>
      </c>
      <c r="AC583" s="122" t="str">
        <f>VLOOKUP(Z583,'module list'!A:B,2,0)</f>
        <v>DI</v>
      </c>
      <c r="AD583" s="122"/>
      <c r="AE583" s="32"/>
      <c r="AF583" s="33" t="s">
        <v>37</v>
      </c>
      <c r="AG583" s="16" t="str">
        <f t="shared" si="343"/>
        <v>12.1.8</v>
      </c>
      <c r="AH583" s="222" t="str">
        <f t="shared" si="341"/>
        <v>TV1100 dry FG clean. inlet amb. air - closed</v>
      </c>
      <c r="AI583" s="224"/>
      <c r="AJ583" s="16" t="str">
        <f t="shared" si="335"/>
        <v>TV1100</v>
      </c>
      <c r="AK583" s="16" t="str">
        <f t="shared" si="344"/>
        <v>P32</v>
      </c>
      <c r="AL583" s="16" t="str">
        <f t="shared" si="340"/>
        <v>TV</v>
      </c>
      <c r="AM583" s="16" t="str">
        <f t="shared" si="345"/>
        <v>1100</v>
      </c>
      <c r="AO583" s="16" t="str">
        <f t="shared" si="346"/>
        <v>_</v>
      </c>
      <c r="AP583" s="16">
        <f t="shared" si="347"/>
        <v>10</v>
      </c>
      <c r="AQ583" s="16" t="str">
        <f>RIGHT(D583,LEN(D583)-FIND("_",D583))</f>
        <v>ZSL</v>
      </c>
      <c r="AR583" s="16" t="str">
        <f t="shared" si="348"/>
        <v>P32TV1100_ZSL</v>
      </c>
      <c r="AS583" s="16" t="str">
        <f t="shared" si="349"/>
        <v>ok</v>
      </c>
      <c r="AW583" s="16" t="str">
        <f t="shared" si="329"/>
        <v/>
      </c>
      <c r="AX583" s="16" t="str">
        <f t="shared" si="330"/>
        <v/>
      </c>
      <c r="AY583" s="16">
        <f t="shared" si="350"/>
        <v>0</v>
      </c>
    </row>
    <row r="584" spans="1:51" ht="15" customHeight="1" x14ac:dyDescent="0.2">
      <c r="A584" s="16" t="str">
        <f t="shared" si="342"/>
        <v>ID-S01AP1030-00582</v>
      </c>
      <c r="B584" s="17">
        <v>582</v>
      </c>
      <c r="C584" s="17"/>
      <c r="D584" s="18" t="s">
        <v>1274</v>
      </c>
      <c r="E584" s="19" t="s">
        <v>1275</v>
      </c>
      <c r="F584" s="20"/>
      <c r="G584" s="21" t="s">
        <v>27</v>
      </c>
      <c r="H584" s="22" t="s">
        <v>28</v>
      </c>
      <c r="I584" s="23" t="s">
        <v>29</v>
      </c>
      <c r="J584" s="22" t="s">
        <v>30</v>
      </c>
      <c r="K584" s="22"/>
      <c r="L584" s="22" t="s">
        <v>31</v>
      </c>
      <c r="M584" s="23"/>
      <c r="N584" s="24"/>
      <c r="O584" s="63"/>
      <c r="P584" s="63"/>
      <c r="Q584" s="25" t="s">
        <v>168</v>
      </c>
      <c r="R584" s="26" t="s">
        <v>169</v>
      </c>
      <c r="S584" s="26">
        <v>0</v>
      </c>
      <c r="T584" s="26" t="s">
        <v>170</v>
      </c>
      <c r="U584" s="26">
        <v>100</v>
      </c>
      <c r="V584" s="34" t="s">
        <v>171</v>
      </c>
      <c r="W584" s="31"/>
      <c r="X584" s="22">
        <v>12</v>
      </c>
      <c r="Y584" s="152"/>
      <c r="Z584" s="139" t="s">
        <v>2980</v>
      </c>
      <c r="AA584" s="155">
        <f>COUNTIF($Z$1:Z584,Z584)</f>
        <v>6</v>
      </c>
      <c r="AB584" s="83">
        <f t="shared" si="351"/>
        <v>6</v>
      </c>
      <c r="AC584" s="122" t="str">
        <f>VLOOKUP(Z584,'module list'!A:B,2,0)</f>
        <v>AO</v>
      </c>
      <c r="AD584" s="122"/>
      <c r="AE584" s="32"/>
      <c r="AF584" s="33" t="s">
        <v>37</v>
      </c>
      <c r="AG584" s="16" t="str">
        <f t="shared" si="343"/>
        <v>12.1.5</v>
      </c>
      <c r="AH584" s="222" t="str">
        <f t="shared" si="341"/>
        <v>TV1100 dry FG clean. inlet amb. air - req.pos.</v>
      </c>
      <c r="AI584" s="224"/>
      <c r="AJ584" s="16" t="str">
        <f t="shared" si="335"/>
        <v>TV1100</v>
      </c>
      <c r="AK584" s="16" t="str">
        <f t="shared" si="344"/>
        <v>P32</v>
      </c>
      <c r="AL584" s="16" t="str">
        <f t="shared" si="340"/>
        <v>TV</v>
      </c>
      <c r="AM584" s="16" t="str">
        <f t="shared" si="345"/>
        <v>1100</v>
      </c>
      <c r="AO584" s="16" t="str">
        <f t="shared" si="346"/>
        <v>_</v>
      </c>
      <c r="AP584" s="16">
        <f t="shared" si="347"/>
        <v>10</v>
      </c>
      <c r="AQ584" s="16" t="str">
        <f>RIGHT(D584,LEN(D584)-FIND("_",D584))</f>
        <v>ZY</v>
      </c>
      <c r="AR584" s="16" t="str">
        <f t="shared" si="348"/>
        <v>P32TV1100_ZY</v>
      </c>
      <c r="AS584" s="16" t="str">
        <f t="shared" si="349"/>
        <v>ok</v>
      </c>
      <c r="AW584" s="16">
        <f t="shared" si="329"/>
        <v>0</v>
      </c>
      <c r="AX584" s="16" t="str">
        <f t="shared" si="330"/>
        <v/>
      </c>
      <c r="AY584" s="16" t="str">
        <f t="shared" si="350"/>
        <v>%</v>
      </c>
    </row>
    <row r="585" spans="1:51" ht="15" customHeight="1" x14ac:dyDescent="0.2">
      <c r="A585" s="16" t="str">
        <f t="shared" si="342"/>
        <v>ID-S01AP1030-00583</v>
      </c>
      <c r="B585" s="17">
        <v>583</v>
      </c>
      <c r="C585" s="17"/>
      <c r="D585" s="18" t="s">
        <v>1276</v>
      </c>
      <c r="E585" s="19" t="s">
        <v>1277</v>
      </c>
      <c r="F585" s="20"/>
      <c r="G585" s="21" t="s">
        <v>27</v>
      </c>
      <c r="H585" s="22" t="s">
        <v>28</v>
      </c>
      <c r="I585" s="23" t="s">
        <v>29</v>
      </c>
      <c r="J585" s="22" t="s">
        <v>30</v>
      </c>
      <c r="K585" s="22"/>
      <c r="L585" s="22" t="s">
        <v>31</v>
      </c>
      <c r="M585" s="23"/>
      <c r="N585" s="24"/>
      <c r="O585" s="63"/>
      <c r="P585" s="63"/>
      <c r="Q585" s="25" t="s">
        <v>475</v>
      </c>
      <c r="R585" s="26" t="s">
        <v>201</v>
      </c>
      <c r="S585" s="26" t="s">
        <v>51</v>
      </c>
      <c r="T585" s="26" t="s">
        <v>56</v>
      </c>
      <c r="U585" s="26" t="s">
        <v>1278</v>
      </c>
      <c r="V585" s="34" t="s">
        <v>171</v>
      </c>
      <c r="W585" s="31"/>
      <c r="X585" s="22">
        <v>31</v>
      </c>
      <c r="Y585" s="152"/>
      <c r="Z585" s="159"/>
      <c r="AA585" s="155">
        <f>COUNTIF($Z$1:Z585,Z585)</f>
        <v>0</v>
      </c>
      <c r="AB585" s="83">
        <f t="shared" si="351"/>
        <v>0</v>
      </c>
      <c r="AC585" s="122" t="e">
        <f>VLOOKUP(Z585,'module list'!A:B,2,0)</f>
        <v>#N/A</v>
      </c>
      <c r="AD585" s="122"/>
      <c r="AE585" s="32"/>
      <c r="AF585" s="33" t="s">
        <v>476</v>
      </c>
      <c r="AG585" s="16" t="str">
        <f t="shared" si="343"/>
        <v/>
      </c>
      <c r="AH585" s="222" t="str">
        <f t="shared" si="341"/>
        <v>TV1100 dry FG clean. inlet amb. air - forced open</v>
      </c>
      <c r="AI585" s="224"/>
      <c r="AJ585" s="16" t="str">
        <f t="shared" si="335"/>
        <v>TV1100</v>
      </c>
      <c r="AK585" s="16" t="str">
        <f t="shared" si="344"/>
        <v>P32</v>
      </c>
      <c r="AL585" s="16" t="str">
        <f t="shared" si="340"/>
        <v>TV</v>
      </c>
      <c r="AM585" s="16" t="str">
        <f t="shared" si="345"/>
        <v>1100</v>
      </c>
      <c r="AO585" s="16" t="str">
        <f t="shared" si="346"/>
        <v>_</v>
      </c>
      <c r="AP585" s="16">
        <f t="shared" si="347"/>
        <v>10</v>
      </c>
      <c r="AQ585" s="16" t="str">
        <f>RIGHT(D585,LEN(D585)-FIND("_",D585))</f>
        <v>HSK</v>
      </c>
      <c r="AR585" s="16" t="str">
        <f t="shared" si="348"/>
        <v>P32TV1100_HSK</v>
      </c>
      <c r="AS585" s="16" t="str">
        <f t="shared" si="349"/>
        <v>ok</v>
      </c>
      <c r="AW585" s="16" t="str">
        <f t="shared" si="329"/>
        <v/>
      </c>
      <c r="AX585" s="16" t="str">
        <f t="shared" si="330"/>
        <v/>
      </c>
      <c r="AY585" s="16" t="str">
        <f t="shared" si="350"/>
        <v>%</v>
      </c>
    </row>
    <row r="586" spans="1:51" ht="15" customHeight="1" x14ac:dyDescent="0.2">
      <c r="A586" s="16" t="str">
        <f t="shared" si="342"/>
        <v>ID-S01AP1030-00584</v>
      </c>
      <c r="B586" s="17">
        <v>584</v>
      </c>
      <c r="C586" s="17"/>
      <c r="D586" s="18" t="s">
        <v>1279</v>
      </c>
      <c r="E586" s="19" t="s">
        <v>1280</v>
      </c>
      <c r="F586" s="20"/>
      <c r="G586" s="21" t="s">
        <v>27</v>
      </c>
      <c r="H586" s="22" t="s">
        <v>28</v>
      </c>
      <c r="I586" s="23" t="s">
        <v>1281</v>
      </c>
      <c r="J586" s="22" t="s">
        <v>1282</v>
      </c>
      <c r="K586" s="22"/>
      <c r="L586" s="22" t="s">
        <v>31</v>
      </c>
      <c r="M586" s="23"/>
      <c r="N586" s="24"/>
      <c r="O586" s="63"/>
      <c r="P586" s="63"/>
      <c r="Q586" s="25" t="s">
        <v>32</v>
      </c>
      <c r="R586" s="26" t="s">
        <v>292</v>
      </c>
      <c r="S586" s="27" t="s">
        <v>34</v>
      </c>
      <c r="T586" s="28" t="s">
        <v>35</v>
      </c>
      <c r="U586" s="29">
        <v>2000</v>
      </c>
      <c r="V586" s="30" t="s">
        <v>1283</v>
      </c>
      <c r="W586" s="126" t="s">
        <v>2918</v>
      </c>
      <c r="X586" s="22">
        <v>12</v>
      </c>
      <c r="Y586" s="152"/>
      <c r="Z586" s="139" t="s">
        <v>2966</v>
      </c>
      <c r="AA586" s="155">
        <f>COUNTIF($Z$1:Z586,Z586)</f>
        <v>4</v>
      </c>
      <c r="AB586" s="83">
        <f t="shared" si="351"/>
        <v>14</v>
      </c>
      <c r="AC586" s="122" t="str">
        <f>VLOOKUP(Z586,'module list'!A:B,2,0)</f>
        <v>AI</v>
      </c>
      <c r="AD586" s="122"/>
      <c r="AE586" s="32"/>
      <c r="AF586" s="78" t="s">
        <v>2919</v>
      </c>
      <c r="AG586" s="16" t="str">
        <f t="shared" si="343"/>
        <v>12.1.7</v>
      </c>
      <c r="AH586" s="222" t="str">
        <f t="shared" si="341"/>
        <v>AT1100 recirc. wet FG clean. wat.</v>
      </c>
      <c r="AI586" s="224"/>
      <c r="AJ586" s="16" t="str">
        <f t="shared" si="335"/>
        <v>AT1100</v>
      </c>
      <c r="AK586" s="16" t="str">
        <f t="shared" si="344"/>
        <v>P33</v>
      </c>
      <c r="AL586" s="16" t="str">
        <f t="shared" si="340"/>
        <v>AI</v>
      </c>
      <c r="AM586" s="16" t="str">
        <f t="shared" si="345"/>
        <v>1100</v>
      </c>
      <c r="AN586" s="16" t="str">
        <f t="shared" si="352"/>
        <v/>
      </c>
      <c r="AO586" s="16" t="str">
        <f t="shared" si="346"/>
        <v/>
      </c>
      <c r="AP586" s="16" t="str">
        <f t="shared" si="347"/>
        <v/>
      </c>
      <c r="AQ586" s="226"/>
      <c r="AR586" s="16" t="str">
        <f t="shared" si="348"/>
        <v>P33AI1100</v>
      </c>
      <c r="AS586" s="16" t="str">
        <f t="shared" si="349"/>
        <v>ok</v>
      </c>
      <c r="AW586" s="16" t="str">
        <f t="shared" si="329"/>
        <v>0</v>
      </c>
      <c r="AX586" s="16">
        <f t="shared" si="330"/>
        <v>2000</v>
      </c>
      <c r="AY586" s="16" t="str">
        <f t="shared" si="350"/>
        <v>µSiemens</v>
      </c>
    </row>
    <row r="587" spans="1:51" ht="15" customHeight="1" x14ac:dyDescent="0.2">
      <c r="A587" s="16" t="str">
        <f t="shared" si="342"/>
        <v>ID-S01AP1030-00585</v>
      </c>
      <c r="B587" s="17">
        <v>585</v>
      </c>
      <c r="C587" s="17"/>
      <c r="D587" s="18" t="s">
        <v>1284</v>
      </c>
      <c r="E587" s="19" t="s">
        <v>1285</v>
      </c>
      <c r="F587" s="20"/>
      <c r="G587" s="21" t="s">
        <v>27</v>
      </c>
      <c r="H587" s="22" t="s">
        <v>28</v>
      </c>
      <c r="I587" s="23" t="s">
        <v>1281</v>
      </c>
      <c r="J587" s="22" t="s">
        <v>1282</v>
      </c>
      <c r="K587" s="22"/>
      <c r="L587" s="22" t="s">
        <v>31</v>
      </c>
      <c r="M587" s="23"/>
      <c r="N587" s="24"/>
      <c r="O587" s="63"/>
      <c r="P587" s="63"/>
      <c r="Q587" s="25" t="s">
        <v>32</v>
      </c>
      <c r="R587" s="26" t="s">
        <v>292</v>
      </c>
      <c r="S587" s="27">
        <v>2</v>
      </c>
      <c r="T587" s="28" t="s">
        <v>35</v>
      </c>
      <c r="U587" s="29">
        <v>14</v>
      </c>
      <c r="V587" s="30" t="s">
        <v>1286</v>
      </c>
      <c r="W587" s="126" t="s">
        <v>2918</v>
      </c>
      <c r="X587" s="22">
        <v>12</v>
      </c>
      <c r="Y587" s="152"/>
      <c r="Z587" s="139" t="s">
        <v>2966</v>
      </c>
      <c r="AA587" s="155">
        <f>COUNTIF($Z$1:Z587,Z587)</f>
        <v>5</v>
      </c>
      <c r="AB587" s="83">
        <f t="shared" si="351"/>
        <v>14</v>
      </c>
      <c r="AC587" s="122" t="str">
        <f>VLOOKUP(Z587,'module list'!A:B,2,0)</f>
        <v>AI</v>
      </c>
      <c r="AD587" s="122"/>
      <c r="AE587" s="32"/>
      <c r="AF587" s="78" t="s">
        <v>2919</v>
      </c>
      <c r="AG587" s="16" t="str">
        <f t="shared" si="343"/>
        <v>12.1.7</v>
      </c>
      <c r="AH587" s="222" t="str">
        <f t="shared" si="341"/>
        <v>AT1150 recirc. wet FG clean. sod.hydr.</v>
      </c>
      <c r="AI587" s="224"/>
      <c r="AJ587" s="16" t="str">
        <f t="shared" si="335"/>
        <v>AT1150</v>
      </c>
      <c r="AK587" s="16" t="str">
        <f t="shared" si="344"/>
        <v>P33</v>
      </c>
      <c r="AL587" s="16" t="str">
        <f t="shared" si="340"/>
        <v>AI</v>
      </c>
      <c r="AM587" s="16" t="str">
        <f t="shared" si="345"/>
        <v>1150</v>
      </c>
      <c r="AN587" s="16" t="str">
        <f t="shared" si="352"/>
        <v/>
      </c>
      <c r="AO587" s="16" t="str">
        <f t="shared" si="346"/>
        <v/>
      </c>
      <c r="AP587" s="16" t="str">
        <f t="shared" si="347"/>
        <v/>
      </c>
      <c r="AQ587" s="226"/>
      <c r="AR587" s="16" t="str">
        <f t="shared" si="348"/>
        <v>P33AI1150</v>
      </c>
      <c r="AS587" s="16" t="str">
        <f t="shared" si="349"/>
        <v>ok</v>
      </c>
      <c r="AW587" s="16">
        <f t="shared" si="329"/>
        <v>2</v>
      </c>
      <c r="AX587" s="16">
        <f t="shared" si="330"/>
        <v>14</v>
      </c>
      <c r="AY587" s="16" t="str">
        <f t="shared" si="350"/>
        <v>pH</v>
      </c>
    </row>
    <row r="588" spans="1:51" ht="15" customHeight="1" x14ac:dyDescent="0.2">
      <c r="A588" s="16" t="str">
        <f t="shared" si="342"/>
        <v>ID-S01AP1030-00586</v>
      </c>
      <c r="B588" s="17">
        <v>586</v>
      </c>
      <c r="C588" s="17"/>
      <c r="D588" s="18" t="s">
        <v>1287</v>
      </c>
      <c r="E588" s="19" t="s">
        <v>1288</v>
      </c>
      <c r="F588" s="20"/>
      <c r="G588" s="21" t="s">
        <v>27</v>
      </c>
      <c r="H588" s="22" t="s">
        <v>28</v>
      </c>
      <c r="I588" s="23" t="s">
        <v>1281</v>
      </c>
      <c r="J588" s="22" t="s">
        <v>1282</v>
      </c>
      <c r="K588" s="22"/>
      <c r="L588" s="22" t="s">
        <v>31</v>
      </c>
      <c r="M588" s="23"/>
      <c r="N588" s="24"/>
      <c r="O588" s="63"/>
      <c r="P588" s="63"/>
      <c r="Q588" s="25" t="s">
        <v>32</v>
      </c>
      <c r="R588" s="26" t="s">
        <v>292</v>
      </c>
      <c r="S588" s="27">
        <v>2</v>
      </c>
      <c r="T588" s="28" t="s">
        <v>35</v>
      </c>
      <c r="U588" s="29">
        <v>14</v>
      </c>
      <c r="V588" s="30" t="s">
        <v>1286</v>
      </c>
      <c r="W588" s="126" t="s">
        <v>2918</v>
      </c>
      <c r="X588" s="22">
        <v>12</v>
      </c>
      <c r="Y588" s="152"/>
      <c r="Z588" s="139" t="s">
        <v>2966</v>
      </c>
      <c r="AA588" s="155">
        <f>COUNTIF($Z$1:Z588,Z588)</f>
        <v>6</v>
      </c>
      <c r="AB588" s="83">
        <f t="shared" si="351"/>
        <v>14</v>
      </c>
      <c r="AC588" s="122" t="str">
        <f>VLOOKUP(Z588,'module list'!A:B,2,0)</f>
        <v>AI</v>
      </c>
      <c r="AD588" s="122"/>
      <c r="AE588" s="32"/>
      <c r="AF588" s="78" t="s">
        <v>2919</v>
      </c>
      <c r="AG588" s="16" t="str">
        <f t="shared" si="343"/>
        <v>12.1.7</v>
      </c>
      <c r="AH588" s="222" t="str">
        <f t="shared" si="341"/>
        <v>AT1151 wet FG clean. sod.hydr. to SB1100</v>
      </c>
      <c r="AI588" s="224"/>
      <c r="AJ588" s="16" t="str">
        <f t="shared" si="335"/>
        <v>AT1151</v>
      </c>
      <c r="AK588" s="16" t="str">
        <f t="shared" si="344"/>
        <v>P33</v>
      </c>
      <c r="AL588" s="16" t="str">
        <f t="shared" si="340"/>
        <v>AI</v>
      </c>
      <c r="AM588" s="16" t="str">
        <f t="shared" si="345"/>
        <v>1151</v>
      </c>
      <c r="AN588" s="16" t="str">
        <f t="shared" si="352"/>
        <v/>
      </c>
      <c r="AO588" s="16" t="str">
        <f t="shared" si="346"/>
        <v/>
      </c>
      <c r="AP588" s="16" t="str">
        <f t="shared" si="347"/>
        <v/>
      </c>
      <c r="AQ588" s="226"/>
      <c r="AR588" s="16" t="str">
        <f t="shared" si="348"/>
        <v>P33AI1151</v>
      </c>
      <c r="AS588" s="16" t="str">
        <f t="shared" si="349"/>
        <v>ok</v>
      </c>
      <c r="AW588" s="16">
        <f t="shared" si="329"/>
        <v>2</v>
      </c>
      <c r="AX588" s="16">
        <f t="shared" si="330"/>
        <v>14</v>
      </c>
      <c r="AY588" s="16" t="str">
        <f t="shared" si="350"/>
        <v>pH</v>
      </c>
    </row>
    <row r="589" spans="1:51" ht="15" customHeight="1" x14ac:dyDescent="0.2">
      <c r="A589" s="16" t="str">
        <f t="shared" si="342"/>
        <v>ID-S01AP1030-00587</v>
      </c>
      <c r="B589" s="17">
        <v>587</v>
      </c>
      <c r="C589" s="17"/>
      <c r="D589" s="18" t="s">
        <v>1289</v>
      </c>
      <c r="E589" s="19" t="s">
        <v>1290</v>
      </c>
      <c r="F589" s="20"/>
      <c r="G589" s="21" t="s">
        <v>27</v>
      </c>
      <c r="H589" s="22" t="s">
        <v>28</v>
      </c>
      <c r="I589" s="23" t="s">
        <v>1291</v>
      </c>
      <c r="J589" s="22" t="s">
        <v>1292</v>
      </c>
      <c r="K589" s="22"/>
      <c r="L589" s="22" t="s">
        <v>31</v>
      </c>
      <c r="M589" s="23"/>
      <c r="N589" s="24"/>
      <c r="O589" s="63"/>
      <c r="P589" s="63"/>
      <c r="Q589" s="25" t="s">
        <v>42</v>
      </c>
      <c r="R589" s="26" t="s">
        <v>43</v>
      </c>
      <c r="S589" s="26" t="s">
        <v>44</v>
      </c>
      <c r="T589" s="26" t="s">
        <v>45</v>
      </c>
      <c r="U589" s="26" t="s">
        <v>46</v>
      </c>
      <c r="V589" s="34">
        <v>0</v>
      </c>
      <c r="W589" s="31"/>
      <c r="X589" s="22">
        <v>12</v>
      </c>
      <c r="Y589" s="152"/>
      <c r="Z589" s="139" t="s">
        <v>2924</v>
      </c>
      <c r="AA589" s="155">
        <f>COUNTIF($Z$1:Z589,Z589)</f>
        <v>22</v>
      </c>
      <c r="AB589" s="83">
        <f t="shared" si="351"/>
        <v>28</v>
      </c>
      <c r="AC589" s="122" t="str">
        <f>VLOOKUP(Z589,'module list'!A:B,2,0)</f>
        <v>DI</v>
      </c>
      <c r="AD589" s="122"/>
      <c r="AE589" s="32"/>
      <c r="AF589" s="33" t="s">
        <v>37</v>
      </c>
      <c r="AG589" s="16" t="str">
        <f t="shared" si="343"/>
        <v>12.1.5</v>
      </c>
      <c r="AH589" s="222" t="str">
        <f t="shared" si="341"/>
        <v>EH1210 wet FG clean. TK1200 - in running</v>
      </c>
      <c r="AI589" s="224"/>
      <c r="AJ589" s="16" t="str">
        <f t="shared" si="335"/>
        <v>EH1210</v>
      </c>
      <c r="AK589" s="16" t="str">
        <f t="shared" si="344"/>
        <v>P33</v>
      </c>
      <c r="AL589" s="16" t="str">
        <f t="shared" si="340"/>
        <v>EH</v>
      </c>
      <c r="AM589" s="16" t="str">
        <f t="shared" si="345"/>
        <v>1210</v>
      </c>
      <c r="AO589" s="16" t="str">
        <f t="shared" si="346"/>
        <v>_</v>
      </c>
      <c r="AP589" s="16">
        <f t="shared" si="347"/>
        <v>10</v>
      </c>
      <c r="AQ589" s="16" t="str">
        <f t="shared" ref="AQ589:AQ594" si="353">RIGHT(D589,LEN(D589)-FIND("_",D589))</f>
        <v>YLH</v>
      </c>
      <c r="AR589" s="16" t="str">
        <f t="shared" si="348"/>
        <v>P33EH1210_YLH</v>
      </c>
      <c r="AS589" s="16" t="str">
        <f t="shared" si="349"/>
        <v>ok</v>
      </c>
      <c r="AW589" s="16" t="str">
        <f t="shared" si="329"/>
        <v/>
      </c>
      <c r="AX589" s="16" t="str">
        <f t="shared" si="330"/>
        <v/>
      </c>
      <c r="AY589" s="16">
        <f t="shared" si="350"/>
        <v>0</v>
      </c>
    </row>
    <row r="590" spans="1:51" ht="15" customHeight="1" x14ac:dyDescent="0.2">
      <c r="A590" s="16" t="str">
        <f t="shared" si="342"/>
        <v>ID-S01AP1030-00588</v>
      </c>
      <c r="B590" s="17">
        <v>588</v>
      </c>
      <c r="C590" s="17"/>
      <c r="D590" s="18" t="s">
        <v>1293</v>
      </c>
      <c r="E590" s="19" t="s">
        <v>1294</v>
      </c>
      <c r="F590" s="20"/>
      <c r="G590" s="21" t="s">
        <v>27</v>
      </c>
      <c r="H590" s="22" t="s">
        <v>28</v>
      </c>
      <c r="I590" s="23" t="s">
        <v>1291</v>
      </c>
      <c r="J590" s="22" t="s">
        <v>1292</v>
      </c>
      <c r="K590" s="22"/>
      <c r="L590" s="22" t="s">
        <v>31</v>
      </c>
      <c r="M590" s="23"/>
      <c r="N590" s="24"/>
      <c r="O590" s="63"/>
      <c r="P590" s="63"/>
      <c r="Q590" s="25" t="s">
        <v>42</v>
      </c>
      <c r="R590" s="26" t="s">
        <v>43</v>
      </c>
      <c r="S590" s="26" t="s">
        <v>51</v>
      </c>
      <c r="T590" s="26" t="s">
        <v>45</v>
      </c>
      <c r="U590" s="26" t="s">
        <v>46</v>
      </c>
      <c r="V590" s="34">
        <v>0</v>
      </c>
      <c r="W590" s="31"/>
      <c r="X590" s="22">
        <v>12</v>
      </c>
      <c r="Y590" s="152"/>
      <c r="Z590" s="139" t="s">
        <v>2924</v>
      </c>
      <c r="AA590" s="155">
        <f>COUNTIF($Z$1:Z590,Z590)</f>
        <v>23</v>
      </c>
      <c r="AB590" s="83">
        <f t="shared" si="351"/>
        <v>28</v>
      </c>
      <c r="AC590" s="122" t="str">
        <f>VLOOKUP(Z590,'module list'!A:B,2,0)</f>
        <v>DI</v>
      </c>
      <c r="AD590" s="122"/>
      <c r="AE590" s="32"/>
      <c r="AF590" s="33" t="s">
        <v>37</v>
      </c>
      <c r="AG590" s="16" t="str">
        <f t="shared" si="343"/>
        <v>12.1.5</v>
      </c>
      <c r="AH590" s="222" t="str">
        <f t="shared" si="341"/>
        <v>EH1210 wet FG clean. TK1200 - supply fault</v>
      </c>
      <c r="AI590" s="224"/>
      <c r="AJ590" s="16" t="str">
        <f t="shared" si="335"/>
        <v>EH1210</v>
      </c>
      <c r="AK590" s="16" t="str">
        <f t="shared" si="344"/>
        <v>P33</v>
      </c>
      <c r="AL590" s="16" t="str">
        <f t="shared" si="340"/>
        <v>EH</v>
      </c>
      <c r="AM590" s="16" t="str">
        <f t="shared" si="345"/>
        <v>1210</v>
      </c>
      <c r="AO590" s="16" t="str">
        <f t="shared" si="346"/>
        <v>_</v>
      </c>
      <c r="AP590" s="16">
        <f t="shared" si="347"/>
        <v>10</v>
      </c>
      <c r="AQ590" s="16" t="str">
        <f t="shared" si="353"/>
        <v>YSG</v>
      </c>
      <c r="AR590" s="16" t="str">
        <f t="shared" si="348"/>
        <v>P33EH1210_YSG</v>
      </c>
      <c r="AS590" s="16" t="str">
        <f t="shared" si="349"/>
        <v>ok</v>
      </c>
      <c r="AW590" s="16" t="str">
        <f t="shared" si="329"/>
        <v/>
      </c>
      <c r="AX590" s="16" t="str">
        <f t="shared" si="330"/>
        <v/>
      </c>
      <c r="AY590" s="16">
        <f t="shared" si="350"/>
        <v>0</v>
      </c>
    </row>
    <row r="591" spans="1:51" ht="15" customHeight="1" x14ac:dyDescent="0.2">
      <c r="A591" s="16" t="str">
        <f t="shared" si="342"/>
        <v>ID-S01AP1030-00589</v>
      </c>
      <c r="B591" s="17">
        <v>589</v>
      </c>
      <c r="C591" s="17"/>
      <c r="D591" s="18" t="s">
        <v>1295</v>
      </c>
      <c r="E591" s="19" t="s">
        <v>1296</v>
      </c>
      <c r="F591" s="20"/>
      <c r="G591" s="21" t="s">
        <v>27</v>
      </c>
      <c r="H591" s="22" t="s">
        <v>28</v>
      </c>
      <c r="I591" s="23" t="s">
        <v>1291</v>
      </c>
      <c r="J591" s="22" t="s">
        <v>1292</v>
      </c>
      <c r="K591" s="22"/>
      <c r="L591" s="22" t="s">
        <v>31</v>
      </c>
      <c r="M591" s="23"/>
      <c r="N591" s="24"/>
      <c r="O591" s="63"/>
      <c r="P591" s="63"/>
      <c r="Q591" s="25" t="s">
        <v>54</v>
      </c>
      <c r="R591" s="26" t="s">
        <v>55</v>
      </c>
      <c r="S591" s="26" t="s">
        <v>44</v>
      </c>
      <c r="T591" s="26" t="s">
        <v>56</v>
      </c>
      <c r="U591" s="26" t="s">
        <v>57</v>
      </c>
      <c r="V591" s="34">
        <v>0</v>
      </c>
      <c r="W591" s="31"/>
      <c r="X591" s="22">
        <v>12</v>
      </c>
      <c r="Y591" s="152"/>
      <c r="Z591" s="139" t="s">
        <v>2948</v>
      </c>
      <c r="AA591" s="155">
        <f>COUNTIF($Z$1:Z591,Z591)</f>
        <v>13</v>
      </c>
      <c r="AB591" s="83">
        <f t="shared" si="351"/>
        <v>31</v>
      </c>
      <c r="AC591" s="122" t="str">
        <f>VLOOKUP(Z591,'module list'!A:B,2,0)</f>
        <v>DO</v>
      </c>
      <c r="AD591" s="122"/>
      <c r="AE591" s="32"/>
      <c r="AF591" s="33" t="s">
        <v>37</v>
      </c>
      <c r="AG591" s="16" t="str">
        <f t="shared" si="343"/>
        <v>12.1.5</v>
      </c>
      <c r="AH591" s="222" t="str">
        <f t="shared" si="341"/>
        <v>EH1210 wet FG clean. TK1200 - start/stop</v>
      </c>
      <c r="AI591" s="224"/>
      <c r="AJ591" s="16" t="str">
        <f t="shared" si="335"/>
        <v>EH1210</v>
      </c>
      <c r="AK591" s="16" t="str">
        <f t="shared" si="344"/>
        <v>P33</v>
      </c>
      <c r="AL591" s="16" t="str">
        <f t="shared" si="340"/>
        <v>EH</v>
      </c>
      <c r="AM591" s="16" t="str">
        <f t="shared" si="345"/>
        <v>1210</v>
      </c>
      <c r="AO591" s="16" t="str">
        <f t="shared" si="346"/>
        <v>_</v>
      </c>
      <c r="AP591" s="16">
        <f t="shared" si="347"/>
        <v>10</v>
      </c>
      <c r="AQ591" s="16" t="str">
        <f t="shared" si="353"/>
        <v>HSH</v>
      </c>
      <c r="AR591" s="16" t="str">
        <f t="shared" si="348"/>
        <v>P33EH1210_HSH</v>
      </c>
      <c r="AS591" s="16" t="str">
        <f t="shared" si="349"/>
        <v>ok</v>
      </c>
      <c r="AW591" s="16" t="str">
        <f t="shared" si="329"/>
        <v/>
      </c>
      <c r="AX591" s="16" t="str">
        <f t="shared" si="330"/>
        <v/>
      </c>
      <c r="AY591" s="16">
        <f t="shared" si="350"/>
        <v>0</v>
      </c>
    </row>
    <row r="592" spans="1:51" ht="15" customHeight="1" x14ac:dyDescent="0.2">
      <c r="A592" s="16" t="str">
        <f t="shared" si="342"/>
        <v>ID-S01AP1030-00590</v>
      </c>
      <c r="B592" s="17">
        <v>590</v>
      </c>
      <c r="C592" s="17"/>
      <c r="D592" s="18" t="s">
        <v>1297</v>
      </c>
      <c r="E592" s="19" t="s">
        <v>1298</v>
      </c>
      <c r="F592" s="20"/>
      <c r="G592" s="21" t="s">
        <v>27</v>
      </c>
      <c r="H592" s="22" t="s">
        <v>28</v>
      </c>
      <c r="I592" s="23" t="s">
        <v>1291</v>
      </c>
      <c r="J592" s="22" t="s">
        <v>1292</v>
      </c>
      <c r="K592" s="22"/>
      <c r="L592" s="22" t="s">
        <v>31</v>
      </c>
      <c r="M592" s="23"/>
      <c r="N592" s="24"/>
      <c r="O592" s="63"/>
      <c r="P592" s="63"/>
      <c r="Q592" s="25" t="s">
        <v>42</v>
      </c>
      <c r="R592" s="26" t="s">
        <v>43</v>
      </c>
      <c r="S592" s="26" t="s">
        <v>44</v>
      </c>
      <c r="T592" s="26" t="s">
        <v>45</v>
      </c>
      <c r="U592" s="26" t="s">
        <v>46</v>
      </c>
      <c r="V592" s="34">
        <v>0</v>
      </c>
      <c r="W592" s="31"/>
      <c r="X592" s="22">
        <v>12</v>
      </c>
      <c r="Y592" s="152"/>
      <c r="Z592" s="139" t="s">
        <v>2924</v>
      </c>
      <c r="AA592" s="155">
        <f>COUNTIF($Z$1:Z592,Z592)</f>
        <v>24</v>
      </c>
      <c r="AB592" s="83">
        <f t="shared" si="351"/>
        <v>28</v>
      </c>
      <c r="AC592" s="122" t="str">
        <f>VLOOKUP(Z592,'module list'!A:B,2,0)</f>
        <v>DI</v>
      </c>
      <c r="AD592" s="122"/>
      <c r="AE592" s="32"/>
      <c r="AF592" s="33" t="s">
        <v>37</v>
      </c>
      <c r="AG592" s="16" t="str">
        <f t="shared" si="343"/>
        <v>12.1.5</v>
      </c>
      <c r="AH592" s="222" t="str">
        <f t="shared" si="341"/>
        <v>EH1211 wet FG clean. sod.hydr. piping - in running</v>
      </c>
      <c r="AI592" s="224"/>
      <c r="AJ592" s="16" t="str">
        <f t="shared" si="335"/>
        <v>EH1211</v>
      </c>
      <c r="AK592" s="16" t="str">
        <f t="shared" si="344"/>
        <v>P33</v>
      </c>
      <c r="AL592" s="16" t="str">
        <f t="shared" si="340"/>
        <v>EH</v>
      </c>
      <c r="AM592" s="16" t="str">
        <f t="shared" si="345"/>
        <v>1211</v>
      </c>
      <c r="AO592" s="16" t="str">
        <f t="shared" si="346"/>
        <v>_</v>
      </c>
      <c r="AP592" s="16">
        <f t="shared" si="347"/>
        <v>10</v>
      </c>
      <c r="AQ592" s="16" t="str">
        <f t="shared" si="353"/>
        <v>YLH</v>
      </c>
      <c r="AR592" s="16" t="str">
        <f t="shared" si="348"/>
        <v>P33EH1211_YLH</v>
      </c>
      <c r="AS592" s="16" t="str">
        <f t="shared" si="349"/>
        <v>ok</v>
      </c>
      <c r="AW592" s="16" t="str">
        <f t="shared" si="329"/>
        <v/>
      </c>
      <c r="AX592" s="16" t="str">
        <f t="shared" si="330"/>
        <v/>
      </c>
      <c r="AY592" s="16">
        <f t="shared" si="350"/>
        <v>0</v>
      </c>
    </row>
    <row r="593" spans="1:51" ht="15" customHeight="1" x14ac:dyDescent="0.2">
      <c r="A593" s="16" t="str">
        <f t="shared" si="342"/>
        <v>ID-S01AP1030-00591</v>
      </c>
      <c r="B593" s="17">
        <v>591</v>
      </c>
      <c r="C593" s="17"/>
      <c r="D593" s="18" t="s">
        <v>1299</v>
      </c>
      <c r="E593" s="19" t="s">
        <v>1300</v>
      </c>
      <c r="F593" s="20"/>
      <c r="G593" s="21" t="s">
        <v>27</v>
      </c>
      <c r="H593" s="22" t="s">
        <v>28</v>
      </c>
      <c r="I593" s="23" t="s">
        <v>1291</v>
      </c>
      <c r="J593" s="22" t="s">
        <v>1292</v>
      </c>
      <c r="K593" s="22"/>
      <c r="L593" s="22" t="s">
        <v>31</v>
      </c>
      <c r="M593" s="23"/>
      <c r="N593" s="24"/>
      <c r="O593" s="63"/>
      <c r="P593" s="63"/>
      <c r="Q593" s="25" t="s">
        <v>42</v>
      </c>
      <c r="R593" s="26" t="s">
        <v>43</v>
      </c>
      <c r="S593" s="26" t="s">
        <v>51</v>
      </c>
      <c r="T593" s="26" t="s">
        <v>45</v>
      </c>
      <c r="U593" s="26" t="s">
        <v>46</v>
      </c>
      <c r="V593" s="34">
        <v>0</v>
      </c>
      <c r="W593" s="31"/>
      <c r="X593" s="22">
        <v>12</v>
      </c>
      <c r="Y593" s="152"/>
      <c r="Z593" s="139" t="s">
        <v>2924</v>
      </c>
      <c r="AA593" s="155">
        <f>COUNTIF($Z$1:Z593,Z593)</f>
        <v>25</v>
      </c>
      <c r="AB593" s="83">
        <f t="shared" si="351"/>
        <v>28</v>
      </c>
      <c r="AC593" s="122" t="str">
        <f>VLOOKUP(Z593,'module list'!A:B,2,0)</f>
        <v>DI</v>
      </c>
      <c r="AD593" s="122"/>
      <c r="AE593" s="32"/>
      <c r="AF593" s="33" t="s">
        <v>37</v>
      </c>
      <c r="AG593" s="16" t="str">
        <f t="shared" si="343"/>
        <v>12.1.5</v>
      </c>
      <c r="AH593" s="222" t="str">
        <f t="shared" si="341"/>
        <v>EH1211 wet FG clean. sod.hydr. piping - supply fault</v>
      </c>
      <c r="AI593" s="224"/>
      <c r="AJ593" s="16" t="str">
        <f t="shared" si="335"/>
        <v>EH1211</v>
      </c>
      <c r="AK593" s="16" t="str">
        <f t="shared" si="344"/>
        <v>P33</v>
      </c>
      <c r="AL593" s="16" t="str">
        <f t="shared" si="340"/>
        <v>EH</v>
      </c>
      <c r="AM593" s="16" t="str">
        <f t="shared" si="345"/>
        <v>1211</v>
      </c>
      <c r="AO593" s="16" t="str">
        <f t="shared" si="346"/>
        <v>_</v>
      </c>
      <c r="AP593" s="16">
        <f t="shared" si="347"/>
        <v>10</v>
      </c>
      <c r="AQ593" s="16" t="str">
        <f t="shared" si="353"/>
        <v>YSG</v>
      </c>
      <c r="AR593" s="16" t="str">
        <f t="shared" si="348"/>
        <v>P33EH1211_YSG</v>
      </c>
      <c r="AS593" s="16" t="str">
        <f t="shared" si="349"/>
        <v>ok</v>
      </c>
      <c r="AW593" s="16" t="str">
        <f t="shared" si="329"/>
        <v/>
      </c>
      <c r="AX593" s="16" t="str">
        <f t="shared" si="330"/>
        <v/>
      </c>
      <c r="AY593" s="16">
        <f t="shared" si="350"/>
        <v>0</v>
      </c>
    </row>
    <row r="594" spans="1:51" ht="15" customHeight="1" x14ac:dyDescent="0.2">
      <c r="A594" s="16" t="str">
        <f t="shared" si="342"/>
        <v>ID-S01AP1030-00592</v>
      </c>
      <c r="B594" s="17">
        <v>592</v>
      </c>
      <c r="C594" s="17"/>
      <c r="D594" s="18" t="s">
        <v>1301</v>
      </c>
      <c r="E594" s="19" t="s">
        <v>1302</v>
      </c>
      <c r="F594" s="20"/>
      <c r="G594" s="21" t="s">
        <v>27</v>
      </c>
      <c r="H594" s="22" t="s">
        <v>28</v>
      </c>
      <c r="I594" s="23" t="s">
        <v>1291</v>
      </c>
      <c r="J594" s="22" t="s">
        <v>1292</v>
      </c>
      <c r="K594" s="22"/>
      <c r="L594" s="22" t="s">
        <v>31</v>
      </c>
      <c r="M594" s="23"/>
      <c r="N594" s="24"/>
      <c r="O594" s="63"/>
      <c r="P594" s="63"/>
      <c r="Q594" s="25" t="s">
        <v>54</v>
      </c>
      <c r="R594" s="26" t="s">
        <v>55</v>
      </c>
      <c r="S594" s="26" t="s">
        <v>44</v>
      </c>
      <c r="T594" s="26" t="s">
        <v>56</v>
      </c>
      <c r="U594" s="26" t="s">
        <v>57</v>
      </c>
      <c r="V594" s="34">
        <v>0</v>
      </c>
      <c r="W594" s="31"/>
      <c r="X594" s="22">
        <v>12</v>
      </c>
      <c r="Y594" s="152"/>
      <c r="Z594" s="139" t="s">
        <v>2948</v>
      </c>
      <c r="AA594" s="155">
        <f>COUNTIF($Z$1:Z594,Z594)</f>
        <v>14</v>
      </c>
      <c r="AB594" s="83">
        <f t="shared" si="351"/>
        <v>31</v>
      </c>
      <c r="AC594" s="122" t="str">
        <f>VLOOKUP(Z594,'module list'!A:B,2,0)</f>
        <v>DO</v>
      </c>
      <c r="AD594" s="122"/>
      <c r="AE594" s="32"/>
      <c r="AF594" s="33" t="s">
        <v>37</v>
      </c>
      <c r="AG594" s="16" t="str">
        <f t="shared" si="343"/>
        <v>12.1.5</v>
      </c>
      <c r="AH594" s="222" t="str">
        <f t="shared" si="341"/>
        <v>EH1211 wet FG clean. sod.hydr. piping - start/stop</v>
      </c>
      <c r="AI594" s="224"/>
      <c r="AJ594" s="16" t="str">
        <f t="shared" si="335"/>
        <v>EH1211</v>
      </c>
      <c r="AK594" s="16" t="str">
        <f t="shared" si="344"/>
        <v>P33</v>
      </c>
      <c r="AL594" s="16" t="str">
        <f t="shared" si="340"/>
        <v>EH</v>
      </c>
      <c r="AM594" s="16" t="str">
        <f t="shared" si="345"/>
        <v>1211</v>
      </c>
      <c r="AO594" s="16" t="str">
        <f t="shared" si="346"/>
        <v>_</v>
      </c>
      <c r="AP594" s="16">
        <f t="shared" si="347"/>
        <v>10</v>
      </c>
      <c r="AQ594" s="16" t="str">
        <f t="shared" si="353"/>
        <v>HSH</v>
      </c>
      <c r="AR594" s="16" t="str">
        <f t="shared" si="348"/>
        <v>P33EH1211_HSH</v>
      </c>
      <c r="AS594" s="16" t="str">
        <f t="shared" si="349"/>
        <v>ok</v>
      </c>
      <c r="AW594" s="16" t="str">
        <f t="shared" si="329"/>
        <v/>
      </c>
      <c r="AX594" s="16" t="str">
        <f t="shared" si="330"/>
        <v/>
      </c>
      <c r="AY594" s="16">
        <f t="shared" si="350"/>
        <v>0</v>
      </c>
    </row>
    <row r="595" spans="1:51" ht="15" customHeight="1" x14ac:dyDescent="0.2">
      <c r="A595" s="16" t="str">
        <f t="shared" si="342"/>
        <v>ID-S01AP1030-00593</v>
      </c>
      <c r="B595" s="17">
        <v>593</v>
      </c>
      <c r="C595" s="17"/>
      <c r="D595" s="18" t="s">
        <v>1303</v>
      </c>
      <c r="E595" s="19" t="s">
        <v>1304</v>
      </c>
      <c r="F595" s="20"/>
      <c r="G595" s="21" t="s">
        <v>27</v>
      </c>
      <c r="H595" s="22" t="s">
        <v>28</v>
      </c>
      <c r="I595" s="23" t="s">
        <v>1281</v>
      </c>
      <c r="J595" s="22" t="s">
        <v>1282</v>
      </c>
      <c r="K595" s="22"/>
      <c r="L595" s="22" t="s">
        <v>31</v>
      </c>
      <c r="M595" s="23"/>
      <c r="N595" s="24"/>
      <c r="O595" s="63"/>
      <c r="P595" s="63"/>
      <c r="Q595" s="25" t="s">
        <v>543</v>
      </c>
      <c r="R595" s="26" t="s">
        <v>292</v>
      </c>
      <c r="S595" s="27" t="s">
        <v>34</v>
      </c>
      <c r="T595" s="28" t="s">
        <v>35</v>
      </c>
      <c r="U595" s="29">
        <v>30</v>
      </c>
      <c r="V595" s="30" t="s">
        <v>900</v>
      </c>
      <c r="W595" s="126" t="s">
        <v>2918</v>
      </c>
      <c r="X595" s="22">
        <v>31</v>
      </c>
      <c r="Y595" s="152"/>
      <c r="Z595" s="159"/>
      <c r="AA595" s="155">
        <f>COUNTIF($Z$1:Z595,Z595)</f>
        <v>0</v>
      </c>
      <c r="AB595" s="83">
        <f t="shared" si="351"/>
        <v>0</v>
      </c>
      <c r="AC595" s="122" t="e">
        <f>VLOOKUP(Z595,'module list'!A:B,2,0)</f>
        <v>#N/A</v>
      </c>
      <c r="AD595" s="122"/>
      <c r="AE595" s="32"/>
      <c r="AF595" s="78" t="s">
        <v>2919</v>
      </c>
      <c r="AG595" s="16" t="str">
        <f t="shared" si="343"/>
        <v/>
      </c>
      <c r="AH595" s="222" t="str">
        <f t="shared" si="341"/>
        <v>FT1100 wet FG clean. wat. to venturi nozzles</v>
      </c>
      <c r="AI595" s="224"/>
      <c r="AJ595" s="16" t="str">
        <f t="shared" si="335"/>
        <v>FT1100</v>
      </c>
      <c r="AK595" s="16" t="str">
        <f t="shared" si="344"/>
        <v>P33</v>
      </c>
      <c r="AL595" s="16" t="str">
        <f t="shared" si="340"/>
        <v>FI</v>
      </c>
      <c r="AM595" s="16" t="str">
        <f t="shared" si="345"/>
        <v>1100</v>
      </c>
      <c r="AN595" s="16" t="str">
        <f t="shared" si="352"/>
        <v/>
      </c>
      <c r="AO595" s="16" t="str">
        <f t="shared" si="346"/>
        <v/>
      </c>
      <c r="AP595" s="16" t="str">
        <f t="shared" si="347"/>
        <v/>
      </c>
      <c r="AQ595" s="226"/>
      <c r="AR595" s="16" t="str">
        <f t="shared" si="348"/>
        <v>P33FI1100</v>
      </c>
      <c r="AS595" s="16" t="str">
        <f t="shared" si="349"/>
        <v>ok</v>
      </c>
      <c r="AW595" s="16" t="str">
        <f t="shared" si="329"/>
        <v>0</v>
      </c>
      <c r="AX595" s="16">
        <f t="shared" si="330"/>
        <v>30</v>
      </c>
      <c r="AY595" s="16" t="str">
        <f t="shared" si="350"/>
        <v>m3/h</v>
      </c>
    </row>
    <row r="596" spans="1:51" ht="15" customHeight="1" x14ac:dyDescent="0.2">
      <c r="A596" s="16" t="str">
        <f t="shared" si="342"/>
        <v>ID-S01AP1030-00594</v>
      </c>
      <c r="B596" s="17">
        <v>594</v>
      </c>
      <c r="C596" s="17"/>
      <c r="D596" s="18" t="s">
        <v>1305</v>
      </c>
      <c r="E596" s="19" t="s">
        <v>1306</v>
      </c>
      <c r="F596" s="20"/>
      <c r="G596" s="21" t="s">
        <v>27</v>
      </c>
      <c r="H596" s="22" t="s">
        <v>28</v>
      </c>
      <c r="I596" s="23" t="s">
        <v>1281</v>
      </c>
      <c r="J596" s="22" t="s">
        <v>1282</v>
      </c>
      <c r="K596" s="22"/>
      <c r="L596" s="22" t="s">
        <v>31</v>
      </c>
      <c r="M596" s="23"/>
      <c r="N596" s="24"/>
      <c r="O596" s="63"/>
      <c r="P596" s="63"/>
      <c r="Q596" s="25" t="s">
        <v>32</v>
      </c>
      <c r="R596" s="26" t="s">
        <v>292</v>
      </c>
      <c r="S596" s="27" t="s">
        <v>34</v>
      </c>
      <c r="T596" s="28" t="s">
        <v>35</v>
      </c>
      <c r="U596" s="29">
        <v>100</v>
      </c>
      <c r="V596" s="30" t="s">
        <v>900</v>
      </c>
      <c r="W596" s="126" t="s">
        <v>2918</v>
      </c>
      <c r="X596" s="22">
        <v>12</v>
      </c>
      <c r="Y596" s="152"/>
      <c r="Z596" s="139" t="s">
        <v>2966</v>
      </c>
      <c r="AA596" s="155">
        <f>COUNTIF($Z$1:Z596,Z596)</f>
        <v>7</v>
      </c>
      <c r="AB596" s="83">
        <f t="shared" si="351"/>
        <v>14</v>
      </c>
      <c r="AC596" s="122" t="str">
        <f>VLOOKUP(Z596,'module list'!A:B,2,0)</f>
        <v>AI</v>
      </c>
      <c r="AD596" s="122"/>
      <c r="AE596" s="32"/>
      <c r="AF596" s="78" t="s">
        <v>2919</v>
      </c>
      <c r="AG596" s="16" t="str">
        <f t="shared" si="343"/>
        <v>12.1.7</v>
      </c>
      <c r="AH596" s="222" t="str">
        <f t="shared" si="341"/>
        <v>FT1101 recirc. wet FG clean. wat.</v>
      </c>
      <c r="AI596" s="224"/>
      <c r="AJ596" s="16" t="str">
        <f t="shared" si="335"/>
        <v>FT1101</v>
      </c>
      <c r="AK596" s="16" t="str">
        <f t="shared" si="344"/>
        <v>P33</v>
      </c>
      <c r="AL596" s="16" t="str">
        <f t="shared" si="340"/>
        <v>FI</v>
      </c>
      <c r="AM596" s="16" t="str">
        <f t="shared" si="345"/>
        <v>1101</v>
      </c>
      <c r="AN596" s="16" t="str">
        <f t="shared" si="352"/>
        <v/>
      </c>
      <c r="AO596" s="16" t="str">
        <f t="shared" si="346"/>
        <v/>
      </c>
      <c r="AP596" s="16" t="str">
        <f t="shared" si="347"/>
        <v/>
      </c>
      <c r="AQ596" s="226"/>
      <c r="AR596" s="16" t="str">
        <f t="shared" si="348"/>
        <v>P33FI1101</v>
      </c>
      <c r="AS596" s="16" t="str">
        <f t="shared" si="349"/>
        <v>ok</v>
      </c>
      <c r="AW596" s="16" t="str">
        <f t="shared" si="329"/>
        <v>0</v>
      </c>
      <c r="AX596" s="16">
        <f t="shared" si="330"/>
        <v>100</v>
      </c>
      <c r="AY596" s="16" t="str">
        <f t="shared" si="350"/>
        <v>m3/h</v>
      </c>
    </row>
    <row r="597" spans="1:51" ht="15" customHeight="1" x14ac:dyDescent="0.2">
      <c r="A597" s="16" t="str">
        <f t="shared" si="342"/>
        <v>ID-S01AP1030-00595</v>
      </c>
      <c r="B597" s="17">
        <v>595</v>
      </c>
      <c r="C597" s="17"/>
      <c r="D597" s="18" t="s">
        <v>1307</v>
      </c>
      <c r="E597" s="19" t="s">
        <v>1308</v>
      </c>
      <c r="F597" s="20"/>
      <c r="G597" s="21" t="s">
        <v>27</v>
      </c>
      <c r="H597" s="22" t="s">
        <v>28</v>
      </c>
      <c r="I597" s="23" t="s">
        <v>1281</v>
      </c>
      <c r="J597" s="22" t="s">
        <v>1282</v>
      </c>
      <c r="K597" s="22"/>
      <c r="L597" s="22" t="s">
        <v>31</v>
      </c>
      <c r="M597" s="23"/>
      <c r="N597" s="24"/>
      <c r="O597" s="63"/>
      <c r="P597" s="63"/>
      <c r="Q597" s="25" t="s">
        <v>32</v>
      </c>
      <c r="R597" s="26" t="s">
        <v>292</v>
      </c>
      <c r="S597" s="27" t="s">
        <v>34</v>
      </c>
      <c r="T597" s="28" t="s">
        <v>35</v>
      </c>
      <c r="U597" s="29">
        <v>200</v>
      </c>
      <c r="V597" s="30" t="s">
        <v>900</v>
      </c>
      <c r="W597" s="126" t="s">
        <v>2918</v>
      </c>
      <c r="X597" s="22">
        <v>12</v>
      </c>
      <c r="Y597" s="152"/>
      <c r="Z597" s="139" t="s">
        <v>2966</v>
      </c>
      <c r="AA597" s="155">
        <f>COUNTIF($Z$1:Z597,Z597)</f>
        <v>8</v>
      </c>
      <c r="AB597" s="83">
        <f t="shared" si="351"/>
        <v>14</v>
      </c>
      <c r="AC597" s="122" t="str">
        <f>VLOOKUP(Z597,'module list'!A:B,2,0)</f>
        <v>AI</v>
      </c>
      <c r="AD597" s="122"/>
      <c r="AE597" s="32"/>
      <c r="AF597" s="78" t="s">
        <v>2919</v>
      </c>
      <c r="AG597" s="16" t="str">
        <f t="shared" si="343"/>
        <v>12.1.7</v>
      </c>
      <c r="AH597" s="222" t="str">
        <f t="shared" si="341"/>
        <v>FT1102 extract. wet FG clean. wat.</v>
      </c>
      <c r="AI597" s="224"/>
      <c r="AJ597" s="16" t="str">
        <f t="shared" si="335"/>
        <v>FT1102</v>
      </c>
      <c r="AK597" s="16" t="str">
        <f t="shared" si="344"/>
        <v>P33</v>
      </c>
      <c r="AL597" s="16" t="str">
        <f t="shared" si="340"/>
        <v>FI</v>
      </c>
      <c r="AM597" s="16" t="str">
        <f t="shared" si="345"/>
        <v>1102</v>
      </c>
      <c r="AN597" s="16" t="str">
        <f t="shared" si="352"/>
        <v/>
      </c>
      <c r="AO597" s="16" t="str">
        <f t="shared" si="346"/>
        <v/>
      </c>
      <c r="AP597" s="16" t="str">
        <f t="shared" si="347"/>
        <v/>
      </c>
      <c r="AQ597" s="226"/>
      <c r="AR597" s="16" t="str">
        <f t="shared" si="348"/>
        <v>P33FI1102</v>
      </c>
      <c r="AS597" s="16" t="str">
        <f t="shared" si="349"/>
        <v>ok</v>
      </c>
      <c r="AW597" s="16" t="str">
        <f t="shared" ref="AW597:AW656" si="354">IFERROR(IF(FIND("A",Q597,1),S597,""),"")</f>
        <v>0</v>
      </c>
      <c r="AX597" s="16">
        <f t="shared" ref="AX597:AX656" si="355">IFERROR(IF(FIND("AI",Q597,1),U597,""),"")</f>
        <v>200</v>
      </c>
      <c r="AY597" s="16" t="str">
        <f t="shared" si="350"/>
        <v>m3/h</v>
      </c>
    </row>
    <row r="598" spans="1:51" ht="15" customHeight="1" x14ac:dyDescent="0.2">
      <c r="A598" s="16" t="str">
        <f t="shared" si="342"/>
        <v>ID-S01AP1030-00596</v>
      </c>
      <c r="B598" s="17">
        <v>596</v>
      </c>
      <c r="C598" s="17"/>
      <c r="D598" s="18" t="s">
        <v>1309</v>
      </c>
      <c r="E598" s="19" t="s">
        <v>1310</v>
      </c>
      <c r="F598" s="20"/>
      <c r="G598" s="21" t="s">
        <v>27</v>
      </c>
      <c r="H598" s="22" t="s">
        <v>28</v>
      </c>
      <c r="I598" s="23" t="s">
        <v>1311</v>
      </c>
      <c r="J598" s="22" t="s">
        <v>1282</v>
      </c>
      <c r="K598" s="22"/>
      <c r="L598" s="22" t="s">
        <v>31</v>
      </c>
      <c r="M598" s="23"/>
      <c r="N598" s="24"/>
      <c r="O598" s="63"/>
      <c r="P598" s="63"/>
      <c r="Q598" s="25" t="s">
        <v>543</v>
      </c>
      <c r="R598" s="26" t="s">
        <v>292</v>
      </c>
      <c r="S598" s="27" t="s">
        <v>34</v>
      </c>
      <c r="T598" s="28" t="s">
        <v>35</v>
      </c>
      <c r="U598" s="29">
        <v>10</v>
      </c>
      <c r="V598" s="30" t="s">
        <v>900</v>
      </c>
      <c r="W598" s="126" t="s">
        <v>2918</v>
      </c>
      <c r="X598" s="22">
        <v>31</v>
      </c>
      <c r="Y598" s="152"/>
      <c r="Z598" s="159"/>
      <c r="AA598" s="155">
        <f>COUNTIF($Z$1:Z598,Z598)</f>
        <v>0</v>
      </c>
      <c r="AB598" s="83">
        <f t="shared" si="351"/>
        <v>0</v>
      </c>
      <c r="AC598" s="122" t="e">
        <f>VLOOKUP(Z598,'module list'!A:B,2,0)</f>
        <v>#N/A</v>
      </c>
      <c r="AD598" s="122"/>
      <c r="AE598" s="32"/>
      <c r="AF598" s="78" t="s">
        <v>2919</v>
      </c>
      <c r="AG598" s="16" t="str">
        <f t="shared" si="343"/>
        <v/>
      </c>
      <c r="AH598" s="222" t="str">
        <f t="shared" si="341"/>
        <v>FT1150 wet FG clean. sod.hydr. to SB1100</v>
      </c>
      <c r="AI598" s="224"/>
      <c r="AJ598" s="16" t="str">
        <f t="shared" si="335"/>
        <v>FT1150</v>
      </c>
      <c r="AK598" s="16" t="str">
        <f t="shared" si="344"/>
        <v>P33</v>
      </c>
      <c r="AL598" s="16" t="str">
        <f t="shared" si="340"/>
        <v>FI</v>
      </c>
      <c r="AM598" s="16" t="str">
        <f t="shared" si="345"/>
        <v>1150</v>
      </c>
      <c r="AN598" s="16" t="str">
        <f t="shared" si="352"/>
        <v/>
      </c>
      <c r="AO598" s="16" t="str">
        <f t="shared" si="346"/>
        <v/>
      </c>
      <c r="AP598" s="16" t="str">
        <f t="shared" si="347"/>
        <v/>
      </c>
      <c r="AQ598" s="226"/>
      <c r="AR598" s="16" t="str">
        <f t="shared" si="348"/>
        <v>P33FI1150</v>
      </c>
      <c r="AS598" s="16" t="str">
        <f t="shared" si="349"/>
        <v>ok</v>
      </c>
      <c r="AW598" s="16" t="str">
        <f t="shared" si="354"/>
        <v>0</v>
      </c>
      <c r="AX598" s="16">
        <f t="shared" si="355"/>
        <v>10</v>
      </c>
      <c r="AY598" s="16" t="str">
        <f t="shared" si="350"/>
        <v>m3/h</v>
      </c>
    </row>
    <row r="599" spans="1:51" ht="15" customHeight="1" x14ac:dyDescent="0.2">
      <c r="A599" s="16" t="str">
        <f t="shared" si="342"/>
        <v>ID-S01AP1030-00597</v>
      </c>
      <c r="B599" s="17">
        <v>597</v>
      </c>
      <c r="C599" s="17"/>
      <c r="D599" s="18" t="s">
        <v>1312</v>
      </c>
      <c r="E599" s="19" t="s">
        <v>1313</v>
      </c>
      <c r="F599" s="20"/>
      <c r="G599" s="21" t="s">
        <v>27</v>
      </c>
      <c r="H599" s="22" t="s">
        <v>28</v>
      </c>
      <c r="I599" s="23" t="s">
        <v>1291</v>
      </c>
      <c r="J599" s="22" t="s">
        <v>1282</v>
      </c>
      <c r="K599" s="22"/>
      <c r="L599" s="22" t="s">
        <v>31</v>
      </c>
      <c r="M599" s="23"/>
      <c r="N599" s="24"/>
      <c r="O599" s="63"/>
      <c r="P599" s="63"/>
      <c r="Q599" s="25" t="s">
        <v>32</v>
      </c>
      <c r="R599" s="26" t="s">
        <v>292</v>
      </c>
      <c r="S599" s="27" t="s">
        <v>34</v>
      </c>
      <c r="T599" s="28" t="s">
        <v>35</v>
      </c>
      <c r="U599" s="29">
        <v>500</v>
      </c>
      <c r="V599" s="30" t="s">
        <v>900</v>
      </c>
      <c r="W599" s="126" t="s">
        <v>2918</v>
      </c>
      <c r="X599" s="22">
        <v>12</v>
      </c>
      <c r="Y599" s="152"/>
      <c r="Z599" s="139" t="s">
        <v>2966</v>
      </c>
      <c r="AA599" s="155">
        <f>COUNTIF($Z$1:Z599,Z599)</f>
        <v>9</v>
      </c>
      <c r="AB599" s="83">
        <f t="shared" si="351"/>
        <v>14</v>
      </c>
      <c r="AC599" s="122" t="str">
        <f>VLOOKUP(Z599,'module list'!A:B,2,0)</f>
        <v>AI</v>
      </c>
      <c r="AD599" s="122"/>
      <c r="AE599" s="32"/>
      <c r="AF599" s="78" t="s">
        <v>2919</v>
      </c>
      <c r="AG599" s="16" t="str">
        <f t="shared" si="343"/>
        <v>12.1.7</v>
      </c>
      <c r="AH599" s="222" t="str">
        <f t="shared" si="341"/>
        <v>FT1152 extract. wet FG clean. sod.hydr.</v>
      </c>
      <c r="AI599" s="224"/>
      <c r="AJ599" s="16" t="str">
        <f t="shared" si="335"/>
        <v>FT1152</v>
      </c>
      <c r="AK599" s="16" t="str">
        <f t="shared" si="344"/>
        <v>P33</v>
      </c>
      <c r="AL599" s="16" t="str">
        <f t="shared" si="340"/>
        <v>FI</v>
      </c>
      <c r="AM599" s="16" t="str">
        <f t="shared" si="345"/>
        <v>1152</v>
      </c>
      <c r="AN599" s="16" t="str">
        <f t="shared" si="352"/>
        <v/>
      </c>
      <c r="AO599" s="16" t="str">
        <f t="shared" si="346"/>
        <v/>
      </c>
      <c r="AP599" s="16" t="str">
        <f t="shared" si="347"/>
        <v/>
      </c>
      <c r="AQ599" s="226"/>
      <c r="AR599" s="16" t="str">
        <f t="shared" si="348"/>
        <v>P33FI1152</v>
      </c>
      <c r="AS599" s="16" t="str">
        <f t="shared" si="349"/>
        <v>ok</v>
      </c>
      <c r="AW599" s="16" t="str">
        <f t="shared" si="354"/>
        <v>0</v>
      </c>
      <c r="AX599" s="16">
        <f t="shared" si="355"/>
        <v>500</v>
      </c>
      <c r="AY599" s="16" t="str">
        <f t="shared" si="350"/>
        <v>m3/h</v>
      </c>
    </row>
    <row r="600" spans="1:51" ht="15" customHeight="1" x14ac:dyDescent="0.2">
      <c r="A600" s="16" t="str">
        <f t="shared" si="342"/>
        <v>ID-S01AP1030-00598</v>
      </c>
      <c r="B600" s="17">
        <v>598</v>
      </c>
      <c r="C600" s="17"/>
      <c r="D600" s="18" t="s">
        <v>1314</v>
      </c>
      <c r="E600" s="19" t="s">
        <v>1315</v>
      </c>
      <c r="F600" s="20"/>
      <c r="G600" s="21" t="s">
        <v>27</v>
      </c>
      <c r="H600" s="22" t="s">
        <v>28</v>
      </c>
      <c r="I600" s="23" t="s">
        <v>1311</v>
      </c>
      <c r="J600" s="22" t="s">
        <v>1316</v>
      </c>
      <c r="K600" s="22"/>
      <c r="L600" s="22" t="s">
        <v>31</v>
      </c>
      <c r="M600" s="23"/>
      <c r="N600" s="24"/>
      <c r="O600" s="63"/>
      <c r="P600" s="63"/>
      <c r="Q600" s="25" t="s">
        <v>32</v>
      </c>
      <c r="R600" s="26" t="s">
        <v>292</v>
      </c>
      <c r="S600" s="27" t="s">
        <v>34</v>
      </c>
      <c r="T600" s="28" t="s">
        <v>35</v>
      </c>
      <c r="U600" s="29">
        <v>1</v>
      </c>
      <c r="V600" s="30" t="s">
        <v>900</v>
      </c>
      <c r="W600" s="126" t="s">
        <v>2918</v>
      </c>
      <c r="X600" s="22">
        <v>12</v>
      </c>
      <c r="Y600" s="152"/>
      <c r="Z600" s="139" t="s">
        <v>2966</v>
      </c>
      <c r="AA600" s="155">
        <f>COUNTIF($Z$1:Z600,Z600)</f>
        <v>10</v>
      </c>
      <c r="AB600" s="83">
        <f t="shared" si="351"/>
        <v>14</v>
      </c>
      <c r="AC600" s="122" t="str">
        <f>VLOOKUP(Z600,'module list'!A:B,2,0)</f>
        <v>AI</v>
      </c>
      <c r="AD600" s="122"/>
      <c r="AE600" s="32"/>
      <c r="AF600" s="78" t="s">
        <v>2919</v>
      </c>
      <c r="AG600" s="16" t="str">
        <f t="shared" si="343"/>
        <v>12.1.7</v>
      </c>
      <c r="AH600" s="222" t="str">
        <f t="shared" si="341"/>
        <v>FT1201 wet FG clean. sod.hydr.</v>
      </c>
      <c r="AI600" s="224"/>
      <c r="AJ600" s="16" t="str">
        <f t="shared" si="335"/>
        <v>FT1201</v>
      </c>
      <c r="AK600" s="16" t="str">
        <f t="shared" si="344"/>
        <v>P33</v>
      </c>
      <c r="AL600" s="16" t="str">
        <f t="shared" si="340"/>
        <v>FI</v>
      </c>
      <c r="AM600" s="16" t="str">
        <f t="shared" si="345"/>
        <v>1201</v>
      </c>
      <c r="AN600" s="16" t="str">
        <f t="shared" si="352"/>
        <v/>
      </c>
      <c r="AO600" s="16" t="str">
        <f t="shared" si="346"/>
        <v/>
      </c>
      <c r="AP600" s="16" t="str">
        <f t="shared" si="347"/>
        <v/>
      </c>
      <c r="AQ600" s="226"/>
      <c r="AR600" s="16" t="str">
        <f t="shared" si="348"/>
        <v>P33FI1201</v>
      </c>
      <c r="AS600" s="16" t="str">
        <f t="shared" si="349"/>
        <v>ok</v>
      </c>
      <c r="AW600" s="16" t="str">
        <f t="shared" si="354"/>
        <v>0</v>
      </c>
      <c r="AX600" s="16">
        <f t="shared" si="355"/>
        <v>1</v>
      </c>
      <c r="AY600" s="16" t="str">
        <f t="shared" si="350"/>
        <v>m3/h</v>
      </c>
    </row>
    <row r="601" spans="1:51" ht="15" customHeight="1" x14ac:dyDescent="0.2">
      <c r="A601" s="16" t="str">
        <f t="shared" si="342"/>
        <v>ID-S01AP1030-00599</v>
      </c>
      <c r="B601" s="17">
        <v>599</v>
      </c>
      <c r="C601" s="17"/>
      <c r="D601" s="18" t="s">
        <v>1317</v>
      </c>
      <c r="E601" s="19" t="s">
        <v>1318</v>
      </c>
      <c r="F601" s="20"/>
      <c r="G601" s="21" t="s">
        <v>27</v>
      </c>
      <c r="H601" s="22" t="s">
        <v>28</v>
      </c>
      <c r="I601" s="23" t="s">
        <v>1281</v>
      </c>
      <c r="J601" s="22" t="s">
        <v>1319</v>
      </c>
      <c r="K601" s="22"/>
      <c r="L601" s="22" t="s">
        <v>31</v>
      </c>
      <c r="M601" s="23"/>
      <c r="N601" s="24"/>
      <c r="O601" s="63"/>
      <c r="P601" s="63"/>
      <c r="Q601" s="25" t="s">
        <v>42</v>
      </c>
      <c r="R601" s="26" t="s">
        <v>43</v>
      </c>
      <c r="S601" s="27" t="s">
        <v>34</v>
      </c>
      <c r="T601" s="28" t="s">
        <v>35</v>
      </c>
      <c r="U601" s="29">
        <v>10</v>
      </c>
      <c r="V601" s="30" t="s">
        <v>900</v>
      </c>
      <c r="W601" s="31"/>
      <c r="X601" s="22">
        <v>12</v>
      </c>
      <c r="Y601" s="152"/>
      <c r="Z601" s="139" t="s">
        <v>2935</v>
      </c>
      <c r="AA601" s="155">
        <f>COUNTIF($Z$1:Z601,Z601)</f>
        <v>21</v>
      </c>
      <c r="AB601" s="83">
        <f t="shared" si="351"/>
        <v>28</v>
      </c>
      <c r="AC601" s="122" t="str">
        <f>VLOOKUP(Z601,'module list'!A:B,2,0)</f>
        <v>DI</v>
      </c>
      <c r="AD601" s="122"/>
      <c r="AE601" s="32"/>
      <c r="AF601" s="33" t="s">
        <v>37</v>
      </c>
      <c r="AG601" s="16" t="str">
        <f t="shared" si="343"/>
        <v>12.1.8</v>
      </c>
      <c r="AH601" s="222" t="str">
        <f t="shared" si="341"/>
        <v>FV1102 extract. wet FG clean. wat. - closed</v>
      </c>
      <c r="AI601" s="224"/>
      <c r="AJ601" s="16" t="str">
        <f t="shared" si="335"/>
        <v>FV1102</v>
      </c>
      <c r="AK601" s="16" t="str">
        <f t="shared" si="344"/>
        <v>P33</v>
      </c>
      <c r="AL601" s="16" t="str">
        <f t="shared" si="340"/>
        <v>FV</v>
      </c>
      <c r="AM601" s="16" t="str">
        <f t="shared" si="345"/>
        <v>1102</v>
      </c>
      <c r="AO601" s="16" t="str">
        <f t="shared" si="346"/>
        <v>_</v>
      </c>
      <c r="AP601" s="16">
        <f t="shared" si="347"/>
        <v>10</v>
      </c>
      <c r="AQ601" s="16" t="str">
        <f>RIGHT(D601,LEN(D601)-FIND("_",D601))</f>
        <v>ZSL</v>
      </c>
      <c r="AR601" s="16" t="str">
        <f t="shared" si="348"/>
        <v>P33FV1102_ZSL</v>
      </c>
      <c r="AS601" s="16" t="str">
        <f t="shared" si="349"/>
        <v>ok</v>
      </c>
      <c r="AW601" s="16" t="str">
        <f t="shared" si="354"/>
        <v/>
      </c>
      <c r="AX601" s="16" t="str">
        <f t="shared" si="355"/>
        <v/>
      </c>
      <c r="AY601" s="16" t="str">
        <f t="shared" si="350"/>
        <v>m3/h</v>
      </c>
    </row>
    <row r="602" spans="1:51" ht="15" customHeight="1" x14ac:dyDescent="0.2">
      <c r="A602" s="16" t="str">
        <f t="shared" si="342"/>
        <v>ID-S01AP1030-00600</v>
      </c>
      <c r="B602" s="17">
        <v>600</v>
      </c>
      <c r="C602" s="17"/>
      <c r="D602" s="18" t="s">
        <v>1320</v>
      </c>
      <c r="E602" s="19" t="s">
        <v>1321</v>
      </c>
      <c r="F602" s="20"/>
      <c r="G602" s="21" t="s">
        <v>27</v>
      </c>
      <c r="H602" s="22" t="s">
        <v>28</v>
      </c>
      <c r="I602" s="23" t="s">
        <v>1281</v>
      </c>
      <c r="J602" s="22" t="s">
        <v>1282</v>
      </c>
      <c r="K602" s="22"/>
      <c r="L602" s="22" t="s">
        <v>31</v>
      </c>
      <c r="M602" s="23"/>
      <c r="N602" s="24"/>
      <c r="O602" s="63"/>
      <c r="P602" s="63"/>
      <c r="Q602" s="25" t="s">
        <v>168</v>
      </c>
      <c r="R602" s="26" t="s">
        <v>169</v>
      </c>
      <c r="S602" s="26">
        <v>0</v>
      </c>
      <c r="T602" s="26" t="s">
        <v>170</v>
      </c>
      <c r="U602" s="26">
        <v>100</v>
      </c>
      <c r="V602" s="34" t="s">
        <v>171</v>
      </c>
      <c r="W602" s="31"/>
      <c r="X602" s="22">
        <v>12</v>
      </c>
      <c r="Y602" s="152"/>
      <c r="Z602" s="139" t="s">
        <v>2981</v>
      </c>
      <c r="AA602" s="155">
        <f>COUNTIF($Z$1:Z602,Z602)</f>
        <v>1</v>
      </c>
      <c r="AB602" s="83">
        <f t="shared" si="351"/>
        <v>7</v>
      </c>
      <c r="AC602" s="122" t="str">
        <f>VLOOKUP(Z602,'module list'!A:B,2,0)</f>
        <v>AO</v>
      </c>
      <c r="AD602" s="122"/>
      <c r="AE602" s="32"/>
      <c r="AF602" s="33" t="s">
        <v>37</v>
      </c>
      <c r="AG602" s="16" t="str">
        <f t="shared" si="343"/>
        <v>12.1.6</v>
      </c>
      <c r="AH602" s="222" t="str">
        <f t="shared" si="341"/>
        <v>FV1102 extract. wet FG clean. wat. - req.pos.</v>
      </c>
      <c r="AI602" s="224"/>
      <c r="AJ602" s="16" t="str">
        <f t="shared" si="335"/>
        <v>FV1102</v>
      </c>
      <c r="AK602" s="16" t="str">
        <f t="shared" si="344"/>
        <v>P33</v>
      </c>
      <c r="AL602" s="16" t="str">
        <f t="shared" si="340"/>
        <v>FV</v>
      </c>
      <c r="AM602" s="16" t="str">
        <f t="shared" si="345"/>
        <v>1102</v>
      </c>
      <c r="AO602" s="16" t="str">
        <f t="shared" si="346"/>
        <v>_</v>
      </c>
      <c r="AP602" s="16">
        <f t="shared" si="347"/>
        <v>10</v>
      </c>
      <c r="AQ602" s="16" t="str">
        <f>RIGHT(D602,LEN(D602)-FIND("_",D602))</f>
        <v>ZY</v>
      </c>
      <c r="AR602" s="16" t="str">
        <f t="shared" si="348"/>
        <v>P33FV1102_ZY</v>
      </c>
      <c r="AS602" s="16" t="str">
        <f t="shared" si="349"/>
        <v>ok</v>
      </c>
      <c r="AW602" s="16">
        <f t="shared" si="354"/>
        <v>0</v>
      </c>
      <c r="AX602" s="16" t="str">
        <f t="shared" si="355"/>
        <v/>
      </c>
      <c r="AY602" s="16" t="str">
        <f t="shared" si="350"/>
        <v>%</v>
      </c>
    </row>
    <row r="603" spans="1:51" ht="15" customHeight="1" x14ac:dyDescent="0.2">
      <c r="A603" s="16" t="str">
        <f t="shared" si="342"/>
        <v>ID-S01AP1030-00601</v>
      </c>
      <c r="B603" s="17">
        <v>601</v>
      </c>
      <c r="C603" s="17"/>
      <c r="D603" s="18" t="s">
        <v>1322</v>
      </c>
      <c r="E603" s="19" t="s">
        <v>1323</v>
      </c>
      <c r="F603" s="20"/>
      <c r="G603" s="21" t="s">
        <v>27</v>
      </c>
      <c r="H603" s="22" t="s">
        <v>28</v>
      </c>
      <c r="I603" s="23" t="s">
        <v>1311</v>
      </c>
      <c r="J603" s="22" t="s">
        <v>1319</v>
      </c>
      <c r="K603" s="22"/>
      <c r="L603" s="22" t="s">
        <v>31</v>
      </c>
      <c r="M603" s="23"/>
      <c r="N603" s="24"/>
      <c r="O603" s="63"/>
      <c r="P603" s="63"/>
      <c r="Q603" s="25" t="s">
        <v>42</v>
      </c>
      <c r="R603" s="26" t="s">
        <v>43</v>
      </c>
      <c r="S603" s="26" t="s">
        <v>44</v>
      </c>
      <c r="T603" s="26" t="s">
        <v>45</v>
      </c>
      <c r="U603" s="26" t="s">
        <v>46</v>
      </c>
      <c r="V603" s="34">
        <v>0</v>
      </c>
      <c r="W603" s="31"/>
      <c r="X603" s="22">
        <v>12</v>
      </c>
      <c r="Y603" s="152"/>
      <c r="Z603" s="139" t="s">
        <v>2935</v>
      </c>
      <c r="AA603" s="155">
        <f>COUNTIF($Z$1:Z603,Z603)</f>
        <v>22</v>
      </c>
      <c r="AB603" s="83">
        <f t="shared" si="351"/>
        <v>28</v>
      </c>
      <c r="AC603" s="122" t="str">
        <f>VLOOKUP(Z603,'module list'!A:B,2,0)</f>
        <v>DI</v>
      </c>
      <c r="AD603" s="122"/>
      <c r="AE603" s="32"/>
      <c r="AF603" s="33" t="s">
        <v>37</v>
      </c>
      <c r="AG603" s="16" t="str">
        <f t="shared" si="343"/>
        <v>12.1.8</v>
      </c>
      <c r="AH603" s="222" t="str">
        <f t="shared" si="341"/>
        <v>FV1152 extract. wet FG clean. sod.hydr. - closed</v>
      </c>
      <c r="AI603" s="224"/>
      <c r="AJ603" s="16" t="str">
        <f t="shared" si="335"/>
        <v>FV1152</v>
      </c>
      <c r="AK603" s="16" t="str">
        <f t="shared" si="344"/>
        <v>P33</v>
      </c>
      <c r="AL603" s="16" t="str">
        <f t="shared" si="340"/>
        <v>FV</v>
      </c>
      <c r="AM603" s="16" t="str">
        <f t="shared" si="345"/>
        <v>1152</v>
      </c>
      <c r="AO603" s="16" t="str">
        <f t="shared" si="346"/>
        <v>_</v>
      </c>
      <c r="AP603" s="16">
        <f t="shared" si="347"/>
        <v>10</v>
      </c>
      <c r="AQ603" s="16" t="str">
        <f>RIGHT(D603,LEN(D603)-FIND("_",D603))</f>
        <v>ZSL</v>
      </c>
      <c r="AR603" s="16" t="str">
        <f t="shared" si="348"/>
        <v>P33FV1152_ZSL</v>
      </c>
      <c r="AS603" s="16" t="str">
        <f t="shared" si="349"/>
        <v>ok</v>
      </c>
      <c r="AW603" s="16" t="str">
        <f t="shared" si="354"/>
        <v/>
      </c>
      <c r="AX603" s="16" t="str">
        <f t="shared" si="355"/>
        <v/>
      </c>
      <c r="AY603" s="16">
        <f t="shared" si="350"/>
        <v>0</v>
      </c>
    </row>
    <row r="604" spans="1:51" ht="15" customHeight="1" x14ac:dyDescent="0.2">
      <c r="A604" s="16" t="str">
        <f t="shared" si="342"/>
        <v>ID-S01AP1030-00602</v>
      </c>
      <c r="B604" s="17">
        <v>602</v>
      </c>
      <c r="C604" s="17"/>
      <c r="D604" s="18" t="s">
        <v>1324</v>
      </c>
      <c r="E604" s="19" t="s">
        <v>1325</v>
      </c>
      <c r="F604" s="20"/>
      <c r="G604" s="21" t="s">
        <v>27</v>
      </c>
      <c r="H604" s="22" t="s">
        <v>28</v>
      </c>
      <c r="I604" s="23" t="s">
        <v>1311</v>
      </c>
      <c r="J604" s="22" t="s">
        <v>1282</v>
      </c>
      <c r="K604" s="22"/>
      <c r="L604" s="22" t="s">
        <v>31</v>
      </c>
      <c r="M604" s="23"/>
      <c r="N604" s="24"/>
      <c r="O604" s="63"/>
      <c r="P604" s="63"/>
      <c r="Q604" s="25" t="s">
        <v>168</v>
      </c>
      <c r="R604" s="26" t="s">
        <v>169</v>
      </c>
      <c r="S604" s="26">
        <v>0</v>
      </c>
      <c r="T604" s="26" t="s">
        <v>170</v>
      </c>
      <c r="U604" s="26">
        <v>100</v>
      </c>
      <c r="V604" s="34" t="s">
        <v>171</v>
      </c>
      <c r="W604" s="31"/>
      <c r="X604" s="22">
        <v>12</v>
      </c>
      <c r="Y604" s="152"/>
      <c r="Z604" s="139" t="s">
        <v>2981</v>
      </c>
      <c r="AA604" s="155">
        <f>COUNTIF($Z$1:Z604,Z604)</f>
        <v>2</v>
      </c>
      <c r="AB604" s="83">
        <f t="shared" si="351"/>
        <v>7</v>
      </c>
      <c r="AC604" s="122" t="str">
        <f>VLOOKUP(Z604,'module list'!A:B,2,0)</f>
        <v>AO</v>
      </c>
      <c r="AD604" s="122"/>
      <c r="AE604" s="32"/>
      <c r="AF604" s="33" t="s">
        <v>37</v>
      </c>
      <c r="AG604" s="16" t="str">
        <f t="shared" si="343"/>
        <v>12.1.6</v>
      </c>
      <c r="AH604" s="222" t="str">
        <f t="shared" si="341"/>
        <v>FV1152 extract. wet FG clean. sod.hydr. - req.pos.</v>
      </c>
      <c r="AI604" s="224"/>
      <c r="AJ604" s="16" t="str">
        <f t="shared" si="335"/>
        <v>FV1152</v>
      </c>
      <c r="AK604" s="16" t="str">
        <f t="shared" si="344"/>
        <v>P33</v>
      </c>
      <c r="AL604" s="16" t="str">
        <f t="shared" si="340"/>
        <v>FV</v>
      </c>
      <c r="AM604" s="16" t="str">
        <f t="shared" si="345"/>
        <v>1152</v>
      </c>
      <c r="AO604" s="16" t="str">
        <f t="shared" si="346"/>
        <v>_</v>
      </c>
      <c r="AP604" s="16">
        <f t="shared" si="347"/>
        <v>10</v>
      </c>
      <c r="AQ604" s="16" t="str">
        <f>RIGHT(D604,LEN(D604)-FIND("_",D604))</f>
        <v>ZY</v>
      </c>
      <c r="AR604" s="16" t="str">
        <f t="shared" si="348"/>
        <v>P33FV1152_ZY</v>
      </c>
      <c r="AS604" s="16" t="str">
        <f t="shared" si="349"/>
        <v>ok</v>
      </c>
      <c r="AW604" s="16">
        <f t="shared" si="354"/>
        <v>0</v>
      </c>
      <c r="AX604" s="16" t="str">
        <f t="shared" si="355"/>
        <v/>
      </c>
      <c r="AY604" s="16" t="str">
        <f t="shared" si="350"/>
        <v>%</v>
      </c>
    </row>
    <row r="605" spans="1:51" ht="15" customHeight="1" x14ac:dyDescent="0.2">
      <c r="A605" s="16" t="str">
        <f t="shared" si="342"/>
        <v>ID-S01AP1030-00603</v>
      </c>
      <c r="B605" s="17">
        <v>603</v>
      </c>
      <c r="C605" s="17"/>
      <c r="D605" s="18" t="s">
        <v>1326</v>
      </c>
      <c r="E605" s="19" t="s">
        <v>1327</v>
      </c>
      <c r="F605" s="20"/>
      <c r="G605" s="21" t="s">
        <v>27</v>
      </c>
      <c r="H605" s="22" t="s">
        <v>28</v>
      </c>
      <c r="I605" s="23" t="s">
        <v>1281</v>
      </c>
      <c r="J605" s="22" t="s">
        <v>1319</v>
      </c>
      <c r="K605" s="22"/>
      <c r="L605" s="22" t="s">
        <v>31</v>
      </c>
      <c r="M605" s="23"/>
      <c r="N605" s="24"/>
      <c r="O605" s="63"/>
      <c r="P605" s="63"/>
      <c r="Q605" s="25" t="s">
        <v>42</v>
      </c>
      <c r="R605" s="29" t="s">
        <v>181</v>
      </c>
      <c r="S605" s="26" t="s">
        <v>51</v>
      </c>
      <c r="T605" s="26" t="s">
        <v>45</v>
      </c>
      <c r="U605" s="26" t="s">
        <v>46</v>
      </c>
      <c r="V605" s="34">
        <v>0</v>
      </c>
      <c r="W605" s="31"/>
      <c r="X605" s="22">
        <v>12</v>
      </c>
      <c r="Y605" s="152"/>
      <c r="Z605" s="139" t="s">
        <v>2935</v>
      </c>
      <c r="AA605" s="155">
        <f>COUNTIF($Z$1:Z605,Z605)</f>
        <v>23</v>
      </c>
      <c r="AB605" s="83">
        <f t="shared" si="351"/>
        <v>28</v>
      </c>
      <c r="AC605" s="122" t="str">
        <f>VLOOKUP(Z605,'module list'!A:B,2,0)</f>
        <v>DI</v>
      </c>
      <c r="AD605" s="122"/>
      <c r="AE605" s="32"/>
      <c r="AF605" s="33" t="s">
        <v>172</v>
      </c>
      <c r="AG605" s="16" t="str">
        <f t="shared" si="343"/>
        <v>12.1.8</v>
      </c>
      <c r="AH605" s="222" t="str">
        <f t="shared" si="341"/>
        <v>LL LSLL1100 wet FG clean. SB1100</v>
      </c>
      <c r="AI605" s="224"/>
      <c r="AJ605" s="16" t="str">
        <f t="shared" si="335"/>
        <v>LL</v>
      </c>
      <c r="AK605" s="16" t="str">
        <f t="shared" si="344"/>
        <v>P33</v>
      </c>
      <c r="AL605" s="16" t="str">
        <f t="shared" ref="AL605:AL607" si="356">MID(D605,4,4)</f>
        <v>LSLL</v>
      </c>
      <c r="AM605" s="16" t="str">
        <f t="shared" si="345"/>
        <v>1100</v>
      </c>
      <c r="AN605" s="16" t="str">
        <f t="shared" ref="AN605:AN607" si="357">MID(D605,12,1)</f>
        <v/>
      </c>
      <c r="AO605" s="16" t="str">
        <f t="shared" si="346"/>
        <v/>
      </c>
      <c r="AP605" s="16" t="str">
        <f t="shared" si="347"/>
        <v/>
      </c>
      <c r="AQ605" s="226"/>
      <c r="AR605" s="16" t="str">
        <f t="shared" si="348"/>
        <v>P33LSLL1100</v>
      </c>
      <c r="AS605" s="16" t="str">
        <f t="shared" si="349"/>
        <v>ok</v>
      </c>
      <c r="AW605" s="16" t="str">
        <f t="shared" si="354"/>
        <v/>
      </c>
      <c r="AX605" s="16" t="str">
        <f t="shared" si="355"/>
        <v/>
      </c>
      <c r="AY605" s="16">
        <f t="shared" si="350"/>
        <v>0</v>
      </c>
    </row>
    <row r="606" spans="1:51" ht="15" customHeight="1" x14ac:dyDescent="0.2">
      <c r="A606" s="16" t="str">
        <f t="shared" si="342"/>
        <v>ID-S01AP1030-00604</v>
      </c>
      <c r="B606" s="17">
        <v>604</v>
      </c>
      <c r="C606" s="17"/>
      <c r="D606" s="18" t="s">
        <v>1328</v>
      </c>
      <c r="E606" s="19" t="s">
        <v>1329</v>
      </c>
      <c r="F606" s="20"/>
      <c r="G606" s="21" t="s">
        <v>27</v>
      </c>
      <c r="H606" s="22" t="s">
        <v>28</v>
      </c>
      <c r="I606" s="23" t="s">
        <v>1311</v>
      </c>
      <c r="J606" s="22" t="s">
        <v>1330</v>
      </c>
      <c r="K606" s="22"/>
      <c r="L606" s="22" t="s">
        <v>31</v>
      </c>
      <c r="M606" s="23"/>
      <c r="N606" s="24"/>
      <c r="O606" s="63"/>
      <c r="P606" s="63"/>
      <c r="Q606" s="25" t="s">
        <v>42</v>
      </c>
      <c r="R606" s="29" t="s">
        <v>181</v>
      </c>
      <c r="S606" s="26" t="s">
        <v>51</v>
      </c>
      <c r="T606" s="26" t="s">
        <v>45</v>
      </c>
      <c r="U606" s="26" t="s">
        <v>46</v>
      </c>
      <c r="V606" s="34">
        <v>0</v>
      </c>
      <c r="W606" s="31"/>
      <c r="X606" s="22">
        <v>12</v>
      </c>
      <c r="Y606" s="152"/>
      <c r="Z606" s="139" t="s">
        <v>2935</v>
      </c>
      <c r="AA606" s="155">
        <f>COUNTIF($Z$1:Z606,Z606)</f>
        <v>24</v>
      </c>
      <c r="AB606" s="83">
        <f t="shared" si="351"/>
        <v>28</v>
      </c>
      <c r="AC606" s="122" t="str">
        <f>VLOOKUP(Z606,'module list'!A:B,2,0)</f>
        <v>DI</v>
      </c>
      <c r="AD606" s="122"/>
      <c r="AE606" s="32"/>
      <c r="AF606" s="33" t="s">
        <v>172</v>
      </c>
      <c r="AG606" s="16" t="str">
        <f t="shared" si="343"/>
        <v>12.1.8</v>
      </c>
      <c r="AH606" s="222" t="str">
        <f t="shared" si="341"/>
        <v>LL LSLL1150 wet FG clean. TK1150</v>
      </c>
      <c r="AI606" s="224"/>
      <c r="AJ606" s="16" t="str">
        <f t="shared" si="335"/>
        <v>LL</v>
      </c>
      <c r="AK606" s="16" t="str">
        <f t="shared" si="344"/>
        <v>P33</v>
      </c>
      <c r="AL606" s="16" t="str">
        <f t="shared" si="356"/>
        <v>LSLL</v>
      </c>
      <c r="AM606" s="16" t="str">
        <f t="shared" si="345"/>
        <v>1150</v>
      </c>
      <c r="AN606" s="16" t="str">
        <f t="shared" si="357"/>
        <v/>
      </c>
      <c r="AO606" s="16" t="str">
        <f t="shared" si="346"/>
        <v/>
      </c>
      <c r="AP606" s="16" t="str">
        <f t="shared" si="347"/>
        <v/>
      </c>
      <c r="AQ606" s="226"/>
      <c r="AR606" s="16" t="str">
        <f t="shared" si="348"/>
        <v>P33LSLL1150</v>
      </c>
      <c r="AS606" s="16" t="str">
        <f t="shared" si="349"/>
        <v>ok</v>
      </c>
      <c r="AW606" s="16" t="str">
        <f t="shared" si="354"/>
        <v/>
      </c>
      <c r="AX606" s="16" t="str">
        <f t="shared" si="355"/>
        <v/>
      </c>
      <c r="AY606" s="16">
        <f t="shared" si="350"/>
        <v>0</v>
      </c>
    </row>
    <row r="607" spans="1:51" ht="15" customHeight="1" x14ac:dyDescent="0.2">
      <c r="A607" s="16" t="str">
        <f t="shared" si="342"/>
        <v>ID-S01AP1030-00605</v>
      </c>
      <c r="B607" s="17">
        <v>605</v>
      </c>
      <c r="C607" s="17"/>
      <c r="D607" s="18" t="s">
        <v>1331</v>
      </c>
      <c r="E607" s="19" t="s">
        <v>1332</v>
      </c>
      <c r="F607" s="20"/>
      <c r="G607" s="21" t="s">
        <v>27</v>
      </c>
      <c r="H607" s="22" t="s">
        <v>28</v>
      </c>
      <c r="I607" s="23" t="s">
        <v>1311</v>
      </c>
      <c r="J607" s="22" t="s">
        <v>1330</v>
      </c>
      <c r="K607" s="22"/>
      <c r="L607" s="22" t="s">
        <v>31</v>
      </c>
      <c r="M607" s="23"/>
      <c r="N607" s="24"/>
      <c r="O607" s="63"/>
      <c r="P607" s="63"/>
      <c r="Q607" s="25" t="s">
        <v>42</v>
      </c>
      <c r="R607" s="29" t="s">
        <v>181</v>
      </c>
      <c r="S607" s="26" t="s">
        <v>51</v>
      </c>
      <c r="T607" s="26" t="s">
        <v>45</v>
      </c>
      <c r="U607" s="26" t="s">
        <v>46</v>
      </c>
      <c r="V607" s="34">
        <v>0</v>
      </c>
      <c r="W607" s="31"/>
      <c r="X607" s="22">
        <v>12</v>
      </c>
      <c r="Y607" s="152"/>
      <c r="Z607" s="139" t="s">
        <v>2935</v>
      </c>
      <c r="AA607" s="155">
        <f>COUNTIF($Z$1:Z607,Z607)</f>
        <v>25</v>
      </c>
      <c r="AB607" s="83">
        <f t="shared" si="351"/>
        <v>28</v>
      </c>
      <c r="AC607" s="122" t="str">
        <f>VLOOKUP(Z607,'module list'!A:B,2,0)</f>
        <v>DI</v>
      </c>
      <c r="AD607" s="122"/>
      <c r="AE607" s="32"/>
      <c r="AF607" s="33" t="s">
        <v>172</v>
      </c>
      <c r="AG607" s="16" t="str">
        <f t="shared" si="343"/>
        <v>12.1.8</v>
      </c>
      <c r="AH607" s="222" t="str">
        <f t="shared" si="341"/>
        <v>LL LSLL1200 wet FG clean. TK1200</v>
      </c>
      <c r="AI607" s="224"/>
      <c r="AJ607" s="16" t="str">
        <f t="shared" si="335"/>
        <v>LL</v>
      </c>
      <c r="AK607" s="16" t="str">
        <f t="shared" si="344"/>
        <v>P33</v>
      </c>
      <c r="AL607" s="16" t="str">
        <f t="shared" si="356"/>
        <v>LSLL</v>
      </c>
      <c r="AM607" s="16" t="str">
        <f t="shared" si="345"/>
        <v>1200</v>
      </c>
      <c r="AN607" s="16" t="str">
        <f t="shared" si="357"/>
        <v/>
      </c>
      <c r="AO607" s="16" t="str">
        <f t="shared" si="346"/>
        <v/>
      </c>
      <c r="AP607" s="16" t="str">
        <f t="shared" si="347"/>
        <v/>
      </c>
      <c r="AQ607" s="226"/>
      <c r="AR607" s="16" t="str">
        <f t="shared" si="348"/>
        <v>P33LSLL1200</v>
      </c>
      <c r="AS607" s="16" t="str">
        <f t="shared" si="349"/>
        <v>ok</v>
      </c>
      <c r="AW607" s="16" t="str">
        <f t="shared" si="354"/>
        <v/>
      </c>
      <c r="AX607" s="16" t="str">
        <f t="shared" si="355"/>
        <v/>
      </c>
      <c r="AY607" s="16">
        <f t="shared" si="350"/>
        <v>0</v>
      </c>
    </row>
    <row r="608" spans="1:51" ht="15" customHeight="1" x14ac:dyDescent="0.2">
      <c r="A608" s="16" t="str">
        <f t="shared" si="342"/>
        <v>ID-S01AP1030-00606</v>
      </c>
      <c r="B608" s="17">
        <v>606</v>
      </c>
      <c r="C608" s="17"/>
      <c r="D608" s="18" t="s">
        <v>1333</v>
      </c>
      <c r="E608" s="19" t="s">
        <v>1334</v>
      </c>
      <c r="F608" s="20"/>
      <c r="G608" s="21" t="s">
        <v>27</v>
      </c>
      <c r="H608" s="22" t="s">
        <v>28</v>
      </c>
      <c r="I608" s="23" t="s">
        <v>1281</v>
      </c>
      <c r="J608" s="22" t="s">
        <v>1282</v>
      </c>
      <c r="K608" s="22"/>
      <c r="L608" s="22" t="s">
        <v>31</v>
      </c>
      <c r="M608" s="23"/>
      <c r="N608" s="24"/>
      <c r="O608" s="63"/>
      <c r="P608" s="63"/>
      <c r="Q608" s="25" t="s">
        <v>32</v>
      </c>
      <c r="R608" s="26" t="s">
        <v>33</v>
      </c>
      <c r="S608" s="27" t="s">
        <v>34</v>
      </c>
      <c r="T608" s="28" t="s">
        <v>35</v>
      </c>
      <c r="U608" s="29">
        <v>100</v>
      </c>
      <c r="V608" s="30" t="s">
        <v>171</v>
      </c>
      <c r="W608" s="31"/>
      <c r="X608" s="22">
        <v>12</v>
      </c>
      <c r="Y608" s="152"/>
      <c r="Z608" s="139" t="s">
        <v>2966</v>
      </c>
      <c r="AA608" s="155">
        <f>COUNTIF($Z$1:Z608,Z608)</f>
        <v>11</v>
      </c>
      <c r="AB608" s="83">
        <f t="shared" si="351"/>
        <v>14</v>
      </c>
      <c r="AC608" s="122" t="str">
        <f>VLOOKUP(Z608,'module list'!A:B,2,0)</f>
        <v>AI</v>
      </c>
      <c r="AD608" s="122"/>
      <c r="AE608" s="32"/>
      <c r="AF608" s="33" t="s">
        <v>37</v>
      </c>
      <c r="AG608" s="16" t="str">
        <f t="shared" si="343"/>
        <v>12.1.7</v>
      </c>
      <c r="AH608" s="222" t="str">
        <f t="shared" si="341"/>
        <v>LT1101 wet FG clean. SB1100</v>
      </c>
      <c r="AI608" s="224"/>
      <c r="AJ608" s="16" t="str">
        <f t="shared" si="335"/>
        <v>LT1101</v>
      </c>
      <c r="AK608" s="16" t="str">
        <f t="shared" si="344"/>
        <v>P33</v>
      </c>
      <c r="AL608" s="16" t="str">
        <f t="shared" ref="AL608:AL617" si="358">MID(D608,4,2)</f>
        <v>LI</v>
      </c>
      <c r="AM608" s="16" t="str">
        <f t="shared" si="345"/>
        <v>1101</v>
      </c>
      <c r="AN608" s="16" t="str">
        <f t="shared" si="352"/>
        <v/>
      </c>
      <c r="AO608" s="16" t="str">
        <f t="shared" si="346"/>
        <v/>
      </c>
      <c r="AP608" s="16" t="str">
        <f t="shared" si="347"/>
        <v/>
      </c>
      <c r="AQ608" s="226"/>
      <c r="AR608" s="16" t="str">
        <f t="shared" si="348"/>
        <v>P33LI1101</v>
      </c>
      <c r="AS608" s="16" t="str">
        <f t="shared" si="349"/>
        <v>ok</v>
      </c>
      <c r="AW608" s="16" t="str">
        <f t="shared" si="354"/>
        <v>0</v>
      </c>
      <c r="AX608" s="16">
        <f t="shared" si="355"/>
        <v>100</v>
      </c>
      <c r="AY608" s="16" t="str">
        <f t="shared" si="350"/>
        <v>%</v>
      </c>
    </row>
    <row r="609" spans="1:51" ht="15" customHeight="1" x14ac:dyDescent="0.2">
      <c r="A609" s="16" t="str">
        <f t="shared" si="342"/>
        <v>ID-S01AP1030-00607</v>
      </c>
      <c r="B609" s="17">
        <v>607</v>
      </c>
      <c r="C609" s="17"/>
      <c r="D609" s="18" t="s">
        <v>1335</v>
      </c>
      <c r="E609" s="19" t="s">
        <v>1336</v>
      </c>
      <c r="F609" s="20"/>
      <c r="G609" s="21" t="s">
        <v>27</v>
      </c>
      <c r="H609" s="22" t="s">
        <v>28</v>
      </c>
      <c r="I609" s="23" t="s">
        <v>1311</v>
      </c>
      <c r="J609" s="22" t="s">
        <v>1316</v>
      </c>
      <c r="K609" s="22"/>
      <c r="L609" s="22" t="s">
        <v>31</v>
      </c>
      <c r="M609" s="23"/>
      <c r="N609" s="24"/>
      <c r="O609" s="63"/>
      <c r="P609" s="63"/>
      <c r="Q609" s="25" t="s">
        <v>543</v>
      </c>
      <c r="R609" s="26" t="s">
        <v>33</v>
      </c>
      <c r="S609" s="27" t="s">
        <v>34</v>
      </c>
      <c r="T609" s="28" t="s">
        <v>35</v>
      </c>
      <c r="U609" s="29">
        <v>100</v>
      </c>
      <c r="V609" s="30" t="s">
        <v>171</v>
      </c>
      <c r="W609" s="31"/>
      <c r="X609" s="22">
        <v>31</v>
      </c>
      <c r="Y609" s="152"/>
      <c r="Z609" s="159"/>
      <c r="AA609" s="155">
        <f>COUNTIF($Z$1:Z609,Z609)</f>
        <v>0</v>
      </c>
      <c r="AB609" s="83">
        <f t="shared" si="351"/>
        <v>0</v>
      </c>
      <c r="AC609" s="122" t="e">
        <f>VLOOKUP(Z609,'module list'!A:B,2,0)</f>
        <v>#N/A</v>
      </c>
      <c r="AD609" s="122"/>
      <c r="AE609" s="32"/>
      <c r="AF609" s="33" t="s">
        <v>476</v>
      </c>
      <c r="AG609" s="16" t="str">
        <f t="shared" si="343"/>
        <v/>
      </c>
      <c r="AH609" s="222" t="str">
        <f t="shared" si="341"/>
        <v>LT1151 wet FG clean. TK1150</v>
      </c>
      <c r="AI609" s="224"/>
      <c r="AJ609" s="16" t="str">
        <f t="shared" si="335"/>
        <v>LT1151</v>
      </c>
      <c r="AK609" s="16" t="str">
        <f t="shared" si="344"/>
        <v>P33</v>
      </c>
      <c r="AL609" s="16" t="str">
        <f t="shared" si="358"/>
        <v>LI</v>
      </c>
      <c r="AM609" s="16" t="str">
        <f t="shared" si="345"/>
        <v>1151</v>
      </c>
      <c r="AN609" s="16" t="str">
        <f t="shared" si="352"/>
        <v/>
      </c>
      <c r="AO609" s="16" t="str">
        <f t="shared" si="346"/>
        <v/>
      </c>
      <c r="AP609" s="16" t="str">
        <f t="shared" si="347"/>
        <v/>
      </c>
      <c r="AQ609" s="226"/>
      <c r="AR609" s="16" t="str">
        <f t="shared" si="348"/>
        <v>P33LI1151</v>
      </c>
      <c r="AS609" s="16" t="str">
        <f t="shared" si="349"/>
        <v>ok</v>
      </c>
      <c r="AW609" s="16" t="str">
        <f t="shared" si="354"/>
        <v>0</v>
      </c>
      <c r="AX609" s="16">
        <f t="shared" si="355"/>
        <v>100</v>
      </c>
      <c r="AY609" s="16" t="str">
        <f t="shared" si="350"/>
        <v>%</v>
      </c>
    </row>
    <row r="610" spans="1:51" ht="15" customHeight="1" x14ac:dyDescent="0.2">
      <c r="A610" s="16" t="str">
        <f t="shared" si="342"/>
        <v>ID-S01AP1030-00608</v>
      </c>
      <c r="B610" s="17">
        <v>608</v>
      </c>
      <c r="C610" s="17"/>
      <c r="D610" s="18" t="s">
        <v>1337</v>
      </c>
      <c r="E610" s="19" t="s">
        <v>1338</v>
      </c>
      <c r="F610" s="20"/>
      <c r="G610" s="21" t="s">
        <v>27</v>
      </c>
      <c r="H610" s="22" t="s">
        <v>28</v>
      </c>
      <c r="I610" s="23" t="s">
        <v>1311</v>
      </c>
      <c r="J610" s="22" t="s">
        <v>1316</v>
      </c>
      <c r="K610" s="22"/>
      <c r="L610" s="22" t="s">
        <v>31</v>
      </c>
      <c r="M610" s="23"/>
      <c r="N610" s="24"/>
      <c r="O610" s="63"/>
      <c r="P610" s="63"/>
      <c r="Q610" s="25" t="s">
        <v>32</v>
      </c>
      <c r="R610" s="26" t="s">
        <v>33</v>
      </c>
      <c r="S610" s="27" t="s">
        <v>34</v>
      </c>
      <c r="T610" s="28" t="s">
        <v>35</v>
      </c>
      <c r="U610" s="29">
        <v>100</v>
      </c>
      <c r="V610" s="30" t="s">
        <v>171</v>
      </c>
      <c r="W610" s="31"/>
      <c r="X610" s="22">
        <v>12</v>
      </c>
      <c r="Y610" s="152"/>
      <c r="Z610" s="139" t="s">
        <v>2966</v>
      </c>
      <c r="AA610" s="155">
        <f>COUNTIF($Z$1:Z610,Z610)</f>
        <v>12</v>
      </c>
      <c r="AB610" s="83">
        <f t="shared" si="351"/>
        <v>14</v>
      </c>
      <c r="AC610" s="122" t="str">
        <f>VLOOKUP(Z610,'module list'!A:B,2,0)</f>
        <v>AI</v>
      </c>
      <c r="AD610" s="122"/>
      <c r="AE610" s="32"/>
      <c r="AF610" s="33" t="s">
        <v>37</v>
      </c>
      <c r="AG610" s="16" t="str">
        <f t="shared" si="343"/>
        <v>12.1.7</v>
      </c>
      <c r="AH610" s="222" t="str">
        <f t="shared" si="341"/>
        <v>LT1200 wet FG clean. TK1200</v>
      </c>
      <c r="AI610" s="224"/>
      <c r="AJ610" s="16" t="str">
        <f t="shared" si="335"/>
        <v>LT1200</v>
      </c>
      <c r="AK610" s="16" t="str">
        <f t="shared" si="344"/>
        <v>P33</v>
      </c>
      <c r="AL610" s="16" t="str">
        <f t="shared" si="358"/>
        <v>LI</v>
      </c>
      <c r="AM610" s="16" t="str">
        <f t="shared" si="345"/>
        <v>1200</v>
      </c>
      <c r="AN610" s="16" t="str">
        <f t="shared" si="352"/>
        <v/>
      </c>
      <c r="AO610" s="16" t="str">
        <f t="shared" si="346"/>
        <v/>
      </c>
      <c r="AP610" s="16" t="str">
        <f t="shared" si="347"/>
        <v/>
      </c>
      <c r="AQ610" s="226"/>
      <c r="AR610" s="16" t="str">
        <f t="shared" si="348"/>
        <v>P33LI1200</v>
      </c>
      <c r="AS610" s="16" t="str">
        <f t="shared" si="349"/>
        <v>ok</v>
      </c>
      <c r="AW610" s="16" t="str">
        <f t="shared" si="354"/>
        <v>0</v>
      </c>
      <c r="AX610" s="16">
        <f t="shared" si="355"/>
        <v>100</v>
      </c>
      <c r="AY610" s="16" t="str">
        <f t="shared" si="350"/>
        <v>%</v>
      </c>
    </row>
    <row r="611" spans="1:51" ht="15" customHeight="1" x14ac:dyDescent="0.2">
      <c r="A611" s="16" t="str">
        <f t="shared" si="342"/>
        <v>ID-S01AP1030-00609</v>
      </c>
      <c r="B611" s="17">
        <v>609</v>
      </c>
      <c r="C611" s="17"/>
      <c r="D611" s="18" t="s">
        <v>1339</v>
      </c>
      <c r="E611" s="19" t="s">
        <v>1340</v>
      </c>
      <c r="F611" s="20"/>
      <c r="G611" s="21" t="s">
        <v>27</v>
      </c>
      <c r="H611" s="22" t="s">
        <v>28</v>
      </c>
      <c r="I611" s="23" t="s">
        <v>1311</v>
      </c>
      <c r="J611" s="22" t="s">
        <v>1316</v>
      </c>
      <c r="K611" s="22"/>
      <c r="L611" s="22" t="s">
        <v>31</v>
      </c>
      <c r="M611" s="23"/>
      <c r="N611" s="24"/>
      <c r="O611" s="63"/>
      <c r="P611" s="63"/>
      <c r="Q611" s="25" t="s">
        <v>32</v>
      </c>
      <c r="R611" s="26" t="s">
        <v>33</v>
      </c>
      <c r="S611" s="27" t="s">
        <v>34</v>
      </c>
      <c r="T611" s="28" t="s">
        <v>35</v>
      </c>
      <c r="U611" s="29">
        <v>100</v>
      </c>
      <c r="V611" s="30" t="s">
        <v>171</v>
      </c>
      <c r="W611" s="31"/>
      <c r="X611" s="22">
        <v>12</v>
      </c>
      <c r="Y611" s="152"/>
      <c r="Z611" s="139" t="s">
        <v>2966</v>
      </c>
      <c r="AA611" s="155">
        <f>COUNTIF($Z$1:Z611,Z611)</f>
        <v>13</v>
      </c>
      <c r="AB611" s="83">
        <f t="shared" si="351"/>
        <v>14</v>
      </c>
      <c r="AC611" s="122" t="str">
        <f>VLOOKUP(Z611,'module list'!A:B,2,0)</f>
        <v>AI</v>
      </c>
      <c r="AD611" s="122"/>
      <c r="AE611" s="32"/>
      <c r="AF611" s="33" t="s">
        <v>37</v>
      </c>
      <c r="AG611" s="16" t="str">
        <f t="shared" si="343"/>
        <v>12.1.7</v>
      </c>
      <c r="AH611" s="222" t="str">
        <f t="shared" si="341"/>
        <v>LT1300 wet FG clean. reagen.</v>
      </c>
      <c r="AI611" s="224"/>
      <c r="AJ611" s="16" t="str">
        <f t="shared" si="335"/>
        <v>LT1300</v>
      </c>
      <c r="AK611" s="16" t="str">
        <f t="shared" si="344"/>
        <v>P33</v>
      </c>
      <c r="AL611" s="16" t="str">
        <f t="shared" si="358"/>
        <v>LI</v>
      </c>
      <c r="AM611" s="16" t="str">
        <f t="shared" si="345"/>
        <v>1300</v>
      </c>
      <c r="AN611" s="16" t="str">
        <f t="shared" si="352"/>
        <v/>
      </c>
      <c r="AO611" s="16" t="str">
        <f t="shared" si="346"/>
        <v/>
      </c>
      <c r="AP611" s="16" t="str">
        <f t="shared" si="347"/>
        <v/>
      </c>
      <c r="AQ611" s="226"/>
      <c r="AR611" s="16" t="str">
        <f t="shared" si="348"/>
        <v>P33LI1300</v>
      </c>
      <c r="AS611" s="16" t="str">
        <f t="shared" si="349"/>
        <v>ok</v>
      </c>
      <c r="AW611" s="16" t="str">
        <f t="shared" si="354"/>
        <v>0</v>
      </c>
      <c r="AX611" s="16">
        <f t="shared" si="355"/>
        <v>100</v>
      </c>
      <c r="AY611" s="16" t="str">
        <f t="shared" si="350"/>
        <v>%</v>
      </c>
    </row>
    <row r="612" spans="1:51" ht="15" customHeight="1" x14ac:dyDescent="0.2">
      <c r="A612" s="16" t="str">
        <f t="shared" si="342"/>
        <v>ID-S01AP1030-00610</v>
      </c>
      <c r="B612" s="17">
        <v>610</v>
      </c>
      <c r="C612" s="17"/>
      <c r="D612" s="18" t="s">
        <v>1341</v>
      </c>
      <c r="E612" s="19" t="s">
        <v>1342</v>
      </c>
      <c r="F612" s="20"/>
      <c r="G612" s="21" t="s">
        <v>27</v>
      </c>
      <c r="H612" s="22" t="s">
        <v>28</v>
      </c>
      <c r="I612" s="23" t="s">
        <v>1311</v>
      </c>
      <c r="J612" s="22" t="s">
        <v>1316</v>
      </c>
      <c r="K612" s="22"/>
      <c r="L612" s="22" t="s">
        <v>31</v>
      </c>
      <c r="M612" s="23"/>
      <c r="N612" s="24"/>
      <c r="O612" s="63"/>
      <c r="P612" s="63"/>
      <c r="Q612" s="25" t="s">
        <v>32</v>
      </c>
      <c r="R612" s="26" t="s">
        <v>33</v>
      </c>
      <c r="S612" s="27" t="s">
        <v>34</v>
      </c>
      <c r="T612" s="28" t="s">
        <v>35</v>
      </c>
      <c r="U612" s="29">
        <v>100</v>
      </c>
      <c r="V612" s="30" t="s">
        <v>171</v>
      </c>
      <c r="W612" s="31"/>
      <c r="X612" s="22">
        <v>12</v>
      </c>
      <c r="Y612" s="152"/>
      <c r="Z612" s="139" t="s">
        <v>2966</v>
      </c>
      <c r="AA612" s="155">
        <f>COUNTIF($Z$1:Z612,Z612)</f>
        <v>14</v>
      </c>
      <c r="AB612" s="83">
        <f t="shared" si="351"/>
        <v>14</v>
      </c>
      <c r="AC612" s="122" t="str">
        <f>VLOOKUP(Z612,'module list'!A:B,2,0)</f>
        <v>AI</v>
      </c>
      <c r="AD612" s="122"/>
      <c r="AE612" s="32"/>
      <c r="AF612" s="33" t="s">
        <v>37</v>
      </c>
      <c r="AG612" s="16" t="str">
        <f t="shared" si="343"/>
        <v>12.1.7</v>
      </c>
      <c r="AH612" s="222" t="str">
        <f t="shared" si="341"/>
        <v>LT1400 wet FG clean. reagen.</v>
      </c>
      <c r="AI612" s="224"/>
      <c r="AJ612" s="16" t="str">
        <f t="shared" si="335"/>
        <v>LT1400</v>
      </c>
      <c r="AK612" s="16" t="str">
        <f t="shared" si="344"/>
        <v>P33</v>
      </c>
      <c r="AL612" s="16" t="str">
        <f t="shared" si="358"/>
        <v>LI</v>
      </c>
      <c r="AM612" s="16" t="str">
        <f t="shared" si="345"/>
        <v>1400</v>
      </c>
      <c r="AN612" s="16" t="str">
        <f t="shared" si="352"/>
        <v/>
      </c>
      <c r="AO612" s="16" t="str">
        <f t="shared" si="346"/>
        <v/>
      </c>
      <c r="AP612" s="16" t="str">
        <f t="shared" si="347"/>
        <v/>
      </c>
      <c r="AQ612" s="226"/>
      <c r="AR612" s="16" t="str">
        <f t="shared" si="348"/>
        <v>P33LI1400</v>
      </c>
      <c r="AS612" s="16" t="str">
        <f t="shared" si="349"/>
        <v>ok</v>
      </c>
      <c r="AW612" s="16" t="str">
        <f t="shared" si="354"/>
        <v>0</v>
      </c>
      <c r="AX612" s="16">
        <f t="shared" si="355"/>
        <v>100</v>
      </c>
      <c r="AY612" s="16" t="str">
        <f t="shared" si="350"/>
        <v>%</v>
      </c>
    </row>
    <row r="613" spans="1:51" ht="15" customHeight="1" x14ac:dyDescent="0.2">
      <c r="A613" s="16" t="str">
        <f t="shared" si="342"/>
        <v>ID-S01AP1030-00611</v>
      </c>
      <c r="B613" s="17">
        <v>611</v>
      </c>
      <c r="C613" s="17"/>
      <c r="D613" s="18" t="s">
        <v>1343</v>
      </c>
      <c r="E613" s="19" t="s">
        <v>1344</v>
      </c>
      <c r="F613" s="20"/>
      <c r="G613" s="21" t="s">
        <v>27</v>
      </c>
      <c r="H613" s="22" t="s">
        <v>28</v>
      </c>
      <c r="I613" s="23" t="s">
        <v>1311</v>
      </c>
      <c r="J613" s="22" t="s">
        <v>1316</v>
      </c>
      <c r="K613" s="22"/>
      <c r="L613" s="22" t="s">
        <v>31</v>
      </c>
      <c r="M613" s="23"/>
      <c r="N613" s="24"/>
      <c r="O613" s="63"/>
      <c r="P613" s="63"/>
      <c r="Q613" s="25" t="s">
        <v>32</v>
      </c>
      <c r="R613" s="26" t="s">
        <v>33</v>
      </c>
      <c r="S613" s="27" t="s">
        <v>34</v>
      </c>
      <c r="T613" s="28" t="s">
        <v>35</v>
      </c>
      <c r="U613" s="29">
        <v>100</v>
      </c>
      <c r="V613" s="30" t="s">
        <v>171</v>
      </c>
      <c r="W613" s="31"/>
      <c r="X613" s="22">
        <v>12</v>
      </c>
      <c r="Y613" s="152"/>
      <c r="Z613" s="139" t="s">
        <v>2967</v>
      </c>
      <c r="AA613" s="155">
        <f>COUNTIF($Z$1:Z613,Z613)</f>
        <v>1</v>
      </c>
      <c r="AB613" s="83">
        <f t="shared" si="351"/>
        <v>16</v>
      </c>
      <c r="AC613" s="122" t="str">
        <f>VLOOKUP(Z613,'module list'!A:B,2,0)</f>
        <v>AI</v>
      </c>
      <c r="AD613" s="122"/>
      <c r="AE613" s="32"/>
      <c r="AF613" s="33" t="s">
        <v>37</v>
      </c>
      <c r="AG613" s="16" t="str">
        <f t="shared" si="343"/>
        <v>12.1.8</v>
      </c>
      <c r="AH613" s="222" t="str">
        <f t="shared" si="341"/>
        <v>LT1500 wet FG clean. pot.perm.</v>
      </c>
      <c r="AI613" s="224"/>
      <c r="AJ613" s="16" t="str">
        <f t="shared" si="335"/>
        <v>LT1500</v>
      </c>
      <c r="AK613" s="16" t="str">
        <f t="shared" si="344"/>
        <v>P33</v>
      </c>
      <c r="AL613" s="16" t="str">
        <f t="shared" si="358"/>
        <v>LI</v>
      </c>
      <c r="AM613" s="16" t="str">
        <f t="shared" si="345"/>
        <v>1500</v>
      </c>
      <c r="AN613" s="16" t="str">
        <f t="shared" si="352"/>
        <v/>
      </c>
      <c r="AO613" s="16" t="str">
        <f t="shared" si="346"/>
        <v/>
      </c>
      <c r="AP613" s="16" t="str">
        <f t="shared" si="347"/>
        <v/>
      </c>
      <c r="AQ613" s="226"/>
      <c r="AR613" s="16" t="str">
        <f t="shared" si="348"/>
        <v>P33LI1500</v>
      </c>
      <c r="AS613" s="16" t="str">
        <f t="shared" si="349"/>
        <v>ok</v>
      </c>
      <c r="AW613" s="16" t="str">
        <f t="shared" si="354"/>
        <v>0</v>
      </c>
      <c r="AX613" s="16">
        <f t="shared" si="355"/>
        <v>100</v>
      </c>
      <c r="AY613" s="16" t="str">
        <f t="shared" si="350"/>
        <v>%</v>
      </c>
    </row>
    <row r="614" spans="1:51" ht="15" customHeight="1" x14ac:dyDescent="0.2">
      <c r="A614" s="16" t="str">
        <f t="shared" si="342"/>
        <v>ID-S01AP1030-00612</v>
      </c>
      <c r="B614" s="17">
        <v>612</v>
      </c>
      <c r="C614" s="17"/>
      <c r="D614" s="18" t="s">
        <v>1345</v>
      </c>
      <c r="E614" s="19" t="s">
        <v>1346</v>
      </c>
      <c r="F614" s="20"/>
      <c r="G614" s="21" t="s">
        <v>27</v>
      </c>
      <c r="H614" s="22" t="s">
        <v>28</v>
      </c>
      <c r="I614" s="23" t="s">
        <v>1281</v>
      </c>
      <c r="J614" s="22" t="s">
        <v>1319</v>
      </c>
      <c r="K614" s="22"/>
      <c r="L614" s="22" t="s">
        <v>31</v>
      </c>
      <c r="M614" s="23"/>
      <c r="N614" s="24"/>
      <c r="O614" s="63"/>
      <c r="P614" s="63"/>
      <c r="Q614" s="25" t="s">
        <v>42</v>
      </c>
      <c r="R614" s="26" t="s">
        <v>43</v>
      </c>
      <c r="S614" s="26" t="s">
        <v>44</v>
      </c>
      <c r="T614" s="26" t="s">
        <v>45</v>
      </c>
      <c r="U614" s="26" t="s">
        <v>46</v>
      </c>
      <c r="V614" s="34">
        <v>0</v>
      </c>
      <c r="W614" s="31"/>
      <c r="X614" s="22">
        <v>12</v>
      </c>
      <c r="Y614" s="152"/>
      <c r="Z614" s="139" t="s">
        <v>2935</v>
      </c>
      <c r="AA614" s="155">
        <f>COUNTIF($Z$1:Z614,Z614)</f>
        <v>26</v>
      </c>
      <c r="AB614" s="83">
        <f t="shared" si="351"/>
        <v>28</v>
      </c>
      <c r="AC614" s="122" t="str">
        <f>VLOOKUP(Z614,'module list'!A:B,2,0)</f>
        <v>DI</v>
      </c>
      <c r="AD614" s="122"/>
      <c r="AE614" s="32"/>
      <c r="AF614" s="33" t="s">
        <v>37</v>
      </c>
      <c r="AG614" s="16" t="str">
        <f t="shared" si="343"/>
        <v>12.1.8</v>
      </c>
      <c r="AH614" s="222" t="str">
        <f t="shared" si="341"/>
        <v>LV1101 filling wet FG clean. wat. SB1100 - closed</v>
      </c>
      <c r="AI614" s="224"/>
      <c r="AJ614" s="16" t="str">
        <f t="shared" si="335"/>
        <v>LV1101</v>
      </c>
      <c r="AK614" s="16" t="str">
        <f t="shared" si="344"/>
        <v>P33</v>
      </c>
      <c r="AL614" s="16" t="str">
        <f t="shared" si="358"/>
        <v>LV</v>
      </c>
      <c r="AM614" s="16" t="str">
        <f t="shared" si="345"/>
        <v>1101</v>
      </c>
      <c r="AO614" s="16" t="str">
        <f t="shared" si="346"/>
        <v>_</v>
      </c>
      <c r="AP614" s="16">
        <f t="shared" si="347"/>
        <v>10</v>
      </c>
      <c r="AQ614" s="16" t="str">
        <f>RIGHT(D614,LEN(D614)-FIND("_",D614))</f>
        <v>ZSL</v>
      </c>
      <c r="AR614" s="16" t="str">
        <f t="shared" si="348"/>
        <v>P33LV1101_ZSL</v>
      </c>
      <c r="AS614" s="16" t="str">
        <f t="shared" si="349"/>
        <v>ok</v>
      </c>
      <c r="AW614" s="16" t="str">
        <f t="shared" si="354"/>
        <v/>
      </c>
      <c r="AX614" s="16" t="str">
        <f t="shared" si="355"/>
        <v/>
      </c>
      <c r="AY614" s="16">
        <f t="shared" si="350"/>
        <v>0</v>
      </c>
    </row>
    <row r="615" spans="1:51" ht="15" customHeight="1" x14ac:dyDescent="0.2">
      <c r="A615" s="16" t="str">
        <f t="shared" si="342"/>
        <v>ID-S01AP1030-00613</v>
      </c>
      <c r="B615" s="17">
        <v>613</v>
      </c>
      <c r="C615" s="17"/>
      <c r="D615" s="18" t="s">
        <v>1347</v>
      </c>
      <c r="E615" s="19" t="s">
        <v>1348</v>
      </c>
      <c r="F615" s="20"/>
      <c r="G615" s="21" t="s">
        <v>27</v>
      </c>
      <c r="H615" s="22" t="s">
        <v>28</v>
      </c>
      <c r="I615" s="23" t="s">
        <v>1281</v>
      </c>
      <c r="J615" s="22" t="s">
        <v>1282</v>
      </c>
      <c r="K615" s="22"/>
      <c r="L615" s="22" t="s">
        <v>31</v>
      </c>
      <c r="M615" s="23"/>
      <c r="N615" s="24"/>
      <c r="O615" s="63"/>
      <c r="P615" s="63"/>
      <c r="Q615" s="25" t="s">
        <v>168</v>
      </c>
      <c r="R615" s="26" t="s">
        <v>169</v>
      </c>
      <c r="S615" s="26">
        <v>0</v>
      </c>
      <c r="T615" s="26" t="s">
        <v>170</v>
      </c>
      <c r="U615" s="26">
        <v>100</v>
      </c>
      <c r="V615" s="34" t="s">
        <v>171</v>
      </c>
      <c r="W615" s="31"/>
      <c r="X615" s="22">
        <v>12</v>
      </c>
      <c r="Y615" s="152"/>
      <c r="Z615" s="139" t="s">
        <v>2981</v>
      </c>
      <c r="AA615" s="155">
        <f>COUNTIF($Z$1:Z615,Z615)</f>
        <v>3</v>
      </c>
      <c r="AB615" s="83">
        <f t="shared" si="351"/>
        <v>7</v>
      </c>
      <c r="AC615" s="122" t="str">
        <f>VLOOKUP(Z615,'module list'!A:B,2,0)</f>
        <v>AO</v>
      </c>
      <c r="AD615" s="122"/>
      <c r="AE615" s="32"/>
      <c r="AF615" s="33" t="s">
        <v>37</v>
      </c>
      <c r="AG615" s="16" t="str">
        <f t="shared" si="343"/>
        <v>12.1.6</v>
      </c>
      <c r="AH615" s="222" t="str">
        <f t="shared" si="341"/>
        <v>LV1101 filling wet FG clean. wat. SB1100 - req.pos.</v>
      </c>
      <c r="AI615" s="224"/>
      <c r="AJ615" s="16" t="str">
        <f t="shared" si="335"/>
        <v>LV1101</v>
      </c>
      <c r="AK615" s="16" t="str">
        <f t="shared" si="344"/>
        <v>P33</v>
      </c>
      <c r="AL615" s="16" t="str">
        <f t="shared" si="358"/>
        <v>LV</v>
      </c>
      <c r="AM615" s="16" t="str">
        <f t="shared" si="345"/>
        <v>1101</v>
      </c>
      <c r="AO615" s="16" t="str">
        <f t="shared" si="346"/>
        <v>_</v>
      </c>
      <c r="AP615" s="16">
        <f t="shared" si="347"/>
        <v>10</v>
      </c>
      <c r="AQ615" s="16" t="str">
        <f>RIGHT(D615,LEN(D615)-FIND("_",D615))</f>
        <v>ZY</v>
      </c>
      <c r="AR615" s="16" t="str">
        <f t="shared" si="348"/>
        <v>P33LV1101_ZY</v>
      </c>
      <c r="AS615" s="16" t="str">
        <f t="shared" si="349"/>
        <v>ok</v>
      </c>
      <c r="AW615" s="16">
        <f t="shared" si="354"/>
        <v>0</v>
      </c>
      <c r="AX615" s="16" t="str">
        <f t="shared" si="355"/>
        <v/>
      </c>
      <c r="AY615" s="16" t="str">
        <f t="shared" si="350"/>
        <v>%</v>
      </c>
    </row>
    <row r="616" spans="1:51" ht="15" customHeight="1" x14ac:dyDescent="0.2">
      <c r="A616" s="16" t="str">
        <f t="shared" si="342"/>
        <v>ID-S01AP1030-00614</v>
      </c>
      <c r="B616" s="17">
        <v>614</v>
      </c>
      <c r="C616" s="17"/>
      <c r="D616" s="18" t="s">
        <v>1349</v>
      </c>
      <c r="E616" s="19" t="s">
        <v>1350</v>
      </c>
      <c r="F616" s="20"/>
      <c r="G616" s="21" t="s">
        <v>27</v>
      </c>
      <c r="H616" s="22" t="s">
        <v>28</v>
      </c>
      <c r="I616" s="23" t="s">
        <v>1311</v>
      </c>
      <c r="J616" s="22" t="s">
        <v>1319</v>
      </c>
      <c r="K616" s="22"/>
      <c r="L616" s="22" t="s">
        <v>31</v>
      </c>
      <c r="M616" s="23"/>
      <c r="N616" s="24"/>
      <c r="O616" s="63"/>
      <c r="P616" s="63"/>
      <c r="Q616" s="25" t="s">
        <v>42</v>
      </c>
      <c r="R616" s="26" t="s">
        <v>43</v>
      </c>
      <c r="S616" s="26" t="s">
        <v>44</v>
      </c>
      <c r="T616" s="26" t="s">
        <v>45</v>
      </c>
      <c r="U616" s="26" t="s">
        <v>46</v>
      </c>
      <c r="V616" s="34">
        <v>0</v>
      </c>
      <c r="W616" s="31"/>
      <c r="X616" s="22">
        <v>12</v>
      </c>
      <c r="Y616" s="152"/>
      <c r="Z616" s="139" t="s">
        <v>2935</v>
      </c>
      <c r="AA616" s="155">
        <f>COUNTIF($Z$1:Z616,Z616)</f>
        <v>27</v>
      </c>
      <c r="AB616" s="83">
        <f t="shared" si="351"/>
        <v>28</v>
      </c>
      <c r="AC616" s="122" t="str">
        <f>VLOOKUP(Z616,'module list'!A:B,2,0)</f>
        <v>DI</v>
      </c>
      <c r="AD616" s="122"/>
      <c r="AE616" s="32"/>
      <c r="AF616" s="33" t="s">
        <v>37</v>
      </c>
      <c r="AG616" s="16" t="str">
        <f t="shared" si="343"/>
        <v>12.1.8</v>
      </c>
      <c r="AH616" s="222" t="str">
        <f t="shared" si="341"/>
        <v>LV1151 filling wet FG clean. sod.hydr. TK1150 - closed</v>
      </c>
      <c r="AI616" s="224"/>
      <c r="AJ616" s="16" t="str">
        <f t="shared" si="335"/>
        <v>LV1151</v>
      </c>
      <c r="AK616" s="16" t="str">
        <f t="shared" si="344"/>
        <v>P33</v>
      </c>
      <c r="AL616" s="16" t="str">
        <f t="shared" si="358"/>
        <v>LV</v>
      </c>
      <c r="AM616" s="16" t="str">
        <f t="shared" si="345"/>
        <v>1151</v>
      </c>
      <c r="AO616" s="16" t="str">
        <f t="shared" si="346"/>
        <v>_</v>
      </c>
      <c r="AP616" s="16">
        <f t="shared" si="347"/>
        <v>10</v>
      </c>
      <c r="AQ616" s="16" t="str">
        <f>RIGHT(D616,LEN(D616)-FIND("_",D616))</f>
        <v>ZSL</v>
      </c>
      <c r="AR616" s="16" t="str">
        <f t="shared" si="348"/>
        <v>P33LV1151_ZSL</v>
      </c>
      <c r="AS616" s="16" t="str">
        <f t="shared" si="349"/>
        <v>ok</v>
      </c>
      <c r="AW616" s="16" t="str">
        <f t="shared" si="354"/>
        <v/>
      </c>
      <c r="AX616" s="16" t="str">
        <f t="shared" si="355"/>
        <v/>
      </c>
      <c r="AY616" s="16">
        <f t="shared" si="350"/>
        <v>0</v>
      </c>
    </row>
    <row r="617" spans="1:51" ht="15" customHeight="1" x14ac:dyDescent="0.2">
      <c r="A617" s="16" t="str">
        <f t="shared" si="342"/>
        <v>ID-S01AP1030-00615</v>
      </c>
      <c r="B617" s="17">
        <v>615</v>
      </c>
      <c r="C617" s="17"/>
      <c r="D617" s="18" t="s">
        <v>1351</v>
      </c>
      <c r="E617" s="19" t="s">
        <v>1352</v>
      </c>
      <c r="F617" s="20"/>
      <c r="G617" s="21" t="s">
        <v>27</v>
      </c>
      <c r="H617" s="22" t="s">
        <v>28</v>
      </c>
      <c r="I617" s="23" t="s">
        <v>1311</v>
      </c>
      <c r="J617" s="22" t="s">
        <v>1282</v>
      </c>
      <c r="K617" s="22"/>
      <c r="L617" s="22" t="s">
        <v>31</v>
      </c>
      <c r="M617" s="23"/>
      <c r="N617" s="24"/>
      <c r="O617" s="63"/>
      <c r="P617" s="63"/>
      <c r="Q617" s="25" t="s">
        <v>168</v>
      </c>
      <c r="R617" s="26" t="s">
        <v>169</v>
      </c>
      <c r="S617" s="26">
        <v>0</v>
      </c>
      <c r="T617" s="26" t="s">
        <v>170</v>
      </c>
      <c r="U617" s="26">
        <v>100</v>
      </c>
      <c r="V617" s="34" t="s">
        <v>171</v>
      </c>
      <c r="W617" s="31"/>
      <c r="X617" s="22">
        <v>12</v>
      </c>
      <c r="Y617" s="152"/>
      <c r="Z617" s="139" t="s">
        <v>2981</v>
      </c>
      <c r="AA617" s="155">
        <f>COUNTIF($Z$1:Z617,Z617)</f>
        <v>4</v>
      </c>
      <c r="AB617" s="83">
        <f t="shared" si="351"/>
        <v>7</v>
      </c>
      <c r="AC617" s="122" t="str">
        <f>VLOOKUP(Z617,'module list'!A:B,2,0)</f>
        <v>AO</v>
      </c>
      <c r="AD617" s="122"/>
      <c r="AE617" s="32"/>
      <c r="AF617" s="33" t="s">
        <v>37</v>
      </c>
      <c r="AG617" s="16" t="str">
        <f t="shared" si="343"/>
        <v>12.1.6</v>
      </c>
      <c r="AH617" s="222" t="str">
        <f t="shared" si="341"/>
        <v>LV1151 filling wet FG clean. sod.hydr. TK1150 - req.pos.</v>
      </c>
      <c r="AI617" s="224"/>
      <c r="AJ617" s="16" t="str">
        <f t="shared" si="335"/>
        <v>LV1151</v>
      </c>
      <c r="AK617" s="16" t="str">
        <f t="shared" si="344"/>
        <v>P33</v>
      </c>
      <c r="AL617" s="16" t="str">
        <f t="shared" si="358"/>
        <v>LV</v>
      </c>
      <c r="AM617" s="16" t="str">
        <f t="shared" si="345"/>
        <v>1151</v>
      </c>
      <c r="AO617" s="16" t="str">
        <f t="shared" si="346"/>
        <v>_</v>
      </c>
      <c r="AP617" s="16">
        <f t="shared" si="347"/>
        <v>10</v>
      </c>
      <c r="AQ617" s="16" t="str">
        <f>RIGHT(D617,LEN(D617)-FIND("_",D617))</f>
        <v>ZY</v>
      </c>
      <c r="AR617" s="16" t="str">
        <f t="shared" si="348"/>
        <v>P33LV1151_ZY</v>
      </c>
      <c r="AS617" s="16" t="str">
        <f t="shared" si="349"/>
        <v>ok</v>
      </c>
      <c r="AW617" s="16">
        <f t="shared" si="354"/>
        <v>0</v>
      </c>
      <c r="AX617" s="16" t="str">
        <f t="shared" si="355"/>
        <v/>
      </c>
      <c r="AY617" s="16" t="str">
        <f t="shared" si="350"/>
        <v>%</v>
      </c>
    </row>
    <row r="618" spans="1:51" ht="15" customHeight="1" x14ac:dyDescent="0.2">
      <c r="A618" s="16" t="str">
        <f t="shared" si="342"/>
        <v>ID-S01AP1030-00616</v>
      </c>
      <c r="B618" s="17">
        <v>616</v>
      </c>
      <c r="C618" s="17"/>
      <c r="D618" s="18" t="s">
        <v>1353</v>
      </c>
      <c r="E618" s="19" t="s">
        <v>1354</v>
      </c>
      <c r="F618" s="20"/>
      <c r="G618" s="21" t="s">
        <v>27</v>
      </c>
      <c r="H618" s="22" t="s">
        <v>28</v>
      </c>
      <c r="I618" s="23" t="s">
        <v>1281</v>
      </c>
      <c r="J618" s="22" t="s">
        <v>1282</v>
      </c>
      <c r="K618" s="22"/>
      <c r="L618" s="22" t="s">
        <v>31</v>
      </c>
      <c r="M618" s="23"/>
      <c r="N618" s="24"/>
      <c r="O618" s="63"/>
      <c r="P618" s="63"/>
      <c r="Q618" s="25" t="s">
        <v>32</v>
      </c>
      <c r="R618" s="26" t="s">
        <v>33</v>
      </c>
      <c r="S618" s="27" t="s">
        <v>34</v>
      </c>
      <c r="T618" s="28" t="s">
        <v>35</v>
      </c>
      <c r="U618" s="29">
        <v>400</v>
      </c>
      <c r="V618" s="30" t="s">
        <v>217</v>
      </c>
      <c r="W618" s="31"/>
      <c r="X618" s="22">
        <v>12</v>
      </c>
      <c r="Y618" s="152"/>
      <c r="Z618" s="139" t="s">
        <v>2967</v>
      </c>
      <c r="AA618" s="155">
        <f>COUNTIF($Z$1:Z618,Z618)</f>
        <v>2</v>
      </c>
      <c r="AB618" s="83">
        <f t="shared" si="351"/>
        <v>16</v>
      </c>
      <c r="AC618" s="122" t="str">
        <f>VLOOKUP(Z618,'module list'!A:B,2,0)</f>
        <v>AI</v>
      </c>
      <c r="AD618" s="122"/>
      <c r="AE618" s="32"/>
      <c r="AF618" s="33" t="s">
        <v>37</v>
      </c>
      <c r="AG618" s="16" t="str">
        <f t="shared" si="343"/>
        <v>12.1.8</v>
      </c>
      <c r="AH618" s="222" t="str">
        <f t="shared" si="341"/>
        <v>PDT1100 wet FG clean. venturi</v>
      </c>
      <c r="AI618" s="224"/>
      <c r="AJ618" s="16" t="str">
        <f t="shared" si="335"/>
        <v>PDT1100</v>
      </c>
      <c r="AK618" s="16" t="str">
        <f t="shared" si="344"/>
        <v>P33</v>
      </c>
      <c r="AL618" s="16" t="str">
        <f t="shared" ref="AL618:AL619" si="359">MID(D618,4,3)</f>
        <v>PDI</v>
      </c>
      <c r="AM618" s="16" t="str">
        <f t="shared" si="345"/>
        <v>1100</v>
      </c>
      <c r="AN618" s="16" t="str">
        <f t="shared" ref="AN618:AN619" si="360">MID(D618,12,1)</f>
        <v/>
      </c>
      <c r="AO618" s="16" t="str">
        <f t="shared" si="346"/>
        <v/>
      </c>
      <c r="AP618" s="16" t="str">
        <f t="shared" si="347"/>
        <v/>
      </c>
      <c r="AQ618" s="226"/>
      <c r="AR618" s="16" t="str">
        <f t="shared" si="348"/>
        <v>P33PDI1100</v>
      </c>
      <c r="AS618" s="16" t="str">
        <f t="shared" si="349"/>
        <v>ok</v>
      </c>
      <c r="AW618" s="16" t="str">
        <f t="shared" si="354"/>
        <v>0</v>
      </c>
      <c r="AX618" s="16">
        <f t="shared" si="355"/>
        <v>400</v>
      </c>
      <c r="AY618" s="16" t="str">
        <f t="shared" si="350"/>
        <v>mmH20</v>
      </c>
    </row>
    <row r="619" spans="1:51" ht="15" customHeight="1" x14ac:dyDescent="0.2">
      <c r="A619" s="16" t="str">
        <f t="shared" si="342"/>
        <v>ID-S01AP1030-00617</v>
      </c>
      <c r="B619" s="17">
        <v>617</v>
      </c>
      <c r="C619" s="17"/>
      <c r="D619" s="18" t="s">
        <v>1355</v>
      </c>
      <c r="E619" s="19" t="s">
        <v>1356</v>
      </c>
      <c r="F619" s="20"/>
      <c r="G619" s="21" t="s">
        <v>27</v>
      </c>
      <c r="H619" s="22" t="s">
        <v>28</v>
      </c>
      <c r="I619" s="23" t="s">
        <v>1281</v>
      </c>
      <c r="J619" s="22" t="s">
        <v>1282</v>
      </c>
      <c r="K619" s="22"/>
      <c r="L619" s="22" t="s">
        <v>31</v>
      </c>
      <c r="M619" s="23"/>
      <c r="N619" s="24"/>
      <c r="O619" s="63"/>
      <c r="P619" s="63"/>
      <c r="Q619" s="25" t="s">
        <v>32</v>
      </c>
      <c r="R619" s="26" t="s">
        <v>33</v>
      </c>
      <c r="S619" s="27" t="s">
        <v>34</v>
      </c>
      <c r="T619" s="28" t="s">
        <v>35</v>
      </c>
      <c r="U619" s="29">
        <v>400</v>
      </c>
      <c r="V619" s="30" t="s">
        <v>217</v>
      </c>
      <c r="W619" s="31"/>
      <c r="X619" s="22">
        <v>12</v>
      </c>
      <c r="Y619" s="152"/>
      <c r="Z619" s="139" t="s">
        <v>2967</v>
      </c>
      <c r="AA619" s="155">
        <f>COUNTIF($Z$1:Z619,Z619)</f>
        <v>3</v>
      </c>
      <c r="AB619" s="83">
        <f t="shared" si="351"/>
        <v>16</v>
      </c>
      <c r="AC619" s="122" t="str">
        <f>VLOOKUP(Z619,'module list'!A:B,2,0)</f>
        <v>AI</v>
      </c>
      <c r="AD619" s="122"/>
      <c r="AE619" s="32"/>
      <c r="AF619" s="33" t="s">
        <v>37</v>
      </c>
      <c r="AG619" s="16" t="str">
        <f t="shared" si="343"/>
        <v>12.1.8</v>
      </c>
      <c r="AH619" s="222" t="str">
        <f t="shared" si="341"/>
        <v>PDT1101 wet FG clean. SB1100</v>
      </c>
      <c r="AI619" s="224"/>
      <c r="AJ619" s="16" t="str">
        <f t="shared" si="335"/>
        <v>PDT1101</v>
      </c>
      <c r="AK619" s="16" t="str">
        <f t="shared" si="344"/>
        <v>P33</v>
      </c>
      <c r="AL619" s="16" t="str">
        <f t="shared" si="359"/>
        <v>PDI</v>
      </c>
      <c r="AM619" s="16" t="str">
        <f t="shared" si="345"/>
        <v>1101</v>
      </c>
      <c r="AN619" s="16" t="str">
        <f t="shared" si="360"/>
        <v/>
      </c>
      <c r="AO619" s="16" t="str">
        <f t="shared" si="346"/>
        <v/>
      </c>
      <c r="AP619" s="16" t="str">
        <f t="shared" si="347"/>
        <v/>
      </c>
      <c r="AQ619" s="226"/>
      <c r="AR619" s="16" t="str">
        <f t="shared" si="348"/>
        <v>P33PDI1101</v>
      </c>
      <c r="AS619" s="16" t="str">
        <f t="shared" si="349"/>
        <v>ok</v>
      </c>
      <c r="AW619" s="16" t="str">
        <f t="shared" si="354"/>
        <v>0</v>
      </c>
      <c r="AX619" s="16">
        <f t="shared" si="355"/>
        <v>400</v>
      </c>
      <c r="AY619" s="16" t="str">
        <f t="shared" si="350"/>
        <v>mmH20</v>
      </c>
    </row>
    <row r="620" spans="1:51" ht="15" customHeight="1" x14ac:dyDescent="0.2">
      <c r="A620" s="16" t="str">
        <f t="shared" si="342"/>
        <v>ID-S01AP1030-00618</v>
      </c>
      <c r="B620" s="17">
        <v>618</v>
      </c>
      <c r="C620" s="17"/>
      <c r="D620" s="18" t="s">
        <v>1357</v>
      </c>
      <c r="E620" s="19" t="s">
        <v>1358</v>
      </c>
      <c r="F620" s="20"/>
      <c r="G620" s="21" t="s">
        <v>27</v>
      </c>
      <c r="H620" s="22" t="s">
        <v>28</v>
      </c>
      <c r="I620" s="23" t="s">
        <v>1281</v>
      </c>
      <c r="J620" s="22" t="s">
        <v>1319</v>
      </c>
      <c r="K620" s="22"/>
      <c r="L620" s="22" t="s">
        <v>31</v>
      </c>
      <c r="M620" s="23"/>
      <c r="N620" s="24"/>
      <c r="O620" s="63"/>
      <c r="P620" s="63"/>
      <c r="Q620" s="25" t="s">
        <v>42</v>
      </c>
      <c r="R620" s="26" t="s">
        <v>43</v>
      </c>
      <c r="S620" s="26" t="s">
        <v>44</v>
      </c>
      <c r="T620" s="26" t="s">
        <v>45</v>
      </c>
      <c r="U620" s="26" t="s">
        <v>46</v>
      </c>
      <c r="V620" s="34">
        <v>0</v>
      </c>
      <c r="W620" s="31"/>
      <c r="X620" s="22">
        <v>12</v>
      </c>
      <c r="Y620" s="152"/>
      <c r="Z620" s="139" t="s">
        <v>2935</v>
      </c>
      <c r="AA620" s="155">
        <f>COUNTIF($Z$1:Z620,Z620)</f>
        <v>28</v>
      </c>
      <c r="AB620" s="83">
        <f t="shared" si="351"/>
        <v>28</v>
      </c>
      <c r="AC620" s="122" t="str">
        <f>VLOOKUP(Z620,'module list'!A:B,2,0)</f>
        <v>DI</v>
      </c>
      <c r="AD620" s="122"/>
      <c r="AE620" s="32"/>
      <c r="AF620" s="33" t="s">
        <v>37</v>
      </c>
      <c r="AG620" s="16" t="str">
        <f t="shared" si="343"/>
        <v>12.1.8</v>
      </c>
      <c r="AH620" s="222" t="str">
        <f t="shared" si="341"/>
        <v>POV1103 cooling wet FG clean. wat. SB1100 - opened</v>
      </c>
      <c r="AI620" s="224"/>
      <c r="AJ620" s="16" t="str">
        <f t="shared" si="335"/>
        <v>POV1103</v>
      </c>
      <c r="AK620" s="16" t="str">
        <f t="shared" si="344"/>
        <v>P33</v>
      </c>
      <c r="AL620" s="16" t="str">
        <f t="shared" ref="AL620:AL622" si="361">MID(D620,4,3)</f>
        <v>POV</v>
      </c>
      <c r="AM620" s="16" t="str">
        <f t="shared" si="345"/>
        <v>1103</v>
      </c>
      <c r="AO620" s="16" t="str">
        <f t="shared" si="346"/>
        <v>_</v>
      </c>
      <c r="AP620" s="16">
        <f t="shared" si="347"/>
        <v>11</v>
      </c>
      <c r="AQ620" s="16" t="str">
        <f t="shared" ref="AQ620:AQ651" si="362">RIGHT(D620,LEN(D620)-FIND("_",D620))</f>
        <v>ZSH</v>
      </c>
      <c r="AR620" s="16" t="str">
        <f t="shared" si="348"/>
        <v>P33POV1103_ZSH</v>
      </c>
      <c r="AS620" s="16" t="str">
        <f t="shared" si="349"/>
        <v>ok</v>
      </c>
      <c r="AW620" s="16" t="str">
        <f t="shared" si="354"/>
        <v/>
      </c>
      <c r="AX620" s="16" t="str">
        <f t="shared" si="355"/>
        <v/>
      </c>
      <c r="AY620" s="16">
        <f t="shared" si="350"/>
        <v>0</v>
      </c>
    </row>
    <row r="621" spans="1:51" ht="15" customHeight="1" x14ac:dyDescent="0.2">
      <c r="A621" s="16" t="str">
        <f t="shared" si="342"/>
        <v>ID-S01AP1030-00619</v>
      </c>
      <c r="B621" s="17">
        <v>619</v>
      </c>
      <c r="C621" s="17"/>
      <c r="D621" s="18" t="s">
        <v>1359</v>
      </c>
      <c r="E621" s="19" t="s">
        <v>1360</v>
      </c>
      <c r="F621" s="20"/>
      <c r="G621" s="21" t="s">
        <v>27</v>
      </c>
      <c r="H621" s="22" t="s">
        <v>28</v>
      </c>
      <c r="I621" s="23" t="s">
        <v>1281</v>
      </c>
      <c r="J621" s="22" t="s">
        <v>1319</v>
      </c>
      <c r="K621" s="22"/>
      <c r="L621" s="22" t="s">
        <v>31</v>
      </c>
      <c r="M621" s="23"/>
      <c r="N621" s="24"/>
      <c r="O621" s="63"/>
      <c r="P621" s="63"/>
      <c r="Q621" s="25" t="s">
        <v>42</v>
      </c>
      <c r="R621" s="26" t="s">
        <v>43</v>
      </c>
      <c r="S621" s="26" t="s">
        <v>44</v>
      </c>
      <c r="T621" s="26" t="s">
        <v>45</v>
      </c>
      <c r="U621" s="26" t="s">
        <v>46</v>
      </c>
      <c r="V621" s="34">
        <v>0</v>
      </c>
      <c r="W621" s="31"/>
      <c r="X621" s="22">
        <v>12</v>
      </c>
      <c r="Y621" s="152"/>
      <c r="Z621" s="139" t="s">
        <v>2943</v>
      </c>
      <c r="AA621" s="155">
        <f>COUNTIF($Z$1:Z621,Z621)</f>
        <v>3</v>
      </c>
      <c r="AB621" s="83">
        <f t="shared" si="351"/>
        <v>17</v>
      </c>
      <c r="AC621" s="122" t="str">
        <f>VLOOKUP(Z621,'module list'!A:B,2,0)</f>
        <v>DI</v>
      </c>
      <c r="AD621" s="122"/>
      <c r="AE621" s="32"/>
      <c r="AF621" s="33" t="s">
        <v>37</v>
      </c>
      <c r="AG621" s="16" t="str">
        <f t="shared" si="343"/>
        <v>12.1.8</v>
      </c>
      <c r="AH621" s="222" t="str">
        <f t="shared" si="341"/>
        <v>POV1103 cooling wet FG clean. wat. SB1100 - closed</v>
      </c>
      <c r="AI621" s="224"/>
      <c r="AJ621" s="16" t="str">
        <f t="shared" si="335"/>
        <v>POV1103</v>
      </c>
      <c r="AK621" s="16" t="str">
        <f t="shared" si="344"/>
        <v>P33</v>
      </c>
      <c r="AL621" s="16" t="str">
        <f t="shared" si="361"/>
        <v>POV</v>
      </c>
      <c r="AM621" s="16" t="str">
        <f t="shared" si="345"/>
        <v>1103</v>
      </c>
      <c r="AO621" s="16" t="str">
        <f t="shared" si="346"/>
        <v>_</v>
      </c>
      <c r="AP621" s="16">
        <f t="shared" si="347"/>
        <v>11</v>
      </c>
      <c r="AQ621" s="16" t="str">
        <f t="shared" si="362"/>
        <v>ZSL</v>
      </c>
      <c r="AR621" s="16" t="str">
        <f t="shared" si="348"/>
        <v>P33POV1103_ZSL</v>
      </c>
      <c r="AS621" s="16" t="str">
        <f t="shared" si="349"/>
        <v>ok</v>
      </c>
      <c r="AW621" s="16" t="str">
        <f t="shared" si="354"/>
        <v/>
      </c>
      <c r="AX621" s="16" t="str">
        <f t="shared" si="355"/>
        <v/>
      </c>
      <c r="AY621" s="16">
        <f t="shared" si="350"/>
        <v>0</v>
      </c>
    </row>
    <row r="622" spans="1:51" ht="15" customHeight="1" x14ac:dyDescent="0.2">
      <c r="A622" s="16" t="str">
        <f t="shared" si="342"/>
        <v>ID-S01AP1030-00620</v>
      </c>
      <c r="B622" s="17">
        <v>620</v>
      </c>
      <c r="C622" s="17"/>
      <c r="D622" s="18" t="s">
        <v>1361</v>
      </c>
      <c r="E622" s="19" t="s">
        <v>1362</v>
      </c>
      <c r="F622" s="20"/>
      <c r="G622" s="21" t="s">
        <v>27</v>
      </c>
      <c r="H622" s="22" t="s">
        <v>28</v>
      </c>
      <c r="I622" s="23" t="s">
        <v>1281</v>
      </c>
      <c r="J622" s="22" t="s">
        <v>1319</v>
      </c>
      <c r="K622" s="22"/>
      <c r="L622" s="22" t="s">
        <v>31</v>
      </c>
      <c r="M622" s="23"/>
      <c r="N622" s="24"/>
      <c r="O622" s="63"/>
      <c r="P622" s="63"/>
      <c r="Q622" s="25" t="s">
        <v>475</v>
      </c>
      <c r="R622" s="26" t="s">
        <v>201</v>
      </c>
      <c r="S622" s="26" t="s">
        <v>44</v>
      </c>
      <c r="T622" s="26" t="s">
        <v>56</v>
      </c>
      <c r="U622" s="26" t="s">
        <v>46</v>
      </c>
      <c r="V622" s="34">
        <v>0</v>
      </c>
      <c r="W622" s="31"/>
      <c r="X622" s="22">
        <v>31</v>
      </c>
      <c r="Y622" s="152"/>
      <c r="Z622" s="159"/>
      <c r="AA622" s="155">
        <f>COUNTIF($Z$1:Z622,Z622)</f>
        <v>0</v>
      </c>
      <c r="AB622" s="83">
        <f t="shared" si="351"/>
        <v>0</v>
      </c>
      <c r="AC622" s="122" t="e">
        <f>VLOOKUP(Z622,'module list'!A:B,2,0)</f>
        <v>#N/A</v>
      </c>
      <c r="AD622" s="122"/>
      <c r="AE622" s="32"/>
      <c r="AF622" s="33" t="s">
        <v>476</v>
      </c>
      <c r="AG622" s="16" t="str">
        <f t="shared" si="343"/>
        <v/>
      </c>
      <c r="AH622" s="222" t="str">
        <f t="shared" si="341"/>
        <v>POV1103 cooling wet FG clean. wat. SB1100 - close</v>
      </c>
      <c r="AI622" s="224"/>
      <c r="AJ622" s="16" t="str">
        <f t="shared" si="335"/>
        <v>POV1103</v>
      </c>
      <c r="AK622" s="16" t="str">
        <f t="shared" si="344"/>
        <v>P33</v>
      </c>
      <c r="AL622" s="16" t="str">
        <f t="shared" si="361"/>
        <v>POV</v>
      </c>
      <c r="AM622" s="16" t="str">
        <f t="shared" si="345"/>
        <v>1103</v>
      </c>
      <c r="AO622" s="16" t="str">
        <f t="shared" si="346"/>
        <v>_</v>
      </c>
      <c r="AP622" s="16">
        <f t="shared" si="347"/>
        <v>11</v>
      </c>
      <c r="AQ622" s="16" t="str">
        <f t="shared" si="362"/>
        <v>HSL</v>
      </c>
      <c r="AR622" s="16" t="str">
        <f t="shared" si="348"/>
        <v>P33POV1103_HSL</v>
      </c>
      <c r="AS622" s="16" t="str">
        <f t="shared" si="349"/>
        <v>ok</v>
      </c>
      <c r="AW622" s="16" t="str">
        <f t="shared" si="354"/>
        <v/>
      </c>
      <c r="AX622" s="16" t="str">
        <f t="shared" si="355"/>
        <v/>
      </c>
      <c r="AY622" s="16">
        <f t="shared" si="350"/>
        <v>0</v>
      </c>
    </row>
    <row r="623" spans="1:51" ht="15" customHeight="1" x14ac:dyDescent="0.2">
      <c r="A623" s="16" t="str">
        <f t="shared" si="342"/>
        <v>ID-S01AP1030-00621</v>
      </c>
      <c r="B623" s="17">
        <v>621</v>
      </c>
      <c r="C623" s="17"/>
      <c r="D623" s="18" t="s">
        <v>1363</v>
      </c>
      <c r="E623" s="19" t="s">
        <v>1364</v>
      </c>
      <c r="F623" s="20"/>
      <c r="G623" s="21" t="s">
        <v>27</v>
      </c>
      <c r="H623" s="22" t="s">
        <v>28</v>
      </c>
      <c r="I623" s="23" t="s">
        <v>1281</v>
      </c>
      <c r="J623" s="22" t="s">
        <v>1292</v>
      </c>
      <c r="K623" s="22"/>
      <c r="L623" s="22" t="s">
        <v>31</v>
      </c>
      <c r="M623" s="23"/>
      <c r="N623" s="24"/>
      <c r="O623" s="63"/>
      <c r="P623" s="63"/>
      <c r="Q623" s="25" t="s">
        <v>42</v>
      </c>
      <c r="R623" s="26" t="s">
        <v>43</v>
      </c>
      <c r="S623" s="26" t="s">
        <v>44</v>
      </c>
      <c r="T623" s="26" t="s">
        <v>45</v>
      </c>
      <c r="U623" s="26" t="s">
        <v>46</v>
      </c>
      <c r="V623" s="34">
        <v>0</v>
      </c>
      <c r="W623" s="31"/>
      <c r="X623" s="22">
        <v>12</v>
      </c>
      <c r="Y623" s="152" t="str">
        <f t="shared" ref="Y623:Y625" si="363">AN623</f>
        <v>A</v>
      </c>
      <c r="Z623" s="139" t="s">
        <v>2932</v>
      </c>
      <c r="AA623" s="155">
        <f>COUNTIF($Z$1:Z623,Z623)</f>
        <v>13</v>
      </c>
      <c r="AB623" s="83">
        <f t="shared" si="351"/>
        <v>27</v>
      </c>
      <c r="AC623" s="122" t="str">
        <f>VLOOKUP(Z623,'module list'!A:B,2,0)</f>
        <v>DI</v>
      </c>
      <c r="AD623" s="122"/>
      <c r="AE623" s="32"/>
      <c r="AF623" s="33" t="s">
        <v>37</v>
      </c>
      <c r="AG623" s="16" t="str">
        <f t="shared" si="343"/>
        <v>12.1.5</v>
      </c>
      <c r="AH623" s="222" t="str">
        <f t="shared" si="341"/>
        <v>PM1100A recirc. wet FG clean. wat. - in remote</v>
      </c>
      <c r="AI623" s="224"/>
      <c r="AJ623" s="16" t="str">
        <f t="shared" si="335"/>
        <v>PM1100A</v>
      </c>
      <c r="AK623" s="16" t="str">
        <f t="shared" si="344"/>
        <v>P33</v>
      </c>
      <c r="AL623" s="16" t="str">
        <f t="shared" ref="AL623:AL686" si="364">MID(D623,4,2)</f>
        <v>PM</v>
      </c>
      <c r="AM623" s="16" t="str">
        <f t="shared" si="345"/>
        <v>1100</v>
      </c>
      <c r="AN623" s="16" t="str">
        <f t="shared" si="352"/>
        <v>A</v>
      </c>
      <c r="AO623" s="16" t="str">
        <f t="shared" si="346"/>
        <v>_</v>
      </c>
      <c r="AP623" s="16">
        <f t="shared" si="347"/>
        <v>11</v>
      </c>
      <c r="AQ623" s="16" t="str">
        <f t="shared" si="362"/>
        <v>YLRE</v>
      </c>
      <c r="AR623" s="16" t="str">
        <f t="shared" si="348"/>
        <v>P33PM1100A_YLRE</v>
      </c>
      <c r="AS623" s="16" t="str">
        <f t="shared" si="349"/>
        <v>ok</v>
      </c>
      <c r="AW623" s="16" t="str">
        <f t="shared" si="354"/>
        <v/>
      </c>
      <c r="AX623" s="16" t="str">
        <f t="shared" si="355"/>
        <v/>
      </c>
      <c r="AY623" s="16">
        <f t="shared" si="350"/>
        <v>0</v>
      </c>
    </row>
    <row r="624" spans="1:51" ht="15" customHeight="1" x14ac:dyDescent="0.2">
      <c r="A624" s="16" t="str">
        <f t="shared" si="342"/>
        <v>ID-S01AP1030-00622</v>
      </c>
      <c r="B624" s="17">
        <v>622</v>
      </c>
      <c r="C624" s="17"/>
      <c r="D624" s="18" t="s">
        <v>1365</v>
      </c>
      <c r="E624" s="19" t="s">
        <v>1366</v>
      </c>
      <c r="F624" s="20"/>
      <c r="G624" s="21" t="s">
        <v>27</v>
      </c>
      <c r="H624" s="22" t="s">
        <v>28</v>
      </c>
      <c r="I624" s="23" t="s">
        <v>1281</v>
      </c>
      <c r="J624" s="22" t="s">
        <v>1292</v>
      </c>
      <c r="K624" s="22"/>
      <c r="L624" s="22" t="s">
        <v>31</v>
      </c>
      <c r="M624" s="23"/>
      <c r="N624" s="24"/>
      <c r="O624" s="63"/>
      <c r="P624" s="63"/>
      <c r="Q624" s="25" t="s">
        <v>42</v>
      </c>
      <c r="R624" s="26" t="s">
        <v>43</v>
      </c>
      <c r="S624" s="26" t="s">
        <v>44</v>
      </c>
      <c r="T624" s="26" t="s">
        <v>45</v>
      </c>
      <c r="U624" s="26" t="s">
        <v>46</v>
      </c>
      <c r="V624" s="34">
        <v>0</v>
      </c>
      <c r="W624" s="31"/>
      <c r="X624" s="22">
        <v>12</v>
      </c>
      <c r="Y624" s="152" t="str">
        <f t="shared" si="363"/>
        <v>A</v>
      </c>
      <c r="Z624" s="139" t="s">
        <v>2932</v>
      </c>
      <c r="AA624" s="155">
        <f>COUNTIF($Z$1:Z624,Z624)</f>
        <v>14</v>
      </c>
      <c r="AB624" s="83">
        <f t="shared" si="351"/>
        <v>27</v>
      </c>
      <c r="AC624" s="122" t="str">
        <f>VLOOKUP(Z624,'module list'!A:B,2,0)</f>
        <v>DI</v>
      </c>
      <c r="AD624" s="122"/>
      <c r="AE624" s="32"/>
      <c r="AF624" s="33" t="s">
        <v>37</v>
      </c>
      <c r="AG624" s="16" t="str">
        <f t="shared" si="343"/>
        <v>12.1.5</v>
      </c>
      <c r="AH624" s="222" t="str">
        <f t="shared" si="341"/>
        <v>PM1100A recirc. wet FG clean. wat. - in running</v>
      </c>
      <c r="AI624" s="224"/>
      <c r="AJ624" s="16" t="str">
        <f t="shared" si="335"/>
        <v>PM1100A</v>
      </c>
      <c r="AK624" s="16" t="str">
        <f t="shared" si="344"/>
        <v>P33</v>
      </c>
      <c r="AL624" s="16" t="str">
        <f t="shared" si="364"/>
        <v>PM</v>
      </c>
      <c r="AM624" s="16" t="str">
        <f t="shared" si="345"/>
        <v>1100</v>
      </c>
      <c r="AN624" s="16" t="str">
        <f t="shared" si="352"/>
        <v>A</v>
      </c>
      <c r="AO624" s="16" t="str">
        <f t="shared" si="346"/>
        <v>_</v>
      </c>
      <c r="AP624" s="16">
        <f t="shared" si="347"/>
        <v>11</v>
      </c>
      <c r="AQ624" s="16" t="str">
        <f t="shared" si="362"/>
        <v>YLH</v>
      </c>
      <c r="AR624" s="16" t="str">
        <f t="shared" si="348"/>
        <v>P33PM1100A_YLH</v>
      </c>
      <c r="AS624" s="16" t="str">
        <f t="shared" si="349"/>
        <v>ok</v>
      </c>
      <c r="AW624" s="16" t="str">
        <f t="shared" si="354"/>
        <v/>
      </c>
      <c r="AX624" s="16" t="str">
        <f t="shared" si="355"/>
        <v/>
      </c>
      <c r="AY624" s="16">
        <f t="shared" si="350"/>
        <v>0</v>
      </c>
    </row>
    <row r="625" spans="1:51" ht="15" customHeight="1" x14ac:dyDescent="0.2">
      <c r="A625" s="16" t="str">
        <f t="shared" si="342"/>
        <v>ID-S01AP1030-00623</v>
      </c>
      <c r="B625" s="17">
        <v>623</v>
      </c>
      <c r="C625" s="17"/>
      <c r="D625" s="18" t="s">
        <v>1367</v>
      </c>
      <c r="E625" s="19" t="s">
        <v>1368</v>
      </c>
      <c r="F625" s="20"/>
      <c r="G625" s="21" t="s">
        <v>27</v>
      </c>
      <c r="H625" s="22" t="s">
        <v>28</v>
      </c>
      <c r="I625" s="23" t="s">
        <v>1281</v>
      </c>
      <c r="J625" s="22" t="s">
        <v>1292</v>
      </c>
      <c r="K625" s="22"/>
      <c r="L625" s="22" t="s">
        <v>31</v>
      </c>
      <c r="M625" s="23"/>
      <c r="N625" s="24"/>
      <c r="O625" s="63"/>
      <c r="P625" s="63"/>
      <c r="Q625" s="25" t="s">
        <v>42</v>
      </c>
      <c r="R625" s="26" t="s">
        <v>43</v>
      </c>
      <c r="S625" s="26" t="s">
        <v>51</v>
      </c>
      <c r="T625" s="26" t="s">
        <v>45</v>
      </c>
      <c r="U625" s="26" t="s">
        <v>46</v>
      </c>
      <c r="V625" s="34">
        <v>0</v>
      </c>
      <c r="W625" s="31"/>
      <c r="X625" s="22">
        <v>12</v>
      </c>
      <c r="Y625" s="152" t="str">
        <f t="shared" si="363"/>
        <v>A</v>
      </c>
      <c r="Z625" s="139" t="s">
        <v>2932</v>
      </c>
      <c r="AA625" s="155">
        <f>COUNTIF($Z$1:Z625,Z625)</f>
        <v>15</v>
      </c>
      <c r="AB625" s="83">
        <f t="shared" si="351"/>
        <v>27</v>
      </c>
      <c r="AC625" s="122" t="str">
        <f>VLOOKUP(Z625,'module list'!A:B,2,0)</f>
        <v>DI</v>
      </c>
      <c r="AD625" s="122"/>
      <c r="AE625" s="32"/>
      <c r="AF625" s="33" t="s">
        <v>37</v>
      </c>
      <c r="AG625" s="16" t="str">
        <f t="shared" si="343"/>
        <v>12.1.5</v>
      </c>
      <c r="AH625" s="222" t="str">
        <f t="shared" si="341"/>
        <v>PM1100A recirc. wet FG clean. wat. - supply fault</v>
      </c>
      <c r="AI625" s="224"/>
      <c r="AJ625" s="16" t="str">
        <f t="shared" si="335"/>
        <v>PM1100A</v>
      </c>
      <c r="AK625" s="16" t="str">
        <f t="shared" si="344"/>
        <v>P33</v>
      </c>
      <c r="AL625" s="16" t="str">
        <f t="shared" si="364"/>
        <v>PM</v>
      </c>
      <c r="AM625" s="16" t="str">
        <f t="shared" si="345"/>
        <v>1100</v>
      </c>
      <c r="AN625" s="16" t="str">
        <f t="shared" si="352"/>
        <v>A</v>
      </c>
      <c r="AO625" s="16" t="str">
        <f t="shared" si="346"/>
        <v>_</v>
      </c>
      <c r="AP625" s="16">
        <f t="shared" si="347"/>
        <v>11</v>
      </c>
      <c r="AQ625" s="16" t="str">
        <f t="shared" si="362"/>
        <v>YSG</v>
      </c>
      <c r="AR625" s="16" t="str">
        <f t="shared" si="348"/>
        <v>P33PM1100A_YSG</v>
      </c>
      <c r="AS625" s="16" t="str">
        <f t="shared" si="349"/>
        <v>ok</v>
      </c>
      <c r="AW625" s="16" t="str">
        <f t="shared" si="354"/>
        <v/>
      </c>
      <c r="AX625" s="16" t="str">
        <f t="shared" si="355"/>
        <v/>
      </c>
      <c r="AY625" s="16">
        <f t="shared" si="350"/>
        <v>0</v>
      </c>
    </row>
    <row r="626" spans="1:51" ht="15" customHeight="1" x14ac:dyDescent="0.2">
      <c r="A626" s="16" t="str">
        <f t="shared" si="342"/>
        <v>ID-S01AP1030-00624</v>
      </c>
      <c r="B626" s="17">
        <v>624</v>
      </c>
      <c r="C626" s="17"/>
      <c r="D626" s="18" t="s">
        <v>1369</v>
      </c>
      <c r="E626" s="19" t="s">
        <v>1370</v>
      </c>
      <c r="F626" s="20"/>
      <c r="G626" s="21" t="s">
        <v>27</v>
      </c>
      <c r="H626" s="22" t="s">
        <v>28</v>
      </c>
      <c r="I626" s="23" t="s">
        <v>1281</v>
      </c>
      <c r="J626" s="22" t="s">
        <v>1292</v>
      </c>
      <c r="K626" s="22"/>
      <c r="L626" s="22" t="s">
        <v>31</v>
      </c>
      <c r="M626" s="23"/>
      <c r="N626" s="24"/>
      <c r="O626" s="63"/>
      <c r="P626" s="63"/>
      <c r="Q626" s="25" t="s">
        <v>54</v>
      </c>
      <c r="R626" s="26" t="s">
        <v>55</v>
      </c>
      <c r="S626" s="26" t="s">
        <v>44</v>
      </c>
      <c r="T626" s="26" t="s">
        <v>56</v>
      </c>
      <c r="U626" s="26" t="s">
        <v>57</v>
      </c>
      <c r="V626" s="34">
        <v>0</v>
      </c>
      <c r="W626" s="31"/>
      <c r="X626" s="22">
        <v>12</v>
      </c>
      <c r="Y626" s="152"/>
      <c r="Z626" s="139" t="s">
        <v>2948</v>
      </c>
      <c r="AA626" s="155">
        <f>COUNTIF($Z$1:Z626,Z626)</f>
        <v>15</v>
      </c>
      <c r="AB626" s="83">
        <f t="shared" si="351"/>
        <v>31</v>
      </c>
      <c r="AC626" s="122" t="str">
        <f>VLOOKUP(Z626,'module list'!A:B,2,0)</f>
        <v>DO</v>
      </c>
      <c r="AD626" s="122"/>
      <c r="AE626" s="32"/>
      <c r="AF626" s="33" t="s">
        <v>37</v>
      </c>
      <c r="AG626" s="16" t="str">
        <f t="shared" si="343"/>
        <v>12.1.5</v>
      </c>
      <c r="AH626" s="222" t="str">
        <f t="shared" si="341"/>
        <v>PM1100A recirc. wet FG clean. wat. - start/stop</v>
      </c>
      <c r="AI626" s="224"/>
      <c r="AJ626" s="16" t="str">
        <f t="shared" si="335"/>
        <v>PM1100A</v>
      </c>
      <c r="AK626" s="16" t="str">
        <f t="shared" si="344"/>
        <v>P33</v>
      </c>
      <c r="AL626" s="16" t="str">
        <f t="shared" si="364"/>
        <v>PM</v>
      </c>
      <c r="AM626" s="16" t="str">
        <f t="shared" si="345"/>
        <v>1100</v>
      </c>
      <c r="AN626" s="16" t="str">
        <f t="shared" si="352"/>
        <v>A</v>
      </c>
      <c r="AO626" s="16" t="str">
        <f t="shared" si="346"/>
        <v>_</v>
      </c>
      <c r="AP626" s="16">
        <f t="shared" si="347"/>
        <v>11</v>
      </c>
      <c r="AQ626" s="16" t="str">
        <f t="shared" si="362"/>
        <v>HSH</v>
      </c>
      <c r="AR626" s="16" t="str">
        <f t="shared" si="348"/>
        <v>P33PM1100A_HSH</v>
      </c>
      <c r="AS626" s="16" t="str">
        <f t="shared" si="349"/>
        <v>ok</v>
      </c>
      <c r="AW626" s="16" t="str">
        <f t="shared" si="354"/>
        <v/>
      </c>
      <c r="AX626" s="16" t="str">
        <f t="shared" si="355"/>
        <v/>
      </c>
      <c r="AY626" s="16">
        <f t="shared" si="350"/>
        <v>0</v>
      </c>
    </row>
    <row r="627" spans="1:51" ht="15" customHeight="1" x14ac:dyDescent="0.2">
      <c r="A627" s="16" t="str">
        <f t="shared" si="342"/>
        <v>ID-S01AP1030-00625</v>
      </c>
      <c r="B627" s="17">
        <v>625</v>
      </c>
      <c r="C627" s="17"/>
      <c r="D627" s="18" t="s">
        <v>1371</v>
      </c>
      <c r="E627" s="19" t="s">
        <v>1372</v>
      </c>
      <c r="F627" s="20"/>
      <c r="G627" s="21" t="s">
        <v>27</v>
      </c>
      <c r="H627" s="22" t="s">
        <v>28</v>
      </c>
      <c r="I627" s="23" t="s">
        <v>1281</v>
      </c>
      <c r="J627" s="22" t="s">
        <v>1292</v>
      </c>
      <c r="K627" s="22"/>
      <c r="L627" s="22" t="s">
        <v>31</v>
      </c>
      <c r="M627" s="23"/>
      <c r="N627" s="24"/>
      <c r="O627" s="63"/>
      <c r="P627" s="63"/>
      <c r="Q627" s="25" t="s">
        <v>42</v>
      </c>
      <c r="R627" s="26" t="s">
        <v>43</v>
      </c>
      <c r="S627" s="26" t="s">
        <v>44</v>
      </c>
      <c r="T627" s="26" t="s">
        <v>45</v>
      </c>
      <c r="U627" s="26" t="s">
        <v>46</v>
      </c>
      <c r="V627" s="34">
        <v>0</v>
      </c>
      <c r="W627" s="31"/>
      <c r="X627" s="22">
        <v>12</v>
      </c>
      <c r="Y627" s="152" t="str">
        <f t="shared" ref="Y627:Y629" si="365">AN627</f>
        <v>B</v>
      </c>
      <c r="Z627" s="139" t="s">
        <v>2933</v>
      </c>
      <c r="AA627" s="155">
        <f>COUNTIF($Z$1:Z627,Z627)</f>
        <v>13</v>
      </c>
      <c r="AB627" s="83">
        <f t="shared" si="351"/>
        <v>27</v>
      </c>
      <c r="AC627" s="122" t="str">
        <f>VLOOKUP(Z627,'module list'!A:B,2,0)</f>
        <v>DI</v>
      </c>
      <c r="AD627" s="122"/>
      <c r="AE627" s="32"/>
      <c r="AF627" s="33" t="s">
        <v>37</v>
      </c>
      <c r="AG627" s="16" t="str">
        <f t="shared" si="343"/>
        <v>12.1.6</v>
      </c>
      <c r="AH627" s="222" t="str">
        <f t="shared" si="341"/>
        <v>PM1100B recirc. wet FG clean. wat. - in remote</v>
      </c>
      <c r="AI627" s="224"/>
      <c r="AJ627" s="16" t="str">
        <f t="shared" si="335"/>
        <v>PM1100B</v>
      </c>
      <c r="AK627" s="16" t="str">
        <f t="shared" si="344"/>
        <v>P33</v>
      </c>
      <c r="AL627" s="16" t="str">
        <f t="shared" si="364"/>
        <v>PM</v>
      </c>
      <c r="AM627" s="16" t="str">
        <f t="shared" si="345"/>
        <v>1100</v>
      </c>
      <c r="AN627" s="16" t="str">
        <f t="shared" si="352"/>
        <v>B</v>
      </c>
      <c r="AO627" s="16" t="str">
        <f t="shared" si="346"/>
        <v>_</v>
      </c>
      <c r="AP627" s="16">
        <f t="shared" si="347"/>
        <v>11</v>
      </c>
      <c r="AQ627" s="16" t="str">
        <f t="shared" si="362"/>
        <v>YLRE</v>
      </c>
      <c r="AR627" s="16" t="str">
        <f t="shared" si="348"/>
        <v>P33PM1100B_YLRE</v>
      </c>
      <c r="AS627" s="16" t="str">
        <f t="shared" si="349"/>
        <v>ok</v>
      </c>
      <c r="AW627" s="16" t="str">
        <f t="shared" si="354"/>
        <v/>
      </c>
      <c r="AX627" s="16" t="str">
        <f t="shared" si="355"/>
        <v/>
      </c>
      <c r="AY627" s="16">
        <f t="shared" si="350"/>
        <v>0</v>
      </c>
    </row>
    <row r="628" spans="1:51" ht="15" customHeight="1" x14ac:dyDescent="0.2">
      <c r="A628" s="16" t="str">
        <f t="shared" si="342"/>
        <v>ID-S01AP1030-00626</v>
      </c>
      <c r="B628" s="17">
        <v>626</v>
      </c>
      <c r="C628" s="17"/>
      <c r="D628" s="18" t="s">
        <v>1373</v>
      </c>
      <c r="E628" s="19" t="s">
        <v>1374</v>
      </c>
      <c r="F628" s="20"/>
      <c r="G628" s="21" t="s">
        <v>27</v>
      </c>
      <c r="H628" s="22" t="s">
        <v>28</v>
      </c>
      <c r="I628" s="23" t="s">
        <v>1281</v>
      </c>
      <c r="J628" s="22" t="s">
        <v>1292</v>
      </c>
      <c r="K628" s="22"/>
      <c r="L628" s="22" t="s">
        <v>31</v>
      </c>
      <c r="M628" s="23"/>
      <c r="N628" s="24"/>
      <c r="O628" s="63"/>
      <c r="P628" s="63"/>
      <c r="Q628" s="25" t="s">
        <v>42</v>
      </c>
      <c r="R628" s="26" t="s">
        <v>43</v>
      </c>
      <c r="S628" s="26" t="s">
        <v>44</v>
      </c>
      <c r="T628" s="26" t="s">
        <v>45</v>
      </c>
      <c r="U628" s="26" t="s">
        <v>46</v>
      </c>
      <c r="V628" s="34">
        <v>0</v>
      </c>
      <c r="W628" s="31"/>
      <c r="X628" s="22">
        <v>12</v>
      </c>
      <c r="Y628" s="152" t="str">
        <f t="shared" si="365"/>
        <v>B</v>
      </c>
      <c r="Z628" s="139" t="s">
        <v>2933</v>
      </c>
      <c r="AA628" s="155">
        <f>COUNTIF($Z$1:Z628,Z628)</f>
        <v>14</v>
      </c>
      <c r="AB628" s="83">
        <f t="shared" si="351"/>
        <v>27</v>
      </c>
      <c r="AC628" s="122" t="str">
        <f>VLOOKUP(Z628,'module list'!A:B,2,0)</f>
        <v>DI</v>
      </c>
      <c r="AD628" s="122"/>
      <c r="AE628" s="32"/>
      <c r="AF628" s="33" t="s">
        <v>37</v>
      </c>
      <c r="AG628" s="16" t="str">
        <f t="shared" si="343"/>
        <v>12.1.6</v>
      </c>
      <c r="AH628" s="222" t="str">
        <f t="shared" si="341"/>
        <v>PM1100B recirc. wet FG clean. wat. - in running</v>
      </c>
      <c r="AI628" s="224"/>
      <c r="AJ628" s="16" t="str">
        <f t="shared" ref="AJ628:AJ691" si="366">LEFT(AH628,FIND(" ",AH628)-1)</f>
        <v>PM1100B</v>
      </c>
      <c r="AK628" s="16" t="str">
        <f t="shared" si="344"/>
        <v>P33</v>
      </c>
      <c r="AL628" s="16" t="str">
        <f t="shared" si="364"/>
        <v>PM</v>
      </c>
      <c r="AM628" s="16" t="str">
        <f t="shared" si="345"/>
        <v>1100</v>
      </c>
      <c r="AN628" s="16" t="str">
        <f t="shared" si="352"/>
        <v>B</v>
      </c>
      <c r="AO628" s="16" t="str">
        <f t="shared" si="346"/>
        <v>_</v>
      </c>
      <c r="AP628" s="16">
        <f t="shared" si="347"/>
        <v>11</v>
      </c>
      <c r="AQ628" s="16" t="str">
        <f t="shared" si="362"/>
        <v>YLH</v>
      </c>
      <c r="AR628" s="16" t="str">
        <f t="shared" si="348"/>
        <v>P33PM1100B_YLH</v>
      </c>
      <c r="AS628" s="16" t="str">
        <f t="shared" si="349"/>
        <v>ok</v>
      </c>
      <c r="AW628" s="16" t="str">
        <f t="shared" si="354"/>
        <v/>
      </c>
      <c r="AX628" s="16" t="str">
        <f t="shared" si="355"/>
        <v/>
      </c>
      <c r="AY628" s="16">
        <f t="shared" si="350"/>
        <v>0</v>
      </c>
    </row>
    <row r="629" spans="1:51" ht="15" customHeight="1" x14ac:dyDescent="0.2">
      <c r="A629" s="16" t="str">
        <f t="shared" si="342"/>
        <v>ID-S01AP1030-00627</v>
      </c>
      <c r="B629" s="17">
        <v>627</v>
      </c>
      <c r="C629" s="17"/>
      <c r="D629" s="18" t="s">
        <v>1375</v>
      </c>
      <c r="E629" s="19" t="s">
        <v>1376</v>
      </c>
      <c r="F629" s="20"/>
      <c r="G629" s="21" t="s">
        <v>27</v>
      </c>
      <c r="H629" s="22" t="s">
        <v>28</v>
      </c>
      <c r="I629" s="23" t="s">
        <v>1281</v>
      </c>
      <c r="J629" s="22" t="s">
        <v>1292</v>
      </c>
      <c r="K629" s="22"/>
      <c r="L629" s="22" t="s">
        <v>31</v>
      </c>
      <c r="M629" s="23"/>
      <c r="N629" s="24"/>
      <c r="O629" s="63"/>
      <c r="P629" s="63"/>
      <c r="Q629" s="25" t="s">
        <v>42</v>
      </c>
      <c r="R629" s="26" t="s">
        <v>43</v>
      </c>
      <c r="S629" s="26" t="s">
        <v>51</v>
      </c>
      <c r="T629" s="26" t="s">
        <v>45</v>
      </c>
      <c r="U629" s="26" t="s">
        <v>46</v>
      </c>
      <c r="V629" s="34">
        <v>0</v>
      </c>
      <c r="W629" s="31"/>
      <c r="X629" s="22">
        <v>12</v>
      </c>
      <c r="Y629" s="152" t="str">
        <f t="shared" si="365"/>
        <v>B</v>
      </c>
      <c r="Z629" s="139" t="s">
        <v>2933</v>
      </c>
      <c r="AA629" s="155">
        <f>COUNTIF($Z$1:Z629,Z629)</f>
        <v>15</v>
      </c>
      <c r="AB629" s="83">
        <f t="shared" si="351"/>
        <v>27</v>
      </c>
      <c r="AC629" s="122" t="str">
        <f>VLOOKUP(Z629,'module list'!A:B,2,0)</f>
        <v>DI</v>
      </c>
      <c r="AD629" s="122"/>
      <c r="AE629" s="32"/>
      <c r="AF629" s="33" t="s">
        <v>37</v>
      </c>
      <c r="AG629" s="16" t="str">
        <f t="shared" si="343"/>
        <v>12.1.6</v>
      </c>
      <c r="AH629" s="222" t="str">
        <f t="shared" si="341"/>
        <v>PM1100B recirc. wet FG clean. wat. - supply fault</v>
      </c>
      <c r="AI629" s="224"/>
      <c r="AJ629" s="16" t="str">
        <f t="shared" si="366"/>
        <v>PM1100B</v>
      </c>
      <c r="AK629" s="16" t="str">
        <f t="shared" si="344"/>
        <v>P33</v>
      </c>
      <c r="AL629" s="16" t="str">
        <f t="shared" si="364"/>
        <v>PM</v>
      </c>
      <c r="AM629" s="16" t="str">
        <f t="shared" si="345"/>
        <v>1100</v>
      </c>
      <c r="AN629" s="16" t="str">
        <f t="shared" si="352"/>
        <v>B</v>
      </c>
      <c r="AO629" s="16" t="str">
        <f t="shared" si="346"/>
        <v>_</v>
      </c>
      <c r="AP629" s="16">
        <f t="shared" si="347"/>
        <v>11</v>
      </c>
      <c r="AQ629" s="16" t="str">
        <f t="shared" si="362"/>
        <v>YSG</v>
      </c>
      <c r="AR629" s="16" t="str">
        <f t="shared" si="348"/>
        <v>P33PM1100B_YSG</v>
      </c>
      <c r="AS629" s="16" t="str">
        <f t="shared" si="349"/>
        <v>ok</v>
      </c>
      <c r="AW629" s="16" t="str">
        <f t="shared" si="354"/>
        <v/>
      </c>
      <c r="AX629" s="16" t="str">
        <f t="shared" si="355"/>
        <v/>
      </c>
      <c r="AY629" s="16">
        <f t="shared" si="350"/>
        <v>0</v>
      </c>
    </row>
    <row r="630" spans="1:51" ht="15" customHeight="1" x14ac:dyDescent="0.2">
      <c r="A630" s="16" t="str">
        <f t="shared" si="342"/>
        <v>ID-S01AP1030-00628</v>
      </c>
      <c r="B630" s="17">
        <v>628</v>
      </c>
      <c r="C630" s="17"/>
      <c r="D630" s="18" t="s">
        <v>1377</v>
      </c>
      <c r="E630" s="19" t="s">
        <v>1378</v>
      </c>
      <c r="F630" s="20"/>
      <c r="G630" s="21" t="s">
        <v>27</v>
      </c>
      <c r="H630" s="22" t="s">
        <v>28</v>
      </c>
      <c r="I630" s="23" t="s">
        <v>1281</v>
      </c>
      <c r="J630" s="22" t="s">
        <v>1292</v>
      </c>
      <c r="K630" s="22"/>
      <c r="L630" s="22" t="s">
        <v>31</v>
      </c>
      <c r="M630" s="23"/>
      <c r="N630" s="24"/>
      <c r="O630" s="63"/>
      <c r="P630" s="63"/>
      <c r="Q630" s="25" t="s">
        <v>54</v>
      </c>
      <c r="R630" s="26" t="s">
        <v>55</v>
      </c>
      <c r="S630" s="26" t="s">
        <v>44</v>
      </c>
      <c r="T630" s="26" t="s">
        <v>56</v>
      </c>
      <c r="U630" s="26" t="s">
        <v>57</v>
      </c>
      <c r="V630" s="34">
        <v>0</v>
      </c>
      <c r="W630" s="31"/>
      <c r="X630" s="22">
        <v>12</v>
      </c>
      <c r="Y630" s="152"/>
      <c r="Z630" s="139" t="s">
        <v>2948</v>
      </c>
      <c r="AA630" s="155">
        <f>COUNTIF($Z$1:Z630,Z630)</f>
        <v>16</v>
      </c>
      <c r="AB630" s="83">
        <f t="shared" si="351"/>
        <v>31</v>
      </c>
      <c r="AC630" s="122" t="str">
        <f>VLOOKUP(Z630,'module list'!A:B,2,0)</f>
        <v>DO</v>
      </c>
      <c r="AD630" s="122"/>
      <c r="AE630" s="32"/>
      <c r="AF630" s="33" t="s">
        <v>37</v>
      </c>
      <c r="AG630" s="16" t="str">
        <f t="shared" si="343"/>
        <v>12.1.5</v>
      </c>
      <c r="AH630" s="222" t="str">
        <f t="shared" si="341"/>
        <v>PM1100B recirc. wet FG clean. wat. - start/stop</v>
      </c>
      <c r="AI630" s="224"/>
      <c r="AJ630" s="16" t="str">
        <f t="shared" si="366"/>
        <v>PM1100B</v>
      </c>
      <c r="AK630" s="16" t="str">
        <f t="shared" si="344"/>
        <v>P33</v>
      </c>
      <c r="AL630" s="16" t="str">
        <f t="shared" si="364"/>
        <v>PM</v>
      </c>
      <c r="AM630" s="16" t="str">
        <f t="shared" si="345"/>
        <v>1100</v>
      </c>
      <c r="AN630" s="16" t="str">
        <f t="shared" si="352"/>
        <v>B</v>
      </c>
      <c r="AO630" s="16" t="str">
        <f t="shared" si="346"/>
        <v>_</v>
      </c>
      <c r="AP630" s="16">
        <f t="shared" si="347"/>
        <v>11</v>
      </c>
      <c r="AQ630" s="16" t="str">
        <f t="shared" si="362"/>
        <v>HSH</v>
      </c>
      <c r="AR630" s="16" t="str">
        <f t="shared" si="348"/>
        <v>P33PM1100B_HSH</v>
      </c>
      <c r="AS630" s="16" t="str">
        <f t="shared" si="349"/>
        <v>ok</v>
      </c>
      <c r="AW630" s="16" t="str">
        <f t="shared" si="354"/>
        <v/>
      </c>
      <c r="AX630" s="16" t="str">
        <f t="shared" si="355"/>
        <v/>
      </c>
      <c r="AY630" s="16">
        <f t="shared" si="350"/>
        <v>0</v>
      </c>
    </row>
    <row r="631" spans="1:51" ht="15" customHeight="1" x14ac:dyDescent="0.2">
      <c r="A631" s="16" t="str">
        <f t="shared" si="342"/>
        <v>ID-S01AP1030-00629</v>
      </c>
      <c r="B631" s="17">
        <v>629</v>
      </c>
      <c r="C631" s="17"/>
      <c r="D631" s="18" t="s">
        <v>1379</v>
      </c>
      <c r="E631" s="19" t="s">
        <v>1380</v>
      </c>
      <c r="F631" s="20"/>
      <c r="G631" s="21" t="s">
        <v>27</v>
      </c>
      <c r="H631" s="22" t="s">
        <v>28</v>
      </c>
      <c r="I631" s="23" t="s">
        <v>1311</v>
      </c>
      <c r="J631" s="22" t="s">
        <v>1292</v>
      </c>
      <c r="K631" s="22"/>
      <c r="L631" s="22" t="s">
        <v>31</v>
      </c>
      <c r="M631" s="23"/>
      <c r="N631" s="24"/>
      <c r="O631" s="63"/>
      <c r="P631" s="63"/>
      <c r="Q631" s="25" t="s">
        <v>42</v>
      </c>
      <c r="R631" s="26" t="s">
        <v>43</v>
      </c>
      <c r="S631" s="26" t="s">
        <v>44</v>
      </c>
      <c r="T631" s="26" t="s">
        <v>45</v>
      </c>
      <c r="U631" s="26" t="s">
        <v>46</v>
      </c>
      <c r="V631" s="34">
        <v>0</v>
      </c>
      <c r="W631" s="31"/>
      <c r="X631" s="22">
        <v>12</v>
      </c>
      <c r="Y631" s="152" t="str">
        <f t="shared" ref="Y631:Y633" si="367">AN631</f>
        <v>A</v>
      </c>
      <c r="Z631" s="139" t="s">
        <v>2932</v>
      </c>
      <c r="AA631" s="155">
        <f>COUNTIF($Z$1:Z631,Z631)</f>
        <v>16</v>
      </c>
      <c r="AB631" s="83">
        <f t="shared" si="351"/>
        <v>27</v>
      </c>
      <c r="AC631" s="122" t="str">
        <f>VLOOKUP(Z631,'module list'!A:B,2,0)</f>
        <v>DI</v>
      </c>
      <c r="AD631" s="122"/>
      <c r="AE631" s="32"/>
      <c r="AF631" s="33" t="s">
        <v>37</v>
      </c>
      <c r="AG631" s="16" t="str">
        <f t="shared" si="343"/>
        <v>12.1.5</v>
      </c>
      <c r="AH631" s="222" t="str">
        <f t="shared" si="341"/>
        <v>PM1150A recirc. wet FG clean. sod.hydr. - in remote</v>
      </c>
      <c r="AI631" s="224"/>
      <c r="AJ631" s="16" t="str">
        <f t="shared" si="366"/>
        <v>PM1150A</v>
      </c>
      <c r="AK631" s="16" t="str">
        <f t="shared" si="344"/>
        <v>P33</v>
      </c>
      <c r="AL631" s="16" t="str">
        <f t="shared" si="364"/>
        <v>PM</v>
      </c>
      <c r="AM631" s="16" t="str">
        <f t="shared" si="345"/>
        <v>1150</v>
      </c>
      <c r="AN631" s="16" t="str">
        <f t="shared" si="352"/>
        <v>A</v>
      </c>
      <c r="AO631" s="16" t="str">
        <f t="shared" si="346"/>
        <v>_</v>
      </c>
      <c r="AP631" s="16">
        <f t="shared" si="347"/>
        <v>11</v>
      </c>
      <c r="AQ631" s="16" t="str">
        <f t="shared" si="362"/>
        <v>YLRE</v>
      </c>
      <c r="AR631" s="16" t="str">
        <f t="shared" si="348"/>
        <v>P33PM1150A_YLRE</v>
      </c>
      <c r="AS631" s="16" t="str">
        <f t="shared" si="349"/>
        <v>ok</v>
      </c>
      <c r="AW631" s="16" t="str">
        <f t="shared" si="354"/>
        <v/>
      </c>
      <c r="AX631" s="16" t="str">
        <f t="shared" si="355"/>
        <v/>
      </c>
      <c r="AY631" s="16">
        <f t="shared" si="350"/>
        <v>0</v>
      </c>
    </row>
    <row r="632" spans="1:51" ht="15" customHeight="1" x14ac:dyDescent="0.2">
      <c r="A632" s="16" t="str">
        <f t="shared" si="342"/>
        <v>ID-S01AP1030-00630</v>
      </c>
      <c r="B632" s="17">
        <v>630</v>
      </c>
      <c r="C632" s="17"/>
      <c r="D632" s="18" t="s">
        <v>1381</v>
      </c>
      <c r="E632" s="19" t="s">
        <v>1382</v>
      </c>
      <c r="F632" s="20"/>
      <c r="G632" s="21" t="s">
        <v>27</v>
      </c>
      <c r="H632" s="22" t="s">
        <v>28</v>
      </c>
      <c r="I632" s="23" t="s">
        <v>1311</v>
      </c>
      <c r="J632" s="22" t="s">
        <v>1292</v>
      </c>
      <c r="K632" s="22"/>
      <c r="L632" s="22" t="s">
        <v>31</v>
      </c>
      <c r="M632" s="23"/>
      <c r="N632" s="24"/>
      <c r="O632" s="63"/>
      <c r="P632" s="63"/>
      <c r="Q632" s="25" t="s">
        <v>42</v>
      </c>
      <c r="R632" s="26" t="s">
        <v>43</v>
      </c>
      <c r="S632" s="26" t="s">
        <v>44</v>
      </c>
      <c r="T632" s="26" t="s">
        <v>45</v>
      </c>
      <c r="U632" s="26" t="s">
        <v>46</v>
      </c>
      <c r="V632" s="34">
        <v>0</v>
      </c>
      <c r="W632" s="31"/>
      <c r="X632" s="22">
        <v>12</v>
      </c>
      <c r="Y632" s="152" t="str">
        <f t="shared" si="367"/>
        <v>A</v>
      </c>
      <c r="Z632" s="139" t="s">
        <v>2932</v>
      </c>
      <c r="AA632" s="155">
        <f>COUNTIF($Z$1:Z632,Z632)</f>
        <v>17</v>
      </c>
      <c r="AB632" s="83">
        <f t="shared" si="351"/>
        <v>27</v>
      </c>
      <c r="AC632" s="122" t="str">
        <f>VLOOKUP(Z632,'module list'!A:B,2,0)</f>
        <v>DI</v>
      </c>
      <c r="AD632" s="122"/>
      <c r="AE632" s="32"/>
      <c r="AF632" s="33" t="s">
        <v>37</v>
      </c>
      <c r="AG632" s="16" t="str">
        <f t="shared" si="343"/>
        <v>12.1.5</v>
      </c>
      <c r="AH632" s="222" t="str">
        <f t="shared" si="341"/>
        <v>PM1150A recirc. wet FG clean. sod.hydr. - in running</v>
      </c>
      <c r="AI632" s="224"/>
      <c r="AJ632" s="16" t="str">
        <f t="shared" si="366"/>
        <v>PM1150A</v>
      </c>
      <c r="AK632" s="16" t="str">
        <f t="shared" si="344"/>
        <v>P33</v>
      </c>
      <c r="AL632" s="16" t="str">
        <f t="shared" si="364"/>
        <v>PM</v>
      </c>
      <c r="AM632" s="16" t="str">
        <f t="shared" si="345"/>
        <v>1150</v>
      </c>
      <c r="AN632" s="16" t="str">
        <f t="shared" si="352"/>
        <v>A</v>
      </c>
      <c r="AO632" s="16" t="str">
        <f t="shared" si="346"/>
        <v>_</v>
      </c>
      <c r="AP632" s="16">
        <f t="shared" si="347"/>
        <v>11</v>
      </c>
      <c r="AQ632" s="16" t="str">
        <f t="shared" si="362"/>
        <v>YLH</v>
      </c>
      <c r="AR632" s="16" t="str">
        <f t="shared" si="348"/>
        <v>P33PM1150A_YLH</v>
      </c>
      <c r="AS632" s="16" t="str">
        <f t="shared" si="349"/>
        <v>ok</v>
      </c>
      <c r="AW632" s="16" t="str">
        <f t="shared" si="354"/>
        <v/>
      </c>
      <c r="AX632" s="16" t="str">
        <f t="shared" si="355"/>
        <v/>
      </c>
      <c r="AY632" s="16">
        <f t="shared" si="350"/>
        <v>0</v>
      </c>
    </row>
    <row r="633" spans="1:51" ht="15" customHeight="1" x14ac:dyDescent="0.2">
      <c r="A633" s="16" t="str">
        <f t="shared" si="342"/>
        <v>ID-S01AP1030-00631</v>
      </c>
      <c r="B633" s="17">
        <v>631</v>
      </c>
      <c r="C633" s="17"/>
      <c r="D633" s="18" t="s">
        <v>1383</v>
      </c>
      <c r="E633" s="19" t="s">
        <v>1384</v>
      </c>
      <c r="F633" s="20"/>
      <c r="G633" s="21" t="s">
        <v>27</v>
      </c>
      <c r="H633" s="22" t="s">
        <v>28</v>
      </c>
      <c r="I633" s="23" t="s">
        <v>1311</v>
      </c>
      <c r="J633" s="22" t="s">
        <v>1292</v>
      </c>
      <c r="K633" s="22"/>
      <c r="L633" s="22" t="s">
        <v>31</v>
      </c>
      <c r="M633" s="23"/>
      <c r="N633" s="24"/>
      <c r="O633" s="63"/>
      <c r="P633" s="63"/>
      <c r="Q633" s="25" t="s">
        <v>42</v>
      </c>
      <c r="R633" s="26" t="s">
        <v>43</v>
      </c>
      <c r="S633" s="26" t="s">
        <v>51</v>
      </c>
      <c r="T633" s="26" t="s">
        <v>45</v>
      </c>
      <c r="U633" s="26" t="s">
        <v>46</v>
      </c>
      <c r="V633" s="34">
        <v>0</v>
      </c>
      <c r="W633" s="31"/>
      <c r="X633" s="22">
        <v>12</v>
      </c>
      <c r="Y633" s="152" t="str">
        <f t="shared" si="367"/>
        <v>A</v>
      </c>
      <c r="Z633" s="139" t="s">
        <v>2932</v>
      </c>
      <c r="AA633" s="155">
        <f>COUNTIF($Z$1:Z633,Z633)</f>
        <v>18</v>
      </c>
      <c r="AB633" s="83">
        <f t="shared" si="351"/>
        <v>27</v>
      </c>
      <c r="AC633" s="122" t="str">
        <f>VLOOKUP(Z633,'module list'!A:B,2,0)</f>
        <v>DI</v>
      </c>
      <c r="AD633" s="122"/>
      <c r="AE633" s="32"/>
      <c r="AF633" s="33" t="s">
        <v>37</v>
      </c>
      <c r="AG633" s="16" t="str">
        <f t="shared" si="343"/>
        <v>12.1.5</v>
      </c>
      <c r="AH633" s="222" t="str">
        <f t="shared" si="341"/>
        <v>PM1150A recirc. wet FG clean. sod.hydr. - supply fault</v>
      </c>
      <c r="AI633" s="224"/>
      <c r="AJ633" s="16" t="str">
        <f t="shared" si="366"/>
        <v>PM1150A</v>
      </c>
      <c r="AK633" s="16" t="str">
        <f t="shared" si="344"/>
        <v>P33</v>
      </c>
      <c r="AL633" s="16" t="str">
        <f t="shared" si="364"/>
        <v>PM</v>
      </c>
      <c r="AM633" s="16" t="str">
        <f t="shared" si="345"/>
        <v>1150</v>
      </c>
      <c r="AN633" s="16" t="str">
        <f t="shared" si="352"/>
        <v>A</v>
      </c>
      <c r="AO633" s="16" t="str">
        <f t="shared" si="346"/>
        <v>_</v>
      </c>
      <c r="AP633" s="16">
        <f t="shared" si="347"/>
        <v>11</v>
      </c>
      <c r="AQ633" s="16" t="str">
        <f t="shared" si="362"/>
        <v>YSG</v>
      </c>
      <c r="AR633" s="16" t="str">
        <f t="shared" si="348"/>
        <v>P33PM1150A_YSG</v>
      </c>
      <c r="AS633" s="16" t="str">
        <f t="shared" si="349"/>
        <v>ok</v>
      </c>
      <c r="AW633" s="16" t="str">
        <f t="shared" si="354"/>
        <v/>
      </c>
      <c r="AX633" s="16" t="str">
        <f t="shared" si="355"/>
        <v/>
      </c>
      <c r="AY633" s="16">
        <f t="shared" si="350"/>
        <v>0</v>
      </c>
    </row>
    <row r="634" spans="1:51" ht="15" customHeight="1" x14ac:dyDescent="0.2">
      <c r="A634" s="16" t="str">
        <f t="shared" si="342"/>
        <v>ID-S01AP1030-00632</v>
      </c>
      <c r="B634" s="17">
        <v>632</v>
      </c>
      <c r="C634" s="17"/>
      <c r="D634" s="18" t="s">
        <v>1385</v>
      </c>
      <c r="E634" s="19" t="s">
        <v>1386</v>
      </c>
      <c r="F634" s="20"/>
      <c r="G634" s="21" t="s">
        <v>27</v>
      </c>
      <c r="H634" s="22" t="s">
        <v>28</v>
      </c>
      <c r="I634" s="23" t="s">
        <v>1311</v>
      </c>
      <c r="J634" s="22" t="s">
        <v>1292</v>
      </c>
      <c r="K634" s="22"/>
      <c r="L634" s="22" t="s">
        <v>31</v>
      </c>
      <c r="M634" s="23"/>
      <c r="N634" s="24"/>
      <c r="O634" s="63"/>
      <c r="P634" s="63"/>
      <c r="Q634" s="25" t="s">
        <v>54</v>
      </c>
      <c r="R634" s="26" t="s">
        <v>55</v>
      </c>
      <c r="S634" s="26" t="s">
        <v>44</v>
      </c>
      <c r="T634" s="26" t="s">
        <v>56</v>
      </c>
      <c r="U634" s="26" t="s">
        <v>57</v>
      </c>
      <c r="V634" s="34">
        <v>0</v>
      </c>
      <c r="W634" s="31"/>
      <c r="X634" s="22">
        <v>12</v>
      </c>
      <c r="Y634" s="152"/>
      <c r="Z634" s="139" t="s">
        <v>2948</v>
      </c>
      <c r="AA634" s="155">
        <f>COUNTIF($Z$1:Z634,Z634)</f>
        <v>17</v>
      </c>
      <c r="AB634" s="83">
        <f t="shared" si="351"/>
        <v>31</v>
      </c>
      <c r="AC634" s="122" t="str">
        <f>VLOOKUP(Z634,'module list'!A:B,2,0)</f>
        <v>DO</v>
      </c>
      <c r="AD634" s="122"/>
      <c r="AE634" s="32"/>
      <c r="AF634" s="33" t="s">
        <v>37</v>
      </c>
      <c r="AG634" s="16" t="str">
        <f t="shared" si="343"/>
        <v>12.1.5</v>
      </c>
      <c r="AH634" s="222" t="str">
        <f t="shared" si="341"/>
        <v>PM1150A recirc. wet FG clean. sod.hydr. - start/stop</v>
      </c>
      <c r="AI634" s="224"/>
      <c r="AJ634" s="16" t="str">
        <f t="shared" si="366"/>
        <v>PM1150A</v>
      </c>
      <c r="AK634" s="16" t="str">
        <f t="shared" si="344"/>
        <v>P33</v>
      </c>
      <c r="AL634" s="16" t="str">
        <f t="shared" si="364"/>
        <v>PM</v>
      </c>
      <c r="AM634" s="16" t="str">
        <f t="shared" si="345"/>
        <v>1150</v>
      </c>
      <c r="AN634" s="16" t="str">
        <f t="shared" si="352"/>
        <v>A</v>
      </c>
      <c r="AO634" s="16" t="str">
        <f t="shared" si="346"/>
        <v>_</v>
      </c>
      <c r="AP634" s="16">
        <f t="shared" si="347"/>
        <v>11</v>
      </c>
      <c r="AQ634" s="16" t="str">
        <f t="shared" si="362"/>
        <v>HSH</v>
      </c>
      <c r="AR634" s="16" t="str">
        <f t="shared" si="348"/>
        <v>P33PM1150A_HSH</v>
      </c>
      <c r="AS634" s="16" t="str">
        <f t="shared" si="349"/>
        <v>ok</v>
      </c>
      <c r="AW634" s="16" t="str">
        <f t="shared" si="354"/>
        <v/>
      </c>
      <c r="AX634" s="16" t="str">
        <f t="shared" si="355"/>
        <v/>
      </c>
      <c r="AY634" s="16">
        <f t="shared" si="350"/>
        <v>0</v>
      </c>
    </row>
    <row r="635" spans="1:51" ht="15" customHeight="1" x14ac:dyDescent="0.2">
      <c r="A635" s="16" t="str">
        <f t="shared" si="342"/>
        <v>ID-S01AP1030-00633</v>
      </c>
      <c r="B635" s="17">
        <v>633</v>
      </c>
      <c r="C635" s="17"/>
      <c r="D635" s="18" t="s">
        <v>1387</v>
      </c>
      <c r="E635" s="19" t="s">
        <v>1388</v>
      </c>
      <c r="F635" s="20"/>
      <c r="G635" s="21" t="s">
        <v>27</v>
      </c>
      <c r="H635" s="22" t="s">
        <v>28</v>
      </c>
      <c r="I635" s="23" t="s">
        <v>1311</v>
      </c>
      <c r="J635" s="22" t="s">
        <v>1292</v>
      </c>
      <c r="K635" s="22"/>
      <c r="L635" s="22" t="s">
        <v>31</v>
      </c>
      <c r="M635" s="23"/>
      <c r="N635" s="24"/>
      <c r="O635" s="63"/>
      <c r="P635" s="63"/>
      <c r="Q635" s="25" t="s">
        <v>42</v>
      </c>
      <c r="R635" s="26" t="s">
        <v>43</v>
      </c>
      <c r="S635" s="26" t="s">
        <v>44</v>
      </c>
      <c r="T635" s="26" t="s">
        <v>45</v>
      </c>
      <c r="U635" s="26" t="s">
        <v>46</v>
      </c>
      <c r="V635" s="34">
        <v>0</v>
      </c>
      <c r="W635" s="31"/>
      <c r="X635" s="22">
        <v>12</v>
      </c>
      <c r="Y635" s="152" t="str">
        <f t="shared" ref="Y635:Y637" si="368">AN635</f>
        <v>B</v>
      </c>
      <c r="Z635" s="139" t="s">
        <v>2933</v>
      </c>
      <c r="AA635" s="155">
        <f>COUNTIF($Z$1:Z635,Z635)</f>
        <v>16</v>
      </c>
      <c r="AB635" s="83">
        <f t="shared" si="351"/>
        <v>27</v>
      </c>
      <c r="AC635" s="122" t="str">
        <f>VLOOKUP(Z635,'module list'!A:B,2,0)</f>
        <v>DI</v>
      </c>
      <c r="AD635" s="122"/>
      <c r="AE635" s="32"/>
      <c r="AF635" s="33" t="s">
        <v>37</v>
      </c>
      <c r="AG635" s="16" t="str">
        <f t="shared" si="343"/>
        <v>12.1.6</v>
      </c>
      <c r="AH635" s="222" t="str">
        <f t="shared" si="341"/>
        <v>PM1150B recirc. wet FG clean. sod.hydr. - in remote</v>
      </c>
      <c r="AI635" s="224"/>
      <c r="AJ635" s="16" t="str">
        <f t="shared" si="366"/>
        <v>PM1150B</v>
      </c>
      <c r="AK635" s="16" t="str">
        <f t="shared" si="344"/>
        <v>P33</v>
      </c>
      <c r="AL635" s="16" t="str">
        <f t="shared" si="364"/>
        <v>PM</v>
      </c>
      <c r="AM635" s="16" t="str">
        <f t="shared" si="345"/>
        <v>1150</v>
      </c>
      <c r="AN635" s="16" t="str">
        <f t="shared" si="352"/>
        <v>B</v>
      </c>
      <c r="AO635" s="16" t="str">
        <f t="shared" si="346"/>
        <v>_</v>
      </c>
      <c r="AP635" s="16">
        <f t="shared" si="347"/>
        <v>11</v>
      </c>
      <c r="AQ635" s="16" t="str">
        <f t="shared" si="362"/>
        <v>YLRE</v>
      </c>
      <c r="AR635" s="16" t="str">
        <f t="shared" si="348"/>
        <v>P33PM1150B_YLRE</v>
      </c>
      <c r="AS635" s="16" t="str">
        <f t="shared" si="349"/>
        <v>ok</v>
      </c>
      <c r="AW635" s="16" t="str">
        <f t="shared" si="354"/>
        <v/>
      </c>
      <c r="AX635" s="16" t="str">
        <f t="shared" si="355"/>
        <v/>
      </c>
      <c r="AY635" s="16">
        <f t="shared" si="350"/>
        <v>0</v>
      </c>
    </row>
    <row r="636" spans="1:51" ht="15" customHeight="1" x14ac:dyDescent="0.2">
      <c r="A636" s="16" t="str">
        <f t="shared" si="342"/>
        <v>ID-S01AP1030-00634</v>
      </c>
      <c r="B636" s="17">
        <v>634</v>
      </c>
      <c r="C636" s="17"/>
      <c r="D636" s="18" t="s">
        <v>1389</v>
      </c>
      <c r="E636" s="19" t="s">
        <v>1390</v>
      </c>
      <c r="F636" s="20"/>
      <c r="G636" s="21" t="s">
        <v>27</v>
      </c>
      <c r="H636" s="22" t="s">
        <v>28</v>
      </c>
      <c r="I636" s="23" t="s">
        <v>1311</v>
      </c>
      <c r="J636" s="22" t="s">
        <v>1292</v>
      </c>
      <c r="K636" s="22"/>
      <c r="L636" s="22" t="s">
        <v>31</v>
      </c>
      <c r="M636" s="23"/>
      <c r="N636" s="24"/>
      <c r="O636" s="63"/>
      <c r="P636" s="63"/>
      <c r="Q636" s="25" t="s">
        <v>42</v>
      </c>
      <c r="R636" s="26" t="s">
        <v>43</v>
      </c>
      <c r="S636" s="26" t="s">
        <v>44</v>
      </c>
      <c r="T636" s="26" t="s">
        <v>45</v>
      </c>
      <c r="U636" s="26" t="s">
        <v>46</v>
      </c>
      <c r="V636" s="34">
        <v>0</v>
      </c>
      <c r="W636" s="31"/>
      <c r="X636" s="22">
        <v>12</v>
      </c>
      <c r="Y636" s="152" t="str">
        <f t="shared" si="368"/>
        <v>B</v>
      </c>
      <c r="Z636" s="139" t="s">
        <v>2933</v>
      </c>
      <c r="AA636" s="155">
        <f>COUNTIF($Z$1:Z636,Z636)</f>
        <v>17</v>
      </c>
      <c r="AB636" s="83">
        <f t="shared" si="351"/>
        <v>27</v>
      </c>
      <c r="AC636" s="122" t="str">
        <f>VLOOKUP(Z636,'module list'!A:B,2,0)</f>
        <v>DI</v>
      </c>
      <c r="AD636" s="122"/>
      <c r="AE636" s="32"/>
      <c r="AF636" s="33" t="s">
        <v>37</v>
      </c>
      <c r="AG636" s="16" t="str">
        <f t="shared" si="343"/>
        <v>12.1.6</v>
      </c>
      <c r="AH636" s="222" t="str">
        <f t="shared" si="341"/>
        <v>PM1150B recirc. wet FG clean. sod.hydr. - in running</v>
      </c>
      <c r="AI636" s="224"/>
      <c r="AJ636" s="16" t="str">
        <f t="shared" si="366"/>
        <v>PM1150B</v>
      </c>
      <c r="AK636" s="16" t="str">
        <f t="shared" si="344"/>
        <v>P33</v>
      </c>
      <c r="AL636" s="16" t="str">
        <f t="shared" si="364"/>
        <v>PM</v>
      </c>
      <c r="AM636" s="16" t="str">
        <f t="shared" si="345"/>
        <v>1150</v>
      </c>
      <c r="AN636" s="16" t="str">
        <f t="shared" si="352"/>
        <v>B</v>
      </c>
      <c r="AO636" s="16" t="str">
        <f t="shared" si="346"/>
        <v>_</v>
      </c>
      <c r="AP636" s="16">
        <f t="shared" si="347"/>
        <v>11</v>
      </c>
      <c r="AQ636" s="16" t="str">
        <f t="shared" si="362"/>
        <v>YLH</v>
      </c>
      <c r="AR636" s="16" t="str">
        <f t="shared" si="348"/>
        <v>P33PM1150B_YLH</v>
      </c>
      <c r="AS636" s="16" t="str">
        <f t="shared" si="349"/>
        <v>ok</v>
      </c>
      <c r="AW636" s="16" t="str">
        <f t="shared" si="354"/>
        <v/>
      </c>
      <c r="AX636" s="16" t="str">
        <f t="shared" si="355"/>
        <v/>
      </c>
      <c r="AY636" s="16">
        <f t="shared" si="350"/>
        <v>0</v>
      </c>
    </row>
    <row r="637" spans="1:51" ht="15" customHeight="1" x14ac:dyDescent="0.2">
      <c r="A637" s="16" t="str">
        <f t="shared" si="342"/>
        <v>ID-S01AP1030-00635</v>
      </c>
      <c r="B637" s="17">
        <v>635</v>
      </c>
      <c r="C637" s="17"/>
      <c r="D637" s="18" t="s">
        <v>1391</v>
      </c>
      <c r="E637" s="19" t="s">
        <v>1392</v>
      </c>
      <c r="F637" s="20"/>
      <c r="G637" s="21" t="s">
        <v>27</v>
      </c>
      <c r="H637" s="22" t="s">
        <v>28</v>
      </c>
      <c r="I637" s="23" t="s">
        <v>1311</v>
      </c>
      <c r="J637" s="22" t="s">
        <v>1292</v>
      </c>
      <c r="K637" s="22"/>
      <c r="L637" s="22" t="s">
        <v>31</v>
      </c>
      <c r="M637" s="23"/>
      <c r="N637" s="24"/>
      <c r="O637" s="63"/>
      <c r="P637" s="63"/>
      <c r="Q637" s="25" t="s">
        <v>42</v>
      </c>
      <c r="R637" s="26" t="s">
        <v>43</v>
      </c>
      <c r="S637" s="26" t="s">
        <v>51</v>
      </c>
      <c r="T637" s="26" t="s">
        <v>45</v>
      </c>
      <c r="U637" s="26" t="s">
        <v>46</v>
      </c>
      <c r="V637" s="34">
        <v>0</v>
      </c>
      <c r="W637" s="31"/>
      <c r="X637" s="22">
        <v>12</v>
      </c>
      <c r="Y637" s="152" t="str">
        <f t="shared" si="368"/>
        <v>B</v>
      </c>
      <c r="Z637" s="139" t="s">
        <v>2933</v>
      </c>
      <c r="AA637" s="155">
        <f>COUNTIF($Z$1:Z637,Z637)</f>
        <v>18</v>
      </c>
      <c r="AB637" s="83">
        <f t="shared" si="351"/>
        <v>27</v>
      </c>
      <c r="AC637" s="122" t="str">
        <f>VLOOKUP(Z637,'module list'!A:B,2,0)</f>
        <v>DI</v>
      </c>
      <c r="AD637" s="122"/>
      <c r="AE637" s="32"/>
      <c r="AF637" s="33" t="s">
        <v>37</v>
      </c>
      <c r="AG637" s="16" t="str">
        <f t="shared" si="343"/>
        <v>12.1.6</v>
      </c>
      <c r="AH637" s="222" t="str">
        <f t="shared" si="341"/>
        <v>PM1150B recirc. wet FG clean. sod.hydr. - supply fault</v>
      </c>
      <c r="AI637" s="224"/>
      <c r="AJ637" s="16" t="str">
        <f t="shared" si="366"/>
        <v>PM1150B</v>
      </c>
      <c r="AK637" s="16" t="str">
        <f t="shared" si="344"/>
        <v>P33</v>
      </c>
      <c r="AL637" s="16" t="str">
        <f t="shared" si="364"/>
        <v>PM</v>
      </c>
      <c r="AM637" s="16" t="str">
        <f t="shared" si="345"/>
        <v>1150</v>
      </c>
      <c r="AN637" s="16" t="str">
        <f t="shared" si="352"/>
        <v>B</v>
      </c>
      <c r="AO637" s="16" t="str">
        <f t="shared" si="346"/>
        <v>_</v>
      </c>
      <c r="AP637" s="16">
        <f t="shared" si="347"/>
        <v>11</v>
      </c>
      <c r="AQ637" s="16" t="str">
        <f t="shared" si="362"/>
        <v>YSG</v>
      </c>
      <c r="AR637" s="16" t="str">
        <f t="shared" si="348"/>
        <v>P33PM1150B_YSG</v>
      </c>
      <c r="AS637" s="16" t="str">
        <f t="shared" si="349"/>
        <v>ok</v>
      </c>
      <c r="AW637" s="16" t="str">
        <f t="shared" si="354"/>
        <v/>
      </c>
      <c r="AX637" s="16" t="str">
        <f t="shared" si="355"/>
        <v/>
      </c>
      <c r="AY637" s="16">
        <f t="shared" si="350"/>
        <v>0</v>
      </c>
    </row>
    <row r="638" spans="1:51" ht="15" customHeight="1" x14ac:dyDescent="0.2">
      <c r="A638" s="16" t="str">
        <f t="shared" si="342"/>
        <v>ID-S01AP1030-00636</v>
      </c>
      <c r="B638" s="17">
        <v>636</v>
      </c>
      <c r="C638" s="17"/>
      <c r="D638" s="18" t="s">
        <v>1393</v>
      </c>
      <c r="E638" s="19" t="s">
        <v>1394</v>
      </c>
      <c r="F638" s="20"/>
      <c r="G638" s="21" t="s">
        <v>27</v>
      </c>
      <c r="H638" s="22" t="s">
        <v>28</v>
      </c>
      <c r="I638" s="23" t="s">
        <v>1291</v>
      </c>
      <c r="J638" s="22" t="s">
        <v>1292</v>
      </c>
      <c r="K638" s="22"/>
      <c r="L638" s="22" t="s">
        <v>31</v>
      </c>
      <c r="M638" s="23"/>
      <c r="N638" s="24"/>
      <c r="O638" s="63"/>
      <c r="P638" s="63"/>
      <c r="Q638" s="25" t="s">
        <v>54</v>
      </c>
      <c r="R638" s="26" t="s">
        <v>55</v>
      </c>
      <c r="S638" s="26" t="s">
        <v>44</v>
      </c>
      <c r="T638" s="26" t="s">
        <v>56</v>
      </c>
      <c r="U638" s="26" t="s">
        <v>57</v>
      </c>
      <c r="V638" s="34">
        <v>0</v>
      </c>
      <c r="W638" s="31"/>
      <c r="X638" s="22">
        <v>12</v>
      </c>
      <c r="Y638" s="152"/>
      <c r="Z638" s="139" t="s">
        <v>2948</v>
      </c>
      <c r="AA638" s="155">
        <f>COUNTIF($Z$1:Z638,Z638)</f>
        <v>18</v>
      </c>
      <c r="AB638" s="83">
        <f t="shared" si="351"/>
        <v>31</v>
      </c>
      <c r="AC638" s="122" t="str">
        <f>VLOOKUP(Z638,'module list'!A:B,2,0)</f>
        <v>DO</v>
      </c>
      <c r="AD638" s="122"/>
      <c r="AE638" s="32"/>
      <c r="AF638" s="33" t="s">
        <v>37</v>
      </c>
      <c r="AG638" s="16" t="str">
        <f t="shared" si="343"/>
        <v>12.1.5</v>
      </c>
      <c r="AH638" s="222" t="str">
        <f t="shared" si="341"/>
        <v>PM1150B recirc. wet FG clean. sod.hydr. - start/stop</v>
      </c>
      <c r="AI638" s="224"/>
      <c r="AJ638" s="16" t="str">
        <f t="shared" si="366"/>
        <v>PM1150B</v>
      </c>
      <c r="AK638" s="16" t="str">
        <f t="shared" si="344"/>
        <v>P33</v>
      </c>
      <c r="AL638" s="16" t="str">
        <f t="shared" si="364"/>
        <v>PM</v>
      </c>
      <c r="AM638" s="16" t="str">
        <f t="shared" si="345"/>
        <v>1150</v>
      </c>
      <c r="AN638" s="16" t="str">
        <f t="shared" si="352"/>
        <v>B</v>
      </c>
      <c r="AO638" s="16" t="str">
        <f t="shared" si="346"/>
        <v>_</v>
      </c>
      <c r="AP638" s="16">
        <f t="shared" si="347"/>
        <v>11</v>
      </c>
      <c r="AQ638" s="16" t="str">
        <f t="shared" si="362"/>
        <v>HSH</v>
      </c>
      <c r="AR638" s="16" t="str">
        <f t="shared" si="348"/>
        <v>P33PM1150B_HSH</v>
      </c>
      <c r="AS638" s="16" t="str">
        <f t="shared" si="349"/>
        <v>ok</v>
      </c>
      <c r="AW638" s="16" t="str">
        <f t="shared" si="354"/>
        <v/>
      </c>
      <c r="AX638" s="16" t="str">
        <f t="shared" si="355"/>
        <v/>
      </c>
      <c r="AY638" s="16">
        <f t="shared" si="350"/>
        <v>0</v>
      </c>
    </row>
    <row r="639" spans="1:51" ht="15" customHeight="1" x14ac:dyDescent="0.2">
      <c r="A639" s="16" t="str">
        <f t="shared" si="342"/>
        <v>ID-S01AP1030-00637</v>
      </c>
      <c r="B639" s="17">
        <v>637</v>
      </c>
      <c r="C639" s="17"/>
      <c r="D639" s="18" t="s">
        <v>1395</v>
      </c>
      <c r="E639" s="19" t="s">
        <v>1396</v>
      </c>
      <c r="F639" s="20"/>
      <c r="G639" s="21" t="s">
        <v>27</v>
      </c>
      <c r="H639" s="22" t="s">
        <v>28</v>
      </c>
      <c r="I639" s="23" t="s">
        <v>1291</v>
      </c>
      <c r="J639" s="22" t="s">
        <v>1292</v>
      </c>
      <c r="K639" s="22"/>
      <c r="L639" s="22" t="s">
        <v>31</v>
      </c>
      <c r="M639" s="23"/>
      <c r="N639" s="24"/>
      <c r="O639" s="63"/>
      <c r="P639" s="63"/>
      <c r="Q639" s="25" t="s">
        <v>32</v>
      </c>
      <c r="R639" s="26" t="s">
        <v>292</v>
      </c>
      <c r="S639" s="26" t="s">
        <v>296</v>
      </c>
      <c r="T639" s="26" t="s">
        <v>170</v>
      </c>
      <c r="U639" s="26" t="s">
        <v>296</v>
      </c>
      <c r="V639" s="34" t="s">
        <v>297</v>
      </c>
      <c r="W639" s="31"/>
      <c r="X639" s="22">
        <v>12</v>
      </c>
      <c r="Y639" s="152"/>
      <c r="Z639" s="157" t="s">
        <v>2973</v>
      </c>
      <c r="AA639" s="155">
        <f>COUNTIF($Z$1:Z639,Z639)</f>
        <v>7</v>
      </c>
      <c r="AB639" s="83">
        <f t="shared" si="351"/>
        <v>8</v>
      </c>
      <c r="AC639" s="122" t="str">
        <f>VLOOKUP(Z639,'module list'!A:B,2,0)</f>
        <v>AI</v>
      </c>
      <c r="AD639" s="122"/>
      <c r="AE639" s="32"/>
      <c r="AF639" s="78" t="s">
        <v>2919</v>
      </c>
      <c r="AG639" s="16" t="str">
        <f t="shared" si="343"/>
        <v>12.1.6</v>
      </c>
      <c r="AH639" s="222" t="str">
        <f t="shared" si="341"/>
        <v>PM1200A dosag. wet FG clean. reagen. - current</v>
      </c>
      <c r="AI639" s="224"/>
      <c r="AJ639" s="16" t="str">
        <f t="shared" si="366"/>
        <v>PM1200A</v>
      </c>
      <c r="AK639" s="16" t="str">
        <f t="shared" si="344"/>
        <v>P33</v>
      </c>
      <c r="AL639" s="16" t="str">
        <f t="shared" si="364"/>
        <v>PM</v>
      </c>
      <c r="AM639" s="16" t="str">
        <f t="shared" si="345"/>
        <v>1200</v>
      </c>
      <c r="AN639" s="16" t="str">
        <f t="shared" si="352"/>
        <v>A</v>
      </c>
      <c r="AO639" s="16" t="str">
        <f t="shared" si="346"/>
        <v>_</v>
      </c>
      <c r="AP639" s="16">
        <f t="shared" si="347"/>
        <v>11</v>
      </c>
      <c r="AQ639" s="16" t="str">
        <f t="shared" si="362"/>
        <v>II</v>
      </c>
      <c r="AR639" s="16" t="str">
        <f t="shared" si="348"/>
        <v>P33PM1200A_II</v>
      </c>
      <c r="AS639" s="16" t="str">
        <f t="shared" si="349"/>
        <v>ok</v>
      </c>
      <c r="AW639" s="16" t="str">
        <f t="shared" si="354"/>
        <v>xxx</v>
      </c>
      <c r="AX639" s="16" t="str">
        <f t="shared" si="355"/>
        <v>xxx</v>
      </c>
      <c r="AY639" s="16" t="str">
        <f t="shared" si="350"/>
        <v>A</v>
      </c>
    </row>
    <row r="640" spans="1:51" ht="15" customHeight="1" x14ac:dyDescent="0.2">
      <c r="A640" s="16" t="str">
        <f t="shared" si="342"/>
        <v>ID-S01AP1030-00638</v>
      </c>
      <c r="B640" s="17">
        <v>638</v>
      </c>
      <c r="C640" s="17"/>
      <c r="D640" s="18" t="s">
        <v>1397</v>
      </c>
      <c r="E640" s="19" t="s">
        <v>1398</v>
      </c>
      <c r="F640" s="20"/>
      <c r="G640" s="21" t="s">
        <v>27</v>
      </c>
      <c r="H640" s="22" t="s">
        <v>28</v>
      </c>
      <c r="I640" s="23" t="s">
        <v>1291</v>
      </c>
      <c r="J640" s="22" t="s">
        <v>1292</v>
      </c>
      <c r="K640" s="22"/>
      <c r="L640" s="22" t="s">
        <v>31</v>
      </c>
      <c r="M640" s="23"/>
      <c r="N640" s="24"/>
      <c r="O640" s="63"/>
      <c r="P640" s="63"/>
      <c r="Q640" s="25" t="s">
        <v>42</v>
      </c>
      <c r="R640" s="26" t="s">
        <v>43</v>
      </c>
      <c r="S640" s="26" t="s">
        <v>44</v>
      </c>
      <c r="T640" s="26" t="s">
        <v>45</v>
      </c>
      <c r="U640" s="26" t="s">
        <v>46</v>
      </c>
      <c r="V640" s="34">
        <v>0</v>
      </c>
      <c r="W640" s="31"/>
      <c r="X640" s="22">
        <v>12</v>
      </c>
      <c r="Y640" s="152" t="str">
        <f t="shared" ref="Y640:Y642" si="369">AN640</f>
        <v>A</v>
      </c>
      <c r="Z640" s="139" t="s">
        <v>2932</v>
      </c>
      <c r="AA640" s="155">
        <f>COUNTIF($Z$1:Z640,Z640)</f>
        <v>19</v>
      </c>
      <c r="AB640" s="83">
        <f t="shared" si="351"/>
        <v>27</v>
      </c>
      <c r="AC640" s="122" t="str">
        <f>VLOOKUP(Z640,'module list'!A:B,2,0)</f>
        <v>DI</v>
      </c>
      <c r="AD640" s="122"/>
      <c r="AE640" s="32"/>
      <c r="AF640" s="33" t="s">
        <v>37</v>
      </c>
      <c r="AG640" s="16" t="str">
        <f t="shared" si="343"/>
        <v>12.1.5</v>
      </c>
      <c r="AH640" s="222" t="str">
        <f t="shared" si="341"/>
        <v>PM1200A dosag. wet FG clean. sod.hydr. - in remote</v>
      </c>
      <c r="AI640" s="224"/>
      <c r="AJ640" s="16" t="str">
        <f t="shared" si="366"/>
        <v>PM1200A</v>
      </c>
      <c r="AK640" s="16" t="str">
        <f t="shared" si="344"/>
        <v>P33</v>
      </c>
      <c r="AL640" s="16" t="str">
        <f t="shared" si="364"/>
        <v>PM</v>
      </c>
      <c r="AM640" s="16" t="str">
        <f t="shared" si="345"/>
        <v>1200</v>
      </c>
      <c r="AN640" s="16" t="str">
        <f t="shared" si="352"/>
        <v>A</v>
      </c>
      <c r="AO640" s="16" t="str">
        <f t="shared" si="346"/>
        <v>_</v>
      </c>
      <c r="AP640" s="16">
        <f t="shared" si="347"/>
        <v>11</v>
      </c>
      <c r="AQ640" s="16" t="str">
        <f t="shared" si="362"/>
        <v>YLRE</v>
      </c>
      <c r="AR640" s="16" t="str">
        <f t="shared" si="348"/>
        <v>P33PM1200A_YLRE</v>
      </c>
      <c r="AS640" s="16" t="str">
        <f t="shared" si="349"/>
        <v>ok</v>
      </c>
      <c r="AW640" s="16" t="str">
        <f t="shared" si="354"/>
        <v/>
      </c>
      <c r="AX640" s="16" t="str">
        <f t="shared" si="355"/>
        <v/>
      </c>
      <c r="AY640" s="16">
        <f t="shared" si="350"/>
        <v>0</v>
      </c>
    </row>
    <row r="641" spans="1:51" ht="15" customHeight="1" x14ac:dyDescent="0.2">
      <c r="A641" s="16" t="str">
        <f t="shared" si="342"/>
        <v>ID-S01AP1030-00639</v>
      </c>
      <c r="B641" s="17">
        <v>639</v>
      </c>
      <c r="C641" s="17"/>
      <c r="D641" s="18" t="s">
        <v>1399</v>
      </c>
      <c r="E641" s="19" t="s">
        <v>1400</v>
      </c>
      <c r="F641" s="20"/>
      <c r="G641" s="21" t="s">
        <v>27</v>
      </c>
      <c r="H641" s="22" t="s">
        <v>28</v>
      </c>
      <c r="I641" s="23" t="s">
        <v>1291</v>
      </c>
      <c r="J641" s="22" t="s">
        <v>1292</v>
      </c>
      <c r="K641" s="22"/>
      <c r="L641" s="22" t="s">
        <v>31</v>
      </c>
      <c r="M641" s="23"/>
      <c r="N641" s="24"/>
      <c r="O641" s="63"/>
      <c r="P641" s="63"/>
      <c r="Q641" s="25" t="s">
        <v>42</v>
      </c>
      <c r="R641" s="26" t="s">
        <v>43</v>
      </c>
      <c r="S641" s="26" t="s">
        <v>44</v>
      </c>
      <c r="T641" s="26" t="s">
        <v>45</v>
      </c>
      <c r="U641" s="26" t="s">
        <v>46</v>
      </c>
      <c r="V641" s="34">
        <v>0</v>
      </c>
      <c r="W641" s="31"/>
      <c r="X641" s="22">
        <v>12</v>
      </c>
      <c r="Y641" s="152" t="str">
        <f t="shared" si="369"/>
        <v>A</v>
      </c>
      <c r="Z641" s="139" t="s">
        <v>2932</v>
      </c>
      <c r="AA641" s="155">
        <f>COUNTIF($Z$1:Z641,Z641)</f>
        <v>20</v>
      </c>
      <c r="AB641" s="83">
        <f t="shared" si="351"/>
        <v>27</v>
      </c>
      <c r="AC641" s="122" t="str">
        <f>VLOOKUP(Z641,'module list'!A:B,2,0)</f>
        <v>DI</v>
      </c>
      <c r="AD641" s="122"/>
      <c r="AE641" s="32"/>
      <c r="AF641" s="33" t="s">
        <v>37</v>
      </c>
      <c r="AG641" s="16" t="str">
        <f t="shared" si="343"/>
        <v>12.1.5</v>
      </c>
      <c r="AH641" s="222" t="str">
        <f t="shared" si="341"/>
        <v>PM1200A dosag. wet FG clean. sod.hydr. - in running</v>
      </c>
      <c r="AI641" s="224"/>
      <c r="AJ641" s="16" t="str">
        <f t="shared" si="366"/>
        <v>PM1200A</v>
      </c>
      <c r="AK641" s="16" t="str">
        <f t="shared" si="344"/>
        <v>P33</v>
      </c>
      <c r="AL641" s="16" t="str">
        <f t="shared" si="364"/>
        <v>PM</v>
      </c>
      <c r="AM641" s="16" t="str">
        <f t="shared" si="345"/>
        <v>1200</v>
      </c>
      <c r="AN641" s="16" t="str">
        <f t="shared" si="352"/>
        <v>A</v>
      </c>
      <c r="AO641" s="16" t="str">
        <f t="shared" si="346"/>
        <v>_</v>
      </c>
      <c r="AP641" s="16">
        <f t="shared" si="347"/>
        <v>11</v>
      </c>
      <c r="AQ641" s="16" t="str">
        <f t="shared" si="362"/>
        <v>YLH</v>
      </c>
      <c r="AR641" s="16" t="str">
        <f t="shared" si="348"/>
        <v>P33PM1200A_YLH</v>
      </c>
      <c r="AS641" s="16" t="str">
        <f t="shared" si="349"/>
        <v>ok</v>
      </c>
      <c r="AW641" s="16" t="str">
        <f t="shared" si="354"/>
        <v/>
      </c>
      <c r="AX641" s="16" t="str">
        <f t="shared" si="355"/>
        <v/>
      </c>
      <c r="AY641" s="16">
        <f t="shared" si="350"/>
        <v>0</v>
      </c>
    </row>
    <row r="642" spans="1:51" ht="15" customHeight="1" x14ac:dyDescent="0.2">
      <c r="A642" s="16" t="str">
        <f t="shared" si="342"/>
        <v>ID-S01AP1030-00640</v>
      </c>
      <c r="B642" s="17">
        <v>640</v>
      </c>
      <c r="C642" s="17"/>
      <c r="D642" s="18" t="s">
        <v>1401</v>
      </c>
      <c r="E642" s="19" t="s">
        <v>1402</v>
      </c>
      <c r="F642" s="20"/>
      <c r="G642" s="21" t="s">
        <v>27</v>
      </c>
      <c r="H642" s="22" t="s">
        <v>28</v>
      </c>
      <c r="I642" s="23" t="s">
        <v>1291</v>
      </c>
      <c r="J642" s="22" t="s">
        <v>1292</v>
      </c>
      <c r="K642" s="22"/>
      <c r="L642" s="22" t="s">
        <v>31</v>
      </c>
      <c r="M642" s="23"/>
      <c r="N642" s="24"/>
      <c r="O642" s="63"/>
      <c r="P642" s="63"/>
      <c r="Q642" s="25" t="s">
        <v>42</v>
      </c>
      <c r="R642" s="26" t="s">
        <v>43</v>
      </c>
      <c r="S642" s="26" t="s">
        <v>51</v>
      </c>
      <c r="T642" s="26" t="s">
        <v>45</v>
      </c>
      <c r="U642" s="26" t="s">
        <v>46</v>
      </c>
      <c r="V642" s="34">
        <v>0</v>
      </c>
      <c r="W642" s="31"/>
      <c r="X642" s="22">
        <v>12</v>
      </c>
      <c r="Y642" s="152" t="str">
        <f t="shared" si="369"/>
        <v>A</v>
      </c>
      <c r="Z642" s="139" t="s">
        <v>2932</v>
      </c>
      <c r="AA642" s="155">
        <f>COUNTIF($Z$1:Z642,Z642)</f>
        <v>21</v>
      </c>
      <c r="AB642" s="83">
        <f t="shared" si="351"/>
        <v>27</v>
      </c>
      <c r="AC642" s="122" t="str">
        <f>VLOOKUP(Z642,'module list'!A:B,2,0)</f>
        <v>DI</v>
      </c>
      <c r="AD642" s="122"/>
      <c r="AE642" s="32"/>
      <c r="AF642" s="33" t="s">
        <v>37</v>
      </c>
      <c r="AG642" s="16" t="str">
        <f t="shared" si="343"/>
        <v>12.1.5</v>
      </c>
      <c r="AH642" s="222" t="str">
        <f t="shared" si="341"/>
        <v>PM1200A dosag. wet FG clean. sod.hydr. - supply fault</v>
      </c>
      <c r="AI642" s="224"/>
      <c r="AJ642" s="16" t="str">
        <f t="shared" si="366"/>
        <v>PM1200A</v>
      </c>
      <c r="AK642" s="16" t="str">
        <f t="shared" si="344"/>
        <v>P33</v>
      </c>
      <c r="AL642" s="16" t="str">
        <f t="shared" si="364"/>
        <v>PM</v>
      </c>
      <c r="AM642" s="16" t="str">
        <f t="shared" si="345"/>
        <v>1200</v>
      </c>
      <c r="AN642" s="16" t="str">
        <f t="shared" si="352"/>
        <v>A</v>
      </c>
      <c r="AO642" s="16" t="str">
        <f t="shared" si="346"/>
        <v>_</v>
      </c>
      <c r="AP642" s="16">
        <f t="shared" si="347"/>
        <v>11</v>
      </c>
      <c r="AQ642" s="16" t="str">
        <f t="shared" si="362"/>
        <v>YSG</v>
      </c>
      <c r="AR642" s="16" t="str">
        <f t="shared" si="348"/>
        <v>P33PM1200A_YSG</v>
      </c>
      <c r="AS642" s="16" t="str">
        <f t="shared" si="349"/>
        <v>ok</v>
      </c>
      <c r="AW642" s="16" t="str">
        <f t="shared" si="354"/>
        <v/>
      </c>
      <c r="AX642" s="16" t="str">
        <f t="shared" si="355"/>
        <v/>
      </c>
      <c r="AY642" s="16">
        <f t="shared" si="350"/>
        <v>0</v>
      </c>
    </row>
    <row r="643" spans="1:51" ht="15" customHeight="1" x14ac:dyDescent="0.2">
      <c r="A643" s="16" t="str">
        <f t="shared" si="342"/>
        <v>ID-S01AP1030-00641</v>
      </c>
      <c r="B643" s="17">
        <v>641</v>
      </c>
      <c r="C643" s="17"/>
      <c r="D643" s="18" t="s">
        <v>1403</v>
      </c>
      <c r="E643" s="19" t="s">
        <v>1404</v>
      </c>
      <c r="F643" s="20"/>
      <c r="G643" s="21" t="s">
        <v>27</v>
      </c>
      <c r="H643" s="22" t="s">
        <v>28</v>
      </c>
      <c r="I643" s="23" t="s">
        <v>1291</v>
      </c>
      <c r="J643" s="22" t="s">
        <v>1292</v>
      </c>
      <c r="K643" s="22"/>
      <c r="L643" s="22" t="s">
        <v>31</v>
      </c>
      <c r="M643" s="23"/>
      <c r="N643" s="24"/>
      <c r="O643" s="63"/>
      <c r="P643" s="63"/>
      <c r="Q643" s="25" t="s">
        <v>54</v>
      </c>
      <c r="R643" s="26" t="s">
        <v>55</v>
      </c>
      <c r="S643" s="26" t="s">
        <v>44</v>
      </c>
      <c r="T643" s="26" t="s">
        <v>56</v>
      </c>
      <c r="U643" s="26" t="s">
        <v>57</v>
      </c>
      <c r="V643" s="34">
        <v>0</v>
      </c>
      <c r="W643" s="31"/>
      <c r="X643" s="22">
        <v>12</v>
      </c>
      <c r="Y643" s="152"/>
      <c r="Z643" s="139" t="s">
        <v>2948</v>
      </c>
      <c r="AA643" s="155">
        <f>COUNTIF($Z$1:Z643,Z643)</f>
        <v>19</v>
      </c>
      <c r="AB643" s="83">
        <f t="shared" si="351"/>
        <v>31</v>
      </c>
      <c r="AC643" s="122" t="str">
        <f>VLOOKUP(Z643,'module list'!A:B,2,0)</f>
        <v>DO</v>
      </c>
      <c r="AD643" s="122"/>
      <c r="AE643" s="32"/>
      <c r="AF643" s="33" t="s">
        <v>37</v>
      </c>
      <c r="AG643" s="16" t="str">
        <f t="shared" si="343"/>
        <v>12.1.5</v>
      </c>
      <c r="AH643" s="222" t="str">
        <f t="shared" ref="AH643:AH706" si="370">RIGHT(E643,LEN(E643)-FIND(" ",E643))</f>
        <v>PM1200A dosag. wet FG clean. sod.hydr. - start/stop</v>
      </c>
      <c r="AI643" s="224"/>
      <c r="AJ643" s="16" t="str">
        <f t="shared" si="366"/>
        <v>PM1200A</v>
      </c>
      <c r="AK643" s="16" t="str">
        <f t="shared" si="344"/>
        <v>P33</v>
      </c>
      <c r="AL643" s="16" t="str">
        <f t="shared" si="364"/>
        <v>PM</v>
      </c>
      <c r="AM643" s="16" t="str">
        <f t="shared" si="345"/>
        <v>1200</v>
      </c>
      <c r="AN643" s="16" t="str">
        <f t="shared" si="352"/>
        <v>A</v>
      </c>
      <c r="AO643" s="16" t="str">
        <f t="shared" si="346"/>
        <v>_</v>
      </c>
      <c r="AP643" s="16">
        <f t="shared" si="347"/>
        <v>11</v>
      </c>
      <c r="AQ643" s="16" t="str">
        <f t="shared" si="362"/>
        <v>HSH</v>
      </c>
      <c r="AR643" s="16" t="str">
        <f t="shared" si="348"/>
        <v>P33PM1200A_HSH</v>
      </c>
      <c r="AS643" s="16" t="str">
        <f t="shared" si="349"/>
        <v>ok</v>
      </c>
      <c r="AW643" s="16" t="str">
        <f t="shared" si="354"/>
        <v/>
      </c>
      <c r="AX643" s="16" t="str">
        <f t="shared" si="355"/>
        <v/>
      </c>
      <c r="AY643" s="16">
        <f t="shared" si="350"/>
        <v>0</v>
      </c>
    </row>
    <row r="644" spans="1:51" ht="15" customHeight="1" x14ac:dyDescent="0.2">
      <c r="A644" s="16" t="str">
        <f t="shared" ref="A644:A707" si="371">"ID-"&amp;L644&amp;"-"&amp;TEXT(B644,"00000")</f>
        <v>ID-S01AP1030-00642</v>
      </c>
      <c r="B644" s="17">
        <v>642</v>
      </c>
      <c r="C644" s="17"/>
      <c r="D644" s="18" t="s">
        <v>1405</v>
      </c>
      <c r="E644" s="19" t="s">
        <v>1406</v>
      </c>
      <c r="F644" s="20"/>
      <c r="G644" s="21" t="s">
        <v>27</v>
      </c>
      <c r="H644" s="22" t="s">
        <v>28</v>
      </c>
      <c r="I644" s="23" t="s">
        <v>1291</v>
      </c>
      <c r="J644" s="22" t="s">
        <v>1292</v>
      </c>
      <c r="K644" s="22"/>
      <c r="L644" s="22" t="s">
        <v>31</v>
      </c>
      <c r="M644" s="23"/>
      <c r="N644" s="24"/>
      <c r="O644" s="63"/>
      <c r="P644" s="63"/>
      <c r="Q644" s="25" t="s">
        <v>168</v>
      </c>
      <c r="R644" s="26" t="s">
        <v>169</v>
      </c>
      <c r="S644" s="26">
        <v>0</v>
      </c>
      <c r="T644" s="26" t="s">
        <v>170</v>
      </c>
      <c r="U644" s="26">
        <v>100</v>
      </c>
      <c r="V644" s="34" t="s">
        <v>171</v>
      </c>
      <c r="W644" s="31"/>
      <c r="X644" s="22">
        <v>12</v>
      </c>
      <c r="Y644" s="152"/>
      <c r="Z644" s="139" t="s">
        <v>2982</v>
      </c>
      <c r="AA644" s="155">
        <f>COUNTIF($Z$1:Z644,Z644)</f>
        <v>1</v>
      </c>
      <c r="AB644" s="83">
        <f t="shared" si="351"/>
        <v>4</v>
      </c>
      <c r="AC644" s="122" t="str">
        <f>VLOOKUP(Z644,'module list'!A:B,2,0)</f>
        <v>AO</v>
      </c>
      <c r="AD644" s="122"/>
      <c r="AE644" s="32"/>
      <c r="AF644" s="33" t="s">
        <v>37</v>
      </c>
      <c r="AG644" s="16" t="str">
        <f t="shared" ref="AG644:AG707" si="372">LEFT(Z644,6)</f>
        <v>12.1.7</v>
      </c>
      <c r="AH644" s="222" t="str">
        <f t="shared" si="370"/>
        <v>PM1200A dosag. wet FG clean. sod.hydr. - req.speed</v>
      </c>
      <c r="AI644" s="224"/>
      <c r="AJ644" s="16" t="str">
        <f t="shared" si="366"/>
        <v>PM1200A</v>
      </c>
      <c r="AK644" s="16" t="str">
        <f t="shared" ref="AK644:AK707" si="373">LEFT(D644,3)</f>
        <v>P33</v>
      </c>
      <c r="AL644" s="16" t="str">
        <f t="shared" si="364"/>
        <v>PM</v>
      </c>
      <c r="AM644" s="16" t="str">
        <f t="shared" ref="AM644:AM707" si="374">MID(D644,LEN(AK644)+LEN(AL644)+1,4)</f>
        <v>1200</v>
      </c>
      <c r="AN644" s="16" t="str">
        <f t="shared" si="352"/>
        <v>A</v>
      </c>
      <c r="AO644" s="16" t="str">
        <f t="shared" ref="AO644:AO707" si="375">IF(ISNUMBER(AP644),"_","")</f>
        <v>_</v>
      </c>
      <c r="AP644" s="16">
        <f t="shared" ref="AP644:AP707" si="376">IFERROR(FIND("_",D644),"")</f>
        <v>11</v>
      </c>
      <c r="AQ644" s="16" t="str">
        <f t="shared" si="362"/>
        <v>SY</v>
      </c>
      <c r="AR644" s="16" t="str">
        <f t="shared" ref="AR644:AR707" si="377">_xlfn.CONCAT(AK644:AO644,AQ644)</f>
        <v>P33PM1200A_SY</v>
      </c>
      <c r="AS644" s="16" t="str">
        <f t="shared" ref="AS644:AS707" si="378">IF(AR644=D644,"ok")</f>
        <v>ok</v>
      </c>
      <c r="AW644" s="16">
        <f t="shared" si="354"/>
        <v>0</v>
      </c>
      <c r="AX644" s="16" t="str">
        <f t="shared" si="355"/>
        <v/>
      </c>
      <c r="AY644" s="16" t="str">
        <f t="shared" ref="AY644:AY707" si="379">V644</f>
        <v>%</v>
      </c>
    </row>
    <row r="645" spans="1:51" ht="15" customHeight="1" x14ac:dyDescent="0.2">
      <c r="A645" s="16" t="str">
        <f t="shared" si="371"/>
        <v>ID-S01AP1030-00643</v>
      </c>
      <c r="B645" s="17">
        <v>643</v>
      </c>
      <c r="C645" s="17"/>
      <c r="D645" s="18" t="s">
        <v>1407</v>
      </c>
      <c r="E645" s="19" t="s">
        <v>1408</v>
      </c>
      <c r="F645" s="20"/>
      <c r="G645" s="21" t="s">
        <v>27</v>
      </c>
      <c r="H645" s="22" t="s">
        <v>28</v>
      </c>
      <c r="I645" s="23" t="s">
        <v>1291</v>
      </c>
      <c r="J645" s="22" t="s">
        <v>1292</v>
      </c>
      <c r="K645" s="22"/>
      <c r="L645" s="22" t="s">
        <v>31</v>
      </c>
      <c r="M645" s="23"/>
      <c r="N645" s="24"/>
      <c r="O645" s="63"/>
      <c r="P645" s="63"/>
      <c r="Q645" s="25" t="s">
        <v>168</v>
      </c>
      <c r="R645" s="26" t="s">
        <v>169</v>
      </c>
      <c r="S645" s="26">
        <v>0</v>
      </c>
      <c r="T645" s="26" t="s">
        <v>170</v>
      </c>
      <c r="U645" s="26">
        <v>100</v>
      </c>
      <c r="V645" s="34" t="s">
        <v>171</v>
      </c>
      <c r="W645" s="31"/>
      <c r="X645" s="22">
        <v>12</v>
      </c>
      <c r="Y645" s="152"/>
      <c r="Z645" s="139" t="s">
        <v>2982</v>
      </c>
      <c r="AA645" s="155">
        <f>COUNTIF($Z$1:Z645,Z645)</f>
        <v>2</v>
      </c>
      <c r="AB645" s="83">
        <f t="shared" ref="AB645:AB708" si="380">COUNTIF(Z:Z,Z645)</f>
        <v>4</v>
      </c>
      <c r="AC645" s="122" t="str">
        <f>VLOOKUP(Z645,'module list'!A:B,2,0)</f>
        <v>AO</v>
      </c>
      <c r="AD645" s="122"/>
      <c r="AE645" s="32"/>
      <c r="AF645" s="33" t="s">
        <v>37</v>
      </c>
      <c r="AG645" s="16" t="str">
        <f t="shared" si="372"/>
        <v>12.1.7</v>
      </c>
      <c r="AH645" s="222" t="str">
        <f t="shared" si="370"/>
        <v>PM1200A dosag. wet FG clean. sod.hydr. - req.range</v>
      </c>
      <c r="AI645" s="224"/>
      <c r="AJ645" s="16" t="str">
        <f t="shared" si="366"/>
        <v>PM1200A</v>
      </c>
      <c r="AK645" s="16" t="str">
        <f t="shared" si="373"/>
        <v>P33</v>
      </c>
      <c r="AL645" s="16" t="str">
        <f t="shared" si="364"/>
        <v>PM</v>
      </c>
      <c r="AM645" s="16" t="str">
        <f t="shared" si="374"/>
        <v>1200</v>
      </c>
      <c r="AN645" s="16" t="str">
        <f t="shared" ref="AN645:AN708" si="381">MID(D645,10,1)</f>
        <v>A</v>
      </c>
      <c r="AO645" s="16" t="str">
        <f t="shared" si="375"/>
        <v>_</v>
      </c>
      <c r="AP645" s="16">
        <f t="shared" si="376"/>
        <v>11</v>
      </c>
      <c r="AQ645" s="16" t="str">
        <f t="shared" si="362"/>
        <v>JY</v>
      </c>
      <c r="AR645" s="16" t="str">
        <f t="shared" si="377"/>
        <v>P33PM1200A_JY</v>
      </c>
      <c r="AS645" s="16" t="str">
        <f t="shared" si="378"/>
        <v>ok</v>
      </c>
      <c r="AW645" s="16">
        <f t="shared" si="354"/>
        <v>0</v>
      </c>
      <c r="AX645" s="16" t="str">
        <f t="shared" si="355"/>
        <v/>
      </c>
      <c r="AY645" s="16" t="str">
        <f t="shared" si="379"/>
        <v>%</v>
      </c>
    </row>
    <row r="646" spans="1:51" ht="15" customHeight="1" x14ac:dyDescent="0.2">
      <c r="A646" s="16" t="str">
        <f t="shared" si="371"/>
        <v>ID-S01AP1030-00644</v>
      </c>
      <c r="B646" s="17">
        <v>644</v>
      </c>
      <c r="C646" s="17"/>
      <c r="D646" s="18" t="s">
        <v>1409</v>
      </c>
      <c r="E646" s="19" t="s">
        <v>1410</v>
      </c>
      <c r="F646" s="20"/>
      <c r="G646" s="21" t="s">
        <v>27</v>
      </c>
      <c r="H646" s="22" t="s">
        <v>28</v>
      </c>
      <c r="I646" s="23" t="s">
        <v>1291</v>
      </c>
      <c r="J646" s="22" t="s">
        <v>1292</v>
      </c>
      <c r="K646" s="22"/>
      <c r="L646" s="22" t="s">
        <v>31</v>
      </c>
      <c r="M646" s="23"/>
      <c r="N646" s="24"/>
      <c r="O646" s="63"/>
      <c r="P646" s="63"/>
      <c r="Q646" s="25" t="s">
        <v>32</v>
      </c>
      <c r="R646" s="26" t="s">
        <v>292</v>
      </c>
      <c r="S646" s="26" t="s">
        <v>296</v>
      </c>
      <c r="T646" s="26" t="s">
        <v>170</v>
      </c>
      <c r="U646" s="26" t="s">
        <v>296</v>
      </c>
      <c r="V646" s="34" t="s">
        <v>297</v>
      </c>
      <c r="W646" s="31"/>
      <c r="X646" s="22">
        <v>12</v>
      </c>
      <c r="Y646" s="152"/>
      <c r="Z646" s="157" t="s">
        <v>2973</v>
      </c>
      <c r="AA646" s="155">
        <f>COUNTIF($Z$1:Z646,Z646)</f>
        <v>8</v>
      </c>
      <c r="AB646" s="83">
        <f t="shared" si="380"/>
        <v>8</v>
      </c>
      <c r="AC646" s="122" t="str">
        <f>VLOOKUP(Z646,'module list'!A:B,2,0)</f>
        <v>AI</v>
      </c>
      <c r="AD646" s="122"/>
      <c r="AE646" s="32"/>
      <c r="AF646" s="78" t="s">
        <v>2919</v>
      </c>
      <c r="AG646" s="16" t="str">
        <f t="shared" si="372"/>
        <v>12.1.6</v>
      </c>
      <c r="AH646" s="222" t="str">
        <f t="shared" si="370"/>
        <v>PM1200B dosag. wet FG clean. reagen. - current</v>
      </c>
      <c r="AI646" s="224"/>
      <c r="AJ646" s="16" t="str">
        <f t="shared" si="366"/>
        <v>PM1200B</v>
      </c>
      <c r="AK646" s="16" t="str">
        <f t="shared" si="373"/>
        <v>P33</v>
      </c>
      <c r="AL646" s="16" t="str">
        <f t="shared" si="364"/>
        <v>PM</v>
      </c>
      <c r="AM646" s="16" t="str">
        <f t="shared" si="374"/>
        <v>1200</v>
      </c>
      <c r="AN646" s="16" t="str">
        <f t="shared" si="381"/>
        <v>B</v>
      </c>
      <c r="AO646" s="16" t="str">
        <f t="shared" si="375"/>
        <v>_</v>
      </c>
      <c r="AP646" s="16">
        <f t="shared" si="376"/>
        <v>11</v>
      </c>
      <c r="AQ646" s="16" t="str">
        <f t="shared" si="362"/>
        <v>II</v>
      </c>
      <c r="AR646" s="16" t="str">
        <f t="shared" si="377"/>
        <v>P33PM1200B_II</v>
      </c>
      <c r="AS646" s="16" t="str">
        <f t="shared" si="378"/>
        <v>ok</v>
      </c>
      <c r="AW646" s="16" t="str">
        <f t="shared" si="354"/>
        <v>xxx</v>
      </c>
      <c r="AX646" s="16" t="str">
        <f t="shared" si="355"/>
        <v>xxx</v>
      </c>
      <c r="AY646" s="16" t="str">
        <f t="shared" si="379"/>
        <v>A</v>
      </c>
    </row>
    <row r="647" spans="1:51" ht="15" customHeight="1" x14ac:dyDescent="0.2">
      <c r="A647" s="16" t="str">
        <f t="shared" si="371"/>
        <v>ID-S01AP1030-00645</v>
      </c>
      <c r="B647" s="17">
        <v>645</v>
      </c>
      <c r="C647" s="17"/>
      <c r="D647" s="18" t="s">
        <v>1411</v>
      </c>
      <c r="E647" s="19" t="s">
        <v>1412</v>
      </c>
      <c r="F647" s="20"/>
      <c r="G647" s="21" t="s">
        <v>27</v>
      </c>
      <c r="H647" s="22" t="s">
        <v>28</v>
      </c>
      <c r="I647" s="23" t="s">
        <v>1291</v>
      </c>
      <c r="J647" s="22" t="s">
        <v>1292</v>
      </c>
      <c r="K647" s="22"/>
      <c r="L647" s="22" t="s">
        <v>31</v>
      </c>
      <c r="M647" s="23"/>
      <c r="N647" s="24"/>
      <c r="O647" s="63"/>
      <c r="P647" s="63"/>
      <c r="Q647" s="25" t="s">
        <v>42</v>
      </c>
      <c r="R647" s="26" t="s">
        <v>43</v>
      </c>
      <c r="S647" s="26" t="s">
        <v>44</v>
      </c>
      <c r="T647" s="26" t="s">
        <v>45</v>
      </c>
      <c r="U647" s="26" t="s">
        <v>46</v>
      </c>
      <c r="V647" s="34">
        <v>0</v>
      </c>
      <c r="W647" s="31"/>
      <c r="X647" s="22">
        <v>12</v>
      </c>
      <c r="Y647" s="152" t="str">
        <f t="shared" ref="Y647:Y649" si="382">AN647</f>
        <v>B</v>
      </c>
      <c r="Z647" s="139" t="s">
        <v>2933</v>
      </c>
      <c r="AA647" s="155">
        <f>COUNTIF($Z$1:Z647,Z647)</f>
        <v>19</v>
      </c>
      <c r="AB647" s="83">
        <f t="shared" si="380"/>
        <v>27</v>
      </c>
      <c r="AC647" s="122" t="str">
        <f>VLOOKUP(Z647,'module list'!A:B,2,0)</f>
        <v>DI</v>
      </c>
      <c r="AD647" s="122"/>
      <c r="AE647" s="32"/>
      <c r="AF647" s="33" t="s">
        <v>37</v>
      </c>
      <c r="AG647" s="16" t="str">
        <f t="shared" si="372"/>
        <v>12.1.6</v>
      </c>
      <c r="AH647" s="222" t="str">
        <f t="shared" si="370"/>
        <v>PM1200B dosag. wet FG clean. sod.hydr. - in remote</v>
      </c>
      <c r="AI647" s="224"/>
      <c r="AJ647" s="16" t="str">
        <f t="shared" si="366"/>
        <v>PM1200B</v>
      </c>
      <c r="AK647" s="16" t="str">
        <f t="shared" si="373"/>
        <v>P33</v>
      </c>
      <c r="AL647" s="16" t="str">
        <f t="shared" si="364"/>
        <v>PM</v>
      </c>
      <c r="AM647" s="16" t="str">
        <f t="shared" si="374"/>
        <v>1200</v>
      </c>
      <c r="AN647" s="16" t="str">
        <f t="shared" si="381"/>
        <v>B</v>
      </c>
      <c r="AO647" s="16" t="str">
        <f t="shared" si="375"/>
        <v>_</v>
      </c>
      <c r="AP647" s="16">
        <f t="shared" si="376"/>
        <v>11</v>
      </c>
      <c r="AQ647" s="16" t="str">
        <f t="shared" si="362"/>
        <v>YLRE</v>
      </c>
      <c r="AR647" s="16" t="str">
        <f t="shared" si="377"/>
        <v>P33PM1200B_YLRE</v>
      </c>
      <c r="AS647" s="16" t="str">
        <f t="shared" si="378"/>
        <v>ok</v>
      </c>
      <c r="AW647" s="16" t="str">
        <f t="shared" si="354"/>
        <v/>
      </c>
      <c r="AX647" s="16" t="str">
        <f t="shared" si="355"/>
        <v/>
      </c>
      <c r="AY647" s="16">
        <f t="shared" si="379"/>
        <v>0</v>
      </c>
    </row>
    <row r="648" spans="1:51" ht="15" customHeight="1" x14ac:dyDescent="0.2">
      <c r="A648" s="16" t="str">
        <f t="shared" si="371"/>
        <v>ID-S01AP1030-00646</v>
      </c>
      <c r="B648" s="17">
        <v>646</v>
      </c>
      <c r="C648" s="17"/>
      <c r="D648" s="18" t="s">
        <v>1413</v>
      </c>
      <c r="E648" s="19" t="s">
        <v>1414</v>
      </c>
      <c r="F648" s="20"/>
      <c r="G648" s="21" t="s">
        <v>27</v>
      </c>
      <c r="H648" s="22" t="s">
        <v>28</v>
      </c>
      <c r="I648" s="23" t="s">
        <v>1291</v>
      </c>
      <c r="J648" s="22" t="s">
        <v>1292</v>
      </c>
      <c r="K648" s="22"/>
      <c r="L648" s="22" t="s">
        <v>31</v>
      </c>
      <c r="M648" s="23"/>
      <c r="N648" s="24"/>
      <c r="O648" s="63"/>
      <c r="P648" s="63"/>
      <c r="Q648" s="25" t="s">
        <v>42</v>
      </c>
      <c r="R648" s="26" t="s">
        <v>43</v>
      </c>
      <c r="S648" s="26" t="s">
        <v>44</v>
      </c>
      <c r="T648" s="26" t="s">
        <v>45</v>
      </c>
      <c r="U648" s="26" t="s">
        <v>46</v>
      </c>
      <c r="V648" s="34">
        <v>0</v>
      </c>
      <c r="W648" s="31"/>
      <c r="X648" s="22">
        <v>12</v>
      </c>
      <c r="Y648" s="152" t="str">
        <f t="shared" si="382"/>
        <v>B</v>
      </c>
      <c r="Z648" s="139" t="s">
        <v>2933</v>
      </c>
      <c r="AA648" s="155">
        <f>COUNTIF($Z$1:Z648,Z648)</f>
        <v>20</v>
      </c>
      <c r="AB648" s="83">
        <f t="shared" si="380"/>
        <v>27</v>
      </c>
      <c r="AC648" s="122" t="str">
        <f>VLOOKUP(Z648,'module list'!A:B,2,0)</f>
        <v>DI</v>
      </c>
      <c r="AD648" s="122"/>
      <c r="AE648" s="32"/>
      <c r="AF648" s="33" t="s">
        <v>37</v>
      </c>
      <c r="AG648" s="16" t="str">
        <f t="shared" si="372"/>
        <v>12.1.6</v>
      </c>
      <c r="AH648" s="222" t="str">
        <f t="shared" si="370"/>
        <v>PM1200B dosag. wet FG clean. sod.hydr. - in running</v>
      </c>
      <c r="AI648" s="224"/>
      <c r="AJ648" s="16" t="str">
        <f t="shared" si="366"/>
        <v>PM1200B</v>
      </c>
      <c r="AK648" s="16" t="str">
        <f t="shared" si="373"/>
        <v>P33</v>
      </c>
      <c r="AL648" s="16" t="str">
        <f t="shared" si="364"/>
        <v>PM</v>
      </c>
      <c r="AM648" s="16" t="str">
        <f t="shared" si="374"/>
        <v>1200</v>
      </c>
      <c r="AN648" s="16" t="str">
        <f t="shared" si="381"/>
        <v>B</v>
      </c>
      <c r="AO648" s="16" t="str">
        <f t="shared" si="375"/>
        <v>_</v>
      </c>
      <c r="AP648" s="16">
        <f t="shared" si="376"/>
        <v>11</v>
      </c>
      <c r="AQ648" s="16" t="str">
        <f t="shared" si="362"/>
        <v>YLH</v>
      </c>
      <c r="AR648" s="16" t="str">
        <f t="shared" si="377"/>
        <v>P33PM1200B_YLH</v>
      </c>
      <c r="AS648" s="16" t="str">
        <f t="shared" si="378"/>
        <v>ok</v>
      </c>
      <c r="AW648" s="16" t="str">
        <f t="shared" si="354"/>
        <v/>
      </c>
      <c r="AX648" s="16" t="str">
        <f t="shared" si="355"/>
        <v/>
      </c>
      <c r="AY648" s="16">
        <f t="shared" si="379"/>
        <v>0</v>
      </c>
    </row>
    <row r="649" spans="1:51" ht="15" customHeight="1" x14ac:dyDescent="0.2">
      <c r="A649" s="16" t="str">
        <f t="shared" si="371"/>
        <v>ID-S01AP1030-00647</v>
      </c>
      <c r="B649" s="17">
        <v>647</v>
      </c>
      <c r="C649" s="17"/>
      <c r="D649" s="18" t="s">
        <v>1415</v>
      </c>
      <c r="E649" s="19" t="s">
        <v>1416</v>
      </c>
      <c r="F649" s="20"/>
      <c r="G649" s="21" t="s">
        <v>27</v>
      </c>
      <c r="H649" s="22" t="s">
        <v>28</v>
      </c>
      <c r="I649" s="23" t="s">
        <v>1291</v>
      </c>
      <c r="J649" s="22" t="s">
        <v>1292</v>
      </c>
      <c r="K649" s="22"/>
      <c r="L649" s="22" t="s">
        <v>31</v>
      </c>
      <c r="M649" s="23"/>
      <c r="N649" s="24"/>
      <c r="O649" s="63"/>
      <c r="P649" s="63"/>
      <c r="Q649" s="25" t="s">
        <v>42</v>
      </c>
      <c r="R649" s="26" t="s">
        <v>43</v>
      </c>
      <c r="S649" s="26" t="s">
        <v>51</v>
      </c>
      <c r="T649" s="26" t="s">
        <v>45</v>
      </c>
      <c r="U649" s="26" t="s">
        <v>46</v>
      </c>
      <c r="V649" s="34">
        <v>0</v>
      </c>
      <c r="W649" s="31"/>
      <c r="X649" s="22">
        <v>12</v>
      </c>
      <c r="Y649" s="152" t="str">
        <f t="shared" si="382"/>
        <v>B</v>
      </c>
      <c r="Z649" s="139" t="s">
        <v>2933</v>
      </c>
      <c r="AA649" s="155">
        <f>COUNTIF($Z$1:Z649,Z649)</f>
        <v>21</v>
      </c>
      <c r="AB649" s="83">
        <f t="shared" si="380"/>
        <v>27</v>
      </c>
      <c r="AC649" s="122" t="str">
        <f>VLOOKUP(Z649,'module list'!A:B,2,0)</f>
        <v>DI</v>
      </c>
      <c r="AD649" s="122"/>
      <c r="AE649" s="32"/>
      <c r="AF649" s="33" t="s">
        <v>37</v>
      </c>
      <c r="AG649" s="16" t="str">
        <f t="shared" si="372"/>
        <v>12.1.6</v>
      </c>
      <c r="AH649" s="222" t="str">
        <f t="shared" si="370"/>
        <v>PM1200B dosag. wet FG clean. sod.hydr. - supply fault</v>
      </c>
      <c r="AI649" s="224"/>
      <c r="AJ649" s="16" t="str">
        <f t="shared" si="366"/>
        <v>PM1200B</v>
      </c>
      <c r="AK649" s="16" t="str">
        <f t="shared" si="373"/>
        <v>P33</v>
      </c>
      <c r="AL649" s="16" t="str">
        <f t="shared" si="364"/>
        <v>PM</v>
      </c>
      <c r="AM649" s="16" t="str">
        <f t="shared" si="374"/>
        <v>1200</v>
      </c>
      <c r="AN649" s="16" t="str">
        <f t="shared" si="381"/>
        <v>B</v>
      </c>
      <c r="AO649" s="16" t="str">
        <f t="shared" si="375"/>
        <v>_</v>
      </c>
      <c r="AP649" s="16">
        <f t="shared" si="376"/>
        <v>11</v>
      </c>
      <c r="AQ649" s="16" t="str">
        <f t="shared" si="362"/>
        <v>YSG</v>
      </c>
      <c r="AR649" s="16" t="str">
        <f t="shared" si="377"/>
        <v>P33PM1200B_YSG</v>
      </c>
      <c r="AS649" s="16" t="str">
        <f t="shared" si="378"/>
        <v>ok</v>
      </c>
      <c r="AW649" s="16" t="str">
        <f t="shared" si="354"/>
        <v/>
      </c>
      <c r="AX649" s="16" t="str">
        <f t="shared" si="355"/>
        <v/>
      </c>
      <c r="AY649" s="16">
        <f t="shared" si="379"/>
        <v>0</v>
      </c>
    </row>
    <row r="650" spans="1:51" ht="15" customHeight="1" x14ac:dyDescent="0.2">
      <c r="A650" s="16" t="str">
        <f t="shared" si="371"/>
        <v>ID-S01AP1030-00648</v>
      </c>
      <c r="B650" s="17">
        <v>648</v>
      </c>
      <c r="C650" s="17"/>
      <c r="D650" s="18" t="s">
        <v>1417</v>
      </c>
      <c r="E650" s="19" t="s">
        <v>1418</v>
      </c>
      <c r="F650" s="20"/>
      <c r="G650" s="21" t="s">
        <v>27</v>
      </c>
      <c r="H650" s="22" t="s">
        <v>28</v>
      </c>
      <c r="I650" s="23" t="s">
        <v>1291</v>
      </c>
      <c r="J650" s="22" t="s">
        <v>1292</v>
      </c>
      <c r="K650" s="22"/>
      <c r="L650" s="22" t="s">
        <v>31</v>
      </c>
      <c r="M650" s="23"/>
      <c r="N650" s="24"/>
      <c r="O650" s="63"/>
      <c r="P650" s="63"/>
      <c r="Q650" s="25" t="s">
        <v>54</v>
      </c>
      <c r="R650" s="26" t="s">
        <v>55</v>
      </c>
      <c r="S650" s="26" t="s">
        <v>44</v>
      </c>
      <c r="T650" s="26" t="s">
        <v>56</v>
      </c>
      <c r="U650" s="26" t="s">
        <v>57</v>
      </c>
      <c r="V650" s="34">
        <v>0</v>
      </c>
      <c r="W650" s="31"/>
      <c r="X650" s="22">
        <v>12</v>
      </c>
      <c r="Y650" s="152"/>
      <c r="Z650" s="139" t="s">
        <v>2948</v>
      </c>
      <c r="AA650" s="155">
        <f>COUNTIF($Z$1:Z650,Z650)</f>
        <v>20</v>
      </c>
      <c r="AB650" s="83">
        <f t="shared" si="380"/>
        <v>31</v>
      </c>
      <c r="AC650" s="122" t="str">
        <f>VLOOKUP(Z650,'module list'!A:B,2,0)</f>
        <v>DO</v>
      </c>
      <c r="AD650" s="122"/>
      <c r="AE650" s="32"/>
      <c r="AF650" s="33" t="s">
        <v>37</v>
      </c>
      <c r="AG650" s="16" t="str">
        <f t="shared" si="372"/>
        <v>12.1.5</v>
      </c>
      <c r="AH650" s="222" t="str">
        <f t="shared" si="370"/>
        <v>PM1200B dosag. wet FG clean. sod.hydr. - start/stop</v>
      </c>
      <c r="AI650" s="224"/>
      <c r="AJ650" s="16" t="str">
        <f t="shared" si="366"/>
        <v>PM1200B</v>
      </c>
      <c r="AK650" s="16" t="str">
        <f t="shared" si="373"/>
        <v>P33</v>
      </c>
      <c r="AL650" s="16" t="str">
        <f t="shared" si="364"/>
        <v>PM</v>
      </c>
      <c r="AM650" s="16" t="str">
        <f t="shared" si="374"/>
        <v>1200</v>
      </c>
      <c r="AN650" s="16" t="str">
        <f t="shared" si="381"/>
        <v>B</v>
      </c>
      <c r="AO650" s="16" t="str">
        <f t="shared" si="375"/>
        <v>_</v>
      </c>
      <c r="AP650" s="16">
        <f t="shared" si="376"/>
        <v>11</v>
      </c>
      <c r="AQ650" s="16" t="str">
        <f t="shared" si="362"/>
        <v>HSH</v>
      </c>
      <c r="AR650" s="16" t="str">
        <f t="shared" si="377"/>
        <v>P33PM1200B_HSH</v>
      </c>
      <c r="AS650" s="16" t="str">
        <f t="shared" si="378"/>
        <v>ok</v>
      </c>
      <c r="AW650" s="16" t="str">
        <f t="shared" si="354"/>
        <v/>
      </c>
      <c r="AX650" s="16" t="str">
        <f t="shared" si="355"/>
        <v/>
      </c>
      <c r="AY650" s="16">
        <f t="shared" si="379"/>
        <v>0</v>
      </c>
    </row>
    <row r="651" spans="1:51" ht="15" customHeight="1" x14ac:dyDescent="0.2">
      <c r="A651" s="16" t="str">
        <f t="shared" si="371"/>
        <v>ID-S01AP1030-00649</v>
      </c>
      <c r="B651" s="17">
        <v>649</v>
      </c>
      <c r="C651" s="17"/>
      <c r="D651" s="18" t="s">
        <v>1419</v>
      </c>
      <c r="E651" s="19" t="s">
        <v>1420</v>
      </c>
      <c r="F651" s="20"/>
      <c r="G651" s="21" t="s">
        <v>27</v>
      </c>
      <c r="H651" s="22" t="s">
        <v>28</v>
      </c>
      <c r="I651" s="23" t="s">
        <v>1291</v>
      </c>
      <c r="J651" s="22" t="s">
        <v>1292</v>
      </c>
      <c r="K651" s="22"/>
      <c r="L651" s="22" t="s">
        <v>31</v>
      </c>
      <c r="M651" s="23"/>
      <c r="N651" s="24"/>
      <c r="O651" s="63"/>
      <c r="P651" s="63"/>
      <c r="Q651" s="25" t="s">
        <v>168</v>
      </c>
      <c r="R651" s="26" t="s">
        <v>169</v>
      </c>
      <c r="S651" s="26">
        <v>0</v>
      </c>
      <c r="T651" s="26" t="s">
        <v>170</v>
      </c>
      <c r="U651" s="26">
        <v>100</v>
      </c>
      <c r="V651" s="34" t="s">
        <v>171</v>
      </c>
      <c r="W651" s="31"/>
      <c r="X651" s="22">
        <v>12</v>
      </c>
      <c r="Y651" s="152"/>
      <c r="Z651" s="139" t="s">
        <v>2982</v>
      </c>
      <c r="AA651" s="155">
        <f>COUNTIF($Z$1:Z651,Z651)</f>
        <v>3</v>
      </c>
      <c r="AB651" s="83">
        <f t="shared" si="380"/>
        <v>4</v>
      </c>
      <c r="AC651" s="122" t="str">
        <f>VLOOKUP(Z651,'module list'!A:B,2,0)</f>
        <v>AO</v>
      </c>
      <c r="AD651" s="122"/>
      <c r="AE651" s="32"/>
      <c r="AF651" s="33" t="s">
        <v>37</v>
      </c>
      <c r="AG651" s="16" t="str">
        <f t="shared" si="372"/>
        <v>12.1.7</v>
      </c>
      <c r="AH651" s="222" t="str">
        <f t="shared" si="370"/>
        <v>PM1200B dosag. wet FG clean. sod.hydr. - req.speed</v>
      </c>
      <c r="AI651" s="224"/>
      <c r="AJ651" s="16" t="str">
        <f t="shared" si="366"/>
        <v>PM1200B</v>
      </c>
      <c r="AK651" s="16" t="str">
        <f t="shared" si="373"/>
        <v>P33</v>
      </c>
      <c r="AL651" s="16" t="str">
        <f t="shared" si="364"/>
        <v>PM</v>
      </c>
      <c r="AM651" s="16" t="str">
        <f t="shared" si="374"/>
        <v>1200</v>
      </c>
      <c r="AN651" s="16" t="str">
        <f t="shared" si="381"/>
        <v>B</v>
      </c>
      <c r="AO651" s="16" t="str">
        <f t="shared" si="375"/>
        <v>_</v>
      </c>
      <c r="AP651" s="16">
        <f t="shared" si="376"/>
        <v>11</v>
      </c>
      <c r="AQ651" s="16" t="str">
        <f t="shared" si="362"/>
        <v>SY</v>
      </c>
      <c r="AR651" s="16" t="str">
        <f t="shared" si="377"/>
        <v>P33PM1200B_SY</v>
      </c>
      <c r="AS651" s="16" t="str">
        <f t="shared" si="378"/>
        <v>ok</v>
      </c>
      <c r="AW651" s="16">
        <f t="shared" si="354"/>
        <v>0</v>
      </c>
      <c r="AX651" s="16" t="str">
        <f t="shared" si="355"/>
        <v/>
      </c>
      <c r="AY651" s="16" t="str">
        <f t="shared" si="379"/>
        <v>%</v>
      </c>
    </row>
    <row r="652" spans="1:51" ht="15" customHeight="1" x14ac:dyDescent="0.2">
      <c r="A652" s="16" t="str">
        <f t="shared" si="371"/>
        <v>ID-S01AP1030-00650</v>
      </c>
      <c r="B652" s="17">
        <v>650</v>
      </c>
      <c r="C652" s="17"/>
      <c r="D652" s="18" t="s">
        <v>1421</v>
      </c>
      <c r="E652" s="19" t="s">
        <v>1422</v>
      </c>
      <c r="F652" s="20"/>
      <c r="G652" s="21" t="s">
        <v>27</v>
      </c>
      <c r="H652" s="22" t="s">
        <v>28</v>
      </c>
      <c r="I652" s="23" t="s">
        <v>1291</v>
      </c>
      <c r="J652" s="22" t="s">
        <v>1292</v>
      </c>
      <c r="K652" s="22"/>
      <c r="L652" s="22" t="s">
        <v>31</v>
      </c>
      <c r="M652" s="23"/>
      <c r="N652" s="24"/>
      <c r="O652" s="63"/>
      <c r="P652" s="63"/>
      <c r="Q652" s="25" t="s">
        <v>168</v>
      </c>
      <c r="R652" s="26" t="s">
        <v>169</v>
      </c>
      <c r="S652" s="26">
        <v>0</v>
      </c>
      <c r="T652" s="26" t="s">
        <v>170</v>
      </c>
      <c r="U652" s="26">
        <v>100</v>
      </c>
      <c r="V652" s="34" t="s">
        <v>171</v>
      </c>
      <c r="W652" s="31"/>
      <c r="X652" s="22">
        <v>12</v>
      </c>
      <c r="Y652" s="152"/>
      <c r="Z652" s="139" t="s">
        <v>2982</v>
      </c>
      <c r="AA652" s="155">
        <f>COUNTIF($Z$1:Z652,Z652)</f>
        <v>4</v>
      </c>
      <c r="AB652" s="83">
        <f t="shared" si="380"/>
        <v>4</v>
      </c>
      <c r="AC652" s="122" t="str">
        <f>VLOOKUP(Z652,'module list'!A:B,2,0)</f>
        <v>AO</v>
      </c>
      <c r="AD652" s="122"/>
      <c r="AE652" s="32"/>
      <c r="AF652" s="33" t="s">
        <v>37</v>
      </c>
      <c r="AG652" s="16" t="str">
        <f t="shared" si="372"/>
        <v>12.1.7</v>
      </c>
      <c r="AH652" s="222" t="str">
        <f t="shared" si="370"/>
        <v>PM1200B dosag. wet FG clean. sod.hydr. - req.range</v>
      </c>
      <c r="AI652" s="224"/>
      <c r="AJ652" s="16" t="str">
        <f t="shared" si="366"/>
        <v>PM1200B</v>
      </c>
      <c r="AK652" s="16" t="str">
        <f t="shared" si="373"/>
        <v>P33</v>
      </c>
      <c r="AL652" s="16" t="str">
        <f t="shared" si="364"/>
        <v>PM</v>
      </c>
      <c r="AM652" s="16" t="str">
        <f t="shared" si="374"/>
        <v>1200</v>
      </c>
      <c r="AN652" s="16" t="str">
        <f t="shared" si="381"/>
        <v>B</v>
      </c>
      <c r="AO652" s="16" t="str">
        <f t="shared" si="375"/>
        <v>_</v>
      </c>
      <c r="AP652" s="16">
        <f t="shared" si="376"/>
        <v>11</v>
      </c>
      <c r="AQ652" s="16" t="str">
        <f t="shared" ref="AQ652:AQ687" si="383">RIGHT(D652,LEN(D652)-FIND("_",D652))</f>
        <v>JY</v>
      </c>
      <c r="AR652" s="16" t="str">
        <f t="shared" si="377"/>
        <v>P33PM1200B_JY</v>
      </c>
      <c r="AS652" s="16" t="str">
        <f t="shared" si="378"/>
        <v>ok</v>
      </c>
      <c r="AW652" s="16">
        <f t="shared" si="354"/>
        <v>0</v>
      </c>
      <c r="AX652" s="16" t="str">
        <f t="shared" si="355"/>
        <v/>
      </c>
      <c r="AY652" s="16" t="str">
        <f t="shared" si="379"/>
        <v>%</v>
      </c>
    </row>
    <row r="653" spans="1:51" ht="15" customHeight="1" x14ac:dyDescent="0.2">
      <c r="A653" s="16" t="str">
        <f t="shared" si="371"/>
        <v>ID-S01AP1030-00651</v>
      </c>
      <c r="B653" s="17">
        <v>651</v>
      </c>
      <c r="C653" s="17"/>
      <c r="D653" s="18" t="s">
        <v>1423</v>
      </c>
      <c r="E653" s="19" t="s">
        <v>1424</v>
      </c>
      <c r="F653" s="20"/>
      <c r="G653" s="21" t="s">
        <v>27</v>
      </c>
      <c r="H653" s="22" t="s">
        <v>28</v>
      </c>
      <c r="I653" s="23" t="s">
        <v>1291</v>
      </c>
      <c r="J653" s="22" t="s">
        <v>1292</v>
      </c>
      <c r="K653" s="22"/>
      <c r="L653" s="22" t="s">
        <v>31</v>
      </c>
      <c r="M653" s="23"/>
      <c r="N653" s="24"/>
      <c r="O653" s="63"/>
      <c r="P653" s="63"/>
      <c r="Q653" s="25" t="s">
        <v>42</v>
      </c>
      <c r="R653" s="26" t="s">
        <v>43</v>
      </c>
      <c r="S653" s="26" t="s">
        <v>44</v>
      </c>
      <c r="T653" s="26" t="s">
        <v>45</v>
      </c>
      <c r="U653" s="26" t="s">
        <v>46</v>
      </c>
      <c r="V653" s="34">
        <v>0</v>
      </c>
      <c r="W653" s="31"/>
      <c r="X653" s="22">
        <v>12</v>
      </c>
      <c r="Y653" s="152" t="str">
        <f t="shared" ref="Y653:Y655" si="384">AN653</f>
        <v>A</v>
      </c>
      <c r="Z653" s="139" t="s">
        <v>2932</v>
      </c>
      <c r="AA653" s="155">
        <f>COUNTIF($Z$1:Z653,Z653)</f>
        <v>22</v>
      </c>
      <c r="AB653" s="83">
        <f t="shared" si="380"/>
        <v>27</v>
      </c>
      <c r="AC653" s="122" t="str">
        <f>VLOOKUP(Z653,'module list'!A:B,2,0)</f>
        <v>DI</v>
      </c>
      <c r="AD653" s="122"/>
      <c r="AE653" s="32"/>
      <c r="AF653" s="33" t="s">
        <v>37</v>
      </c>
      <c r="AG653" s="16" t="str">
        <f t="shared" si="372"/>
        <v>12.1.5</v>
      </c>
      <c r="AH653" s="222" t="str">
        <f t="shared" si="370"/>
        <v>PM1300A dosag. wet FG clean. reagen. - in remote</v>
      </c>
      <c r="AI653" s="224"/>
      <c r="AJ653" s="16" t="str">
        <f t="shared" si="366"/>
        <v>PM1300A</v>
      </c>
      <c r="AK653" s="16" t="str">
        <f t="shared" si="373"/>
        <v>P33</v>
      </c>
      <c r="AL653" s="16" t="str">
        <f t="shared" si="364"/>
        <v>PM</v>
      </c>
      <c r="AM653" s="16" t="str">
        <f t="shared" si="374"/>
        <v>1300</v>
      </c>
      <c r="AN653" s="16" t="str">
        <f t="shared" si="381"/>
        <v>A</v>
      </c>
      <c r="AO653" s="16" t="str">
        <f t="shared" si="375"/>
        <v>_</v>
      </c>
      <c r="AP653" s="16">
        <f t="shared" si="376"/>
        <v>11</v>
      </c>
      <c r="AQ653" s="16" t="str">
        <f t="shared" si="383"/>
        <v>YLRE</v>
      </c>
      <c r="AR653" s="16" t="str">
        <f t="shared" si="377"/>
        <v>P33PM1300A_YLRE</v>
      </c>
      <c r="AS653" s="16" t="str">
        <f t="shared" si="378"/>
        <v>ok</v>
      </c>
      <c r="AW653" s="16" t="str">
        <f t="shared" si="354"/>
        <v/>
      </c>
      <c r="AX653" s="16" t="str">
        <f t="shared" si="355"/>
        <v/>
      </c>
      <c r="AY653" s="16">
        <f t="shared" si="379"/>
        <v>0</v>
      </c>
    </row>
    <row r="654" spans="1:51" ht="15" customHeight="1" x14ac:dyDescent="0.2">
      <c r="A654" s="16" t="str">
        <f t="shared" si="371"/>
        <v>ID-S01AP1030-00652</v>
      </c>
      <c r="B654" s="17">
        <v>652</v>
      </c>
      <c r="C654" s="17"/>
      <c r="D654" s="18" t="s">
        <v>1425</v>
      </c>
      <c r="E654" s="19" t="s">
        <v>1426</v>
      </c>
      <c r="F654" s="20"/>
      <c r="G654" s="21" t="s">
        <v>27</v>
      </c>
      <c r="H654" s="22" t="s">
        <v>28</v>
      </c>
      <c r="I654" s="23" t="s">
        <v>1291</v>
      </c>
      <c r="J654" s="22" t="s">
        <v>1292</v>
      </c>
      <c r="K654" s="22"/>
      <c r="L654" s="22" t="s">
        <v>31</v>
      </c>
      <c r="M654" s="23"/>
      <c r="N654" s="24"/>
      <c r="O654" s="63"/>
      <c r="P654" s="63"/>
      <c r="Q654" s="25" t="s">
        <v>42</v>
      </c>
      <c r="R654" s="26" t="s">
        <v>43</v>
      </c>
      <c r="S654" s="26" t="s">
        <v>44</v>
      </c>
      <c r="T654" s="26" t="s">
        <v>45</v>
      </c>
      <c r="U654" s="26" t="s">
        <v>46</v>
      </c>
      <c r="V654" s="34">
        <v>0</v>
      </c>
      <c r="W654" s="31"/>
      <c r="X654" s="22">
        <v>12</v>
      </c>
      <c r="Y654" s="152" t="str">
        <f t="shared" si="384"/>
        <v>A</v>
      </c>
      <c r="Z654" s="139" t="s">
        <v>2932</v>
      </c>
      <c r="AA654" s="155">
        <f>COUNTIF($Z$1:Z654,Z654)</f>
        <v>23</v>
      </c>
      <c r="AB654" s="83">
        <f t="shared" si="380"/>
        <v>27</v>
      </c>
      <c r="AC654" s="122" t="str">
        <f>VLOOKUP(Z654,'module list'!A:B,2,0)</f>
        <v>DI</v>
      </c>
      <c r="AD654" s="122"/>
      <c r="AE654" s="32"/>
      <c r="AF654" s="33" t="s">
        <v>37</v>
      </c>
      <c r="AG654" s="16" t="str">
        <f t="shared" si="372"/>
        <v>12.1.5</v>
      </c>
      <c r="AH654" s="222" t="str">
        <f t="shared" si="370"/>
        <v>PM1300A dosag. wet FG clean. reagen. - in running</v>
      </c>
      <c r="AI654" s="224"/>
      <c r="AJ654" s="16" t="str">
        <f t="shared" si="366"/>
        <v>PM1300A</v>
      </c>
      <c r="AK654" s="16" t="str">
        <f t="shared" si="373"/>
        <v>P33</v>
      </c>
      <c r="AL654" s="16" t="str">
        <f t="shared" si="364"/>
        <v>PM</v>
      </c>
      <c r="AM654" s="16" t="str">
        <f t="shared" si="374"/>
        <v>1300</v>
      </c>
      <c r="AN654" s="16" t="str">
        <f t="shared" si="381"/>
        <v>A</v>
      </c>
      <c r="AO654" s="16" t="str">
        <f t="shared" si="375"/>
        <v>_</v>
      </c>
      <c r="AP654" s="16">
        <f t="shared" si="376"/>
        <v>11</v>
      </c>
      <c r="AQ654" s="16" t="str">
        <f t="shared" si="383"/>
        <v>YLH</v>
      </c>
      <c r="AR654" s="16" t="str">
        <f t="shared" si="377"/>
        <v>P33PM1300A_YLH</v>
      </c>
      <c r="AS654" s="16" t="str">
        <f t="shared" si="378"/>
        <v>ok</v>
      </c>
      <c r="AW654" s="16" t="str">
        <f t="shared" si="354"/>
        <v/>
      </c>
      <c r="AX654" s="16" t="str">
        <f t="shared" si="355"/>
        <v/>
      </c>
      <c r="AY654" s="16">
        <f t="shared" si="379"/>
        <v>0</v>
      </c>
    </row>
    <row r="655" spans="1:51" ht="15" customHeight="1" x14ac:dyDescent="0.2">
      <c r="A655" s="16" t="str">
        <f t="shared" si="371"/>
        <v>ID-S01AP1030-00653</v>
      </c>
      <c r="B655" s="17">
        <v>653</v>
      </c>
      <c r="C655" s="17"/>
      <c r="D655" s="18" t="s">
        <v>1427</v>
      </c>
      <c r="E655" s="19" t="s">
        <v>1428</v>
      </c>
      <c r="F655" s="20"/>
      <c r="G655" s="21" t="s">
        <v>27</v>
      </c>
      <c r="H655" s="22" t="s">
        <v>28</v>
      </c>
      <c r="I655" s="23" t="s">
        <v>1291</v>
      </c>
      <c r="J655" s="22" t="s">
        <v>1292</v>
      </c>
      <c r="K655" s="22"/>
      <c r="L655" s="22" t="s">
        <v>31</v>
      </c>
      <c r="M655" s="23"/>
      <c r="N655" s="24"/>
      <c r="O655" s="63"/>
      <c r="P655" s="63"/>
      <c r="Q655" s="25" t="s">
        <v>42</v>
      </c>
      <c r="R655" s="26" t="s">
        <v>43</v>
      </c>
      <c r="S655" s="26" t="s">
        <v>51</v>
      </c>
      <c r="T655" s="26" t="s">
        <v>45</v>
      </c>
      <c r="U655" s="26" t="s">
        <v>46</v>
      </c>
      <c r="V655" s="34">
        <v>0</v>
      </c>
      <c r="W655" s="31"/>
      <c r="X655" s="22">
        <v>12</v>
      </c>
      <c r="Y655" s="152" t="str">
        <f t="shared" si="384"/>
        <v>A</v>
      </c>
      <c r="Z655" s="139" t="s">
        <v>2932</v>
      </c>
      <c r="AA655" s="155">
        <f>COUNTIF($Z$1:Z655,Z655)</f>
        <v>24</v>
      </c>
      <c r="AB655" s="83">
        <f t="shared" si="380"/>
        <v>27</v>
      </c>
      <c r="AC655" s="122" t="str">
        <f>VLOOKUP(Z655,'module list'!A:B,2,0)</f>
        <v>DI</v>
      </c>
      <c r="AD655" s="122"/>
      <c r="AE655" s="32"/>
      <c r="AF655" s="33" t="s">
        <v>37</v>
      </c>
      <c r="AG655" s="16" t="str">
        <f t="shared" si="372"/>
        <v>12.1.5</v>
      </c>
      <c r="AH655" s="222" t="str">
        <f t="shared" si="370"/>
        <v>PM1300A dosag. wet FG clean. reagen. - supply fault</v>
      </c>
      <c r="AI655" s="224"/>
      <c r="AJ655" s="16" t="str">
        <f t="shared" si="366"/>
        <v>PM1300A</v>
      </c>
      <c r="AK655" s="16" t="str">
        <f t="shared" si="373"/>
        <v>P33</v>
      </c>
      <c r="AL655" s="16" t="str">
        <f t="shared" si="364"/>
        <v>PM</v>
      </c>
      <c r="AM655" s="16" t="str">
        <f t="shared" si="374"/>
        <v>1300</v>
      </c>
      <c r="AN655" s="16" t="str">
        <f t="shared" si="381"/>
        <v>A</v>
      </c>
      <c r="AO655" s="16" t="str">
        <f t="shared" si="375"/>
        <v>_</v>
      </c>
      <c r="AP655" s="16">
        <f t="shared" si="376"/>
        <v>11</v>
      </c>
      <c r="AQ655" s="16" t="str">
        <f t="shared" si="383"/>
        <v>YSG</v>
      </c>
      <c r="AR655" s="16" t="str">
        <f t="shared" si="377"/>
        <v>P33PM1300A_YSG</v>
      </c>
      <c r="AS655" s="16" t="str">
        <f t="shared" si="378"/>
        <v>ok</v>
      </c>
      <c r="AW655" s="16" t="str">
        <f t="shared" si="354"/>
        <v/>
      </c>
      <c r="AX655" s="16" t="str">
        <f t="shared" si="355"/>
        <v/>
      </c>
      <c r="AY655" s="16">
        <f t="shared" si="379"/>
        <v>0</v>
      </c>
    </row>
    <row r="656" spans="1:51" ht="15" customHeight="1" x14ac:dyDescent="0.2">
      <c r="A656" s="16" t="str">
        <f t="shared" si="371"/>
        <v>ID-S01AP1030-00654</v>
      </c>
      <c r="B656" s="17">
        <v>654</v>
      </c>
      <c r="C656" s="17"/>
      <c r="D656" s="18" t="s">
        <v>1429</v>
      </c>
      <c r="E656" s="19" t="s">
        <v>1430</v>
      </c>
      <c r="F656" s="20"/>
      <c r="G656" s="21" t="s">
        <v>27</v>
      </c>
      <c r="H656" s="22" t="s">
        <v>28</v>
      </c>
      <c r="I656" s="23" t="s">
        <v>1291</v>
      </c>
      <c r="J656" s="22" t="s">
        <v>1292</v>
      </c>
      <c r="K656" s="22"/>
      <c r="L656" s="22" t="s">
        <v>31</v>
      </c>
      <c r="M656" s="23"/>
      <c r="N656" s="24"/>
      <c r="O656" s="63"/>
      <c r="P656" s="63"/>
      <c r="Q656" s="25" t="s">
        <v>54</v>
      </c>
      <c r="R656" s="26" t="s">
        <v>55</v>
      </c>
      <c r="S656" s="26" t="s">
        <v>44</v>
      </c>
      <c r="T656" s="26" t="s">
        <v>56</v>
      </c>
      <c r="U656" s="26" t="s">
        <v>57</v>
      </c>
      <c r="V656" s="34">
        <v>0</v>
      </c>
      <c r="W656" s="31"/>
      <c r="X656" s="22">
        <v>12</v>
      </c>
      <c r="Y656" s="152"/>
      <c r="Z656" s="139" t="s">
        <v>2948</v>
      </c>
      <c r="AA656" s="155">
        <f>COUNTIF($Z$1:Z656,Z656)</f>
        <v>21</v>
      </c>
      <c r="AB656" s="83">
        <f t="shared" si="380"/>
        <v>31</v>
      </c>
      <c r="AC656" s="122" t="str">
        <f>VLOOKUP(Z656,'module list'!A:B,2,0)</f>
        <v>DO</v>
      </c>
      <c r="AD656" s="122"/>
      <c r="AE656" s="32"/>
      <c r="AF656" s="33" t="s">
        <v>37</v>
      </c>
      <c r="AG656" s="16" t="str">
        <f t="shared" si="372"/>
        <v>12.1.5</v>
      </c>
      <c r="AH656" s="222" t="str">
        <f t="shared" si="370"/>
        <v>PM1300A dosag. wet FG clean. reagen. - start/stop</v>
      </c>
      <c r="AI656" s="224"/>
      <c r="AJ656" s="16" t="str">
        <f t="shared" si="366"/>
        <v>PM1300A</v>
      </c>
      <c r="AK656" s="16" t="str">
        <f t="shared" si="373"/>
        <v>P33</v>
      </c>
      <c r="AL656" s="16" t="str">
        <f t="shared" si="364"/>
        <v>PM</v>
      </c>
      <c r="AM656" s="16" t="str">
        <f t="shared" si="374"/>
        <v>1300</v>
      </c>
      <c r="AN656" s="16" t="str">
        <f t="shared" si="381"/>
        <v>A</v>
      </c>
      <c r="AO656" s="16" t="str">
        <f t="shared" si="375"/>
        <v>_</v>
      </c>
      <c r="AP656" s="16">
        <f t="shared" si="376"/>
        <v>11</v>
      </c>
      <c r="AQ656" s="16" t="str">
        <f t="shared" si="383"/>
        <v>HSH</v>
      </c>
      <c r="AR656" s="16" t="str">
        <f t="shared" si="377"/>
        <v>P33PM1300A_HSH</v>
      </c>
      <c r="AS656" s="16" t="str">
        <f t="shared" si="378"/>
        <v>ok</v>
      </c>
      <c r="AW656" s="16" t="str">
        <f t="shared" si="354"/>
        <v/>
      </c>
      <c r="AX656" s="16" t="str">
        <f t="shared" si="355"/>
        <v/>
      </c>
      <c r="AY656" s="16">
        <f t="shared" si="379"/>
        <v>0</v>
      </c>
    </row>
    <row r="657" spans="1:51" ht="15" hidden="1" customHeight="1" x14ac:dyDescent="0.2">
      <c r="A657" s="16" t="str">
        <f t="shared" si="371"/>
        <v>ID-S01AP1030-00655</v>
      </c>
      <c r="B657" s="17">
        <v>655</v>
      </c>
      <c r="C657" s="17"/>
      <c r="D657" s="45" t="s">
        <v>1431</v>
      </c>
      <c r="E657" s="35" t="s">
        <v>1432</v>
      </c>
      <c r="F657" s="46"/>
      <c r="G657" s="21" t="s">
        <v>27</v>
      </c>
      <c r="H657" s="37" t="s">
        <v>28</v>
      </c>
      <c r="I657" s="23" t="s">
        <v>1291</v>
      </c>
      <c r="J657" s="37"/>
      <c r="K657" s="37"/>
      <c r="L657" s="22" t="s">
        <v>31</v>
      </c>
      <c r="M657" s="36"/>
      <c r="N657" s="38"/>
      <c r="O657" s="86"/>
      <c r="P657" s="86"/>
      <c r="Q657" s="39" t="s">
        <v>32</v>
      </c>
      <c r="R657" s="40" t="s">
        <v>292</v>
      </c>
      <c r="S657" s="40" t="s">
        <v>296</v>
      </c>
      <c r="T657" s="40" t="s">
        <v>170</v>
      </c>
      <c r="U657" s="40" t="s">
        <v>296</v>
      </c>
      <c r="V657" s="42" t="s">
        <v>297</v>
      </c>
      <c r="W657" s="43"/>
      <c r="X657" s="22"/>
      <c r="Y657" s="153"/>
      <c r="Z657" s="158"/>
      <c r="AA657" s="155">
        <f>COUNTIF($Z$1:Z657,Z657)</f>
        <v>0</v>
      </c>
      <c r="AB657" s="83">
        <f t="shared" si="380"/>
        <v>0</v>
      </c>
      <c r="AC657" s="122" t="e">
        <f>VLOOKUP(Z657,'module list'!A:B,2,0)</f>
        <v>#N/A</v>
      </c>
      <c r="AD657" s="37"/>
      <c r="AE657" s="44" t="s">
        <v>172</v>
      </c>
      <c r="AF657" s="33" t="s">
        <v>37</v>
      </c>
      <c r="AG657" s="16" t="str">
        <f t="shared" si="372"/>
        <v/>
      </c>
      <c r="AH657" s="222" t="str">
        <f t="shared" si="370"/>
        <v>PM1300A dosag. wet FG clean. reagen. - current</v>
      </c>
      <c r="AI657" s="224"/>
      <c r="AJ657" s="16" t="str">
        <f t="shared" si="366"/>
        <v>PM1300A</v>
      </c>
      <c r="AK657" s="16" t="str">
        <f t="shared" si="373"/>
        <v>P33</v>
      </c>
      <c r="AL657" s="16" t="str">
        <f t="shared" si="364"/>
        <v>PM</v>
      </c>
      <c r="AM657" s="16" t="str">
        <f t="shared" si="374"/>
        <v>1300</v>
      </c>
      <c r="AN657" s="16" t="str">
        <f t="shared" si="381"/>
        <v>A</v>
      </c>
      <c r="AO657" s="16" t="str">
        <f t="shared" si="375"/>
        <v>_</v>
      </c>
      <c r="AP657" s="16">
        <f t="shared" si="376"/>
        <v>11</v>
      </c>
      <c r="AQ657" s="16" t="str">
        <f t="shared" si="383"/>
        <v>II</v>
      </c>
      <c r="AR657" s="16" t="str">
        <f t="shared" si="377"/>
        <v>P33PM1300A_II</v>
      </c>
      <c r="AS657" s="16" t="str">
        <f t="shared" si="378"/>
        <v>ok</v>
      </c>
      <c r="AW657" s="16" t="str">
        <f t="shared" ref="AW601:AW664" si="385">IFERROR(IF(FIND("A",AC657,1),S657,""),"")</f>
        <v/>
      </c>
      <c r="AX657" s="16" t="str">
        <f t="shared" ref="AX644:AX707" si="386">IFERROR(IF(FIND("AI",AC657,1),U657,""),"")</f>
        <v/>
      </c>
      <c r="AY657" s="16" t="str">
        <f t="shared" si="379"/>
        <v>A</v>
      </c>
    </row>
    <row r="658" spans="1:51" ht="15" customHeight="1" x14ac:dyDescent="0.2">
      <c r="A658" s="16" t="str">
        <f t="shared" si="371"/>
        <v>ID-S01AP1030-00656</v>
      </c>
      <c r="B658" s="17">
        <v>656</v>
      </c>
      <c r="C658" s="17"/>
      <c r="D658" s="18" t="s">
        <v>1433</v>
      </c>
      <c r="E658" s="19" t="s">
        <v>1434</v>
      </c>
      <c r="F658" s="20"/>
      <c r="G658" s="21" t="s">
        <v>27</v>
      </c>
      <c r="H658" s="22" t="s">
        <v>28</v>
      </c>
      <c r="I658" s="23" t="s">
        <v>1291</v>
      </c>
      <c r="J658" s="22" t="s">
        <v>1292</v>
      </c>
      <c r="K658" s="22"/>
      <c r="L658" s="22" t="s">
        <v>31</v>
      </c>
      <c r="M658" s="23"/>
      <c r="N658" s="24"/>
      <c r="O658" s="63"/>
      <c r="P658" s="63"/>
      <c r="Q658" s="25" t="s">
        <v>42</v>
      </c>
      <c r="R658" s="26" t="s">
        <v>43</v>
      </c>
      <c r="S658" s="26" t="s">
        <v>44</v>
      </c>
      <c r="T658" s="26" t="s">
        <v>45</v>
      </c>
      <c r="U658" s="26" t="s">
        <v>46</v>
      </c>
      <c r="V658" s="34">
        <v>0</v>
      </c>
      <c r="W658" s="31"/>
      <c r="X658" s="22">
        <v>12</v>
      </c>
      <c r="Y658" s="152" t="str">
        <f t="shared" ref="Y658:Y660" si="387">AN658</f>
        <v>B</v>
      </c>
      <c r="Z658" s="139" t="s">
        <v>2933</v>
      </c>
      <c r="AA658" s="155">
        <f>COUNTIF($Z$1:Z658,Z658)</f>
        <v>22</v>
      </c>
      <c r="AB658" s="83">
        <f t="shared" si="380"/>
        <v>27</v>
      </c>
      <c r="AC658" s="122" t="str">
        <f>VLOOKUP(Z658,'module list'!A:B,2,0)</f>
        <v>DI</v>
      </c>
      <c r="AD658" s="122"/>
      <c r="AE658" s="32"/>
      <c r="AF658" s="33" t="s">
        <v>37</v>
      </c>
      <c r="AG658" s="16" t="str">
        <f t="shared" si="372"/>
        <v>12.1.6</v>
      </c>
      <c r="AH658" s="222" t="str">
        <f t="shared" si="370"/>
        <v>PM1300B dosag. wet FG clean. reagen. - in remote</v>
      </c>
      <c r="AI658" s="224"/>
      <c r="AJ658" s="16" t="str">
        <f t="shared" si="366"/>
        <v>PM1300B</v>
      </c>
      <c r="AK658" s="16" t="str">
        <f t="shared" si="373"/>
        <v>P33</v>
      </c>
      <c r="AL658" s="16" t="str">
        <f t="shared" si="364"/>
        <v>PM</v>
      </c>
      <c r="AM658" s="16" t="str">
        <f t="shared" si="374"/>
        <v>1300</v>
      </c>
      <c r="AN658" s="16" t="str">
        <f t="shared" si="381"/>
        <v>B</v>
      </c>
      <c r="AO658" s="16" t="str">
        <f t="shared" si="375"/>
        <v>_</v>
      </c>
      <c r="AP658" s="16">
        <f t="shared" si="376"/>
        <v>11</v>
      </c>
      <c r="AQ658" s="16" t="str">
        <f t="shared" si="383"/>
        <v>YLRE</v>
      </c>
      <c r="AR658" s="16" t="str">
        <f t="shared" si="377"/>
        <v>P33PM1300B_YLRE</v>
      </c>
      <c r="AS658" s="16" t="str">
        <f t="shared" si="378"/>
        <v>ok</v>
      </c>
      <c r="AW658" s="16" t="str">
        <f t="shared" ref="AW658:AW661" si="388">IFERROR(IF(FIND("A",Q658,1),S658,""),"")</f>
        <v/>
      </c>
      <c r="AX658" s="16" t="str">
        <f t="shared" ref="AX658:AX661" si="389">IFERROR(IF(FIND("AI",Q658,1),U658,""),"")</f>
        <v/>
      </c>
      <c r="AY658" s="16">
        <f t="shared" si="379"/>
        <v>0</v>
      </c>
    </row>
    <row r="659" spans="1:51" ht="15" customHeight="1" x14ac:dyDescent="0.2">
      <c r="A659" s="16" t="str">
        <f t="shared" si="371"/>
        <v>ID-S01AP1030-00657</v>
      </c>
      <c r="B659" s="17">
        <v>657</v>
      </c>
      <c r="C659" s="17"/>
      <c r="D659" s="18" t="s">
        <v>1435</v>
      </c>
      <c r="E659" s="19" t="s">
        <v>1436</v>
      </c>
      <c r="F659" s="20"/>
      <c r="G659" s="21" t="s">
        <v>27</v>
      </c>
      <c r="H659" s="22" t="s">
        <v>28</v>
      </c>
      <c r="I659" s="23" t="s">
        <v>1291</v>
      </c>
      <c r="J659" s="22" t="s">
        <v>1292</v>
      </c>
      <c r="K659" s="22"/>
      <c r="L659" s="22" t="s">
        <v>31</v>
      </c>
      <c r="M659" s="23"/>
      <c r="N659" s="24"/>
      <c r="O659" s="63"/>
      <c r="P659" s="63"/>
      <c r="Q659" s="25" t="s">
        <v>42</v>
      </c>
      <c r="R659" s="26" t="s">
        <v>43</v>
      </c>
      <c r="S659" s="26" t="s">
        <v>44</v>
      </c>
      <c r="T659" s="26" t="s">
        <v>45</v>
      </c>
      <c r="U659" s="26" t="s">
        <v>46</v>
      </c>
      <c r="V659" s="34">
        <v>0</v>
      </c>
      <c r="W659" s="31"/>
      <c r="X659" s="22">
        <v>12</v>
      </c>
      <c r="Y659" s="152" t="str">
        <f t="shared" si="387"/>
        <v>B</v>
      </c>
      <c r="Z659" s="139" t="s">
        <v>2933</v>
      </c>
      <c r="AA659" s="155">
        <f>COUNTIF($Z$1:Z659,Z659)</f>
        <v>23</v>
      </c>
      <c r="AB659" s="83">
        <f t="shared" si="380"/>
        <v>27</v>
      </c>
      <c r="AC659" s="122" t="str">
        <f>VLOOKUP(Z659,'module list'!A:B,2,0)</f>
        <v>DI</v>
      </c>
      <c r="AD659" s="122"/>
      <c r="AE659" s="32"/>
      <c r="AF659" s="33" t="s">
        <v>37</v>
      </c>
      <c r="AG659" s="16" t="str">
        <f t="shared" si="372"/>
        <v>12.1.6</v>
      </c>
      <c r="AH659" s="222" t="str">
        <f t="shared" si="370"/>
        <v>PM1300B dosag. wet FG clean. reagen. - in running</v>
      </c>
      <c r="AI659" s="224"/>
      <c r="AJ659" s="16" t="str">
        <f t="shared" si="366"/>
        <v>PM1300B</v>
      </c>
      <c r="AK659" s="16" t="str">
        <f t="shared" si="373"/>
        <v>P33</v>
      </c>
      <c r="AL659" s="16" t="str">
        <f t="shared" si="364"/>
        <v>PM</v>
      </c>
      <c r="AM659" s="16" t="str">
        <f t="shared" si="374"/>
        <v>1300</v>
      </c>
      <c r="AN659" s="16" t="str">
        <f t="shared" si="381"/>
        <v>B</v>
      </c>
      <c r="AO659" s="16" t="str">
        <f t="shared" si="375"/>
        <v>_</v>
      </c>
      <c r="AP659" s="16">
        <f t="shared" si="376"/>
        <v>11</v>
      </c>
      <c r="AQ659" s="16" t="str">
        <f t="shared" si="383"/>
        <v>YLH</v>
      </c>
      <c r="AR659" s="16" t="str">
        <f t="shared" si="377"/>
        <v>P33PM1300B_YLH</v>
      </c>
      <c r="AS659" s="16" t="str">
        <f t="shared" si="378"/>
        <v>ok</v>
      </c>
      <c r="AW659" s="16" t="str">
        <f t="shared" si="388"/>
        <v/>
      </c>
      <c r="AX659" s="16" t="str">
        <f t="shared" si="389"/>
        <v/>
      </c>
      <c r="AY659" s="16">
        <f t="shared" si="379"/>
        <v>0</v>
      </c>
    </row>
    <row r="660" spans="1:51" ht="15" customHeight="1" x14ac:dyDescent="0.2">
      <c r="A660" s="16" t="str">
        <f t="shared" si="371"/>
        <v>ID-S01AP1030-00658</v>
      </c>
      <c r="B660" s="17">
        <v>658</v>
      </c>
      <c r="C660" s="17"/>
      <c r="D660" s="18" t="s">
        <v>1437</v>
      </c>
      <c r="E660" s="19" t="s">
        <v>1438</v>
      </c>
      <c r="F660" s="20"/>
      <c r="G660" s="21" t="s">
        <v>27</v>
      </c>
      <c r="H660" s="22" t="s">
        <v>28</v>
      </c>
      <c r="I660" s="23" t="s">
        <v>1291</v>
      </c>
      <c r="J660" s="22" t="s">
        <v>1292</v>
      </c>
      <c r="K660" s="22"/>
      <c r="L660" s="22" t="s">
        <v>31</v>
      </c>
      <c r="M660" s="23"/>
      <c r="N660" s="24"/>
      <c r="O660" s="63"/>
      <c r="P660" s="63"/>
      <c r="Q660" s="25" t="s">
        <v>42</v>
      </c>
      <c r="R660" s="26" t="s">
        <v>43</v>
      </c>
      <c r="S660" s="26" t="s">
        <v>51</v>
      </c>
      <c r="T660" s="26" t="s">
        <v>45</v>
      </c>
      <c r="U660" s="26" t="s">
        <v>46</v>
      </c>
      <c r="V660" s="34">
        <v>0</v>
      </c>
      <c r="W660" s="31"/>
      <c r="X660" s="22">
        <v>12</v>
      </c>
      <c r="Y660" s="152" t="str">
        <f t="shared" si="387"/>
        <v>B</v>
      </c>
      <c r="Z660" s="139" t="s">
        <v>2933</v>
      </c>
      <c r="AA660" s="155">
        <f>COUNTIF($Z$1:Z660,Z660)</f>
        <v>24</v>
      </c>
      <c r="AB660" s="83">
        <f t="shared" si="380"/>
        <v>27</v>
      </c>
      <c r="AC660" s="122" t="str">
        <f>VLOOKUP(Z660,'module list'!A:B,2,0)</f>
        <v>DI</v>
      </c>
      <c r="AD660" s="122"/>
      <c r="AE660" s="32"/>
      <c r="AF660" s="33" t="s">
        <v>37</v>
      </c>
      <c r="AG660" s="16" t="str">
        <f t="shared" si="372"/>
        <v>12.1.6</v>
      </c>
      <c r="AH660" s="222" t="str">
        <f t="shared" si="370"/>
        <v>PM1300B dosag. wet FG clean. reagen. - supply fault</v>
      </c>
      <c r="AI660" s="224"/>
      <c r="AJ660" s="16" t="str">
        <f t="shared" si="366"/>
        <v>PM1300B</v>
      </c>
      <c r="AK660" s="16" t="str">
        <f t="shared" si="373"/>
        <v>P33</v>
      </c>
      <c r="AL660" s="16" t="str">
        <f t="shared" si="364"/>
        <v>PM</v>
      </c>
      <c r="AM660" s="16" t="str">
        <f t="shared" si="374"/>
        <v>1300</v>
      </c>
      <c r="AN660" s="16" t="str">
        <f t="shared" si="381"/>
        <v>B</v>
      </c>
      <c r="AO660" s="16" t="str">
        <f t="shared" si="375"/>
        <v>_</v>
      </c>
      <c r="AP660" s="16">
        <f t="shared" si="376"/>
        <v>11</v>
      </c>
      <c r="AQ660" s="16" t="str">
        <f t="shared" si="383"/>
        <v>YSG</v>
      </c>
      <c r="AR660" s="16" t="str">
        <f t="shared" si="377"/>
        <v>P33PM1300B_YSG</v>
      </c>
      <c r="AS660" s="16" t="str">
        <f t="shared" si="378"/>
        <v>ok</v>
      </c>
      <c r="AW660" s="16" t="str">
        <f t="shared" si="388"/>
        <v/>
      </c>
      <c r="AX660" s="16" t="str">
        <f t="shared" si="389"/>
        <v/>
      </c>
      <c r="AY660" s="16">
        <f t="shared" si="379"/>
        <v>0</v>
      </c>
    </row>
    <row r="661" spans="1:51" ht="15" customHeight="1" x14ac:dyDescent="0.2">
      <c r="A661" s="16" t="str">
        <f t="shared" si="371"/>
        <v>ID-S01AP1030-00659</v>
      </c>
      <c r="B661" s="17">
        <v>659</v>
      </c>
      <c r="C661" s="17"/>
      <c r="D661" s="18" t="s">
        <v>1439</v>
      </c>
      <c r="E661" s="19" t="s">
        <v>1440</v>
      </c>
      <c r="F661" s="20"/>
      <c r="G661" s="21" t="s">
        <v>27</v>
      </c>
      <c r="H661" s="22" t="s">
        <v>28</v>
      </c>
      <c r="I661" s="23" t="s">
        <v>1291</v>
      </c>
      <c r="J661" s="22" t="s">
        <v>1292</v>
      </c>
      <c r="K661" s="22"/>
      <c r="L661" s="22" t="s">
        <v>31</v>
      </c>
      <c r="M661" s="23"/>
      <c r="N661" s="24"/>
      <c r="O661" s="63"/>
      <c r="P661" s="63"/>
      <c r="Q661" s="25" t="s">
        <v>54</v>
      </c>
      <c r="R661" s="26" t="s">
        <v>55</v>
      </c>
      <c r="S661" s="26" t="s">
        <v>44</v>
      </c>
      <c r="T661" s="26" t="s">
        <v>56</v>
      </c>
      <c r="U661" s="26" t="s">
        <v>57</v>
      </c>
      <c r="V661" s="34">
        <v>0</v>
      </c>
      <c r="W661" s="31"/>
      <c r="X661" s="22">
        <v>12</v>
      </c>
      <c r="Y661" s="152"/>
      <c r="Z661" s="139" t="s">
        <v>2948</v>
      </c>
      <c r="AA661" s="155">
        <f>COUNTIF($Z$1:Z661,Z661)</f>
        <v>22</v>
      </c>
      <c r="AB661" s="83">
        <f t="shared" si="380"/>
        <v>31</v>
      </c>
      <c r="AC661" s="122" t="str">
        <f>VLOOKUP(Z661,'module list'!A:B,2,0)</f>
        <v>DO</v>
      </c>
      <c r="AD661" s="122"/>
      <c r="AE661" s="32"/>
      <c r="AF661" s="33" t="s">
        <v>37</v>
      </c>
      <c r="AG661" s="16" t="str">
        <f t="shared" si="372"/>
        <v>12.1.5</v>
      </c>
      <c r="AH661" s="222" t="str">
        <f t="shared" si="370"/>
        <v>PM1300B dosag. wet FG clean. reagen. - start/stop</v>
      </c>
      <c r="AI661" s="224"/>
      <c r="AJ661" s="16" t="str">
        <f t="shared" si="366"/>
        <v>PM1300B</v>
      </c>
      <c r="AK661" s="16" t="str">
        <f t="shared" si="373"/>
        <v>P33</v>
      </c>
      <c r="AL661" s="16" t="str">
        <f t="shared" si="364"/>
        <v>PM</v>
      </c>
      <c r="AM661" s="16" t="str">
        <f t="shared" si="374"/>
        <v>1300</v>
      </c>
      <c r="AN661" s="16" t="str">
        <f t="shared" si="381"/>
        <v>B</v>
      </c>
      <c r="AO661" s="16" t="str">
        <f t="shared" si="375"/>
        <v>_</v>
      </c>
      <c r="AP661" s="16">
        <f t="shared" si="376"/>
        <v>11</v>
      </c>
      <c r="AQ661" s="16" t="str">
        <f t="shared" si="383"/>
        <v>HSH</v>
      </c>
      <c r="AR661" s="16" t="str">
        <f t="shared" si="377"/>
        <v>P33PM1300B_HSH</v>
      </c>
      <c r="AS661" s="16" t="str">
        <f t="shared" si="378"/>
        <v>ok</v>
      </c>
      <c r="AW661" s="16" t="str">
        <f t="shared" si="388"/>
        <v/>
      </c>
      <c r="AX661" s="16" t="str">
        <f t="shared" si="389"/>
        <v/>
      </c>
      <c r="AY661" s="16">
        <f t="shared" si="379"/>
        <v>0</v>
      </c>
    </row>
    <row r="662" spans="1:51" ht="15" hidden="1" customHeight="1" x14ac:dyDescent="0.2">
      <c r="A662" s="16" t="str">
        <f t="shared" si="371"/>
        <v>ID-S01AP1030-00660</v>
      </c>
      <c r="B662" s="17">
        <v>660</v>
      </c>
      <c r="C662" s="17"/>
      <c r="D662" s="45" t="s">
        <v>1441</v>
      </c>
      <c r="E662" s="35" t="s">
        <v>1442</v>
      </c>
      <c r="F662" s="46"/>
      <c r="G662" s="21" t="s">
        <v>27</v>
      </c>
      <c r="H662" s="37" t="s">
        <v>28</v>
      </c>
      <c r="I662" s="23" t="s">
        <v>1291</v>
      </c>
      <c r="J662" s="37"/>
      <c r="K662" s="37"/>
      <c r="L662" s="22" t="s">
        <v>31</v>
      </c>
      <c r="M662" s="36"/>
      <c r="N662" s="38"/>
      <c r="O662" s="86"/>
      <c r="P662" s="86"/>
      <c r="Q662" s="39" t="s">
        <v>32</v>
      </c>
      <c r="R662" s="40" t="s">
        <v>292</v>
      </c>
      <c r="S662" s="40" t="s">
        <v>296</v>
      </c>
      <c r="T662" s="40" t="s">
        <v>170</v>
      </c>
      <c r="U662" s="40" t="s">
        <v>296</v>
      </c>
      <c r="V662" s="42" t="s">
        <v>297</v>
      </c>
      <c r="W662" s="31"/>
      <c r="X662" s="22"/>
      <c r="Y662" s="152"/>
      <c r="Z662" s="159"/>
      <c r="AA662" s="155">
        <f>COUNTIF($Z$1:Z662,Z662)</f>
        <v>0</v>
      </c>
      <c r="AB662" s="83">
        <f t="shared" si="380"/>
        <v>0</v>
      </c>
      <c r="AC662" s="122" t="e">
        <f>VLOOKUP(Z662,'module list'!A:B,2,0)</f>
        <v>#N/A</v>
      </c>
      <c r="AD662" s="122"/>
      <c r="AE662" s="44" t="s">
        <v>172</v>
      </c>
      <c r="AF662" s="33" t="s">
        <v>37</v>
      </c>
      <c r="AG662" s="16" t="str">
        <f t="shared" si="372"/>
        <v/>
      </c>
      <c r="AH662" s="222" t="str">
        <f t="shared" si="370"/>
        <v>PM1300B dosag. wet FG clean. reagen. - current</v>
      </c>
      <c r="AI662" s="224"/>
      <c r="AJ662" s="16" t="str">
        <f t="shared" si="366"/>
        <v>PM1300B</v>
      </c>
      <c r="AK662" s="16" t="str">
        <f t="shared" si="373"/>
        <v>P33</v>
      </c>
      <c r="AL662" s="16" t="str">
        <f t="shared" si="364"/>
        <v>PM</v>
      </c>
      <c r="AM662" s="16" t="str">
        <f t="shared" si="374"/>
        <v>1300</v>
      </c>
      <c r="AN662" s="16" t="str">
        <f t="shared" si="381"/>
        <v>B</v>
      </c>
      <c r="AO662" s="16" t="str">
        <f t="shared" si="375"/>
        <v>_</v>
      </c>
      <c r="AP662" s="16">
        <f t="shared" si="376"/>
        <v>11</v>
      </c>
      <c r="AQ662" s="16" t="str">
        <f t="shared" si="383"/>
        <v>II</v>
      </c>
      <c r="AR662" s="16" t="str">
        <f t="shared" si="377"/>
        <v>P33PM1300B_II</v>
      </c>
      <c r="AS662" s="16" t="str">
        <f t="shared" si="378"/>
        <v>ok</v>
      </c>
      <c r="AW662" s="16" t="str">
        <f t="shared" si="385"/>
        <v/>
      </c>
      <c r="AX662" s="16" t="str">
        <f t="shared" si="386"/>
        <v/>
      </c>
      <c r="AY662" s="16" t="str">
        <f t="shared" si="379"/>
        <v>A</v>
      </c>
    </row>
    <row r="663" spans="1:51" ht="15" customHeight="1" x14ac:dyDescent="0.2">
      <c r="A663" s="16" t="str">
        <f t="shared" si="371"/>
        <v>ID-S01AP1030-00661</v>
      </c>
      <c r="B663" s="17">
        <v>661</v>
      </c>
      <c r="C663" s="17"/>
      <c r="D663" s="18" t="s">
        <v>1443</v>
      </c>
      <c r="E663" s="19" t="s">
        <v>1444</v>
      </c>
      <c r="F663" s="20"/>
      <c r="G663" s="21" t="s">
        <v>27</v>
      </c>
      <c r="H663" s="22" t="s">
        <v>28</v>
      </c>
      <c r="I663" s="23" t="s">
        <v>1291</v>
      </c>
      <c r="J663" s="22" t="s">
        <v>1292</v>
      </c>
      <c r="K663" s="22"/>
      <c r="L663" s="22" t="s">
        <v>31</v>
      </c>
      <c r="M663" s="23"/>
      <c r="N663" s="24"/>
      <c r="O663" s="63"/>
      <c r="P663" s="63"/>
      <c r="Q663" s="25" t="s">
        <v>42</v>
      </c>
      <c r="R663" s="26" t="s">
        <v>43</v>
      </c>
      <c r="S663" s="26" t="s">
        <v>44</v>
      </c>
      <c r="T663" s="26" t="s">
        <v>45</v>
      </c>
      <c r="U663" s="26" t="s">
        <v>46</v>
      </c>
      <c r="V663" s="34">
        <v>0</v>
      </c>
      <c r="W663" s="31"/>
      <c r="X663" s="22">
        <v>12</v>
      </c>
      <c r="Y663" s="152" t="str">
        <f t="shared" ref="Y663:Y665" si="390">AN663</f>
        <v>A</v>
      </c>
      <c r="Z663" s="139" t="s">
        <v>2932</v>
      </c>
      <c r="AA663" s="155">
        <f>COUNTIF($Z$1:Z663,Z663)</f>
        <v>25</v>
      </c>
      <c r="AB663" s="83">
        <f t="shared" si="380"/>
        <v>27</v>
      </c>
      <c r="AC663" s="122" t="str">
        <f>VLOOKUP(Z663,'module list'!A:B,2,0)</f>
        <v>DI</v>
      </c>
      <c r="AD663" s="122"/>
      <c r="AE663" s="32"/>
      <c r="AF663" s="33" t="s">
        <v>37</v>
      </c>
      <c r="AG663" s="16" t="str">
        <f t="shared" si="372"/>
        <v>12.1.5</v>
      </c>
      <c r="AH663" s="222" t="str">
        <f t="shared" si="370"/>
        <v>PM1400A dosag. wet FG clean. reagen. - in remote</v>
      </c>
      <c r="AI663" s="224"/>
      <c r="AJ663" s="16" t="str">
        <f t="shared" si="366"/>
        <v>PM1400A</v>
      </c>
      <c r="AK663" s="16" t="str">
        <f t="shared" si="373"/>
        <v>P33</v>
      </c>
      <c r="AL663" s="16" t="str">
        <f t="shared" si="364"/>
        <v>PM</v>
      </c>
      <c r="AM663" s="16" t="str">
        <f t="shared" si="374"/>
        <v>1400</v>
      </c>
      <c r="AN663" s="16" t="str">
        <f t="shared" si="381"/>
        <v>A</v>
      </c>
      <c r="AO663" s="16" t="str">
        <f t="shared" si="375"/>
        <v>_</v>
      </c>
      <c r="AP663" s="16">
        <f t="shared" si="376"/>
        <v>11</v>
      </c>
      <c r="AQ663" s="16" t="str">
        <f t="shared" si="383"/>
        <v>YLRE</v>
      </c>
      <c r="AR663" s="16" t="str">
        <f t="shared" si="377"/>
        <v>P33PM1400A_YLRE</v>
      </c>
      <c r="AS663" s="16" t="str">
        <f t="shared" si="378"/>
        <v>ok</v>
      </c>
      <c r="AW663" s="16" t="str">
        <f t="shared" ref="AW663:AW666" si="391">IFERROR(IF(FIND("A",Q663,1),S663,""),"")</f>
        <v/>
      </c>
      <c r="AX663" s="16" t="str">
        <f t="shared" ref="AX663:AX666" si="392">IFERROR(IF(FIND("AI",Q663,1),U663,""),"")</f>
        <v/>
      </c>
      <c r="AY663" s="16">
        <f t="shared" si="379"/>
        <v>0</v>
      </c>
    </row>
    <row r="664" spans="1:51" ht="15" customHeight="1" x14ac:dyDescent="0.2">
      <c r="A664" s="16" t="str">
        <f t="shared" si="371"/>
        <v>ID-S01AP1030-00662</v>
      </c>
      <c r="B664" s="17">
        <v>662</v>
      </c>
      <c r="C664" s="17"/>
      <c r="D664" s="18" t="s">
        <v>1445</v>
      </c>
      <c r="E664" s="19" t="s">
        <v>1446</v>
      </c>
      <c r="F664" s="20"/>
      <c r="G664" s="21" t="s">
        <v>27</v>
      </c>
      <c r="H664" s="22" t="s">
        <v>28</v>
      </c>
      <c r="I664" s="23" t="s">
        <v>1291</v>
      </c>
      <c r="J664" s="22" t="s">
        <v>1292</v>
      </c>
      <c r="K664" s="22"/>
      <c r="L664" s="22" t="s">
        <v>31</v>
      </c>
      <c r="M664" s="23"/>
      <c r="N664" s="24"/>
      <c r="O664" s="63"/>
      <c r="P664" s="63"/>
      <c r="Q664" s="25" t="s">
        <v>42</v>
      </c>
      <c r="R664" s="26" t="s">
        <v>43</v>
      </c>
      <c r="S664" s="26" t="s">
        <v>44</v>
      </c>
      <c r="T664" s="26" t="s">
        <v>45</v>
      </c>
      <c r="U664" s="26" t="s">
        <v>46</v>
      </c>
      <c r="V664" s="34">
        <v>0</v>
      </c>
      <c r="W664" s="31"/>
      <c r="X664" s="22">
        <v>12</v>
      </c>
      <c r="Y664" s="152" t="str">
        <f t="shared" si="390"/>
        <v>A</v>
      </c>
      <c r="Z664" s="139" t="s">
        <v>2932</v>
      </c>
      <c r="AA664" s="155">
        <f>COUNTIF($Z$1:Z664,Z664)</f>
        <v>26</v>
      </c>
      <c r="AB664" s="83">
        <f t="shared" si="380"/>
        <v>27</v>
      </c>
      <c r="AC664" s="122" t="str">
        <f>VLOOKUP(Z664,'module list'!A:B,2,0)</f>
        <v>DI</v>
      </c>
      <c r="AD664" s="122"/>
      <c r="AE664" s="32"/>
      <c r="AF664" s="33" t="s">
        <v>37</v>
      </c>
      <c r="AG664" s="16" t="str">
        <f t="shared" si="372"/>
        <v>12.1.5</v>
      </c>
      <c r="AH664" s="222" t="str">
        <f t="shared" si="370"/>
        <v>PM1400A dosag. wet FG clean. reagen. - in running</v>
      </c>
      <c r="AI664" s="224"/>
      <c r="AJ664" s="16" t="str">
        <f t="shared" si="366"/>
        <v>PM1400A</v>
      </c>
      <c r="AK664" s="16" t="str">
        <f t="shared" si="373"/>
        <v>P33</v>
      </c>
      <c r="AL664" s="16" t="str">
        <f t="shared" si="364"/>
        <v>PM</v>
      </c>
      <c r="AM664" s="16" t="str">
        <f t="shared" si="374"/>
        <v>1400</v>
      </c>
      <c r="AN664" s="16" t="str">
        <f t="shared" si="381"/>
        <v>A</v>
      </c>
      <c r="AO664" s="16" t="str">
        <f t="shared" si="375"/>
        <v>_</v>
      </c>
      <c r="AP664" s="16">
        <f t="shared" si="376"/>
        <v>11</v>
      </c>
      <c r="AQ664" s="16" t="str">
        <f t="shared" si="383"/>
        <v>YLH</v>
      </c>
      <c r="AR664" s="16" t="str">
        <f t="shared" si="377"/>
        <v>P33PM1400A_YLH</v>
      </c>
      <c r="AS664" s="16" t="str">
        <f t="shared" si="378"/>
        <v>ok</v>
      </c>
      <c r="AW664" s="16" t="str">
        <f t="shared" si="391"/>
        <v/>
      </c>
      <c r="AX664" s="16" t="str">
        <f t="shared" si="392"/>
        <v/>
      </c>
      <c r="AY664" s="16">
        <f t="shared" si="379"/>
        <v>0</v>
      </c>
    </row>
    <row r="665" spans="1:51" ht="15" customHeight="1" x14ac:dyDescent="0.2">
      <c r="A665" s="16" t="str">
        <f t="shared" si="371"/>
        <v>ID-S01AP1030-00663</v>
      </c>
      <c r="B665" s="17">
        <v>663</v>
      </c>
      <c r="C665" s="17"/>
      <c r="D665" s="18" t="s">
        <v>1447</v>
      </c>
      <c r="E665" s="19" t="s">
        <v>1448</v>
      </c>
      <c r="F665" s="20"/>
      <c r="G665" s="21" t="s">
        <v>27</v>
      </c>
      <c r="H665" s="22" t="s">
        <v>28</v>
      </c>
      <c r="I665" s="23" t="s">
        <v>1291</v>
      </c>
      <c r="J665" s="22" t="s">
        <v>1292</v>
      </c>
      <c r="K665" s="22"/>
      <c r="L665" s="22" t="s">
        <v>31</v>
      </c>
      <c r="M665" s="23"/>
      <c r="N665" s="24"/>
      <c r="O665" s="63"/>
      <c r="P665" s="63"/>
      <c r="Q665" s="25" t="s">
        <v>42</v>
      </c>
      <c r="R665" s="26" t="s">
        <v>43</v>
      </c>
      <c r="S665" s="26" t="s">
        <v>51</v>
      </c>
      <c r="T665" s="26" t="s">
        <v>45</v>
      </c>
      <c r="U665" s="26" t="s">
        <v>46</v>
      </c>
      <c r="V665" s="34">
        <v>0</v>
      </c>
      <c r="W665" s="31"/>
      <c r="X665" s="22">
        <v>12</v>
      </c>
      <c r="Y665" s="152" t="str">
        <f t="shared" si="390"/>
        <v>A</v>
      </c>
      <c r="Z665" s="139" t="s">
        <v>2932</v>
      </c>
      <c r="AA665" s="155">
        <f>COUNTIF($Z$1:Z665,Z665)</f>
        <v>27</v>
      </c>
      <c r="AB665" s="83">
        <f t="shared" si="380"/>
        <v>27</v>
      </c>
      <c r="AC665" s="122" t="str">
        <f>VLOOKUP(Z665,'module list'!A:B,2,0)</f>
        <v>DI</v>
      </c>
      <c r="AD665" s="122"/>
      <c r="AE665" s="32"/>
      <c r="AF665" s="33" t="s">
        <v>37</v>
      </c>
      <c r="AG665" s="16" t="str">
        <f t="shared" si="372"/>
        <v>12.1.5</v>
      </c>
      <c r="AH665" s="222" t="str">
        <f t="shared" si="370"/>
        <v>PM1400A dosag. wet FG clean. reagen. - supply fault</v>
      </c>
      <c r="AI665" s="224"/>
      <c r="AJ665" s="16" t="str">
        <f t="shared" si="366"/>
        <v>PM1400A</v>
      </c>
      <c r="AK665" s="16" t="str">
        <f t="shared" si="373"/>
        <v>P33</v>
      </c>
      <c r="AL665" s="16" t="str">
        <f t="shared" si="364"/>
        <v>PM</v>
      </c>
      <c r="AM665" s="16" t="str">
        <f t="shared" si="374"/>
        <v>1400</v>
      </c>
      <c r="AN665" s="16" t="str">
        <f t="shared" si="381"/>
        <v>A</v>
      </c>
      <c r="AO665" s="16" t="str">
        <f t="shared" si="375"/>
        <v>_</v>
      </c>
      <c r="AP665" s="16">
        <f t="shared" si="376"/>
        <v>11</v>
      </c>
      <c r="AQ665" s="16" t="str">
        <f t="shared" si="383"/>
        <v>YSG</v>
      </c>
      <c r="AR665" s="16" t="str">
        <f t="shared" si="377"/>
        <v>P33PM1400A_YSG</v>
      </c>
      <c r="AS665" s="16" t="str">
        <f t="shared" si="378"/>
        <v>ok</v>
      </c>
      <c r="AW665" s="16" t="str">
        <f t="shared" si="391"/>
        <v/>
      </c>
      <c r="AX665" s="16" t="str">
        <f t="shared" si="392"/>
        <v/>
      </c>
      <c r="AY665" s="16">
        <f t="shared" si="379"/>
        <v>0</v>
      </c>
    </row>
    <row r="666" spans="1:51" ht="15" customHeight="1" x14ac:dyDescent="0.2">
      <c r="A666" s="16" t="str">
        <f t="shared" si="371"/>
        <v>ID-S01AP1030-00664</v>
      </c>
      <c r="B666" s="17">
        <v>664</v>
      </c>
      <c r="C666" s="17"/>
      <c r="D666" s="18" t="s">
        <v>1449</v>
      </c>
      <c r="E666" s="19" t="s">
        <v>1450</v>
      </c>
      <c r="F666" s="20"/>
      <c r="G666" s="21" t="s">
        <v>27</v>
      </c>
      <c r="H666" s="22" t="s">
        <v>28</v>
      </c>
      <c r="I666" s="23" t="s">
        <v>1291</v>
      </c>
      <c r="J666" s="22" t="s">
        <v>1292</v>
      </c>
      <c r="K666" s="22"/>
      <c r="L666" s="22" t="s">
        <v>31</v>
      </c>
      <c r="M666" s="23"/>
      <c r="N666" s="24"/>
      <c r="O666" s="63"/>
      <c r="P666" s="63"/>
      <c r="Q666" s="25" t="s">
        <v>54</v>
      </c>
      <c r="R666" s="26" t="s">
        <v>55</v>
      </c>
      <c r="S666" s="26" t="s">
        <v>44</v>
      </c>
      <c r="T666" s="26" t="s">
        <v>56</v>
      </c>
      <c r="U666" s="26" t="s">
        <v>57</v>
      </c>
      <c r="V666" s="34">
        <v>0</v>
      </c>
      <c r="W666" s="31"/>
      <c r="X666" s="22">
        <v>12</v>
      </c>
      <c r="Y666" s="152"/>
      <c r="Z666" s="139" t="s">
        <v>2948</v>
      </c>
      <c r="AA666" s="155">
        <f>COUNTIF($Z$1:Z666,Z666)</f>
        <v>23</v>
      </c>
      <c r="AB666" s="83">
        <f t="shared" si="380"/>
        <v>31</v>
      </c>
      <c r="AC666" s="122" t="str">
        <f>VLOOKUP(Z666,'module list'!A:B,2,0)</f>
        <v>DO</v>
      </c>
      <c r="AD666" s="122"/>
      <c r="AE666" s="32"/>
      <c r="AF666" s="33" t="s">
        <v>37</v>
      </c>
      <c r="AG666" s="16" t="str">
        <f t="shared" si="372"/>
        <v>12.1.5</v>
      </c>
      <c r="AH666" s="222" t="str">
        <f t="shared" si="370"/>
        <v>PM1400A dosag. wet FG clean. reagen. - start/stop</v>
      </c>
      <c r="AI666" s="224"/>
      <c r="AJ666" s="16" t="str">
        <f t="shared" si="366"/>
        <v>PM1400A</v>
      </c>
      <c r="AK666" s="16" t="str">
        <f t="shared" si="373"/>
        <v>P33</v>
      </c>
      <c r="AL666" s="16" t="str">
        <f t="shared" si="364"/>
        <v>PM</v>
      </c>
      <c r="AM666" s="16" t="str">
        <f t="shared" si="374"/>
        <v>1400</v>
      </c>
      <c r="AN666" s="16" t="str">
        <f t="shared" si="381"/>
        <v>A</v>
      </c>
      <c r="AO666" s="16" t="str">
        <f t="shared" si="375"/>
        <v>_</v>
      </c>
      <c r="AP666" s="16">
        <f t="shared" si="376"/>
        <v>11</v>
      </c>
      <c r="AQ666" s="16" t="str">
        <f t="shared" si="383"/>
        <v>HSH</v>
      </c>
      <c r="AR666" s="16" t="str">
        <f t="shared" si="377"/>
        <v>P33PM1400A_HSH</v>
      </c>
      <c r="AS666" s="16" t="str">
        <f t="shared" si="378"/>
        <v>ok</v>
      </c>
      <c r="AW666" s="16" t="str">
        <f t="shared" si="391"/>
        <v/>
      </c>
      <c r="AX666" s="16" t="str">
        <f t="shared" si="392"/>
        <v/>
      </c>
      <c r="AY666" s="16">
        <f t="shared" si="379"/>
        <v>0</v>
      </c>
    </row>
    <row r="667" spans="1:51" ht="15" hidden="1" customHeight="1" x14ac:dyDescent="0.2">
      <c r="A667" s="16" t="str">
        <f t="shared" si="371"/>
        <v>ID-S01AP1030-00665</v>
      </c>
      <c r="B667" s="17">
        <v>665</v>
      </c>
      <c r="C667" s="17"/>
      <c r="D667" s="45" t="s">
        <v>1451</v>
      </c>
      <c r="E667" s="35" t="s">
        <v>1452</v>
      </c>
      <c r="F667" s="46"/>
      <c r="G667" s="21" t="s">
        <v>27</v>
      </c>
      <c r="H667" s="37" t="s">
        <v>28</v>
      </c>
      <c r="I667" s="23" t="s">
        <v>1291</v>
      </c>
      <c r="J667" s="37"/>
      <c r="K667" s="37"/>
      <c r="L667" s="22" t="s">
        <v>31</v>
      </c>
      <c r="M667" s="36"/>
      <c r="N667" s="38"/>
      <c r="O667" s="86"/>
      <c r="P667" s="86"/>
      <c r="Q667" s="39" t="s">
        <v>32</v>
      </c>
      <c r="R667" s="40" t="s">
        <v>292</v>
      </c>
      <c r="S667" s="40" t="s">
        <v>296</v>
      </c>
      <c r="T667" s="40" t="s">
        <v>170</v>
      </c>
      <c r="U667" s="40" t="s">
        <v>296</v>
      </c>
      <c r="V667" s="42" t="s">
        <v>297</v>
      </c>
      <c r="W667" s="31"/>
      <c r="X667" s="22"/>
      <c r="Y667" s="152"/>
      <c r="Z667" s="159"/>
      <c r="AA667" s="155">
        <f>COUNTIF($Z$1:Z667,Z667)</f>
        <v>0</v>
      </c>
      <c r="AB667" s="83">
        <f t="shared" si="380"/>
        <v>0</v>
      </c>
      <c r="AC667" s="122" t="e">
        <f>VLOOKUP(Z667,'module list'!A:B,2,0)</f>
        <v>#N/A</v>
      </c>
      <c r="AD667" s="122"/>
      <c r="AE667" s="44" t="s">
        <v>172</v>
      </c>
      <c r="AF667" s="33" t="s">
        <v>37</v>
      </c>
      <c r="AG667" s="16" t="str">
        <f t="shared" si="372"/>
        <v/>
      </c>
      <c r="AH667" s="222" t="str">
        <f t="shared" si="370"/>
        <v>PM1400A dosag. wet FG clean. reagen. - current</v>
      </c>
      <c r="AI667" s="224"/>
      <c r="AJ667" s="16" t="str">
        <f t="shared" si="366"/>
        <v>PM1400A</v>
      </c>
      <c r="AK667" s="16" t="str">
        <f t="shared" si="373"/>
        <v>P33</v>
      </c>
      <c r="AL667" s="16" t="str">
        <f t="shared" si="364"/>
        <v>PM</v>
      </c>
      <c r="AM667" s="16" t="str">
        <f t="shared" si="374"/>
        <v>1400</v>
      </c>
      <c r="AN667" s="16" t="str">
        <f t="shared" si="381"/>
        <v>A</v>
      </c>
      <c r="AO667" s="16" t="str">
        <f t="shared" si="375"/>
        <v>_</v>
      </c>
      <c r="AP667" s="16">
        <f t="shared" si="376"/>
        <v>11</v>
      </c>
      <c r="AQ667" s="16" t="str">
        <f t="shared" si="383"/>
        <v>II</v>
      </c>
      <c r="AR667" s="16" t="str">
        <f t="shared" si="377"/>
        <v>P33PM1400A_II</v>
      </c>
      <c r="AS667" s="16" t="str">
        <f t="shared" si="378"/>
        <v>ok</v>
      </c>
      <c r="AW667" s="16" t="str">
        <f t="shared" ref="AW665:AW728" si="393">IFERROR(IF(FIND("A",AC667,1),S667,""),"")</f>
        <v/>
      </c>
      <c r="AX667" s="16" t="str">
        <f t="shared" si="386"/>
        <v/>
      </c>
      <c r="AY667" s="16" t="str">
        <f t="shared" si="379"/>
        <v>A</v>
      </c>
    </row>
    <row r="668" spans="1:51" ht="15" customHeight="1" x14ac:dyDescent="0.2">
      <c r="A668" s="16" t="str">
        <f t="shared" si="371"/>
        <v>ID-S01AP1030-00666</v>
      </c>
      <c r="B668" s="17">
        <v>666</v>
      </c>
      <c r="C668" s="17"/>
      <c r="D668" s="18" t="s">
        <v>1453</v>
      </c>
      <c r="E668" s="19" t="s">
        <v>1454</v>
      </c>
      <c r="F668" s="20"/>
      <c r="G668" s="21" t="s">
        <v>27</v>
      </c>
      <c r="H668" s="22" t="s">
        <v>28</v>
      </c>
      <c r="I668" s="23" t="s">
        <v>1291</v>
      </c>
      <c r="J668" s="22" t="s">
        <v>1292</v>
      </c>
      <c r="K668" s="22"/>
      <c r="L668" s="22" t="s">
        <v>31</v>
      </c>
      <c r="M668" s="23"/>
      <c r="N668" s="24"/>
      <c r="O668" s="63"/>
      <c r="P668" s="63"/>
      <c r="Q668" s="25" t="s">
        <v>42</v>
      </c>
      <c r="R668" s="26" t="s">
        <v>43</v>
      </c>
      <c r="S668" s="26" t="s">
        <v>44</v>
      </c>
      <c r="T668" s="26" t="s">
        <v>45</v>
      </c>
      <c r="U668" s="26" t="s">
        <v>46</v>
      </c>
      <c r="V668" s="34">
        <v>0</v>
      </c>
      <c r="W668" s="31"/>
      <c r="X668" s="22">
        <v>12</v>
      </c>
      <c r="Y668" s="152" t="str">
        <f t="shared" ref="Y668:Y670" si="394">AN668</f>
        <v>B</v>
      </c>
      <c r="Z668" s="139" t="s">
        <v>2933</v>
      </c>
      <c r="AA668" s="155">
        <f>COUNTIF($Z$1:Z668,Z668)</f>
        <v>25</v>
      </c>
      <c r="AB668" s="83">
        <f t="shared" si="380"/>
        <v>27</v>
      </c>
      <c r="AC668" s="122" t="str">
        <f>VLOOKUP(Z668,'module list'!A:B,2,0)</f>
        <v>DI</v>
      </c>
      <c r="AD668" s="122"/>
      <c r="AE668" s="32"/>
      <c r="AF668" s="33" t="s">
        <v>37</v>
      </c>
      <c r="AG668" s="16" t="str">
        <f t="shared" si="372"/>
        <v>12.1.6</v>
      </c>
      <c r="AH668" s="222" t="str">
        <f t="shared" si="370"/>
        <v>PM1400B dosag. wet FG clean. reagen. - in remote</v>
      </c>
      <c r="AI668" s="224"/>
      <c r="AJ668" s="16" t="str">
        <f t="shared" si="366"/>
        <v>PM1400B</v>
      </c>
      <c r="AK668" s="16" t="str">
        <f t="shared" si="373"/>
        <v>P33</v>
      </c>
      <c r="AL668" s="16" t="str">
        <f t="shared" si="364"/>
        <v>PM</v>
      </c>
      <c r="AM668" s="16" t="str">
        <f t="shared" si="374"/>
        <v>1400</v>
      </c>
      <c r="AN668" s="16" t="str">
        <f t="shared" si="381"/>
        <v>B</v>
      </c>
      <c r="AO668" s="16" t="str">
        <f t="shared" si="375"/>
        <v>_</v>
      </c>
      <c r="AP668" s="16">
        <f t="shared" si="376"/>
        <v>11</v>
      </c>
      <c r="AQ668" s="16" t="str">
        <f t="shared" si="383"/>
        <v>YLRE</v>
      </c>
      <c r="AR668" s="16" t="str">
        <f t="shared" si="377"/>
        <v>P33PM1400B_YLRE</v>
      </c>
      <c r="AS668" s="16" t="str">
        <f t="shared" si="378"/>
        <v>ok</v>
      </c>
      <c r="AW668" s="16" t="str">
        <f t="shared" ref="AW668:AW671" si="395">IFERROR(IF(FIND("A",Q668,1),S668,""),"")</f>
        <v/>
      </c>
      <c r="AX668" s="16" t="str">
        <f t="shared" ref="AX668:AX671" si="396">IFERROR(IF(FIND("AI",Q668,1),U668,""),"")</f>
        <v/>
      </c>
      <c r="AY668" s="16">
        <f t="shared" si="379"/>
        <v>0</v>
      </c>
    </row>
    <row r="669" spans="1:51" ht="15" customHeight="1" x14ac:dyDescent="0.2">
      <c r="A669" s="16" t="str">
        <f t="shared" si="371"/>
        <v>ID-S01AP1030-00667</v>
      </c>
      <c r="B669" s="17">
        <v>667</v>
      </c>
      <c r="C669" s="17"/>
      <c r="D669" s="18" t="s">
        <v>1455</v>
      </c>
      <c r="E669" s="19" t="s">
        <v>1456</v>
      </c>
      <c r="F669" s="20"/>
      <c r="G669" s="21" t="s">
        <v>27</v>
      </c>
      <c r="H669" s="22" t="s">
        <v>28</v>
      </c>
      <c r="I669" s="23" t="s">
        <v>1291</v>
      </c>
      <c r="J669" s="22" t="s">
        <v>1292</v>
      </c>
      <c r="K669" s="22"/>
      <c r="L669" s="22" t="s">
        <v>31</v>
      </c>
      <c r="M669" s="23"/>
      <c r="N669" s="24"/>
      <c r="O669" s="63"/>
      <c r="P669" s="63"/>
      <c r="Q669" s="25" t="s">
        <v>42</v>
      </c>
      <c r="R669" s="26" t="s">
        <v>43</v>
      </c>
      <c r="S669" s="26" t="s">
        <v>44</v>
      </c>
      <c r="T669" s="26" t="s">
        <v>45</v>
      </c>
      <c r="U669" s="26" t="s">
        <v>46</v>
      </c>
      <c r="V669" s="34">
        <v>0</v>
      </c>
      <c r="W669" s="31"/>
      <c r="X669" s="22">
        <v>12</v>
      </c>
      <c r="Y669" s="152" t="str">
        <f t="shared" si="394"/>
        <v>B</v>
      </c>
      <c r="Z669" s="139" t="s">
        <v>2933</v>
      </c>
      <c r="AA669" s="155">
        <f>COUNTIF($Z$1:Z669,Z669)</f>
        <v>26</v>
      </c>
      <c r="AB669" s="83">
        <f t="shared" si="380"/>
        <v>27</v>
      </c>
      <c r="AC669" s="122" t="str">
        <f>VLOOKUP(Z669,'module list'!A:B,2,0)</f>
        <v>DI</v>
      </c>
      <c r="AD669" s="122"/>
      <c r="AE669" s="32"/>
      <c r="AF669" s="33" t="s">
        <v>37</v>
      </c>
      <c r="AG669" s="16" t="str">
        <f t="shared" si="372"/>
        <v>12.1.6</v>
      </c>
      <c r="AH669" s="222" t="str">
        <f t="shared" si="370"/>
        <v>PM1400B dosag. wet FG clean. reagen. - in running</v>
      </c>
      <c r="AI669" s="224"/>
      <c r="AJ669" s="16" t="str">
        <f t="shared" si="366"/>
        <v>PM1400B</v>
      </c>
      <c r="AK669" s="16" t="str">
        <f t="shared" si="373"/>
        <v>P33</v>
      </c>
      <c r="AL669" s="16" t="str">
        <f t="shared" si="364"/>
        <v>PM</v>
      </c>
      <c r="AM669" s="16" t="str">
        <f t="shared" si="374"/>
        <v>1400</v>
      </c>
      <c r="AN669" s="16" t="str">
        <f t="shared" si="381"/>
        <v>B</v>
      </c>
      <c r="AO669" s="16" t="str">
        <f t="shared" si="375"/>
        <v>_</v>
      </c>
      <c r="AP669" s="16">
        <f t="shared" si="376"/>
        <v>11</v>
      </c>
      <c r="AQ669" s="16" t="str">
        <f t="shared" si="383"/>
        <v>YLH</v>
      </c>
      <c r="AR669" s="16" t="str">
        <f t="shared" si="377"/>
        <v>P33PM1400B_YLH</v>
      </c>
      <c r="AS669" s="16" t="str">
        <f t="shared" si="378"/>
        <v>ok</v>
      </c>
      <c r="AW669" s="16" t="str">
        <f t="shared" si="395"/>
        <v/>
      </c>
      <c r="AX669" s="16" t="str">
        <f t="shared" si="396"/>
        <v/>
      </c>
      <c r="AY669" s="16">
        <f t="shared" si="379"/>
        <v>0</v>
      </c>
    </row>
    <row r="670" spans="1:51" ht="15" customHeight="1" x14ac:dyDescent="0.2">
      <c r="A670" s="16" t="str">
        <f t="shared" si="371"/>
        <v>ID-S01AP1030-00668</v>
      </c>
      <c r="B670" s="17">
        <v>668</v>
      </c>
      <c r="C670" s="17"/>
      <c r="D670" s="18" t="s">
        <v>1457</v>
      </c>
      <c r="E670" s="19" t="s">
        <v>1458</v>
      </c>
      <c r="F670" s="20"/>
      <c r="G670" s="21" t="s">
        <v>27</v>
      </c>
      <c r="H670" s="22" t="s">
        <v>28</v>
      </c>
      <c r="I670" s="23" t="s">
        <v>1291</v>
      </c>
      <c r="J670" s="22" t="s">
        <v>1292</v>
      </c>
      <c r="K670" s="22"/>
      <c r="L670" s="22" t="s">
        <v>31</v>
      </c>
      <c r="M670" s="23"/>
      <c r="N670" s="24"/>
      <c r="O670" s="63"/>
      <c r="P670" s="63"/>
      <c r="Q670" s="25" t="s">
        <v>42</v>
      </c>
      <c r="R670" s="26" t="s">
        <v>43</v>
      </c>
      <c r="S670" s="26" t="s">
        <v>51</v>
      </c>
      <c r="T670" s="26" t="s">
        <v>45</v>
      </c>
      <c r="U670" s="26" t="s">
        <v>46</v>
      </c>
      <c r="V670" s="34">
        <v>0</v>
      </c>
      <c r="W670" s="31"/>
      <c r="X670" s="22">
        <v>12</v>
      </c>
      <c r="Y670" s="152" t="str">
        <f t="shared" si="394"/>
        <v>B</v>
      </c>
      <c r="Z670" s="139" t="s">
        <v>2933</v>
      </c>
      <c r="AA670" s="155">
        <f>COUNTIF($Z$1:Z670,Z670)</f>
        <v>27</v>
      </c>
      <c r="AB670" s="83">
        <f t="shared" si="380"/>
        <v>27</v>
      </c>
      <c r="AC670" s="122" t="str">
        <f>VLOOKUP(Z670,'module list'!A:B,2,0)</f>
        <v>DI</v>
      </c>
      <c r="AD670" s="122"/>
      <c r="AE670" s="32"/>
      <c r="AF670" s="33" t="s">
        <v>37</v>
      </c>
      <c r="AG670" s="16" t="str">
        <f t="shared" si="372"/>
        <v>12.1.6</v>
      </c>
      <c r="AH670" s="222" t="str">
        <f t="shared" si="370"/>
        <v>PM1400B dosag. wet FG clean. reagen. - supply fault</v>
      </c>
      <c r="AI670" s="224"/>
      <c r="AJ670" s="16" t="str">
        <f t="shared" si="366"/>
        <v>PM1400B</v>
      </c>
      <c r="AK670" s="16" t="str">
        <f t="shared" si="373"/>
        <v>P33</v>
      </c>
      <c r="AL670" s="16" t="str">
        <f t="shared" si="364"/>
        <v>PM</v>
      </c>
      <c r="AM670" s="16" t="str">
        <f t="shared" si="374"/>
        <v>1400</v>
      </c>
      <c r="AN670" s="16" t="str">
        <f t="shared" si="381"/>
        <v>B</v>
      </c>
      <c r="AO670" s="16" t="str">
        <f t="shared" si="375"/>
        <v>_</v>
      </c>
      <c r="AP670" s="16">
        <f t="shared" si="376"/>
        <v>11</v>
      </c>
      <c r="AQ670" s="16" t="str">
        <f t="shared" si="383"/>
        <v>YSG</v>
      </c>
      <c r="AR670" s="16" t="str">
        <f t="shared" si="377"/>
        <v>P33PM1400B_YSG</v>
      </c>
      <c r="AS670" s="16" t="str">
        <f t="shared" si="378"/>
        <v>ok</v>
      </c>
      <c r="AW670" s="16" t="str">
        <f t="shared" si="395"/>
        <v/>
      </c>
      <c r="AX670" s="16" t="str">
        <f t="shared" si="396"/>
        <v/>
      </c>
      <c r="AY670" s="16">
        <f t="shared" si="379"/>
        <v>0</v>
      </c>
    </row>
    <row r="671" spans="1:51" ht="15" customHeight="1" x14ac:dyDescent="0.2">
      <c r="A671" s="16" t="str">
        <f t="shared" si="371"/>
        <v>ID-S01AP1030-00669</v>
      </c>
      <c r="B671" s="17">
        <v>669</v>
      </c>
      <c r="C671" s="17"/>
      <c r="D671" s="18" t="s">
        <v>1459</v>
      </c>
      <c r="E671" s="19" t="s">
        <v>1460</v>
      </c>
      <c r="F671" s="20"/>
      <c r="G671" s="21" t="s">
        <v>27</v>
      </c>
      <c r="H671" s="22" t="s">
        <v>28</v>
      </c>
      <c r="I671" s="23" t="s">
        <v>1291</v>
      </c>
      <c r="J671" s="22" t="s">
        <v>1292</v>
      </c>
      <c r="K671" s="22"/>
      <c r="L671" s="22" t="s">
        <v>31</v>
      </c>
      <c r="M671" s="23"/>
      <c r="N671" s="24"/>
      <c r="O671" s="63"/>
      <c r="P671" s="63"/>
      <c r="Q671" s="25" t="s">
        <v>54</v>
      </c>
      <c r="R671" s="26" t="s">
        <v>55</v>
      </c>
      <c r="S671" s="26" t="s">
        <v>44</v>
      </c>
      <c r="T671" s="26" t="s">
        <v>56</v>
      </c>
      <c r="U671" s="26" t="s">
        <v>57</v>
      </c>
      <c r="V671" s="34">
        <v>0</v>
      </c>
      <c r="W671" s="31"/>
      <c r="X671" s="22">
        <v>12</v>
      </c>
      <c r="Y671" s="152"/>
      <c r="Z671" s="139" t="s">
        <v>2948</v>
      </c>
      <c r="AA671" s="155">
        <f>COUNTIF($Z$1:Z671,Z671)</f>
        <v>24</v>
      </c>
      <c r="AB671" s="83">
        <f t="shared" si="380"/>
        <v>31</v>
      </c>
      <c r="AC671" s="122" t="str">
        <f>VLOOKUP(Z671,'module list'!A:B,2,0)</f>
        <v>DO</v>
      </c>
      <c r="AD671" s="122"/>
      <c r="AE671" s="32"/>
      <c r="AF671" s="33" t="s">
        <v>37</v>
      </c>
      <c r="AG671" s="16" t="str">
        <f t="shared" si="372"/>
        <v>12.1.5</v>
      </c>
      <c r="AH671" s="222" t="str">
        <f t="shared" si="370"/>
        <v>PM1400B dosag. wet FG clean. reagen. - start/stop</v>
      </c>
      <c r="AI671" s="224"/>
      <c r="AJ671" s="16" t="str">
        <f t="shared" si="366"/>
        <v>PM1400B</v>
      </c>
      <c r="AK671" s="16" t="str">
        <f t="shared" si="373"/>
        <v>P33</v>
      </c>
      <c r="AL671" s="16" t="str">
        <f t="shared" si="364"/>
        <v>PM</v>
      </c>
      <c r="AM671" s="16" t="str">
        <f t="shared" si="374"/>
        <v>1400</v>
      </c>
      <c r="AN671" s="16" t="str">
        <f t="shared" si="381"/>
        <v>B</v>
      </c>
      <c r="AO671" s="16" t="str">
        <f t="shared" si="375"/>
        <v>_</v>
      </c>
      <c r="AP671" s="16">
        <f t="shared" si="376"/>
        <v>11</v>
      </c>
      <c r="AQ671" s="16" t="str">
        <f t="shared" si="383"/>
        <v>HSH</v>
      </c>
      <c r="AR671" s="16" t="str">
        <f t="shared" si="377"/>
        <v>P33PM1400B_HSH</v>
      </c>
      <c r="AS671" s="16" t="str">
        <f t="shared" si="378"/>
        <v>ok</v>
      </c>
      <c r="AW671" s="16" t="str">
        <f t="shared" si="395"/>
        <v/>
      </c>
      <c r="AX671" s="16" t="str">
        <f t="shared" si="396"/>
        <v/>
      </c>
      <c r="AY671" s="16">
        <f t="shared" si="379"/>
        <v>0</v>
      </c>
    </row>
    <row r="672" spans="1:51" ht="15" hidden="1" customHeight="1" x14ac:dyDescent="0.2">
      <c r="A672" s="16" t="str">
        <f t="shared" si="371"/>
        <v>ID-S01AP1030-00670</v>
      </c>
      <c r="B672" s="17">
        <v>670</v>
      </c>
      <c r="C672" s="17"/>
      <c r="D672" s="45" t="s">
        <v>1461</v>
      </c>
      <c r="E672" s="35" t="s">
        <v>1462</v>
      </c>
      <c r="F672" s="46"/>
      <c r="G672" s="21" t="s">
        <v>27</v>
      </c>
      <c r="H672" s="37" t="s">
        <v>28</v>
      </c>
      <c r="I672" s="23" t="s">
        <v>1291</v>
      </c>
      <c r="J672" s="37"/>
      <c r="K672" s="37"/>
      <c r="L672" s="22" t="s">
        <v>31</v>
      </c>
      <c r="M672" s="36"/>
      <c r="N672" s="38"/>
      <c r="O672" s="86"/>
      <c r="P672" s="86"/>
      <c r="Q672" s="39" t="s">
        <v>32</v>
      </c>
      <c r="R672" s="40" t="s">
        <v>292</v>
      </c>
      <c r="S672" s="40" t="s">
        <v>296</v>
      </c>
      <c r="T672" s="40" t="s">
        <v>170</v>
      </c>
      <c r="U672" s="40" t="s">
        <v>296</v>
      </c>
      <c r="V672" s="42" t="s">
        <v>297</v>
      </c>
      <c r="W672" s="31"/>
      <c r="X672" s="22"/>
      <c r="Y672" s="152"/>
      <c r="Z672" s="159"/>
      <c r="AA672" s="155">
        <f>COUNTIF($Z$1:Z672,Z672)</f>
        <v>0</v>
      </c>
      <c r="AB672" s="83">
        <f t="shared" si="380"/>
        <v>0</v>
      </c>
      <c r="AC672" s="122" t="e">
        <f>VLOOKUP(Z672,'module list'!A:B,2,0)</f>
        <v>#N/A</v>
      </c>
      <c r="AD672" s="122"/>
      <c r="AE672" s="44" t="s">
        <v>172</v>
      </c>
      <c r="AF672" s="33" t="s">
        <v>37</v>
      </c>
      <c r="AG672" s="16" t="str">
        <f t="shared" si="372"/>
        <v/>
      </c>
      <c r="AH672" s="222" t="str">
        <f t="shared" si="370"/>
        <v>PM1400B dosag. wet FG clean. reagen. - current</v>
      </c>
      <c r="AI672" s="224"/>
      <c r="AJ672" s="16" t="str">
        <f t="shared" si="366"/>
        <v>PM1400B</v>
      </c>
      <c r="AK672" s="16" t="str">
        <f t="shared" si="373"/>
        <v>P33</v>
      </c>
      <c r="AL672" s="16" t="str">
        <f t="shared" si="364"/>
        <v>PM</v>
      </c>
      <c r="AM672" s="16" t="str">
        <f t="shared" si="374"/>
        <v>1400</v>
      </c>
      <c r="AN672" s="16" t="str">
        <f t="shared" si="381"/>
        <v>B</v>
      </c>
      <c r="AO672" s="16" t="str">
        <f t="shared" si="375"/>
        <v>_</v>
      </c>
      <c r="AP672" s="16">
        <f t="shared" si="376"/>
        <v>11</v>
      </c>
      <c r="AQ672" s="16" t="str">
        <f t="shared" si="383"/>
        <v>II</v>
      </c>
      <c r="AR672" s="16" t="str">
        <f t="shared" si="377"/>
        <v>P33PM1400B_II</v>
      </c>
      <c r="AS672" s="16" t="str">
        <f t="shared" si="378"/>
        <v>ok</v>
      </c>
      <c r="AW672" s="16" t="str">
        <f t="shared" si="393"/>
        <v/>
      </c>
      <c r="AX672" s="16" t="str">
        <f t="shared" si="386"/>
        <v/>
      </c>
      <c r="AY672" s="16" t="str">
        <f t="shared" si="379"/>
        <v>A</v>
      </c>
    </row>
    <row r="673" spans="1:51" ht="15" customHeight="1" x14ac:dyDescent="0.2">
      <c r="A673" s="16" t="str">
        <f t="shared" si="371"/>
        <v>ID-S01AP1030-00671</v>
      </c>
      <c r="B673" s="17">
        <v>671</v>
      </c>
      <c r="C673" s="17"/>
      <c r="D673" s="18" t="s">
        <v>1463</v>
      </c>
      <c r="E673" s="19" t="s">
        <v>1464</v>
      </c>
      <c r="F673" s="20"/>
      <c r="G673" s="21" t="s">
        <v>27</v>
      </c>
      <c r="H673" s="22" t="s">
        <v>28</v>
      </c>
      <c r="I673" s="23" t="s">
        <v>1291</v>
      </c>
      <c r="J673" s="22" t="s">
        <v>1292</v>
      </c>
      <c r="K673" s="22"/>
      <c r="L673" s="22" t="s">
        <v>31</v>
      </c>
      <c r="M673" s="23"/>
      <c r="N673" s="24"/>
      <c r="O673" s="63"/>
      <c r="P673" s="63"/>
      <c r="Q673" s="25" t="s">
        <v>42</v>
      </c>
      <c r="R673" s="26" t="s">
        <v>43</v>
      </c>
      <c r="S673" s="26" t="s">
        <v>44</v>
      </c>
      <c r="T673" s="26" t="s">
        <v>45</v>
      </c>
      <c r="U673" s="26" t="s">
        <v>46</v>
      </c>
      <c r="V673" s="34">
        <v>0</v>
      </c>
      <c r="W673" s="31"/>
      <c r="X673" s="22">
        <v>12</v>
      </c>
      <c r="Y673" s="152" t="str">
        <f t="shared" ref="Y673:Y675" si="397">AN673</f>
        <v>C</v>
      </c>
      <c r="Z673" s="139" t="s">
        <v>2925</v>
      </c>
      <c r="AA673" s="155">
        <f>COUNTIF($Z$1:Z673,Z673)</f>
        <v>1</v>
      </c>
      <c r="AB673" s="83">
        <f t="shared" si="380"/>
        <v>25</v>
      </c>
      <c r="AC673" s="122" t="str">
        <f>VLOOKUP(Z673,'module list'!A:B,2,0)</f>
        <v>DI</v>
      </c>
      <c r="AD673" s="122"/>
      <c r="AE673" s="32"/>
      <c r="AF673" s="33" t="s">
        <v>37</v>
      </c>
      <c r="AG673" s="16" t="str">
        <f t="shared" si="372"/>
        <v>12.1.6</v>
      </c>
      <c r="AH673" s="222" t="str">
        <f t="shared" si="370"/>
        <v>PM1400C dosag. wet FG clean. reagen. - in remote</v>
      </c>
      <c r="AI673" s="224"/>
      <c r="AJ673" s="16" t="str">
        <f t="shared" si="366"/>
        <v>PM1400C</v>
      </c>
      <c r="AK673" s="16" t="str">
        <f t="shared" si="373"/>
        <v>P33</v>
      </c>
      <c r="AL673" s="16" t="str">
        <f t="shared" si="364"/>
        <v>PM</v>
      </c>
      <c r="AM673" s="16" t="str">
        <f t="shared" si="374"/>
        <v>1400</v>
      </c>
      <c r="AN673" s="16" t="str">
        <f t="shared" si="381"/>
        <v>C</v>
      </c>
      <c r="AO673" s="16" t="str">
        <f t="shared" si="375"/>
        <v>_</v>
      </c>
      <c r="AP673" s="16">
        <f t="shared" si="376"/>
        <v>11</v>
      </c>
      <c r="AQ673" s="16" t="str">
        <f t="shared" si="383"/>
        <v>YLRE</v>
      </c>
      <c r="AR673" s="16" t="str">
        <f t="shared" si="377"/>
        <v>P33PM1400C_YLRE</v>
      </c>
      <c r="AS673" s="16" t="str">
        <f t="shared" si="378"/>
        <v>ok</v>
      </c>
      <c r="AW673" s="16" t="str">
        <f t="shared" ref="AW673:AW676" si="398">IFERROR(IF(FIND("A",Q673,1),S673,""),"")</f>
        <v/>
      </c>
      <c r="AX673" s="16" t="str">
        <f t="shared" ref="AX673:AX676" si="399">IFERROR(IF(FIND("AI",Q673,1),U673,""),"")</f>
        <v/>
      </c>
      <c r="AY673" s="16">
        <f t="shared" si="379"/>
        <v>0</v>
      </c>
    </row>
    <row r="674" spans="1:51" ht="15" customHeight="1" x14ac:dyDescent="0.2">
      <c r="A674" s="16" t="str">
        <f t="shared" si="371"/>
        <v>ID-S01AP1030-00672</v>
      </c>
      <c r="B674" s="17">
        <v>672</v>
      </c>
      <c r="C674" s="17"/>
      <c r="D674" s="18" t="s">
        <v>1465</v>
      </c>
      <c r="E674" s="19" t="s">
        <v>1466</v>
      </c>
      <c r="F674" s="20"/>
      <c r="G674" s="21" t="s">
        <v>27</v>
      </c>
      <c r="H674" s="22" t="s">
        <v>28</v>
      </c>
      <c r="I674" s="23" t="s">
        <v>1291</v>
      </c>
      <c r="J674" s="22" t="s">
        <v>1292</v>
      </c>
      <c r="K674" s="22"/>
      <c r="L674" s="22" t="s">
        <v>31</v>
      </c>
      <c r="M674" s="23"/>
      <c r="N674" s="24"/>
      <c r="O674" s="63"/>
      <c r="P674" s="63"/>
      <c r="Q674" s="25" t="s">
        <v>42</v>
      </c>
      <c r="R674" s="26" t="s">
        <v>43</v>
      </c>
      <c r="S674" s="26" t="s">
        <v>44</v>
      </c>
      <c r="T674" s="26" t="s">
        <v>45</v>
      </c>
      <c r="U674" s="26" t="s">
        <v>46</v>
      </c>
      <c r="V674" s="34">
        <v>0</v>
      </c>
      <c r="W674" s="31"/>
      <c r="X674" s="22">
        <v>12</v>
      </c>
      <c r="Y674" s="152" t="str">
        <f t="shared" si="397"/>
        <v>C</v>
      </c>
      <c r="Z674" s="139" t="s">
        <v>2925</v>
      </c>
      <c r="AA674" s="155">
        <f>COUNTIF($Z$1:Z674,Z674)</f>
        <v>2</v>
      </c>
      <c r="AB674" s="83">
        <f t="shared" si="380"/>
        <v>25</v>
      </c>
      <c r="AC674" s="122" t="str">
        <f>VLOOKUP(Z674,'module list'!A:B,2,0)</f>
        <v>DI</v>
      </c>
      <c r="AD674" s="122"/>
      <c r="AE674" s="32"/>
      <c r="AF674" s="33" t="s">
        <v>37</v>
      </c>
      <c r="AG674" s="16" t="str">
        <f t="shared" si="372"/>
        <v>12.1.6</v>
      </c>
      <c r="AH674" s="222" t="str">
        <f t="shared" si="370"/>
        <v>PM1400C dosag. wet FG clean. reagen. - in running</v>
      </c>
      <c r="AI674" s="224"/>
      <c r="AJ674" s="16" t="str">
        <f t="shared" si="366"/>
        <v>PM1400C</v>
      </c>
      <c r="AK674" s="16" t="str">
        <f t="shared" si="373"/>
        <v>P33</v>
      </c>
      <c r="AL674" s="16" t="str">
        <f t="shared" si="364"/>
        <v>PM</v>
      </c>
      <c r="AM674" s="16" t="str">
        <f t="shared" si="374"/>
        <v>1400</v>
      </c>
      <c r="AN674" s="16" t="str">
        <f t="shared" si="381"/>
        <v>C</v>
      </c>
      <c r="AO674" s="16" t="str">
        <f t="shared" si="375"/>
        <v>_</v>
      </c>
      <c r="AP674" s="16">
        <f t="shared" si="376"/>
        <v>11</v>
      </c>
      <c r="AQ674" s="16" t="str">
        <f t="shared" si="383"/>
        <v>YLH</v>
      </c>
      <c r="AR674" s="16" t="str">
        <f t="shared" si="377"/>
        <v>P33PM1400C_YLH</v>
      </c>
      <c r="AS674" s="16" t="str">
        <f t="shared" si="378"/>
        <v>ok</v>
      </c>
      <c r="AW674" s="16" t="str">
        <f t="shared" si="398"/>
        <v/>
      </c>
      <c r="AX674" s="16" t="str">
        <f t="shared" si="399"/>
        <v/>
      </c>
      <c r="AY674" s="16">
        <f t="shared" si="379"/>
        <v>0</v>
      </c>
    </row>
    <row r="675" spans="1:51" ht="15" customHeight="1" x14ac:dyDescent="0.2">
      <c r="A675" s="16" t="str">
        <f t="shared" si="371"/>
        <v>ID-S01AP1030-00673</v>
      </c>
      <c r="B675" s="17">
        <v>673</v>
      </c>
      <c r="C675" s="17"/>
      <c r="D675" s="18" t="s">
        <v>1467</v>
      </c>
      <c r="E675" s="19" t="s">
        <v>1468</v>
      </c>
      <c r="F675" s="20"/>
      <c r="G675" s="21" t="s">
        <v>27</v>
      </c>
      <c r="H675" s="22" t="s">
        <v>28</v>
      </c>
      <c r="I675" s="23" t="s">
        <v>1291</v>
      </c>
      <c r="J675" s="22" t="s">
        <v>1292</v>
      </c>
      <c r="K675" s="22"/>
      <c r="L675" s="22" t="s">
        <v>31</v>
      </c>
      <c r="M675" s="23"/>
      <c r="N675" s="24"/>
      <c r="O675" s="63"/>
      <c r="P675" s="63"/>
      <c r="Q675" s="25" t="s">
        <v>42</v>
      </c>
      <c r="R675" s="26" t="s">
        <v>43</v>
      </c>
      <c r="S675" s="26" t="s">
        <v>51</v>
      </c>
      <c r="T675" s="26" t="s">
        <v>45</v>
      </c>
      <c r="U675" s="26" t="s">
        <v>46</v>
      </c>
      <c r="V675" s="34">
        <v>0</v>
      </c>
      <c r="W675" s="31"/>
      <c r="X675" s="22">
        <v>12</v>
      </c>
      <c r="Y675" s="152" t="str">
        <f t="shared" si="397"/>
        <v>C</v>
      </c>
      <c r="Z675" s="139" t="s">
        <v>2925</v>
      </c>
      <c r="AA675" s="155">
        <f>COUNTIF($Z$1:Z675,Z675)</f>
        <v>3</v>
      </c>
      <c r="AB675" s="83">
        <f t="shared" si="380"/>
        <v>25</v>
      </c>
      <c r="AC675" s="122" t="str">
        <f>VLOOKUP(Z675,'module list'!A:B,2,0)</f>
        <v>DI</v>
      </c>
      <c r="AD675" s="122"/>
      <c r="AE675" s="32"/>
      <c r="AF675" s="33" t="s">
        <v>37</v>
      </c>
      <c r="AG675" s="16" t="str">
        <f t="shared" si="372"/>
        <v>12.1.6</v>
      </c>
      <c r="AH675" s="222" t="str">
        <f t="shared" si="370"/>
        <v>PM1400C dosag. wet FG clean. reagen. - supply fault</v>
      </c>
      <c r="AI675" s="224"/>
      <c r="AJ675" s="16" t="str">
        <f t="shared" si="366"/>
        <v>PM1400C</v>
      </c>
      <c r="AK675" s="16" t="str">
        <f t="shared" si="373"/>
        <v>P33</v>
      </c>
      <c r="AL675" s="16" t="str">
        <f t="shared" si="364"/>
        <v>PM</v>
      </c>
      <c r="AM675" s="16" t="str">
        <f t="shared" si="374"/>
        <v>1400</v>
      </c>
      <c r="AN675" s="16" t="str">
        <f t="shared" si="381"/>
        <v>C</v>
      </c>
      <c r="AO675" s="16" t="str">
        <f t="shared" si="375"/>
        <v>_</v>
      </c>
      <c r="AP675" s="16">
        <f t="shared" si="376"/>
        <v>11</v>
      </c>
      <c r="AQ675" s="16" t="str">
        <f t="shared" si="383"/>
        <v>YSG</v>
      </c>
      <c r="AR675" s="16" t="str">
        <f t="shared" si="377"/>
        <v>P33PM1400C_YSG</v>
      </c>
      <c r="AS675" s="16" t="str">
        <f t="shared" si="378"/>
        <v>ok</v>
      </c>
      <c r="AW675" s="16" t="str">
        <f t="shared" si="398"/>
        <v/>
      </c>
      <c r="AX675" s="16" t="str">
        <f t="shared" si="399"/>
        <v/>
      </c>
      <c r="AY675" s="16">
        <f t="shared" si="379"/>
        <v>0</v>
      </c>
    </row>
    <row r="676" spans="1:51" ht="15" customHeight="1" x14ac:dyDescent="0.2">
      <c r="A676" s="16" t="str">
        <f t="shared" si="371"/>
        <v>ID-S01AP1030-00674</v>
      </c>
      <c r="B676" s="17">
        <v>674</v>
      </c>
      <c r="C676" s="17"/>
      <c r="D676" s="18" t="s">
        <v>1469</v>
      </c>
      <c r="E676" s="19" t="s">
        <v>1470</v>
      </c>
      <c r="F676" s="20"/>
      <c r="G676" s="21" t="s">
        <v>27</v>
      </c>
      <c r="H676" s="22" t="s">
        <v>28</v>
      </c>
      <c r="I676" s="23" t="s">
        <v>1291</v>
      </c>
      <c r="J676" s="22" t="s">
        <v>1292</v>
      </c>
      <c r="K676" s="22"/>
      <c r="L676" s="22" t="s">
        <v>31</v>
      </c>
      <c r="M676" s="23"/>
      <c r="N676" s="24"/>
      <c r="O676" s="63"/>
      <c r="P676" s="63"/>
      <c r="Q676" s="25" t="s">
        <v>54</v>
      </c>
      <c r="R676" s="26" t="s">
        <v>55</v>
      </c>
      <c r="S676" s="26" t="s">
        <v>44</v>
      </c>
      <c r="T676" s="26" t="s">
        <v>56</v>
      </c>
      <c r="U676" s="26" t="s">
        <v>57</v>
      </c>
      <c r="V676" s="34">
        <v>0</v>
      </c>
      <c r="W676" s="31"/>
      <c r="X676" s="22">
        <v>12</v>
      </c>
      <c r="Y676" s="152"/>
      <c r="Z676" s="139" t="s">
        <v>2948</v>
      </c>
      <c r="AA676" s="155">
        <f>COUNTIF($Z$1:Z676,Z676)</f>
        <v>25</v>
      </c>
      <c r="AB676" s="83">
        <f t="shared" si="380"/>
        <v>31</v>
      </c>
      <c r="AC676" s="122" t="str">
        <f>VLOOKUP(Z676,'module list'!A:B,2,0)</f>
        <v>DO</v>
      </c>
      <c r="AD676" s="122"/>
      <c r="AE676" s="32"/>
      <c r="AF676" s="33" t="s">
        <v>37</v>
      </c>
      <c r="AG676" s="16" t="str">
        <f t="shared" si="372"/>
        <v>12.1.5</v>
      </c>
      <c r="AH676" s="222" t="str">
        <f t="shared" si="370"/>
        <v>PM1400C dosag. wet FG clean. reagen. - start/stop</v>
      </c>
      <c r="AI676" s="224"/>
      <c r="AJ676" s="16" t="str">
        <f t="shared" si="366"/>
        <v>PM1400C</v>
      </c>
      <c r="AK676" s="16" t="str">
        <f t="shared" si="373"/>
        <v>P33</v>
      </c>
      <c r="AL676" s="16" t="str">
        <f t="shared" si="364"/>
        <v>PM</v>
      </c>
      <c r="AM676" s="16" t="str">
        <f t="shared" si="374"/>
        <v>1400</v>
      </c>
      <c r="AN676" s="16" t="str">
        <f t="shared" si="381"/>
        <v>C</v>
      </c>
      <c r="AO676" s="16" t="str">
        <f t="shared" si="375"/>
        <v>_</v>
      </c>
      <c r="AP676" s="16">
        <f t="shared" si="376"/>
        <v>11</v>
      </c>
      <c r="AQ676" s="16" t="str">
        <f t="shared" si="383"/>
        <v>HSH</v>
      </c>
      <c r="AR676" s="16" t="str">
        <f t="shared" si="377"/>
        <v>P33PM1400C_HSH</v>
      </c>
      <c r="AS676" s="16" t="str">
        <f t="shared" si="378"/>
        <v>ok</v>
      </c>
      <c r="AW676" s="16" t="str">
        <f t="shared" si="398"/>
        <v/>
      </c>
      <c r="AX676" s="16" t="str">
        <f t="shared" si="399"/>
        <v/>
      </c>
      <c r="AY676" s="16">
        <f t="shared" si="379"/>
        <v>0</v>
      </c>
    </row>
    <row r="677" spans="1:51" ht="15" hidden="1" customHeight="1" x14ac:dyDescent="0.2">
      <c r="A677" s="16" t="str">
        <f t="shared" si="371"/>
        <v>ID-S01AP1030-00675</v>
      </c>
      <c r="B677" s="17">
        <v>675</v>
      </c>
      <c r="C677" s="17"/>
      <c r="D677" s="45" t="s">
        <v>1471</v>
      </c>
      <c r="E677" s="35" t="s">
        <v>1472</v>
      </c>
      <c r="F677" s="46"/>
      <c r="G677" s="21" t="s">
        <v>27</v>
      </c>
      <c r="H677" s="37" t="s">
        <v>28</v>
      </c>
      <c r="I677" s="23" t="s">
        <v>1291</v>
      </c>
      <c r="J677" s="37"/>
      <c r="K677" s="37"/>
      <c r="L677" s="22" t="s">
        <v>31</v>
      </c>
      <c r="M677" s="36"/>
      <c r="N677" s="38"/>
      <c r="O677" s="86"/>
      <c r="P677" s="86"/>
      <c r="Q677" s="39" t="s">
        <v>32</v>
      </c>
      <c r="R677" s="40" t="s">
        <v>292</v>
      </c>
      <c r="S677" s="40" t="s">
        <v>296</v>
      </c>
      <c r="T677" s="40" t="s">
        <v>170</v>
      </c>
      <c r="U677" s="40" t="s">
        <v>296</v>
      </c>
      <c r="V677" s="42" t="s">
        <v>297</v>
      </c>
      <c r="W677" s="31"/>
      <c r="X677" s="22"/>
      <c r="Y677" s="152"/>
      <c r="Z677" s="159"/>
      <c r="AA677" s="155">
        <f>COUNTIF($Z$1:Z677,Z677)</f>
        <v>0</v>
      </c>
      <c r="AB677" s="83">
        <f t="shared" si="380"/>
        <v>0</v>
      </c>
      <c r="AC677" s="122" t="e">
        <f>VLOOKUP(Z677,'module list'!A:B,2,0)</f>
        <v>#N/A</v>
      </c>
      <c r="AD677" s="122"/>
      <c r="AE677" s="44" t="s">
        <v>172</v>
      </c>
      <c r="AF677" s="33" t="s">
        <v>37</v>
      </c>
      <c r="AG677" s="16" t="str">
        <f t="shared" si="372"/>
        <v/>
      </c>
      <c r="AH677" s="222" t="str">
        <f t="shared" si="370"/>
        <v>PM1400C dosag. wet FG clean. reagen. - current</v>
      </c>
      <c r="AI677" s="224"/>
      <c r="AJ677" s="16" t="str">
        <f t="shared" si="366"/>
        <v>PM1400C</v>
      </c>
      <c r="AK677" s="16" t="str">
        <f t="shared" si="373"/>
        <v>P33</v>
      </c>
      <c r="AL677" s="16" t="str">
        <f t="shared" si="364"/>
        <v>PM</v>
      </c>
      <c r="AM677" s="16" t="str">
        <f t="shared" si="374"/>
        <v>1400</v>
      </c>
      <c r="AN677" s="16" t="str">
        <f t="shared" si="381"/>
        <v>C</v>
      </c>
      <c r="AO677" s="16" t="str">
        <f t="shared" si="375"/>
        <v>_</v>
      </c>
      <c r="AP677" s="16">
        <f t="shared" si="376"/>
        <v>11</v>
      </c>
      <c r="AQ677" s="16" t="str">
        <f t="shared" si="383"/>
        <v>II</v>
      </c>
      <c r="AR677" s="16" t="str">
        <f t="shared" si="377"/>
        <v>P33PM1400C_II</v>
      </c>
      <c r="AS677" s="16" t="str">
        <f t="shared" si="378"/>
        <v>ok</v>
      </c>
      <c r="AW677" s="16" t="str">
        <f t="shared" si="393"/>
        <v/>
      </c>
      <c r="AX677" s="16" t="str">
        <f t="shared" si="386"/>
        <v/>
      </c>
      <c r="AY677" s="16" t="str">
        <f t="shared" si="379"/>
        <v>A</v>
      </c>
    </row>
    <row r="678" spans="1:51" ht="15" customHeight="1" x14ac:dyDescent="0.2">
      <c r="A678" s="16" t="str">
        <f t="shared" si="371"/>
        <v>ID-S01AP1030-00676</v>
      </c>
      <c r="B678" s="17">
        <v>676</v>
      </c>
      <c r="C678" s="17"/>
      <c r="D678" s="18" t="s">
        <v>1473</v>
      </c>
      <c r="E678" s="19" t="s">
        <v>1474</v>
      </c>
      <c r="F678" s="20"/>
      <c r="G678" s="21" t="s">
        <v>27</v>
      </c>
      <c r="H678" s="22" t="s">
        <v>28</v>
      </c>
      <c r="I678" s="23" t="s">
        <v>1281</v>
      </c>
      <c r="J678" s="22" t="s">
        <v>1292</v>
      </c>
      <c r="K678" s="22"/>
      <c r="L678" s="22" t="s">
        <v>31</v>
      </c>
      <c r="M678" s="23"/>
      <c r="N678" s="24"/>
      <c r="O678" s="63"/>
      <c r="P678" s="63"/>
      <c r="Q678" s="25" t="s">
        <v>42</v>
      </c>
      <c r="R678" s="26" t="s">
        <v>43</v>
      </c>
      <c r="S678" s="26" t="s">
        <v>44</v>
      </c>
      <c r="T678" s="26" t="s">
        <v>45</v>
      </c>
      <c r="U678" s="26" t="s">
        <v>46</v>
      </c>
      <c r="V678" s="34">
        <v>0</v>
      </c>
      <c r="W678" s="31"/>
      <c r="X678" s="22">
        <v>12</v>
      </c>
      <c r="Y678" s="152" t="str">
        <f t="shared" ref="Y678:Y680" si="400">AN678</f>
        <v>A</v>
      </c>
      <c r="Z678" s="139" t="s">
        <v>2924</v>
      </c>
      <c r="AA678" s="155">
        <f>COUNTIF($Z$1:Z678,Z678)</f>
        <v>26</v>
      </c>
      <c r="AB678" s="83">
        <f t="shared" si="380"/>
        <v>28</v>
      </c>
      <c r="AC678" s="122" t="str">
        <f>VLOOKUP(Z678,'module list'!A:B,2,0)</f>
        <v>DI</v>
      </c>
      <c r="AD678" s="122"/>
      <c r="AE678" s="32"/>
      <c r="AF678" s="33" t="s">
        <v>37</v>
      </c>
      <c r="AG678" s="16" t="str">
        <f t="shared" si="372"/>
        <v>12.1.5</v>
      </c>
      <c r="AH678" s="222" t="str">
        <f t="shared" si="370"/>
        <v>PM1500A dosag. wet FG clean. pot.perm. - in remote</v>
      </c>
      <c r="AI678" s="224"/>
      <c r="AJ678" s="16" t="str">
        <f t="shared" si="366"/>
        <v>PM1500A</v>
      </c>
      <c r="AK678" s="16" t="str">
        <f t="shared" si="373"/>
        <v>P33</v>
      </c>
      <c r="AL678" s="16" t="str">
        <f t="shared" si="364"/>
        <v>PM</v>
      </c>
      <c r="AM678" s="16" t="str">
        <f t="shared" si="374"/>
        <v>1500</v>
      </c>
      <c r="AN678" s="16" t="str">
        <f t="shared" si="381"/>
        <v>A</v>
      </c>
      <c r="AO678" s="16" t="str">
        <f t="shared" si="375"/>
        <v>_</v>
      </c>
      <c r="AP678" s="16">
        <f t="shared" si="376"/>
        <v>11</v>
      </c>
      <c r="AQ678" s="16" t="str">
        <f t="shared" si="383"/>
        <v>YLRE</v>
      </c>
      <c r="AR678" s="16" t="str">
        <f t="shared" si="377"/>
        <v>P33PM1500A_YLRE</v>
      </c>
      <c r="AS678" s="16" t="str">
        <f t="shared" si="378"/>
        <v>ok</v>
      </c>
      <c r="AW678" s="16" t="str">
        <f t="shared" ref="AW678:AW681" si="401">IFERROR(IF(FIND("A",Q678,1),S678,""),"")</f>
        <v/>
      </c>
      <c r="AX678" s="16" t="str">
        <f t="shared" ref="AX678:AX681" si="402">IFERROR(IF(FIND("AI",Q678,1),U678,""),"")</f>
        <v/>
      </c>
      <c r="AY678" s="16">
        <f t="shared" si="379"/>
        <v>0</v>
      </c>
    </row>
    <row r="679" spans="1:51" ht="15" customHeight="1" x14ac:dyDescent="0.2">
      <c r="A679" s="16" t="str">
        <f t="shared" si="371"/>
        <v>ID-S01AP1030-00677</v>
      </c>
      <c r="B679" s="17">
        <v>677</v>
      </c>
      <c r="C679" s="17"/>
      <c r="D679" s="18" t="s">
        <v>1475</v>
      </c>
      <c r="E679" s="19" t="s">
        <v>1476</v>
      </c>
      <c r="F679" s="20"/>
      <c r="G679" s="21" t="s">
        <v>27</v>
      </c>
      <c r="H679" s="22" t="s">
        <v>28</v>
      </c>
      <c r="I679" s="23" t="s">
        <v>1281</v>
      </c>
      <c r="J679" s="22" t="s">
        <v>1292</v>
      </c>
      <c r="K679" s="22"/>
      <c r="L679" s="22" t="s">
        <v>31</v>
      </c>
      <c r="M679" s="23"/>
      <c r="N679" s="24"/>
      <c r="O679" s="63"/>
      <c r="P679" s="63"/>
      <c r="Q679" s="25" t="s">
        <v>42</v>
      </c>
      <c r="R679" s="26" t="s">
        <v>43</v>
      </c>
      <c r="S679" s="26" t="s">
        <v>44</v>
      </c>
      <c r="T679" s="26" t="s">
        <v>45</v>
      </c>
      <c r="U679" s="26" t="s">
        <v>46</v>
      </c>
      <c r="V679" s="34">
        <v>0</v>
      </c>
      <c r="W679" s="31"/>
      <c r="X679" s="22">
        <v>12</v>
      </c>
      <c r="Y679" s="152" t="str">
        <f t="shared" si="400"/>
        <v>A</v>
      </c>
      <c r="Z679" s="139" t="s">
        <v>2924</v>
      </c>
      <c r="AA679" s="155">
        <f>COUNTIF($Z$1:Z679,Z679)</f>
        <v>27</v>
      </c>
      <c r="AB679" s="83">
        <f t="shared" si="380"/>
        <v>28</v>
      </c>
      <c r="AC679" s="122" t="str">
        <f>VLOOKUP(Z679,'module list'!A:B,2,0)</f>
        <v>DI</v>
      </c>
      <c r="AD679" s="122"/>
      <c r="AE679" s="32"/>
      <c r="AF679" s="33" t="s">
        <v>37</v>
      </c>
      <c r="AG679" s="16" t="str">
        <f t="shared" si="372"/>
        <v>12.1.5</v>
      </c>
      <c r="AH679" s="222" t="str">
        <f t="shared" si="370"/>
        <v>PM1500A dosag. wet FG clean. pot.perm. - in running</v>
      </c>
      <c r="AI679" s="224"/>
      <c r="AJ679" s="16" t="str">
        <f t="shared" si="366"/>
        <v>PM1500A</v>
      </c>
      <c r="AK679" s="16" t="str">
        <f t="shared" si="373"/>
        <v>P33</v>
      </c>
      <c r="AL679" s="16" t="str">
        <f t="shared" si="364"/>
        <v>PM</v>
      </c>
      <c r="AM679" s="16" t="str">
        <f t="shared" si="374"/>
        <v>1500</v>
      </c>
      <c r="AN679" s="16" t="str">
        <f t="shared" si="381"/>
        <v>A</v>
      </c>
      <c r="AO679" s="16" t="str">
        <f t="shared" si="375"/>
        <v>_</v>
      </c>
      <c r="AP679" s="16">
        <f t="shared" si="376"/>
        <v>11</v>
      </c>
      <c r="AQ679" s="16" t="str">
        <f t="shared" si="383"/>
        <v>YLH</v>
      </c>
      <c r="AR679" s="16" t="str">
        <f t="shared" si="377"/>
        <v>P33PM1500A_YLH</v>
      </c>
      <c r="AS679" s="16" t="str">
        <f t="shared" si="378"/>
        <v>ok</v>
      </c>
      <c r="AW679" s="16" t="str">
        <f t="shared" si="401"/>
        <v/>
      </c>
      <c r="AX679" s="16" t="str">
        <f t="shared" si="402"/>
        <v/>
      </c>
      <c r="AY679" s="16">
        <f t="shared" si="379"/>
        <v>0</v>
      </c>
    </row>
    <row r="680" spans="1:51" ht="15" customHeight="1" x14ac:dyDescent="0.2">
      <c r="A680" s="16" t="str">
        <f t="shared" si="371"/>
        <v>ID-S01AP1030-00678</v>
      </c>
      <c r="B680" s="17">
        <v>678</v>
      </c>
      <c r="C680" s="17"/>
      <c r="D680" s="18" t="s">
        <v>1477</v>
      </c>
      <c r="E680" s="19" t="s">
        <v>1478</v>
      </c>
      <c r="F680" s="20"/>
      <c r="G680" s="21" t="s">
        <v>27</v>
      </c>
      <c r="H680" s="22" t="s">
        <v>28</v>
      </c>
      <c r="I680" s="23" t="s">
        <v>1281</v>
      </c>
      <c r="J680" s="22" t="s">
        <v>1292</v>
      </c>
      <c r="K680" s="22"/>
      <c r="L680" s="22" t="s">
        <v>31</v>
      </c>
      <c r="M680" s="23"/>
      <c r="N680" s="24"/>
      <c r="O680" s="63"/>
      <c r="P680" s="63"/>
      <c r="Q680" s="25" t="s">
        <v>42</v>
      </c>
      <c r="R680" s="26" t="s">
        <v>43</v>
      </c>
      <c r="S680" s="26" t="s">
        <v>51</v>
      </c>
      <c r="T680" s="26" t="s">
        <v>45</v>
      </c>
      <c r="U680" s="26" t="s">
        <v>46</v>
      </c>
      <c r="V680" s="34">
        <v>0</v>
      </c>
      <c r="W680" s="31"/>
      <c r="X680" s="22">
        <v>12</v>
      </c>
      <c r="Y680" s="152" t="str">
        <f t="shared" si="400"/>
        <v>A</v>
      </c>
      <c r="Z680" s="139" t="s">
        <v>2924</v>
      </c>
      <c r="AA680" s="155">
        <f>COUNTIF($Z$1:Z680,Z680)</f>
        <v>28</v>
      </c>
      <c r="AB680" s="83">
        <f t="shared" si="380"/>
        <v>28</v>
      </c>
      <c r="AC680" s="122" t="str">
        <f>VLOOKUP(Z680,'module list'!A:B,2,0)</f>
        <v>DI</v>
      </c>
      <c r="AD680" s="122"/>
      <c r="AE680" s="32"/>
      <c r="AF680" s="33" t="s">
        <v>37</v>
      </c>
      <c r="AG680" s="16" t="str">
        <f t="shared" si="372"/>
        <v>12.1.5</v>
      </c>
      <c r="AH680" s="222" t="str">
        <f t="shared" si="370"/>
        <v>PM1500A dosag. wet FG clean. pot.perm. - supply fault</v>
      </c>
      <c r="AI680" s="224"/>
      <c r="AJ680" s="16" t="str">
        <f t="shared" si="366"/>
        <v>PM1500A</v>
      </c>
      <c r="AK680" s="16" t="str">
        <f t="shared" si="373"/>
        <v>P33</v>
      </c>
      <c r="AL680" s="16" t="str">
        <f t="shared" si="364"/>
        <v>PM</v>
      </c>
      <c r="AM680" s="16" t="str">
        <f t="shared" si="374"/>
        <v>1500</v>
      </c>
      <c r="AN680" s="16" t="str">
        <f t="shared" si="381"/>
        <v>A</v>
      </c>
      <c r="AO680" s="16" t="str">
        <f t="shared" si="375"/>
        <v>_</v>
      </c>
      <c r="AP680" s="16">
        <f t="shared" si="376"/>
        <v>11</v>
      </c>
      <c r="AQ680" s="16" t="str">
        <f t="shared" si="383"/>
        <v>YSG</v>
      </c>
      <c r="AR680" s="16" t="str">
        <f t="shared" si="377"/>
        <v>P33PM1500A_YSG</v>
      </c>
      <c r="AS680" s="16" t="str">
        <f t="shared" si="378"/>
        <v>ok</v>
      </c>
      <c r="AW680" s="16" t="str">
        <f t="shared" si="401"/>
        <v/>
      </c>
      <c r="AX680" s="16" t="str">
        <f t="shared" si="402"/>
        <v/>
      </c>
      <c r="AY680" s="16">
        <f t="shared" si="379"/>
        <v>0</v>
      </c>
    </row>
    <row r="681" spans="1:51" ht="15" customHeight="1" x14ac:dyDescent="0.2">
      <c r="A681" s="16" t="str">
        <f t="shared" si="371"/>
        <v>ID-S01AP1030-00679</v>
      </c>
      <c r="B681" s="17">
        <v>679</v>
      </c>
      <c r="C681" s="17"/>
      <c r="D681" s="18" t="s">
        <v>1479</v>
      </c>
      <c r="E681" s="19" t="s">
        <v>1480</v>
      </c>
      <c r="F681" s="20"/>
      <c r="G681" s="21" t="s">
        <v>27</v>
      </c>
      <c r="H681" s="22" t="s">
        <v>28</v>
      </c>
      <c r="I681" s="23" t="s">
        <v>1281</v>
      </c>
      <c r="J681" s="22" t="s">
        <v>1292</v>
      </c>
      <c r="K681" s="22"/>
      <c r="L681" s="22" t="s">
        <v>31</v>
      </c>
      <c r="M681" s="23"/>
      <c r="N681" s="24"/>
      <c r="O681" s="63"/>
      <c r="P681" s="63"/>
      <c r="Q681" s="25" t="s">
        <v>54</v>
      </c>
      <c r="R681" s="26" t="s">
        <v>55</v>
      </c>
      <c r="S681" s="26" t="s">
        <v>44</v>
      </c>
      <c r="T681" s="26" t="s">
        <v>56</v>
      </c>
      <c r="U681" s="26" t="s">
        <v>57</v>
      </c>
      <c r="V681" s="34">
        <v>0</v>
      </c>
      <c r="W681" s="31"/>
      <c r="X681" s="22">
        <v>12</v>
      </c>
      <c r="Y681" s="152"/>
      <c r="Z681" s="139" t="s">
        <v>2948</v>
      </c>
      <c r="AA681" s="155">
        <f>COUNTIF($Z$1:Z681,Z681)</f>
        <v>26</v>
      </c>
      <c r="AB681" s="83">
        <f t="shared" si="380"/>
        <v>31</v>
      </c>
      <c r="AC681" s="122" t="str">
        <f>VLOOKUP(Z681,'module list'!A:B,2,0)</f>
        <v>DO</v>
      </c>
      <c r="AD681" s="122"/>
      <c r="AE681" s="32"/>
      <c r="AF681" s="33" t="s">
        <v>37</v>
      </c>
      <c r="AG681" s="16" t="str">
        <f t="shared" si="372"/>
        <v>12.1.5</v>
      </c>
      <c r="AH681" s="222" t="str">
        <f t="shared" si="370"/>
        <v>PM1500A dosag. wet FG clean. pot.perm. - start/stop</v>
      </c>
      <c r="AI681" s="224"/>
      <c r="AJ681" s="16" t="str">
        <f t="shared" si="366"/>
        <v>PM1500A</v>
      </c>
      <c r="AK681" s="16" t="str">
        <f t="shared" si="373"/>
        <v>P33</v>
      </c>
      <c r="AL681" s="16" t="str">
        <f t="shared" si="364"/>
        <v>PM</v>
      </c>
      <c r="AM681" s="16" t="str">
        <f t="shared" si="374"/>
        <v>1500</v>
      </c>
      <c r="AN681" s="16" t="str">
        <f t="shared" si="381"/>
        <v>A</v>
      </c>
      <c r="AO681" s="16" t="str">
        <f t="shared" si="375"/>
        <v>_</v>
      </c>
      <c r="AP681" s="16">
        <f t="shared" si="376"/>
        <v>11</v>
      </c>
      <c r="AQ681" s="16" t="str">
        <f t="shared" si="383"/>
        <v>HSH</v>
      </c>
      <c r="AR681" s="16" t="str">
        <f t="shared" si="377"/>
        <v>P33PM1500A_HSH</v>
      </c>
      <c r="AS681" s="16" t="str">
        <f t="shared" si="378"/>
        <v>ok</v>
      </c>
      <c r="AW681" s="16" t="str">
        <f t="shared" si="401"/>
        <v/>
      </c>
      <c r="AX681" s="16" t="str">
        <f t="shared" si="402"/>
        <v/>
      </c>
      <c r="AY681" s="16">
        <f t="shared" si="379"/>
        <v>0</v>
      </c>
    </row>
    <row r="682" spans="1:51" ht="15" hidden="1" customHeight="1" x14ac:dyDescent="0.2">
      <c r="A682" s="16" t="str">
        <f t="shared" si="371"/>
        <v>ID-S01AP1030-00680</v>
      </c>
      <c r="B682" s="17">
        <v>680</v>
      </c>
      <c r="C682" s="17"/>
      <c r="D682" s="45" t="s">
        <v>1481</v>
      </c>
      <c r="E682" s="35" t="s">
        <v>1482</v>
      </c>
      <c r="F682" s="46"/>
      <c r="G682" s="21" t="s">
        <v>27</v>
      </c>
      <c r="H682" s="37" t="s">
        <v>28</v>
      </c>
      <c r="I682" s="36" t="s">
        <v>1281</v>
      </c>
      <c r="J682" s="37"/>
      <c r="K682" s="37"/>
      <c r="L682" s="22" t="s">
        <v>31</v>
      </c>
      <c r="M682" s="36"/>
      <c r="N682" s="38"/>
      <c r="O682" s="86"/>
      <c r="P682" s="86"/>
      <c r="Q682" s="39" t="s">
        <v>32</v>
      </c>
      <c r="R682" s="40" t="s">
        <v>292</v>
      </c>
      <c r="S682" s="40" t="s">
        <v>296</v>
      </c>
      <c r="T682" s="40" t="s">
        <v>170</v>
      </c>
      <c r="U682" s="40" t="s">
        <v>296</v>
      </c>
      <c r="V682" s="42" t="s">
        <v>297</v>
      </c>
      <c r="W682" s="31"/>
      <c r="X682" s="22"/>
      <c r="Y682" s="152"/>
      <c r="Z682" s="159"/>
      <c r="AA682" s="155">
        <f>COUNTIF($Z$1:Z682,Z682)</f>
        <v>0</v>
      </c>
      <c r="AB682" s="83">
        <f t="shared" si="380"/>
        <v>0</v>
      </c>
      <c r="AC682" s="122" t="e">
        <f>VLOOKUP(Z682,'module list'!A:B,2,0)</f>
        <v>#N/A</v>
      </c>
      <c r="AD682" s="122"/>
      <c r="AE682" s="44" t="s">
        <v>172</v>
      </c>
      <c r="AF682" s="33" t="s">
        <v>37</v>
      </c>
      <c r="AG682" s="16" t="str">
        <f t="shared" si="372"/>
        <v/>
      </c>
      <c r="AH682" s="222" t="str">
        <f t="shared" si="370"/>
        <v>PM1500A dosag. wet FG clean. pot.perm. - current</v>
      </c>
      <c r="AI682" s="224"/>
      <c r="AJ682" s="16" t="str">
        <f t="shared" si="366"/>
        <v>PM1500A</v>
      </c>
      <c r="AK682" s="16" t="str">
        <f t="shared" si="373"/>
        <v>P33</v>
      </c>
      <c r="AL682" s="16" t="str">
        <f t="shared" si="364"/>
        <v>PM</v>
      </c>
      <c r="AM682" s="16" t="str">
        <f t="shared" si="374"/>
        <v>1500</v>
      </c>
      <c r="AN682" s="16" t="str">
        <f t="shared" si="381"/>
        <v>A</v>
      </c>
      <c r="AO682" s="16" t="str">
        <f t="shared" si="375"/>
        <v>_</v>
      </c>
      <c r="AP682" s="16">
        <f t="shared" si="376"/>
        <v>11</v>
      </c>
      <c r="AQ682" s="16" t="str">
        <f t="shared" si="383"/>
        <v>II</v>
      </c>
      <c r="AR682" s="16" t="str">
        <f t="shared" si="377"/>
        <v>P33PM1500A_II</v>
      </c>
      <c r="AS682" s="16" t="str">
        <f t="shared" si="378"/>
        <v>ok</v>
      </c>
      <c r="AW682" s="16" t="str">
        <f t="shared" si="393"/>
        <v/>
      </c>
      <c r="AX682" s="16" t="str">
        <f t="shared" si="386"/>
        <v/>
      </c>
      <c r="AY682" s="16" t="str">
        <f t="shared" si="379"/>
        <v>A</v>
      </c>
    </row>
    <row r="683" spans="1:51" ht="15" customHeight="1" x14ac:dyDescent="0.2">
      <c r="A683" s="16" t="str">
        <f t="shared" si="371"/>
        <v>ID-S01AP1030-00681</v>
      </c>
      <c r="B683" s="17">
        <v>681</v>
      </c>
      <c r="C683" s="17"/>
      <c r="D683" s="18" t="s">
        <v>1483</v>
      </c>
      <c r="E683" s="19" t="s">
        <v>1484</v>
      </c>
      <c r="F683" s="20"/>
      <c r="G683" s="21" t="s">
        <v>27</v>
      </c>
      <c r="H683" s="22" t="s">
        <v>28</v>
      </c>
      <c r="I683" s="23" t="s">
        <v>1281</v>
      </c>
      <c r="J683" s="22" t="s">
        <v>1292</v>
      </c>
      <c r="K683" s="22"/>
      <c r="L683" s="22" t="s">
        <v>31</v>
      </c>
      <c r="M683" s="23"/>
      <c r="N683" s="24"/>
      <c r="O683" s="63"/>
      <c r="P683" s="63"/>
      <c r="Q683" s="25" t="s">
        <v>42</v>
      </c>
      <c r="R683" s="26" t="s">
        <v>43</v>
      </c>
      <c r="S683" s="26" t="s">
        <v>44</v>
      </c>
      <c r="T683" s="26" t="s">
        <v>45</v>
      </c>
      <c r="U683" s="26" t="s">
        <v>46</v>
      </c>
      <c r="V683" s="34">
        <v>0</v>
      </c>
      <c r="W683" s="31"/>
      <c r="X683" s="22">
        <v>12</v>
      </c>
      <c r="Y683" s="152" t="str">
        <f t="shared" ref="Y683:Y685" si="403">AN683</f>
        <v>B</v>
      </c>
      <c r="Z683" s="142" t="s">
        <v>2941</v>
      </c>
      <c r="AA683" s="155">
        <f>COUNTIF($Z$1:Z683,Z683)</f>
        <v>22</v>
      </c>
      <c r="AB683" s="83">
        <f t="shared" si="380"/>
        <v>24</v>
      </c>
      <c r="AC683" s="122" t="str">
        <f>VLOOKUP(Z683,'module list'!A:B,2,0)</f>
        <v>DI</v>
      </c>
      <c r="AD683" s="122"/>
      <c r="AE683" s="32"/>
      <c r="AF683" s="33" t="s">
        <v>37</v>
      </c>
      <c r="AG683" s="16" t="str">
        <f t="shared" si="372"/>
        <v>12.1.6</v>
      </c>
      <c r="AH683" s="222" t="str">
        <f t="shared" si="370"/>
        <v>PM1500B dosag. wet FG clean. pot.perm. - in remote</v>
      </c>
      <c r="AI683" s="224"/>
      <c r="AJ683" s="16" t="str">
        <f t="shared" si="366"/>
        <v>PM1500B</v>
      </c>
      <c r="AK683" s="16" t="str">
        <f t="shared" si="373"/>
        <v>P33</v>
      </c>
      <c r="AL683" s="16" t="str">
        <f t="shared" si="364"/>
        <v>PM</v>
      </c>
      <c r="AM683" s="16" t="str">
        <f t="shared" si="374"/>
        <v>1500</v>
      </c>
      <c r="AN683" s="16" t="str">
        <f t="shared" si="381"/>
        <v>B</v>
      </c>
      <c r="AO683" s="16" t="str">
        <f t="shared" si="375"/>
        <v>_</v>
      </c>
      <c r="AP683" s="16">
        <f t="shared" si="376"/>
        <v>11</v>
      </c>
      <c r="AQ683" s="16" t="str">
        <f t="shared" si="383"/>
        <v>YLRE</v>
      </c>
      <c r="AR683" s="16" t="str">
        <f t="shared" si="377"/>
        <v>P33PM1500B_YLRE</v>
      </c>
      <c r="AS683" s="16" t="str">
        <f t="shared" si="378"/>
        <v>ok</v>
      </c>
      <c r="AW683" s="16" t="str">
        <f t="shared" ref="AW683:AW686" si="404">IFERROR(IF(FIND("A",Q683,1),S683,""),"")</f>
        <v/>
      </c>
      <c r="AX683" s="16" t="str">
        <f t="shared" ref="AX683:AX686" si="405">IFERROR(IF(FIND("AI",Q683,1),U683,""),"")</f>
        <v/>
      </c>
      <c r="AY683" s="16">
        <f t="shared" si="379"/>
        <v>0</v>
      </c>
    </row>
    <row r="684" spans="1:51" ht="15" customHeight="1" x14ac:dyDescent="0.2">
      <c r="A684" s="16" t="str">
        <f t="shared" si="371"/>
        <v>ID-S01AP1030-00682</v>
      </c>
      <c r="B684" s="17">
        <v>682</v>
      </c>
      <c r="C684" s="17"/>
      <c r="D684" s="18" t="s">
        <v>1485</v>
      </c>
      <c r="E684" s="19" t="s">
        <v>1486</v>
      </c>
      <c r="F684" s="20"/>
      <c r="G684" s="21" t="s">
        <v>27</v>
      </c>
      <c r="H684" s="22" t="s">
        <v>28</v>
      </c>
      <c r="I684" s="23" t="s">
        <v>1281</v>
      </c>
      <c r="J684" s="22" t="s">
        <v>1292</v>
      </c>
      <c r="K684" s="22"/>
      <c r="L684" s="22" t="s">
        <v>31</v>
      </c>
      <c r="M684" s="23"/>
      <c r="N684" s="24"/>
      <c r="O684" s="63"/>
      <c r="P684" s="63"/>
      <c r="Q684" s="25" t="s">
        <v>42</v>
      </c>
      <c r="R684" s="26" t="s">
        <v>43</v>
      </c>
      <c r="S684" s="26" t="s">
        <v>44</v>
      </c>
      <c r="T684" s="26" t="s">
        <v>45</v>
      </c>
      <c r="U684" s="26" t="s">
        <v>46</v>
      </c>
      <c r="V684" s="34">
        <v>0</v>
      </c>
      <c r="W684" s="31"/>
      <c r="X684" s="22">
        <v>12</v>
      </c>
      <c r="Y684" s="152" t="str">
        <f t="shared" si="403"/>
        <v>B</v>
      </c>
      <c r="Z684" s="142" t="s">
        <v>2941</v>
      </c>
      <c r="AA684" s="155">
        <f>COUNTIF($Z$1:Z684,Z684)</f>
        <v>23</v>
      </c>
      <c r="AB684" s="83">
        <f t="shared" si="380"/>
        <v>24</v>
      </c>
      <c r="AC684" s="122" t="str">
        <f>VLOOKUP(Z684,'module list'!A:B,2,0)</f>
        <v>DI</v>
      </c>
      <c r="AD684" s="122"/>
      <c r="AE684" s="32"/>
      <c r="AF684" s="33" t="s">
        <v>37</v>
      </c>
      <c r="AG684" s="16" t="str">
        <f t="shared" si="372"/>
        <v>12.1.6</v>
      </c>
      <c r="AH684" s="222" t="str">
        <f t="shared" si="370"/>
        <v>PM1500B dosag. wet FG clean. pot.perm. - in running</v>
      </c>
      <c r="AI684" s="224"/>
      <c r="AJ684" s="16" t="str">
        <f t="shared" si="366"/>
        <v>PM1500B</v>
      </c>
      <c r="AK684" s="16" t="str">
        <f t="shared" si="373"/>
        <v>P33</v>
      </c>
      <c r="AL684" s="16" t="str">
        <f t="shared" si="364"/>
        <v>PM</v>
      </c>
      <c r="AM684" s="16" t="str">
        <f t="shared" si="374"/>
        <v>1500</v>
      </c>
      <c r="AN684" s="16" t="str">
        <f t="shared" si="381"/>
        <v>B</v>
      </c>
      <c r="AO684" s="16" t="str">
        <f t="shared" si="375"/>
        <v>_</v>
      </c>
      <c r="AP684" s="16">
        <f t="shared" si="376"/>
        <v>11</v>
      </c>
      <c r="AQ684" s="16" t="str">
        <f t="shared" si="383"/>
        <v>YLH</v>
      </c>
      <c r="AR684" s="16" t="str">
        <f t="shared" si="377"/>
        <v>P33PM1500B_YLH</v>
      </c>
      <c r="AS684" s="16" t="str">
        <f t="shared" si="378"/>
        <v>ok</v>
      </c>
      <c r="AW684" s="16" t="str">
        <f t="shared" si="404"/>
        <v/>
      </c>
      <c r="AX684" s="16" t="str">
        <f t="shared" si="405"/>
        <v/>
      </c>
      <c r="AY684" s="16">
        <f t="shared" si="379"/>
        <v>0</v>
      </c>
    </row>
    <row r="685" spans="1:51" ht="15" customHeight="1" x14ac:dyDescent="0.2">
      <c r="A685" s="16" t="str">
        <f t="shared" si="371"/>
        <v>ID-S01AP1030-00683</v>
      </c>
      <c r="B685" s="17">
        <v>683</v>
      </c>
      <c r="C685" s="17"/>
      <c r="D685" s="18" t="s">
        <v>1487</v>
      </c>
      <c r="E685" s="19" t="s">
        <v>1488</v>
      </c>
      <c r="F685" s="20"/>
      <c r="G685" s="21" t="s">
        <v>27</v>
      </c>
      <c r="H685" s="22" t="s">
        <v>28</v>
      </c>
      <c r="I685" s="23" t="s">
        <v>1281</v>
      </c>
      <c r="J685" s="22" t="s">
        <v>1292</v>
      </c>
      <c r="K685" s="22"/>
      <c r="L685" s="22" t="s">
        <v>31</v>
      </c>
      <c r="M685" s="23"/>
      <c r="N685" s="24"/>
      <c r="O685" s="63"/>
      <c r="P685" s="63"/>
      <c r="Q685" s="25" t="s">
        <v>42</v>
      </c>
      <c r="R685" s="26" t="s">
        <v>43</v>
      </c>
      <c r="S685" s="26" t="s">
        <v>51</v>
      </c>
      <c r="T685" s="26" t="s">
        <v>45</v>
      </c>
      <c r="U685" s="26" t="s">
        <v>46</v>
      </c>
      <c r="V685" s="34">
        <v>0</v>
      </c>
      <c r="W685" s="31"/>
      <c r="X685" s="22">
        <v>12</v>
      </c>
      <c r="Y685" s="152" t="str">
        <f t="shared" si="403"/>
        <v>B</v>
      </c>
      <c r="Z685" s="142" t="s">
        <v>2941</v>
      </c>
      <c r="AA685" s="155">
        <f>COUNTIF($Z$1:Z685,Z685)</f>
        <v>24</v>
      </c>
      <c r="AB685" s="83">
        <f t="shared" si="380"/>
        <v>24</v>
      </c>
      <c r="AC685" s="122" t="str">
        <f>VLOOKUP(Z685,'module list'!A:B,2,0)</f>
        <v>DI</v>
      </c>
      <c r="AD685" s="122"/>
      <c r="AE685" s="32"/>
      <c r="AF685" s="33" t="s">
        <v>37</v>
      </c>
      <c r="AG685" s="16" t="str">
        <f t="shared" si="372"/>
        <v>12.1.6</v>
      </c>
      <c r="AH685" s="222" t="str">
        <f t="shared" si="370"/>
        <v>PM1500B dosag. wet FG clean. pot.perm. - supply fault</v>
      </c>
      <c r="AI685" s="224"/>
      <c r="AJ685" s="16" t="str">
        <f t="shared" si="366"/>
        <v>PM1500B</v>
      </c>
      <c r="AK685" s="16" t="str">
        <f t="shared" si="373"/>
        <v>P33</v>
      </c>
      <c r="AL685" s="16" t="str">
        <f t="shared" si="364"/>
        <v>PM</v>
      </c>
      <c r="AM685" s="16" t="str">
        <f t="shared" si="374"/>
        <v>1500</v>
      </c>
      <c r="AN685" s="16" t="str">
        <f t="shared" si="381"/>
        <v>B</v>
      </c>
      <c r="AO685" s="16" t="str">
        <f t="shared" si="375"/>
        <v>_</v>
      </c>
      <c r="AP685" s="16">
        <f t="shared" si="376"/>
        <v>11</v>
      </c>
      <c r="AQ685" s="16" t="str">
        <f t="shared" si="383"/>
        <v>YSG</v>
      </c>
      <c r="AR685" s="16" t="str">
        <f t="shared" si="377"/>
        <v>P33PM1500B_YSG</v>
      </c>
      <c r="AS685" s="16" t="str">
        <f t="shared" si="378"/>
        <v>ok</v>
      </c>
      <c r="AW685" s="16" t="str">
        <f t="shared" si="404"/>
        <v/>
      </c>
      <c r="AX685" s="16" t="str">
        <f t="shared" si="405"/>
        <v/>
      </c>
      <c r="AY685" s="16">
        <f t="shared" si="379"/>
        <v>0</v>
      </c>
    </row>
    <row r="686" spans="1:51" ht="15" customHeight="1" x14ac:dyDescent="0.2">
      <c r="A686" s="16" t="str">
        <f t="shared" si="371"/>
        <v>ID-S01AP1030-00684</v>
      </c>
      <c r="B686" s="17">
        <v>684</v>
      </c>
      <c r="C686" s="17"/>
      <c r="D686" s="18" t="s">
        <v>1489</v>
      </c>
      <c r="E686" s="19" t="s">
        <v>1490</v>
      </c>
      <c r="F686" s="20"/>
      <c r="G686" s="21" t="s">
        <v>27</v>
      </c>
      <c r="H686" s="22" t="s">
        <v>28</v>
      </c>
      <c r="I686" s="23" t="s">
        <v>1281</v>
      </c>
      <c r="J686" s="22" t="s">
        <v>1292</v>
      </c>
      <c r="K686" s="22"/>
      <c r="L686" s="22" t="s">
        <v>31</v>
      </c>
      <c r="M686" s="23"/>
      <c r="N686" s="24"/>
      <c r="O686" s="63"/>
      <c r="P686" s="63"/>
      <c r="Q686" s="25" t="s">
        <v>54</v>
      </c>
      <c r="R686" s="26" t="s">
        <v>55</v>
      </c>
      <c r="S686" s="26" t="s">
        <v>44</v>
      </c>
      <c r="T686" s="26" t="s">
        <v>56</v>
      </c>
      <c r="U686" s="26" t="s">
        <v>57</v>
      </c>
      <c r="V686" s="34">
        <v>0</v>
      </c>
      <c r="W686" s="31"/>
      <c r="X686" s="22">
        <v>12</v>
      </c>
      <c r="Y686" s="152"/>
      <c r="Z686" s="139" t="s">
        <v>2948</v>
      </c>
      <c r="AA686" s="155">
        <f>COUNTIF($Z$1:Z686,Z686)</f>
        <v>27</v>
      </c>
      <c r="AB686" s="83">
        <f t="shared" si="380"/>
        <v>31</v>
      </c>
      <c r="AC686" s="122" t="str">
        <f>VLOOKUP(Z686,'module list'!A:B,2,0)</f>
        <v>DO</v>
      </c>
      <c r="AD686" s="122"/>
      <c r="AE686" s="32"/>
      <c r="AF686" s="33" t="s">
        <v>37</v>
      </c>
      <c r="AG686" s="16" t="str">
        <f t="shared" si="372"/>
        <v>12.1.5</v>
      </c>
      <c r="AH686" s="222" t="str">
        <f t="shared" si="370"/>
        <v>PM1500B dosag. wet FG clean. pot.perm. - start/stop</v>
      </c>
      <c r="AI686" s="224"/>
      <c r="AJ686" s="16" t="str">
        <f t="shared" si="366"/>
        <v>PM1500B</v>
      </c>
      <c r="AK686" s="16" t="str">
        <f t="shared" si="373"/>
        <v>P33</v>
      </c>
      <c r="AL686" s="16" t="str">
        <f t="shared" si="364"/>
        <v>PM</v>
      </c>
      <c r="AM686" s="16" t="str">
        <f t="shared" si="374"/>
        <v>1500</v>
      </c>
      <c r="AN686" s="16" t="str">
        <f t="shared" si="381"/>
        <v>B</v>
      </c>
      <c r="AO686" s="16" t="str">
        <f t="shared" si="375"/>
        <v>_</v>
      </c>
      <c r="AP686" s="16">
        <f t="shared" si="376"/>
        <v>11</v>
      </c>
      <c r="AQ686" s="16" t="str">
        <f t="shared" si="383"/>
        <v>HSH</v>
      </c>
      <c r="AR686" s="16" t="str">
        <f t="shared" si="377"/>
        <v>P33PM1500B_HSH</v>
      </c>
      <c r="AS686" s="16" t="str">
        <f t="shared" si="378"/>
        <v>ok</v>
      </c>
      <c r="AW686" s="16" t="str">
        <f t="shared" si="404"/>
        <v/>
      </c>
      <c r="AX686" s="16" t="str">
        <f t="shared" si="405"/>
        <v/>
      </c>
      <c r="AY686" s="16">
        <f t="shared" si="379"/>
        <v>0</v>
      </c>
    </row>
    <row r="687" spans="1:51" ht="15" hidden="1" customHeight="1" x14ac:dyDescent="0.2">
      <c r="A687" s="16" t="str">
        <f t="shared" si="371"/>
        <v>ID-S01AP1030-00685</v>
      </c>
      <c r="B687" s="17">
        <v>685</v>
      </c>
      <c r="C687" s="17"/>
      <c r="D687" s="45" t="s">
        <v>1491</v>
      </c>
      <c r="E687" s="35" t="s">
        <v>1492</v>
      </c>
      <c r="F687" s="46"/>
      <c r="G687" s="21" t="s">
        <v>27</v>
      </c>
      <c r="H687" s="37" t="s">
        <v>28</v>
      </c>
      <c r="I687" s="36" t="s">
        <v>1281</v>
      </c>
      <c r="J687" s="37"/>
      <c r="K687" s="37"/>
      <c r="L687" s="22" t="s">
        <v>31</v>
      </c>
      <c r="M687" s="36"/>
      <c r="N687" s="38"/>
      <c r="O687" s="86"/>
      <c r="P687" s="86"/>
      <c r="Q687" s="39" t="s">
        <v>32</v>
      </c>
      <c r="R687" s="40" t="s">
        <v>292</v>
      </c>
      <c r="S687" s="40" t="s">
        <v>296</v>
      </c>
      <c r="T687" s="40" t="s">
        <v>170</v>
      </c>
      <c r="U687" s="40" t="s">
        <v>296</v>
      </c>
      <c r="V687" s="42" t="s">
        <v>297</v>
      </c>
      <c r="W687" s="31"/>
      <c r="X687" s="22"/>
      <c r="Y687" s="152"/>
      <c r="Z687" s="159"/>
      <c r="AA687" s="155">
        <f>COUNTIF($Z$1:Z687,Z687)</f>
        <v>0</v>
      </c>
      <c r="AB687" s="83">
        <f t="shared" si="380"/>
        <v>0</v>
      </c>
      <c r="AC687" s="122" t="e">
        <f>VLOOKUP(Z687,'module list'!A:B,2,0)</f>
        <v>#N/A</v>
      </c>
      <c r="AD687" s="122"/>
      <c r="AE687" s="44" t="s">
        <v>172</v>
      </c>
      <c r="AF687" s="33" t="s">
        <v>37</v>
      </c>
      <c r="AG687" s="16" t="str">
        <f t="shared" si="372"/>
        <v/>
      </c>
      <c r="AH687" s="222" t="str">
        <f t="shared" si="370"/>
        <v>PM1500B dosag. wet FG clean. pot.perm. - current</v>
      </c>
      <c r="AI687" s="224"/>
      <c r="AJ687" s="16" t="str">
        <f t="shared" si="366"/>
        <v>PM1500B</v>
      </c>
      <c r="AK687" s="16" t="str">
        <f t="shared" si="373"/>
        <v>P33</v>
      </c>
      <c r="AL687" s="16" t="str">
        <f t="shared" ref="AL687" si="406">MID(D687,4,2)</f>
        <v>PM</v>
      </c>
      <c r="AM687" s="16" t="str">
        <f t="shared" si="374"/>
        <v>1500</v>
      </c>
      <c r="AN687" s="16" t="str">
        <f t="shared" si="381"/>
        <v>B</v>
      </c>
      <c r="AO687" s="16" t="str">
        <f t="shared" si="375"/>
        <v>_</v>
      </c>
      <c r="AP687" s="16">
        <f t="shared" si="376"/>
        <v>11</v>
      </c>
      <c r="AQ687" s="16" t="str">
        <f t="shared" si="383"/>
        <v>II</v>
      </c>
      <c r="AR687" s="16" t="str">
        <f t="shared" si="377"/>
        <v>P33PM1500B_II</v>
      </c>
      <c r="AS687" s="16" t="str">
        <f t="shared" si="378"/>
        <v>ok</v>
      </c>
      <c r="AW687" s="16" t="str">
        <f t="shared" si="393"/>
        <v/>
      </c>
      <c r="AX687" s="16" t="str">
        <f t="shared" si="386"/>
        <v/>
      </c>
      <c r="AY687" s="16" t="str">
        <f t="shared" si="379"/>
        <v>A</v>
      </c>
    </row>
    <row r="688" spans="1:51" ht="15" customHeight="1" x14ac:dyDescent="0.2">
      <c r="A688" s="16" t="str">
        <f t="shared" si="371"/>
        <v>ID-S01AP1030-00686</v>
      </c>
      <c r="B688" s="17">
        <v>686</v>
      </c>
      <c r="C688" s="17"/>
      <c r="D688" s="18" t="s">
        <v>1493</v>
      </c>
      <c r="E688" s="19" t="s">
        <v>1494</v>
      </c>
      <c r="F688" s="20"/>
      <c r="G688" s="21" t="s">
        <v>27</v>
      </c>
      <c r="H688" s="22" t="s">
        <v>28</v>
      </c>
      <c r="I688" s="23" t="s">
        <v>1281</v>
      </c>
      <c r="J688" s="22" t="s">
        <v>1319</v>
      </c>
      <c r="K688" s="22"/>
      <c r="L688" s="22" t="s">
        <v>31</v>
      </c>
      <c r="M688" s="23"/>
      <c r="N688" s="24"/>
      <c r="O688" s="63"/>
      <c r="P688" s="63"/>
      <c r="Q688" s="25" t="s">
        <v>42</v>
      </c>
      <c r="R688" s="26" t="s">
        <v>43</v>
      </c>
      <c r="S688" s="26" t="s">
        <v>51</v>
      </c>
      <c r="T688" s="26" t="s">
        <v>45</v>
      </c>
      <c r="U688" s="26" t="s">
        <v>46</v>
      </c>
      <c r="V688" s="34">
        <v>0</v>
      </c>
      <c r="W688" s="31"/>
      <c r="X688" s="22">
        <v>12</v>
      </c>
      <c r="Y688" s="152"/>
      <c r="Z688" s="139" t="s">
        <v>2943</v>
      </c>
      <c r="AA688" s="155">
        <f>COUNTIF($Z$1:Z688,Z688)</f>
        <v>4</v>
      </c>
      <c r="AB688" s="83">
        <f t="shared" si="380"/>
        <v>17</v>
      </c>
      <c r="AC688" s="122" t="str">
        <f>VLOOKUP(Z688,'module list'!A:B,2,0)</f>
        <v>DI</v>
      </c>
      <c r="AD688" s="122"/>
      <c r="AE688" s="32"/>
      <c r="AF688" s="33" t="s">
        <v>37</v>
      </c>
      <c r="AG688" s="16" t="str">
        <f t="shared" si="372"/>
        <v>12.1.8</v>
      </c>
      <c r="AH688" s="222" t="str">
        <f t="shared" si="370"/>
        <v>L PSL1101 filling wet FG clean. wat.</v>
      </c>
      <c r="AI688" s="224"/>
      <c r="AJ688" s="16" t="str">
        <f t="shared" si="366"/>
        <v>L</v>
      </c>
      <c r="AK688" s="16" t="str">
        <f t="shared" si="373"/>
        <v>P33</v>
      </c>
      <c r="AL688" s="16" t="str">
        <f t="shared" ref="AL688:AL689" si="407">MID(D688,4,3)</f>
        <v>PSL</v>
      </c>
      <c r="AM688" s="16" t="str">
        <f t="shared" si="374"/>
        <v>1101</v>
      </c>
      <c r="AN688" s="16" t="str">
        <f t="shared" ref="AN688:AN689" si="408">MID(D688,12,1)</f>
        <v/>
      </c>
      <c r="AO688" s="16" t="str">
        <f t="shared" si="375"/>
        <v/>
      </c>
      <c r="AP688" s="16" t="str">
        <f t="shared" si="376"/>
        <v/>
      </c>
      <c r="AQ688" s="226"/>
      <c r="AR688" s="16" t="str">
        <f t="shared" si="377"/>
        <v>P33PSL1101</v>
      </c>
      <c r="AS688" s="16" t="str">
        <f t="shared" si="378"/>
        <v>ok</v>
      </c>
      <c r="AW688" s="16" t="str">
        <f t="shared" ref="AW688:AW751" si="409">IFERROR(IF(FIND("A",Q688,1),S688,""),"")</f>
        <v/>
      </c>
      <c r="AX688" s="16" t="str">
        <f t="shared" ref="AX688:AX751" si="410">IFERROR(IF(FIND("AI",Q688,1),U688,""),"")</f>
        <v/>
      </c>
      <c r="AY688" s="16">
        <f t="shared" si="379"/>
        <v>0</v>
      </c>
    </row>
    <row r="689" spans="1:51" ht="15" customHeight="1" x14ac:dyDescent="0.2">
      <c r="A689" s="16" t="str">
        <f t="shared" si="371"/>
        <v>ID-S01AP1030-00687</v>
      </c>
      <c r="B689" s="17">
        <v>687</v>
      </c>
      <c r="C689" s="17"/>
      <c r="D689" s="18" t="s">
        <v>1495</v>
      </c>
      <c r="E689" s="19" t="s">
        <v>1496</v>
      </c>
      <c r="F689" s="20"/>
      <c r="G689" s="21" t="s">
        <v>27</v>
      </c>
      <c r="H689" s="22" t="s">
        <v>28</v>
      </c>
      <c r="I689" s="23" t="s">
        <v>1281</v>
      </c>
      <c r="J689" s="22" t="s">
        <v>1319</v>
      </c>
      <c r="K689" s="22"/>
      <c r="L689" s="22" t="s">
        <v>31</v>
      </c>
      <c r="M689" s="23"/>
      <c r="N689" s="24"/>
      <c r="O689" s="63"/>
      <c r="P689" s="63"/>
      <c r="Q689" s="25" t="s">
        <v>42</v>
      </c>
      <c r="R689" s="26" t="s">
        <v>43</v>
      </c>
      <c r="S689" s="26" t="s">
        <v>51</v>
      </c>
      <c r="T689" s="26" t="s">
        <v>45</v>
      </c>
      <c r="U689" s="26" t="s">
        <v>46</v>
      </c>
      <c r="V689" s="34">
        <v>0</v>
      </c>
      <c r="W689" s="31"/>
      <c r="X689" s="22">
        <v>12</v>
      </c>
      <c r="Y689" s="152"/>
      <c r="Z689" s="139" t="s">
        <v>2943</v>
      </c>
      <c r="AA689" s="155">
        <f>COUNTIF($Z$1:Z689,Z689)</f>
        <v>5</v>
      </c>
      <c r="AB689" s="83">
        <f t="shared" si="380"/>
        <v>17</v>
      </c>
      <c r="AC689" s="122" t="str">
        <f>VLOOKUP(Z689,'module list'!A:B,2,0)</f>
        <v>DI</v>
      </c>
      <c r="AD689" s="122"/>
      <c r="AE689" s="32"/>
      <c r="AF689" s="33" t="s">
        <v>37</v>
      </c>
      <c r="AG689" s="16" t="str">
        <f t="shared" si="372"/>
        <v>12.1.8</v>
      </c>
      <c r="AH689" s="222" t="str">
        <f t="shared" si="370"/>
        <v>L PSL1103 cooling wet FG clean. wat. SB1100</v>
      </c>
      <c r="AI689" s="224"/>
      <c r="AJ689" s="16" t="str">
        <f t="shared" si="366"/>
        <v>L</v>
      </c>
      <c r="AK689" s="16" t="str">
        <f t="shared" si="373"/>
        <v>P33</v>
      </c>
      <c r="AL689" s="16" t="str">
        <f t="shared" si="407"/>
        <v>PSL</v>
      </c>
      <c r="AM689" s="16" t="str">
        <f t="shared" si="374"/>
        <v>1103</v>
      </c>
      <c r="AN689" s="16" t="str">
        <f t="shared" si="408"/>
        <v/>
      </c>
      <c r="AO689" s="16" t="str">
        <f t="shared" si="375"/>
        <v/>
      </c>
      <c r="AP689" s="16" t="str">
        <f t="shared" si="376"/>
        <v/>
      </c>
      <c r="AQ689" s="226"/>
      <c r="AR689" s="16" t="str">
        <f t="shared" si="377"/>
        <v>P33PSL1103</v>
      </c>
      <c r="AS689" s="16" t="str">
        <f t="shared" si="378"/>
        <v>ok</v>
      </c>
      <c r="AW689" s="16" t="str">
        <f t="shared" si="409"/>
        <v/>
      </c>
      <c r="AX689" s="16" t="str">
        <f t="shared" si="410"/>
        <v/>
      </c>
      <c r="AY689" s="16">
        <f t="shared" si="379"/>
        <v>0</v>
      </c>
    </row>
    <row r="690" spans="1:51" ht="15" customHeight="1" x14ac:dyDescent="0.2">
      <c r="A690" s="16" t="str">
        <f t="shared" si="371"/>
        <v>ID-S01AP1030-00688</v>
      </c>
      <c r="B690" s="17">
        <v>688</v>
      </c>
      <c r="C690" s="17"/>
      <c r="D690" s="18" t="s">
        <v>1497</v>
      </c>
      <c r="E690" s="19" t="s">
        <v>1498</v>
      </c>
      <c r="F690" s="20"/>
      <c r="G690" s="21" t="s">
        <v>27</v>
      </c>
      <c r="H690" s="22" t="s">
        <v>28</v>
      </c>
      <c r="I690" s="23" t="s">
        <v>1281</v>
      </c>
      <c r="J690" s="22" t="s">
        <v>1292</v>
      </c>
      <c r="K690" s="22"/>
      <c r="L690" s="22" t="s">
        <v>31</v>
      </c>
      <c r="M690" s="23"/>
      <c r="N690" s="24"/>
      <c r="O690" s="63"/>
      <c r="P690" s="63"/>
      <c r="Q690" s="25" t="s">
        <v>42</v>
      </c>
      <c r="R690" s="26" t="s">
        <v>43</v>
      </c>
      <c r="S690" s="26" t="s">
        <v>44</v>
      </c>
      <c r="T690" s="26" t="s">
        <v>45</v>
      </c>
      <c r="U690" s="26" t="s">
        <v>46</v>
      </c>
      <c r="V690" s="34" t="s">
        <v>27</v>
      </c>
      <c r="W690" s="31"/>
      <c r="X690" s="22">
        <v>12</v>
      </c>
      <c r="Y690" s="152"/>
      <c r="Z690" s="139" t="s">
        <v>2925</v>
      </c>
      <c r="AA690" s="155">
        <f>COUNTIF($Z$1:Z690,Z690)</f>
        <v>4</v>
      </c>
      <c r="AB690" s="83">
        <f t="shared" si="380"/>
        <v>25</v>
      </c>
      <c r="AC690" s="122" t="str">
        <f>VLOOKUP(Z690,'module list'!A:B,2,0)</f>
        <v>DI</v>
      </c>
      <c r="AD690" s="122"/>
      <c r="AE690" s="32"/>
      <c r="AF690" s="33" t="s">
        <v>297</v>
      </c>
      <c r="AG690" s="16" t="str">
        <f t="shared" si="372"/>
        <v>12.1.6</v>
      </c>
      <c r="AH690" s="222" t="str">
        <f t="shared" si="370"/>
        <v>EH1410 - Insolub. TMT stor. tank - in running</v>
      </c>
      <c r="AI690" s="224"/>
      <c r="AJ690" s="16" t="str">
        <f t="shared" si="366"/>
        <v>EH1410</v>
      </c>
      <c r="AK690" s="16" t="str">
        <f t="shared" si="373"/>
        <v>P33</v>
      </c>
      <c r="AL690" s="16" t="str">
        <f t="shared" ref="AL690:AL701" si="411">MID(D690,4,2)</f>
        <v>EH</v>
      </c>
      <c r="AM690" s="16" t="str">
        <f t="shared" si="374"/>
        <v>1410</v>
      </c>
      <c r="AO690" s="16" t="str">
        <f t="shared" si="375"/>
        <v>_</v>
      </c>
      <c r="AP690" s="16">
        <f t="shared" si="376"/>
        <v>10</v>
      </c>
      <c r="AQ690" s="16" t="str">
        <f t="shared" ref="AQ690:AQ701" si="412">RIGHT(D690,LEN(D690)-FIND("_",D690))</f>
        <v>YLH</v>
      </c>
      <c r="AR690" s="16" t="str">
        <f t="shared" si="377"/>
        <v>P33EH1410_YLH</v>
      </c>
      <c r="AS690" s="16" t="str">
        <f t="shared" si="378"/>
        <v>ok</v>
      </c>
      <c r="AW690" s="16" t="str">
        <f t="shared" si="409"/>
        <v/>
      </c>
      <c r="AX690" s="16" t="str">
        <f t="shared" si="410"/>
        <v/>
      </c>
      <c r="AY690" s="16" t="str">
        <f t="shared" si="379"/>
        <v/>
      </c>
    </row>
    <row r="691" spans="1:51" ht="15" customHeight="1" x14ac:dyDescent="0.2">
      <c r="A691" s="16" t="str">
        <f t="shared" si="371"/>
        <v>ID-S01AP1030-00689</v>
      </c>
      <c r="B691" s="17">
        <v>689</v>
      </c>
      <c r="C691" s="17"/>
      <c r="D691" s="18" t="s">
        <v>1499</v>
      </c>
      <c r="E691" s="19" t="s">
        <v>1500</v>
      </c>
      <c r="F691" s="20"/>
      <c r="G691" s="21" t="s">
        <v>27</v>
      </c>
      <c r="H691" s="22" t="s">
        <v>28</v>
      </c>
      <c r="I691" s="23" t="s">
        <v>1281</v>
      </c>
      <c r="J691" s="22" t="s">
        <v>1292</v>
      </c>
      <c r="K691" s="22"/>
      <c r="L691" s="22" t="s">
        <v>31</v>
      </c>
      <c r="M691" s="23"/>
      <c r="N691" s="24"/>
      <c r="O691" s="63"/>
      <c r="P691" s="63"/>
      <c r="Q691" s="25" t="s">
        <v>42</v>
      </c>
      <c r="R691" s="26" t="s">
        <v>43</v>
      </c>
      <c r="S691" s="26" t="s">
        <v>51</v>
      </c>
      <c r="T691" s="26" t="s">
        <v>45</v>
      </c>
      <c r="U691" s="26" t="s">
        <v>46</v>
      </c>
      <c r="V691" s="34" t="s">
        <v>27</v>
      </c>
      <c r="W691" s="31"/>
      <c r="X691" s="22">
        <v>12</v>
      </c>
      <c r="Y691" s="152"/>
      <c r="Z691" s="139" t="s">
        <v>2925</v>
      </c>
      <c r="AA691" s="155">
        <f>COUNTIF($Z$1:Z691,Z691)</f>
        <v>5</v>
      </c>
      <c r="AB691" s="83">
        <f t="shared" si="380"/>
        <v>25</v>
      </c>
      <c r="AC691" s="122" t="str">
        <f>VLOOKUP(Z691,'module list'!A:B,2,0)</f>
        <v>DI</v>
      </c>
      <c r="AD691" s="122"/>
      <c r="AE691" s="32"/>
      <c r="AF691" s="33" t="s">
        <v>297</v>
      </c>
      <c r="AG691" s="16" t="str">
        <f t="shared" si="372"/>
        <v>12.1.6</v>
      </c>
      <c r="AH691" s="222" t="str">
        <f t="shared" si="370"/>
        <v>EH1410 - Insolub. TMT stor. tank - supply fault</v>
      </c>
      <c r="AI691" s="224"/>
      <c r="AJ691" s="16" t="str">
        <f t="shared" si="366"/>
        <v>EH1410</v>
      </c>
      <c r="AK691" s="16" t="str">
        <f t="shared" si="373"/>
        <v>P33</v>
      </c>
      <c r="AL691" s="16" t="str">
        <f t="shared" si="411"/>
        <v>EH</v>
      </c>
      <c r="AM691" s="16" t="str">
        <f t="shared" si="374"/>
        <v>1410</v>
      </c>
      <c r="AO691" s="16" t="str">
        <f t="shared" si="375"/>
        <v>_</v>
      </c>
      <c r="AP691" s="16">
        <f t="shared" si="376"/>
        <v>10</v>
      </c>
      <c r="AQ691" s="16" t="str">
        <f t="shared" si="412"/>
        <v>YSG</v>
      </c>
      <c r="AR691" s="16" t="str">
        <f t="shared" si="377"/>
        <v>P33EH1410_YSG</v>
      </c>
      <c r="AS691" s="16" t="str">
        <f t="shared" si="378"/>
        <v>ok</v>
      </c>
      <c r="AW691" s="16" t="str">
        <f t="shared" si="409"/>
        <v/>
      </c>
      <c r="AX691" s="16" t="str">
        <f t="shared" si="410"/>
        <v/>
      </c>
      <c r="AY691" s="16" t="str">
        <f t="shared" si="379"/>
        <v/>
      </c>
    </row>
    <row r="692" spans="1:51" ht="15" customHeight="1" x14ac:dyDescent="0.2">
      <c r="A692" s="16" t="str">
        <f t="shared" si="371"/>
        <v>ID-S01AP1030-00690</v>
      </c>
      <c r="B692" s="17">
        <v>690</v>
      </c>
      <c r="C692" s="17"/>
      <c r="D692" s="18" t="s">
        <v>1501</v>
      </c>
      <c r="E692" s="19" t="s">
        <v>1502</v>
      </c>
      <c r="F692" s="20"/>
      <c r="G692" s="21" t="s">
        <v>27</v>
      </c>
      <c r="H692" s="22" t="s">
        <v>28</v>
      </c>
      <c r="I692" s="23" t="s">
        <v>1281</v>
      </c>
      <c r="J692" s="22" t="s">
        <v>1292</v>
      </c>
      <c r="K692" s="22"/>
      <c r="L692" s="22" t="s">
        <v>31</v>
      </c>
      <c r="M692" s="23"/>
      <c r="N692" s="24"/>
      <c r="O692" s="63"/>
      <c r="P692" s="63"/>
      <c r="Q692" s="25" t="s">
        <v>54</v>
      </c>
      <c r="R692" s="26" t="s">
        <v>55</v>
      </c>
      <c r="S692" s="26" t="s">
        <v>44</v>
      </c>
      <c r="T692" s="26" t="s">
        <v>56</v>
      </c>
      <c r="U692" s="26" t="s">
        <v>57</v>
      </c>
      <c r="V692" s="34" t="s">
        <v>27</v>
      </c>
      <c r="W692" s="31"/>
      <c r="X692" s="22">
        <v>12</v>
      </c>
      <c r="Y692" s="152"/>
      <c r="Z692" s="139" t="s">
        <v>2948</v>
      </c>
      <c r="AA692" s="155">
        <f>COUNTIF($Z$1:Z692,Z692)</f>
        <v>28</v>
      </c>
      <c r="AB692" s="83">
        <f t="shared" si="380"/>
        <v>31</v>
      </c>
      <c r="AC692" s="122" t="str">
        <f>VLOOKUP(Z692,'module list'!A:B,2,0)</f>
        <v>DO</v>
      </c>
      <c r="AD692" s="122"/>
      <c r="AE692" s="32"/>
      <c r="AF692" s="33" t="s">
        <v>297</v>
      </c>
      <c r="AG692" s="16" t="str">
        <f t="shared" si="372"/>
        <v>12.1.5</v>
      </c>
      <c r="AH692" s="222" t="str">
        <f t="shared" si="370"/>
        <v>EH1410 - Insolub. TMT stor. tank - start/stop</v>
      </c>
      <c r="AI692" s="224"/>
      <c r="AJ692" s="16" t="str">
        <f t="shared" ref="AJ692:AJ755" si="413">LEFT(AH692,FIND(" ",AH692)-1)</f>
        <v>EH1410</v>
      </c>
      <c r="AK692" s="16" t="str">
        <f t="shared" si="373"/>
        <v>P33</v>
      </c>
      <c r="AL692" s="16" t="str">
        <f t="shared" si="411"/>
        <v>EH</v>
      </c>
      <c r="AM692" s="16" t="str">
        <f t="shared" si="374"/>
        <v>1410</v>
      </c>
      <c r="AO692" s="16" t="str">
        <f t="shared" si="375"/>
        <v>_</v>
      </c>
      <c r="AP692" s="16">
        <f t="shared" si="376"/>
        <v>10</v>
      </c>
      <c r="AQ692" s="16" t="str">
        <f t="shared" si="412"/>
        <v>HSH</v>
      </c>
      <c r="AR692" s="16" t="str">
        <f t="shared" si="377"/>
        <v>P33EH1410_HSH</v>
      </c>
      <c r="AS692" s="16" t="str">
        <f t="shared" si="378"/>
        <v>ok</v>
      </c>
      <c r="AW692" s="16" t="str">
        <f t="shared" si="409"/>
        <v/>
      </c>
      <c r="AX692" s="16" t="str">
        <f t="shared" si="410"/>
        <v/>
      </c>
      <c r="AY692" s="16" t="str">
        <f t="shared" si="379"/>
        <v/>
      </c>
    </row>
    <row r="693" spans="1:51" ht="15" customHeight="1" x14ac:dyDescent="0.2">
      <c r="A693" s="16" t="str">
        <f t="shared" si="371"/>
        <v>ID-S01AP1030-00691</v>
      </c>
      <c r="B693" s="17">
        <v>691</v>
      </c>
      <c r="C693" s="17"/>
      <c r="D693" s="18" t="s">
        <v>1503</v>
      </c>
      <c r="E693" s="19" t="s">
        <v>1504</v>
      </c>
      <c r="F693" s="20"/>
      <c r="G693" s="21" t="s">
        <v>27</v>
      </c>
      <c r="H693" s="22" t="s">
        <v>28</v>
      </c>
      <c r="I693" s="23" t="s">
        <v>1281</v>
      </c>
      <c r="J693" s="22" t="s">
        <v>1292</v>
      </c>
      <c r="K693" s="22"/>
      <c r="L693" s="22" t="s">
        <v>31</v>
      </c>
      <c r="M693" s="23"/>
      <c r="N693" s="24"/>
      <c r="O693" s="63"/>
      <c r="P693" s="63"/>
      <c r="Q693" s="25" t="s">
        <v>42</v>
      </c>
      <c r="R693" s="26" t="s">
        <v>43</v>
      </c>
      <c r="S693" s="26" t="s">
        <v>44</v>
      </c>
      <c r="T693" s="26" t="s">
        <v>45</v>
      </c>
      <c r="U693" s="26" t="s">
        <v>46</v>
      </c>
      <c r="V693" s="34" t="s">
        <v>27</v>
      </c>
      <c r="W693" s="31"/>
      <c r="X693" s="22">
        <v>12</v>
      </c>
      <c r="Y693" s="152"/>
      <c r="Z693" s="139" t="s">
        <v>2925</v>
      </c>
      <c r="AA693" s="155">
        <f>COUNTIF($Z$1:Z693,Z693)</f>
        <v>6</v>
      </c>
      <c r="AB693" s="83">
        <f t="shared" si="380"/>
        <v>25</v>
      </c>
      <c r="AC693" s="122" t="str">
        <f>VLOOKUP(Z693,'module list'!A:B,2,0)</f>
        <v>DI</v>
      </c>
      <c r="AD693" s="122"/>
      <c r="AE693" s="32"/>
      <c r="AF693" s="33" t="s">
        <v>297</v>
      </c>
      <c r="AG693" s="16" t="str">
        <f t="shared" si="372"/>
        <v>12.1.6</v>
      </c>
      <c r="AH693" s="222" t="str">
        <f t="shared" si="370"/>
        <v>EH1411 - RE012 line - in running</v>
      </c>
      <c r="AI693" s="224"/>
      <c r="AJ693" s="16" t="str">
        <f t="shared" si="413"/>
        <v>EH1411</v>
      </c>
      <c r="AK693" s="16" t="str">
        <f t="shared" si="373"/>
        <v>P33</v>
      </c>
      <c r="AL693" s="16" t="str">
        <f t="shared" si="411"/>
        <v>EH</v>
      </c>
      <c r="AM693" s="16" t="str">
        <f t="shared" si="374"/>
        <v>1411</v>
      </c>
      <c r="AO693" s="16" t="str">
        <f t="shared" si="375"/>
        <v>_</v>
      </c>
      <c r="AP693" s="16">
        <f t="shared" si="376"/>
        <v>10</v>
      </c>
      <c r="AQ693" s="16" t="str">
        <f t="shared" si="412"/>
        <v>YLH</v>
      </c>
      <c r="AR693" s="16" t="str">
        <f t="shared" si="377"/>
        <v>P33EH1411_YLH</v>
      </c>
      <c r="AS693" s="16" t="str">
        <f t="shared" si="378"/>
        <v>ok</v>
      </c>
      <c r="AW693" s="16" t="str">
        <f t="shared" si="409"/>
        <v/>
      </c>
      <c r="AX693" s="16" t="str">
        <f t="shared" si="410"/>
        <v/>
      </c>
      <c r="AY693" s="16" t="str">
        <f t="shared" si="379"/>
        <v/>
      </c>
    </row>
    <row r="694" spans="1:51" ht="15" customHeight="1" x14ac:dyDescent="0.2">
      <c r="A694" s="16" t="str">
        <f t="shared" si="371"/>
        <v>ID-S01AP1030-00692</v>
      </c>
      <c r="B694" s="17">
        <v>692</v>
      </c>
      <c r="C694" s="17"/>
      <c r="D694" s="18" t="s">
        <v>1505</v>
      </c>
      <c r="E694" s="19" t="s">
        <v>1506</v>
      </c>
      <c r="F694" s="20"/>
      <c r="G694" s="21" t="s">
        <v>27</v>
      </c>
      <c r="H694" s="22" t="s">
        <v>28</v>
      </c>
      <c r="I694" s="23" t="s">
        <v>1281</v>
      </c>
      <c r="J694" s="22" t="s">
        <v>1292</v>
      </c>
      <c r="K694" s="22"/>
      <c r="L694" s="22" t="s">
        <v>31</v>
      </c>
      <c r="M694" s="23"/>
      <c r="N694" s="24"/>
      <c r="O694" s="63"/>
      <c r="P694" s="63"/>
      <c r="Q694" s="25" t="s">
        <v>42</v>
      </c>
      <c r="R694" s="26" t="s">
        <v>43</v>
      </c>
      <c r="S694" s="26" t="s">
        <v>51</v>
      </c>
      <c r="T694" s="26" t="s">
        <v>45</v>
      </c>
      <c r="U694" s="26" t="s">
        <v>46</v>
      </c>
      <c r="V694" s="34" t="s">
        <v>27</v>
      </c>
      <c r="W694" s="31"/>
      <c r="X694" s="22">
        <v>12</v>
      </c>
      <c r="Y694" s="152"/>
      <c r="Z694" s="139" t="s">
        <v>2925</v>
      </c>
      <c r="AA694" s="155">
        <f>COUNTIF($Z$1:Z694,Z694)</f>
        <v>7</v>
      </c>
      <c r="AB694" s="83">
        <f t="shared" si="380"/>
        <v>25</v>
      </c>
      <c r="AC694" s="122" t="str">
        <f>VLOOKUP(Z694,'module list'!A:B,2,0)</f>
        <v>DI</v>
      </c>
      <c r="AD694" s="122"/>
      <c r="AE694" s="32"/>
      <c r="AF694" s="33" t="s">
        <v>297</v>
      </c>
      <c r="AG694" s="16" t="str">
        <f t="shared" si="372"/>
        <v>12.1.6</v>
      </c>
      <c r="AH694" s="222" t="str">
        <f t="shared" si="370"/>
        <v>EH1411 - RE012 line - supply fault</v>
      </c>
      <c r="AI694" s="224"/>
      <c r="AJ694" s="16" t="str">
        <f t="shared" si="413"/>
        <v>EH1411</v>
      </c>
      <c r="AK694" s="16" t="str">
        <f t="shared" si="373"/>
        <v>P33</v>
      </c>
      <c r="AL694" s="16" t="str">
        <f t="shared" si="411"/>
        <v>EH</v>
      </c>
      <c r="AM694" s="16" t="str">
        <f t="shared" si="374"/>
        <v>1411</v>
      </c>
      <c r="AO694" s="16" t="str">
        <f t="shared" si="375"/>
        <v>_</v>
      </c>
      <c r="AP694" s="16">
        <f t="shared" si="376"/>
        <v>10</v>
      </c>
      <c r="AQ694" s="16" t="str">
        <f t="shared" si="412"/>
        <v>YSG</v>
      </c>
      <c r="AR694" s="16" t="str">
        <f t="shared" si="377"/>
        <v>P33EH1411_YSG</v>
      </c>
      <c r="AS694" s="16" t="str">
        <f t="shared" si="378"/>
        <v>ok</v>
      </c>
      <c r="AW694" s="16" t="str">
        <f t="shared" si="409"/>
        <v/>
      </c>
      <c r="AX694" s="16" t="str">
        <f t="shared" si="410"/>
        <v/>
      </c>
      <c r="AY694" s="16" t="str">
        <f t="shared" si="379"/>
        <v/>
      </c>
    </row>
    <row r="695" spans="1:51" ht="15" customHeight="1" x14ac:dyDescent="0.2">
      <c r="A695" s="16" t="str">
        <f t="shared" si="371"/>
        <v>ID-S01AP1030-00693</v>
      </c>
      <c r="B695" s="17">
        <v>693</v>
      </c>
      <c r="C695" s="17"/>
      <c r="D695" s="18" t="s">
        <v>1507</v>
      </c>
      <c r="E695" s="19" t="s">
        <v>1508</v>
      </c>
      <c r="F695" s="20"/>
      <c r="G695" s="21" t="s">
        <v>27</v>
      </c>
      <c r="H695" s="22" t="s">
        <v>28</v>
      </c>
      <c r="I695" s="23" t="s">
        <v>1281</v>
      </c>
      <c r="J695" s="22" t="s">
        <v>1292</v>
      </c>
      <c r="K695" s="22"/>
      <c r="L695" s="22" t="s">
        <v>31</v>
      </c>
      <c r="M695" s="23"/>
      <c r="N695" s="24"/>
      <c r="O695" s="63"/>
      <c r="P695" s="63"/>
      <c r="Q695" s="25" t="s">
        <v>54</v>
      </c>
      <c r="R695" s="26" t="s">
        <v>55</v>
      </c>
      <c r="S695" s="26" t="s">
        <v>44</v>
      </c>
      <c r="T695" s="26" t="s">
        <v>56</v>
      </c>
      <c r="U695" s="26" t="s">
        <v>57</v>
      </c>
      <c r="V695" s="34" t="s">
        <v>27</v>
      </c>
      <c r="W695" s="31"/>
      <c r="X695" s="22">
        <v>12</v>
      </c>
      <c r="Y695" s="152"/>
      <c r="Z695" s="139" t="s">
        <v>2948</v>
      </c>
      <c r="AA695" s="155">
        <f>COUNTIF($Z$1:Z695,Z695)</f>
        <v>29</v>
      </c>
      <c r="AB695" s="83">
        <f t="shared" si="380"/>
        <v>31</v>
      </c>
      <c r="AC695" s="122" t="str">
        <f>VLOOKUP(Z695,'module list'!A:B,2,0)</f>
        <v>DO</v>
      </c>
      <c r="AD695" s="122"/>
      <c r="AE695" s="32"/>
      <c r="AF695" s="33" t="s">
        <v>297</v>
      </c>
      <c r="AG695" s="16" t="str">
        <f t="shared" si="372"/>
        <v>12.1.5</v>
      </c>
      <c r="AH695" s="222" t="str">
        <f t="shared" si="370"/>
        <v>EH1411 - RE012 line - start/stop</v>
      </c>
      <c r="AI695" s="224"/>
      <c r="AJ695" s="16" t="str">
        <f t="shared" si="413"/>
        <v>EH1411</v>
      </c>
      <c r="AK695" s="16" t="str">
        <f t="shared" si="373"/>
        <v>P33</v>
      </c>
      <c r="AL695" s="16" t="str">
        <f t="shared" si="411"/>
        <v>EH</v>
      </c>
      <c r="AM695" s="16" t="str">
        <f t="shared" si="374"/>
        <v>1411</v>
      </c>
      <c r="AO695" s="16" t="str">
        <f t="shared" si="375"/>
        <v>_</v>
      </c>
      <c r="AP695" s="16">
        <f t="shared" si="376"/>
        <v>10</v>
      </c>
      <c r="AQ695" s="16" t="str">
        <f t="shared" si="412"/>
        <v>HSH</v>
      </c>
      <c r="AR695" s="16" t="str">
        <f t="shared" si="377"/>
        <v>P33EH1411_HSH</v>
      </c>
      <c r="AS695" s="16" t="str">
        <f t="shared" si="378"/>
        <v>ok</v>
      </c>
      <c r="AW695" s="16" t="str">
        <f t="shared" si="409"/>
        <v/>
      </c>
      <c r="AX695" s="16" t="str">
        <f t="shared" si="410"/>
        <v/>
      </c>
      <c r="AY695" s="16" t="str">
        <f t="shared" si="379"/>
        <v/>
      </c>
    </row>
    <row r="696" spans="1:51" ht="15" customHeight="1" x14ac:dyDescent="0.2">
      <c r="A696" s="16" t="str">
        <f t="shared" si="371"/>
        <v>ID-S01AP1030-00694</v>
      </c>
      <c r="B696" s="17">
        <v>694</v>
      </c>
      <c r="C696" s="17"/>
      <c r="D696" s="18" t="s">
        <v>1509</v>
      </c>
      <c r="E696" s="19" t="s">
        <v>1510</v>
      </c>
      <c r="F696" s="20"/>
      <c r="G696" s="21" t="s">
        <v>27</v>
      </c>
      <c r="H696" s="22" t="s">
        <v>28</v>
      </c>
      <c r="I696" s="23" t="s">
        <v>1281</v>
      </c>
      <c r="J696" s="22" t="s">
        <v>1292</v>
      </c>
      <c r="K696" s="22"/>
      <c r="L696" s="22" t="s">
        <v>31</v>
      </c>
      <c r="M696" s="23"/>
      <c r="N696" s="24"/>
      <c r="O696" s="63"/>
      <c r="P696" s="63"/>
      <c r="Q696" s="25" t="s">
        <v>42</v>
      </c>
      <c r="R696" s="26" t="s">
        <v>43</v>
      </c>
      <c r="S696" s="26" t="s">
        <v>44</v>
      </c>
      <c r="T696" s="26" t="s">
        <v>45</v>
      </c>
      <c r="U696" s="26" t="s">
        <v>46</v>
      </c>
      <c r="V696" s="34" t="s">
        <v>27</v>
      </c>
      <c r="W696" s="31"/>
      <c r="X696" s="22">
        <v>12</v>
      </c>
      <c r="Y696" s="152"/>
      <c r="Z696" s="139" t="s">
        <v>2925</v>
      </c>
      <c r="AA696" s="155">
        <f>COUNTIF($Z$1:Z696,Z696)</f>
        <v>8</v>
      </c>
      <c r="AB696" s="83">
        <f t="shared" si="380"/>
        <v>25</v>
      </c>
      <c r="AC696" s="122" t="str">
        <f>VLOOKUP(Z696,'module list'!A:B,2,0)</f>
        <v>DI</v>
      </c>
      <c r="AD696" s="122"/>
      <c r="AE696" s="32"/>
      <c r="AF696" s="33" t="s">
        <v>297</v>
      </c>
      <c r="AG696" s="16" t="str">
        <f t="shared" si="372"/>
        <v>12.1.6</v>
      </c>
      <c r="AH696" s="222" t="str">
        <f t="shared" si="370"/>
        <v>EH1510 - Potass. Permang. stor. tank - in running</v>
      </c>
      <c r="AI696" s="224"/>
      <c r="AJ696" s="16" t="str">
        <f t="shared" si="413"/>
        <v>EH1510</v>
      </c>
      <c r="AK696" s="16" t="str">
        <f t="shared" si="373"/>
        <v>P33</v>
      </c>
      <c r="AL696" s="16" t="str">
        <f t="shared" si="411"/>
        <v>EH</v>
      </c>
      <c r="AM696" s="16" t="str">
        <f t="shared" si="374"/>
        <v>1510</v>
      </c>
      <c r="AO696" s="16" t="str">
        <f t="shared" si="375"/>
        <v>_</v>
      </c>
      <c r="AP696" s="16">
        <f t="shared" si="376"/>
        <v>10</v>
      </c>
      <c r="AQ696" s="16" t="str">
        <f t="shared" si="412"/>
        <v>YLH</v>
      </c>
      <c r="AR696" s="16" t="str">
        <f t="shared" si="377"/>
        <v>P33EH1510_YLH</v>
      </c>
      <c r="AS696" s="16" t="str">
        <f t="shared" si="378"/>
        <v>ok</v>
      </c>
      <c r="AW696" s="16" t="str">
        <f t="shared" si="409"/>
        <v/>
      </c>
      <c r="AX696" s="16" t="str">
        <f t="shared" si="410"/>
        <v/>
      </c>
      <c r="AY696" s="16" t="str">
        <f t="shared" si="379"/>
        <v/>
      </c>
    </row>
    <row r="697" spans="1:51" ht="15" customHeight="1" x14ac:dyDescent="0.2">
      <c r="A697" s="16" t="str">
        <f t="shared" si="371"/>
        <v>ID-S01AP1030-00695</v>
      </c>
      <c r="B697" s="17">
        <v>695</v>
      </c>
      <c r="C697" s="17"/>
      <c r="D697" s="18" t="s">
        <v>1511</v>
      </c>
      <c r="E697" s="19" t="s">
        <v>1512</v>
      </c>
      <c r="F697" s="20"/>
      <c r="G697" s="21" t="s">
        <v>27</v>
      </c>
      <c r="H697" s="22" t="s">
        <v>28</v>
      </c>
      <c r="I697" s="23" t="s">
        <v>1281</v>
      </c>
      <c r="J697" s="22" t="s">
        <v>1292</v>
      </c>
      <c r="K697" s="22"/>
      <c r="L697" s="22" t="s">
        <v>31</v>
      </c>
      <c r="M697" s="23"/>
      <c r="N697" s="24"/>
      <c r="O697" s="63"/>
      <c r="P697" s="63"/>
      <c r="Q697" s="25" t="s">
        <v>42</v>
      </c>
      <c r="R697" s="26" t="s">
        <v>43</v>
      </c>
      <c r="S697" s="26" t="s">
        <v>51</v>
      </c>
      <c r="T697" s="26" t="s">
        <v>45</v>
      </c>
      <c r="U697" s="26" t="s">
        <v>46</v>
      </c>
      <c r="V697" s="34" t="s">
        <v>27</v>
      </c>
      <c r="W697" s="31"/>
      <c r="X697" s="22">
        <v>12</v>
      </c>
      <c r="Y697" s="152"/>
      <c r="Z697" s="139" t="s">
        <v>2925</v>
      </c>
      <c r="AA697" s="155">
        <f>COUNTIF($Z$1:Z697,Z697)</f>
        <v>9</v>
      </c>
      <c r="AB697" s="83">
        <f t="shared" si="380"/>
        <v>25</v>
      </c>
      <c r="AC697" s="122" t="str">
        <f>VLOOKUP(Z697,'module list'!A:B,2,0)</f>
        <v>DI</v>
      </c>
      <c r="AD697" s="122"/>
      <c r="AE697" s="32"/>
      <c r="AF697" s="33" t="s">
        <v>297</v>
      </c>
      <c r="AG697" s="16" t="str">
        <f t="shared" si="372"/>
        <v>12.1.6</v>
      </c>
      <c r="AH697" s="222" t="str">
        <f t="shared" si="370"/>
        <v>EH1510 - Potass. Permang. stor. tank - supply fault</v>
      </c>
      <c r="AI697" s="224"/>
      <c r="AJ697" s="16" t="str">
        <f t="shared" si="413"/>
        <v>EH1510</v>
      </c>
      <c r="AK697" s="16" t="str">
        <f t="shared" si="373"/>
        <v>P33</v>
      </c>
      <c r="AL697" s="16" t="str">
        <f t="shared" si="411"/>
        <v>EH</v>
      </c>
      <c r="AM697" s="16" t="str">
        <f t="shared" si="374"/>
        <v>1510</v>
      </c>
      <c r="AO697" s="16" t="str">
        <f t="shared" si="375"/>
        <v>_</v>
      </c>
      <c r="AP697" s="16">
        <f t="shared" si="376"/>
        <v>10</v>
      </c>
      <c r="AQ697" s="16" t="str">
        <f t="shared" si="412"/>
        <v>YSG</v>
      </c>
      <c r="AR697" s="16" t="str">
        <f t="shared" si="377"/>
        <v>P33EH1510_YSG</v>
      </c>
      <c r="AS697" s="16" t="str">
        <f t="shared" si="378"/>
        <v>ok</v>
      </c>
      <c r="AW697" s="16" t="str">
        <f t="shared" si="409"/>
        <v/>
      </c>
      <c r="AX697" s="16" t="str">
        <f t="shared" si="410"/>
        <v/>
      </c>
      <c r="AY697" s="16" t="str">
        <f t="shared" si="379"/>
        <v/>
      </c>
    </row>
    <row r="698" spans="1:51" ht="15" customHeight="1" x14ac:dyDescent="0.2">
      <c r="A698" s="16" t="str">
        <f t="shared" si="371"/>
        <v>ID-S01AP1030-00696</v>
      </c>
      <c r="B698" s="17">
        <v>696</v>
      </c>
      <c r="C698" s="17"/>
      <c r="D698" s="18" t="s">
        <v>1513</v>
      </c>
      <c r="E698" s="19" t="s">
        <v>1514</v>
      </c>
      <c r="F698" s="20"/>
      <c r="G698" s="21" t="s">
        <v>27</v>
      </c>
      <c r="H698" s="22" t="s">
        <v>28</v>
      </c>
      <c r="I698" s="23" t="s">
        <v>1281</v>
      </c>
      <c r="J698" s="22" t="s">
        <v>1292</v>
      </c>
      <c r="K698" s="22"/>
      <c r="L698" s="22" t="s">
        <v>31</v>
      </c>
      <c r="M698" s="23"/>
      <c r="N698" s="24"/>
      <c r="O698" s="63"/>
      <c r="P698" s="63"/>
      <c r="Q698" s="25" t="s">
        <v>54</v>
      </c>
      <c r="R698" s="26" t="s">
        <v>55</v>
      </c>
      <c r="S698" s="26" t="s">
        <v>44</v>
      </c>
      <c r="T698" s="26" t="s">
        <v>56</v>
      </c>
      <c r="U698" s="26" t="s">
        <v>57</v>
      </c>
      <c r="V698" s="34" t="s">
        <v>27</v>
      </c>
      <c r="W698" s="31"/>
      <c r="X698" s="22">
        <v>12</v>
      </c>
      <c r="Y698" s="152"/>
      <c r="Z698" s="139" t="s">
        <v>2948</v>
      </c>
      <c r="AA698" s="155">
        <f>COUNTIF($Z$1:Z698,Z698)</f>
        <v>30</v>
      </c>
      <c r="AB698" s="83">
        <f t="shared" si="380"/>
        <v>31</v>
      </c>
      <c r="AC698" s="122" t="str">
        <f>VLOOKUP(Z698,'module list'!A:B,2,0)</f>
        <v>DO</v>
      </c>
      <c r="AD698" s="122"/>
      <c r="AE698" s="32"/>
      <c r="AF698" s="33" t="s">
        <v>297</v>
      </c>
      <c r="AG698" s="16" t="str">
        <f t="shared" si="372"/>
        <v>12.1.5</v>
      </c>
      <c r="AH698" s="222" t="str">
        <f t="shared" si="370"/>
        <v>EH1510 - Potass. Permang. stor. tank - start/stop</v>
      </c>
      <c r="AI698" s="224"/>
      <c r="AJ698" s="16" t="str">
        <f t="shared" si="413"/>
        <v>EH1510</v>
      </c>
      <c r="AK698" s="16" t="str">
        <f t="shared" si="373"/>
        <v>P33</v>
      </c>
      <c r="AL698" s="16" t="str">
        <f t="shared" si="411"/>
        <v>EH</v>
      </c>
      <c r="AM698" s="16" t="str">
        <f t="shared" si="374"/>
        <v>1510</v>
      </c>
      <c r="AO698" s="16" t="str">
        <f t="shared" si="375"/>
        <v>_</v>
      </c>
      <c r="AP698" s="16">
        <f t="shared" si="376"/>
        <v>10</v>
      </c>
      <c r="AQ698" s="16" t="str">
        <f t="shared" si="412"/>
        <v>HSH</v>
      </c>
      <c r="AR698" s="16" t="str">
        <f t="shared" si="377"/>
        <v>P33EH1510_HSH</v>
      </c>
      <c r="AS698" s="16" t="str">
        <f t="shared" si="378"/>
        <v>ok</v>
      </c>
      <c r="AW698" s="16" t="str">
        <f t="shared" si="409"/>
        <v/>
      </c>
      <c r="AX698" s="16" t="str">
        <f t="shared" si="410"/>
        <v/>
      </c>
      <c r="AY698" s="16" t="str">
        <f t="shared" si="379"/>
        <v/>
      </c>
    </row>
    <row r="699" spans="1:51" ht="15" customHeight="1" x14ac:dyDescent="0.2">
      <c r="A699" s="16" t="str">
        <f t="shared" si="371"/>
        <v>ID-S01AP1030-00697</v>
      </c>
      <c r="B699" s="17">
        <v>697</v>
      </c>
      <c r="C699" s="17"/>
      <c r="D699" s="18" t="s">
        <v>1515</v>
      </c>
      <c r="E699" s="19" t="s">
        <v>1516</v>
      </c>
      <c r="F699" s="20"/>
      <c r="G699" s="21" t="s">
        <v>27</v>
      </c>
      <c r="H699" s="22" t="s">
        <v>28</v>
      </c>
      <c r="I699" s="23" t="s">
        <v>1281</v>
      </c>
      <c r="J699" s="22" t="s">
        <v>1292</v>
      </c>
      <c r="K699" s="22"/>
      <c r="L699" s="22" t="s">
        <v>31</v>
      </c>
      <c r="M699" s="23"/>
      <c r="N699" s="24"/>
      <c r="O699" s="63"/>
      <c r="P699" s="63"/>
      <c r="Q699" s="25" t="s">
        <v>42</v>
      </c>
      <c r="R699" s="26" t="s">
        <v>43</v>
      </c>
      <c r="S699" s="26" t="s">
        <v>44</v>
      </c>
      <c r="T699" s="26" t="s">
        <v>45</v>
      </c>
      <c r="U699" s="26" t="s">
        <v>46</v>
      </c>
      <c r="V699" s="34" t="s">
        <v>27</v>
      </c>
      <c r="W699" s="31"/>
      <c r="X699" s="22">
        <v>12</v>
      </c>
      <c r="Y699" s="152"/>
      <c r="Z699" s="139" t="s">
        <v>2925</v>
      </c>
      <c r="AA699" s="155">
        <f>COUNTIF($Z$1:Z699,Z699)</f>
        <v>10</v>
      </c>
      <c r="AB699" s="83">
        <f t="shared" si="380"/>
        <v>25</v>
      </c>
      <c r="AC699" s="122" t="str">
        <f>VLOOKUP(Z699,'module list'!A:B,2,0)</f>
        <v>DI</v>
      </c>
      <c r="AD699" s="122"/>
      <c r="AE699" s="32"/>
      <c r="AF699" s="33" t="s">
        <v>297</v>
      </c>
      <c r="AG699" s="16" t="str">
        <f t="shared" si="372"/>
        <v>12.1.6</v>
      </c>
      <c r="AH699" s="222" t="str">
        <f t="shared" si="370"/>
        <v>EH1511 - RE001 line - in running</v>
      </c>
      <c r="AI699" s="224"/>
      <c r="AJ699" s="16" t="str">
        <f t="shared" si="413"/>
        <v>EH1511</v>
      </c>
      <c r="AK699" s="16" t="str">
        <f t="shared" si="373"/>
        <v>P33</v>
      </c>
      <c r="AL699" s="16" t="str">
        <f t="shared" si="411"/>
        <v>EH</v>
      </c>
      <c r="AM699" s="16" t="str">
        <f t="shared" si="374"/>
        <v>1511</v>
      </c>
      <c r="AO699" s="16" t="str">
        <f t="shared" si="375"/>
        <v>_</v>
      </c>
      <c r="AP699" s="16">
        <f t="shared" si="376"/>
        <v>10</v>
      </c>
      <c r="AQ699" s="16" t="str">
        <f t="shared" si="412"/>
        <v>YLH</v>
      </c>
      <c r="AR699" s="16" t="str">
        <f t="shared" si="377"/>
        <v>P33EH1511_YLH</v>
      </c>
      <c r="AS699" s="16" t="str">
        <f t="shared" si="378"/>
        <v>ok</v>
      </c>
      <c r="AW699" s="16" t="str">
        <f t="shared" si="409"/>
        <v/>
      </c>
      <c r="AX699" s="16" t="str">
        <f t="shared" si="410"/>
        <v/>
      </c>
      <c r="AY699" s="16" t="str">
        <f t="shared" si="379"/>
        <v/>
      </c>
    </row>
    <row r="700" spans="1:51" ht="15" customHeight="1" x14ac:dyDescent="0.2">
      <c r="A700" s="16" t="str">
        <f t="shared" si="371"/>
        <v>ID-S01AP1030-00698</v>
      </c>
      <c r="B700" s="17">
        <v>698</v>
      </c>
      <c r="C700" s="17"/>
      <c r="D700" s="18" t="s">
        <v>1517</v>
      </c>
      <c r="E700" s="19" t="s">
        <v>1518</v>
      </c>
      <c r="F700" s="20"/>
      <c r="G700" s="21" t="s">
        <v>27</v>
      </c>
      <c r="H700" s="22" t="s">
        <v>28</v>
      </c>
      <c r="I700" s="23" t="s">
        <v>1281</v>
      </c>
      <c r="J700" s="22" t="s">
        <v>1292</v>
      </c>
      <c r="K700" s="22"/>
      <c r="L700" s="22" t="s">
        <v>31</v>
      </c>
      <c r="M700" s="23"/>
      <c r="N700" s="24"/>
      <c r="O700" s="63"/>
      <c r="P700" s="63"/>
      <c r="Q700" s="25" t="s">
        <v>42</v>
      </c>
      <c r="R700" s="26" t="s">
        <v>43</v>
      </c>
      <c r="S700" s="26" t="s">
        <v>51</v>
      </c>
      <c r="T700" s="26" t="s">
        <v>45</v>
      </c>
      <c r="U700" s="26" t="s">
        <v>46</v>
      </c>
      <c r="V700" s="34" t="s">
        <v>27</v>
      </c>
      <c r="W700" s="31"/>
      <c r="X700" s="22">
        <v>12</v>
      </c>
      <c r="Y700" s="152"/>
      <c r="Z700" s="139" t="s">
        <v>2925</v>
      </c>
      <c r="AA700" s="155">
        <f>COUNTIF($Z$1:Z700,Z700)</f>
        <v>11</v>
      </c>
      <c r="AB700" s="83">
        <f t="shared" si="380"/>
        <v>25</v>
      </c>
      <c r="AC700" s="122" t="str">
        <f>VLOOKUP(Z700,'module list'!A:B,2,0)</f>
        <v>DI</v>
      </c>
      <c r="AD700" s="122"/>
      <c r="AE700" s="32"/>
      <c r="AF700" s="33" t="s">
        <v>297</v>
      </c>
      <c r="AG700" s="16" t="str">
        <f t="shared" si="372"/>
        <v>12.1.6</v>
      </c>
      <c r="AH700" s="222" t="str">
        <f t="shared" si="370"/>
        <v>EH1511 - RE001 line - supply fault</v>
      </c>
      <c r="AI700" s="224"/>
      <c r="AJ700" s="16" t="str">
        <f t="shared" si="413"/>
        <v>EH1511</v>
      </c>
      <c r="AK700" s="16" t="str">
        <f t="shared" si="373"/>
        <v>P33</v>
      </c>
      <c r="AL700" s="16" t="str">
        <f t="shared" si="411"/>
        <v>EH</v>
      </c>
      <c r="AM700" s="16" t="str">
        <f t="shared" si="374"/>
        <v>1511</v>
      </c>
      <c r="AO700" s="16" t="str">
        <f t="shared" si="375"/>
        <v>_</v>
      </c>
      <c r="AP700" s="16">
        <f t="shared" si="376"/>
        <v>10</v>
      </c>
      <c r="AQ700" s="16" t="str">
        <f t="shared" si="412"/>
        <v>YSG</v>
      </c>
      <c r="AR700" s="16" t="str">
        <f t="shared" si="377"/>
        <v>P33EH1511_YSG</v>
      </c>
      <c r="AS700" s="16" t="str">
        <f t="shared" si="378"/>
        <v>ok</v>
      </c>
      <c r="AW700" s="16" t="str">
        <f t="shared" si="409"/>
        <v/>
      </c>
      <c r="AX700" s="16" t="str">
        <f t="shared" si="410"/>
        <v/>
      </c>
      <c r="AY700" s="16" t="str">
        <f t="shared" si="379"/>
        <v/>
      </c>
    </row>
    <row r="701" spans="1:51" ht="15" customHeight="1" x14ac:dyDescent="0.2">
      <c r="A701" s="16" t="str">
        <f t="shared" si="371"/>
        <v>ID-S01AP1030-00699</v>
      </c>
      <c r="B701" s="17">
        <v>699</v>
      </c>
      <c r="C701" s="17"/>
      <c r="D701" s="18" t="s">
        <v>1519</v>
      </c>
      <c r="E701" s="19" t="s">
        <v>1520</v>
      </c>
      <c r="F701" s="20"/>
      <c r="G701" s="21" t="s">
        <v>27</v>
      </c>
      <c r="H701" s="22" t="s">
        <v>28</v>
      </c>
      <c r="I701" s="23" t="s">
        <v>1281</v>
      </c>
      <c r="J701" s="22" t="s">
        <v>1292</v>
      </c>
      <c r="K701" s="22"/>
      <c r="L701" s="22" t="s">
        <v>31</v>
      </c>
      <c r="M701" s="23"/>
      <c r="N701" s="24"/>
      <c r="O701" s="63"/>
      <c r="P701" s="63"/>
      <c r="Q701" s="25" t="s">
        <v>54</v>
      </c>
      <c r="R701" s="26" t="s">
        <v>55</v>
      </c>
      <c r="S701" s="26" t="s">
        <v>44</v>
      </c>
      <c r="T701" s="26" t="s">
        <v>56</v>
      </c>
      <c r="U701" s="26" t="s">
        <v>57</v>
      </c>
      <c r="V701" s="34" t="s">
        <v>27</v>
      </c>
      <c r="W701" s="31"/>
      <c r="X701" s="22">
        <v>12</v>
      </c>
      <c r="Y701" s="152"/>
      <c r="Z701" s="139" t="s">
        <v>2948</v>
      </c>
      <c r="AA701" s="155">
        <f>COUNTIF($Z$1:Z701,Z701)</f>
        <v>31</v>
      </c>
      <c r="AB701" s="83">
        <f t="shared" si="380"/>
        <v>31</v>
      </c>
      <c r="AC701" s="122" t="str">
        <f>VLOOKUP(Z701,'module list'!A:B,2,0)</f>
        <v>DO</v>
      </c>
      <c r="AD701" s="122"/>
      <c r="AE701" s="32"/>
      <c r="AF701" s="33" t="s">
        <v>297</v>
      </c>
      <c r="AG701" s="16" t="str">
        <f t="shared" si="372"/>
        <v>12.1.5</v>
      </c>
      <c r="AH701" s="222" t="str">
        <f t="shared" si="370"/>
        <v>EH1511 - RE001 line - start/stop</v>
      </c>
      <c r="AI701" s="224"/>
      <c r="AJ701" s="16" t="str">
        <f t="shared" si="413"/>
        <v>EH1511</v>
      </c>
      <c r="AK701" s="16" t="str">
        <f t="shared" si="373"/>
        <v>P33</v>
      </c>
      <c r="AL701" s="16" t="str">
        <f t="shared" si="411"/>
        <v>EH</v>
      </c>
      <c r="AM701" s="16" t="str">
        <f t="shared" si="374"/>
        <v>1511</v>
      </c>
      <c r="AO701" s="16" t="str">
        <f t="shared" si="375"/>
        <v>_</v>
      </c>
      <c r="AP701" s="16">
        <f t="shared" si="376"/>
        <v>10</v>
      </c>
      <c r="AQ701" s="16" t="str">
        <f t="shared" si="412"/>
        <v>HSH</v>
      </c>
      <c r="AR701" s="16" t="str">
        <f t="shared" si="377"/>
        <v>P33EH1511_HSH</v>
      </c>
      <c r="AS701" s="16" t="str">
        <f t="shared" si="378"/>
        <v>ok</v>
      </c>
      <c r="AW701" s="16" t="str">
        <f t="shared" si="409"/>
        <v/>
      </c>
      <c r="AX701" s="16" t="str">
        <f t="shared" si="410"/>
        <v/>
      </c>
      <c r="AY701" s="16" t="str">
        <f t="shared" si="379"/>
        <v/>
      </c>
    </row>
    <row r="702" spans="1:51" ht="15" customHeight="1" x14ac:dyDescent="0.2">
      <c r="A702" s="16" t="str">
        <f t="shared" si="371"/>
        <v>ID-S01AP1030-00700</v>
      </c>
      <c r="B702" s="17">
        <v>700</v>
      </c>
      <c r="C702" s="17"/>
      <c r="D702" s="18" t="s">
        <v>1521</v>
      </c>
      <c r="E702" s="19" t="s">
        <v>1522</v>
      </c>
      <c r="F702" s="20"/>
      <c r="G702" s="21" t="s">
        <v>27</v>
      </c>
      <c r="H702" s="22" t="s">
        <v>28</v>
      </c>
      <c r="I702" s="23" t="s">
        <v>1291</v>
      </c>
      <c r="J702" s="22" t="s">
        <v>1330</v>
      </c>
      <c r="K702" s="22"/>
      <c r="L702" s="22" t="s">
        <v>31</v>
      </c>
      <c r="M702" s="23"/>
      <c r="N702" s="24"/>
      <c r="O702" s="63"/>
      <c r="P702" s="63"/>
      <c r="Q702" s="25" t="s">
        <v>42</v>
      </c>
      <c r="R702" s="26" t="s">
        <v>43</v>
      </c>
      <c r="S702" s="26" t="s">
        <v>51</v>
      </c>
      <c r="T702" s="26" t="s">
        <v>45</v>
      </c>
      <c r="U702" s="26" t="s">
        <v>46</v>
      </c>
      <c r="V702" s="34">
        <v>0</v>
      </c>
      <c r="W702" s="31"/>
      <c r="X702" s="22">
        <v>12</v>
      </c>
      <c r="Y702" s="152"/>
      <c r="Z702" s="139" t="s">
        <v>2943</v>
      </c>
      <c r="AA702" s="155">
        <f>COUNTIF($Z$1:Z702,Z702)</f>
        <v>6</v>
      </c>
      <c r="AB702" s="83">
        <f t="shared" si="380"/>
        <v>17</v>
      </c>
      <c r="AC702" s="122" t="str">
        <f>VLOOKUP(Z702,'module list'!A:B,2,0)</f>
        <v>DI</v>
      </c>
      <c r="AD702" s="122"/>
      <c r="AE702" s="32"/>
      <c r="AF702" s="33" t="s">
        <v>37</v>
      </c>
      <c r="AG702" s="16" t="str">
        <f t="shared" si="372"/>
        <v>12.1.8</v>
      </c>
      <c r="AH702" s="222" t="str">
        <f t="shared" si="370"/>
        <v>H TSH1210 wet FG clean. TK1200</v>
      </c>
      <c r="AI702" s="224"/>
      <c r="AJ702" s="16" t="str">
        <f t="shared" si="413"/>
        <v>H</v>
      </c>
      <c r="AK702" s="16" t="str">
        <f t="shared" si="373"/>
        <v>P33</v>
      </c>
      <c r="AL702" s="16" t="str">
        <f>MID(D702,4,3)</f>
        <v>TSH</v>
      </c>
      <c r="AM702" s="16" t="str">
        <f t="shared" si="374"/>
        <v>1210</v>
      </c>
      <c r="AN702" s="16" t="str">
        <f t="shared" ref="AN702" si="414">MID(D702,12,1)</f>
        <v/>
      </c>
      <c r="AO702" s="16" t="str">
        <f t="shared" si="375"/>
        <v/>
      </c>
      <c r="AP702" s="16" t="str">
        <f t="shared" si="376"/>
        <v/>
      </c>
      <c r="AQ702" s="226"/>
      <c r="AR702" s="16" t="str">
        <f t="shared" si="377"/>
        <v>P33TSH1210</v>
      </c>
      <c r="AS702" s="16" t="str">
        <f t="shared" si="378"/>
        <v>ok</v>
      </c>
      <c r="AW702" s="16" t="str">
        <f t="shared" si="409"/>
        <v/>
      </c>
      <c r="AX702" s="16" t="str">
        <f t="shared" si="410"/>
        <v/>
      </c>
      <c r="AY702" s="16">
        <f t="shared" si="379"/>
        <v>0</v>
      </c>
    </row>
    <row r="703" spans="1:51" ht="15" customHeight="1" x14ac:dyDescent="0.2">
      <c r="A703" s="16" t="str">
        <f t="shared" si="371"/>
        <v>ID-S01AP1030-00701</v>
      </c>
      <c r="B703" s="17">
        <v>701</v>
      </c>
      <c r="C703" s="17"/>
      <c r="D703" s="18" t="s">
        <v>1523</v>
      </c>
      <c r="E703" s="19" t="s">
        <v>1524</v>
      </c>
      <c r="F703" s="20"/>
      <c r="G703" s="21" t="s">
        <v>27</v>
      </c>
      <c r="H703" s="22" t="s">
        <v>28</v>
      </c>
      <c r="I703" s="23" t="s">
        <v>1281</v>
      </c>
      <c r="J703" s="22" t="s">
        <v>1282</v>
      </c>
      <c r="K703" s="22"/>
      <c r="L703" s="22" t="s">
        <v>31</v>
      </c>
      <c r="M703" s="23"/>
      <c r="N703" s="24"/>
      <c r="O703" s="63"/>
      <c r="P703" s="63"/>
      <c r="Q703" s="25" t="s">
        <v>543</v>
      </c>
      <c r="R703" s="26" t="s">
        <v>33</v>
      </c>
      <c r="S703" s="27" t="s">
        <v>34</v>
      </c>
      <c r="T703" s="28" t="s">
        <v>35</v>
      </c>
      <c r="U703" s="29">
        <v>300</v>
      </c>
      <c r="V703" s="30" t="s">
        <v>332</v>
      </c>
      <c r="W703" s="31"/>
      <c r="X703" s="22">
        <v>31</v>
      </c>
      <c r="Y703" s="152"/>
      <c r="Z703" s="159"/>
      <c r="AA703" s="155">
        <f>COUNTIF($Z$1:Z703,Z703)</f>
        <v>0</v>
      </c>
      <c r="AB703" s="83">
        <f t="shared" si="380"/>
        <v>0</v>
      </c>
      <c r="AC703" s="122" t="e">
        <f>VLOOKUP(Z703,'module list'!A:B,2,0)</f>
        <v>#N/A</v>
      </c>
      <c r="AD703" s="122"/>
      <c r="AE703" s="32"/>
      <c r="AF703" s="33" t="s">
        <v>476</v>
      </c>
      <c r="AG703" s="16" t="str">
        <f t="shared" si="372"/>
        <v/>
      </c>
      <c r="AH703" s="222" t="str">
        <f t="shared" si="370"/>
        <v>TT1100A wet FG clean. inlet SB1100</v>
      </c>
      <c r="AI703" s="224"/>
      <c r="AJ703" s="16" t="str">
        <f t="shared" si="413"/>
        <v>TT1100A</v>
      </c>
      <c r="AK703" s="16" t="str">
        <f t="shared" si="373"/>
        <v>P33</v>
      </c>
      <c r="AL703" s="16" t="str">
        <f t="shared" ref="AL703:AL721" si="415">MID(D703,4,2)</f>
        <v>TI</v>
      </c>
      <c r="AM703" s="16" t="str">
        <f t="shared" si="374"/>
        <v>1100</v>
      </c>
      <c r="AN703" s="16" t="str">
        <f t="shared" si="381"/>
        <v>A</v>
      </c>
      <c r="AO703" s="16" t="str">
        <f t="shared" si="375"/>
        <v/>
      </c>
      <c r="AP703" s="16" t="str">
        <f t="shared" si="376"/>
        <v/>
      </c>
      <c r="AQ703" s="226"/>
      <c r="AR703" s="16" t="str">
        <f t="shared" si="377"/>
        <v>P33TI1100A</v>
      </c>
      <c r="AS703" s="16" t="str">
        <f t="shared" si="378"/>
        <v>ok</v>
      </c>
      <c r="AW703" s="16" t="str">
        <f t="shared" si="409"/>
        <v>0</v>
      </c>
      <c r="AX703" s="16">
        <f t="shared" si="410"/>
        <v>300</v>
      </c>
      <c r="AY703" s="16" t="str">
        <f t="shared" si="379"/>
        <v>°C</v>
      </c>
    </row>
    <row r="704" spans="1:51" ht="15" customHeight="1" x14ac:dyDescent="0.2">
      <c r="A704" s="16" t="str">
        <f t="shared" si="371"/>
        <v>ID-S01AP1030-00702</v>
      </c>
      <c r="B704" s="17">
        <v>702</v>
      </c>
      <c r="C704" s="17"/>
      <c r="D704" s="18" t="s">
        <v>1525</v>
      </c>
      <c r="E704" s="19" t="s">
        <v>1526</v>
      </c>
      <c r="F704" s="20"/>
      <c r="G704" s="21" t="s">
        <v>27</v>
      </c>
      <c r="H704" s="22" t="s">
        <v>28</v>
      </c>
      <c r="I704" s="23" t="s">
        <v>1281</v>
      </c>
      <c r="J704" s="22" t="s">
        <v>1282</v>
      </c>
      <c r="K704" s="22"/>
      <c r="L704" s="22" t="s">
        <v>31</v>
      </c>
      <c r="M704" s="23"/>
      <c r="N704" s="24"/>
      <c r="O704" s="63"/>
      <c r="P704" s="63"/>
      <c r="Q704" s="25" t="s">
        <v>543</v>
      </c>
      <c r="R704" s="26" t="s">
        <v>33</v>
      </c>
      <c r="S704" s="27" t="s">
        <v>34</v>
      </c>
      <c r="T704" s="28" t="s">
        <v>35</v>
      </c>
      <c r="U704" s="29">
        <v>300</v>
      </c>
      <c r="V704" s="30" t="s">
        <v>332</v>
      </c>
      <c r="W704" s="31"/>
      <c r="X704" s="22">
        <v>31</v>
      </c>
      <c r="Y704" s="152"/>
      <c r="Z704" s="159"/>
      <c r="AA704" s="155">
        <f>COUNTIF($Z$1:Z704,Z704)</f>
        <v>0</v>
      </c>
      <c r="AB704" s="83">
        <f t="shared" si="380"/>
        <v>0</v>
      </c>
      <c r="AC704" s="122" t="e">
        <f>VLOOKUP(Z704,'module list'!A:B,2,0)</f>
        <v>#N/A</v>
      </c>
      <c r="AD704" s="122"/>
      <c r="AE704" s="32"/>
      <c r="AF704" s="33" t="s">
        <v>476</v>
      </c>
      <c r="AG704" s="16" t="str">
        <f t="shared" si="372"/>
        <v/>
      </c>
      <c r="AH704" s="222" t="str">
        <f t="shared" si="370"/>
        <v>TT1100B wet FG clean. inlet SB1100</v>
      </c>
      <c r="AI704" s="224"/>
      <c r="AJ704" s="16" t="str">
        <f t="shared" si="413"/>
        <v>TT1100B</v>
      </c>
      <c r="AK704" s="16" t="str">
        <f t="shared" si="373"/>
        <v>P33</v>
      </c>
      <c r="AL704" s="16" t="str">
        <f t="shared" si="415"/>
        <v>TI</v>
      </c>
      <c r="AM704" s="16" t="str">
        <f t="shared" si="374"/>
        <v>1100</v>
      </c>
      <c r="AN704" s="16" t="str">
        <f t="shared" si="381"/>
        <v>B</v>
      </c>
      <c r="AO704" s="16" t="str">
        <f t="shared" si="375"/>
        <v/>
      </c>
      <c r="AP704" s="16" t="str">
        <f t="shared" si="376"/>
        <v/>
      </c>
      <c r="AQ704" s="226"/>
      <c r="AR704" s="16" t="str">
        <f t="shared" si="377"/>
        <v>P33TI1100B</v>
      </c>
      <c r="AS704" s="16" t="str">
        <f t="shared" si="378"/>
        <v>ok</v>
      </c>
      <c r="AW704" s="16" t="str">
        <f t="shared" si="409"/>
        <v>0</v>
      </c>
      <c r="AX704" s="16">
        <f t="shared" si="410"/>
        <v>300</v>
      </c>
      <c r="AY704" s="16" t="str">
        <f t="shared" si="379"/>
        <v>°C</v>
      </c>
    </row>
    <row r="705" spans="1:51" ht="15" customHeight="1" x14ac:dyDescent="0.2">
      <c r="A705" s="16" t="str">
        <f t="shared" si="371"/>
        <v>ID-S01AP1030-00703</v>
      </c>
      <c r="B705" s="17">
        <v>703</v>
      </c>
      <c r="C705" s="17"/>
      <c r="D705" s="18" t="s">
        <v>1527</v>
      </c>
      <c r="E705" s="19" t="s">
        <v>1528</v>
      </c>
      <c r="F705" s="20"/>
      <c r="G705" s="21" t="s">
        <v>27</v>
      </c>
      <c r="H705" s="22" t="s">
        <v>28</v>
      </c>
      <c r="I705" s="23" t="s">
        <v>1281</v>
      </c>
      <c r="J705" s="22" t="s">
        <v>1282</v>
      </c>
      <c r="K705" s="22"/>
      <c r="L705" s="22" t="s">
        <v>31</v>
      </c>
      <c r="M705" s="23"/>
      <c r="N705" s="24"/>
      <c r="O705" s="63"/>
      <c r="P705" s="63"/>
      <c r="Q705" s="25" t="s">
        <v>32</v>
      </c>
      <c r="R705" s="26" t="s">
        <v>33</v>
      </c>
      <c r="S705" s="27" t="s">
        <v>34</v>
      </c>
      <c r="T705" s="28" t="s">
        <v>35</v>
      </c>
      <c r="U705" s="29">
        <v>300</v>
      </c>
      <c r="V705" s="30" t="s">
        <v>332</v>
      </c>
      <c r="W705" s="31"/>
      <c r="X705" s="22">
        <v>12</v>
      </c>
      <c r="Y705" s="152"/>
      <c r="Z705" s="139" t="s">
        <v>2967</v>
      </c>
      <c r="AA705" s="155">
        <f>COUNTIF($Z$1:Z705,Z705)</f>
        <v>4</v>
      </c>
      <c r="AB705" s="83">
        <f t="shared" si="380"/>
        <v>16</v>
      </c>
      <c r="AC705" s="122" t="str">
        <f>VLOOKUP(Z705,'module list'!A:B,2,0)</f>
        <v>AI</v>
      </c>
      <c r="AD705" s="122"/>
      <c r="AE705" s="32"/>
      <c r="AF705" s="33" t="s">
        <v>37</v>
      </c>
      <c r="AG705" s="16" t="str">
        <f t="shared" si="372"/>
        <v>12.1.8</v>
      </c>
      <c r="AH705" s="222" t="str">
        <f t="shared" si="370"/>
        <v>TT1100C wet FG clean. SB1100</v>
      </c>
      <c r="AI705" s="224"/>
      <c r="AJ705" s="16" t="str">
        <f t="shared" si="413"/>
        <v>TT1100C</v>
      </c>
      <c r="AK705" s="16" t="str">
        <f t="shared" si="373"/>
        <v>P33</v>
      </c>
      <c r="AL705" s="16" t="str">
        <f t="shared" si="415"/>
        <v>TI</v>
      </c>
      <c r="AM705" s="16" t="str">
        <f t="shared" si="374"/>
        <v>1100</v>
      </c>
      <c r="AN705" s="16" t="str">
        <f t="shared" si="381"/>
        <v>C</v>
      </c>
      <c r="AO705" s="16" t="str">
        <f t="shared" si="375"/>
        <v/>
      </c>
      <c r="AP705" s="16" t="str">
        <f t="shared" si="376"/>
        <v/>
      </c>
      <c r="AQ705" s="226"/>
      <c r="AR705" s="16" t="str">
        <f t="shared" si="377"/>
        <v>P33TI1100C</v>
      </c>
      <c r="AS705" s="16" t="str">
        <f t="shared" si="378"/>
        <v>ok</v>
      </c>
      <c r="AW705" s="16" t="str">
        <f t="shared" si="409"/>
        <v>0</v>
      </c>
      <c r="AX705" s="16">
        <f t="shared" si="410"/>
        <v>300</v>
      </c>
      <c r="AY705" s="16" t="str">
        <f t="shared" si="379"/>
        <v>°C</v>
      </c>
    </row>
    <row r="706" spans="1:51" ht="15" customHeight="1" x14ac:dyDescent="0.2">
      <c r="A706" s="16" t="str">
        <f t="shared" si="371"/>
        <v>ID-S01AP1030-00704</v>
      </c>
      <c r="B706" s="17">
        <v>704</v>
      </c>
      <c r="C706" s="17"/>
      <c r="D706" s="18" t="s">
        <v>1529</v>
      </c>
      <c r="E706" s="19" t="s">
        <v>1530</v>
      </c>
      <c r="F706" s="20"/>
      <c r="G706" s="21" t="s">
        <v>27</v>
      </c>
      <c r="H706" s="22" t="s">
        <v>28</v>
      </c>
      <c r="I706" s="23" t="s">
        <v>1281</v>
      </c>
      <c r="J706" s="22" t="s">
        <v>1282</v>
      </c>
      <c r="K706" s="22"/>
      <c r="L706" s="22" t="s">
        <v>31</v>
      </c>
      <c r="M706" s="23"/>
      <c r="N706" s="24"/>
      <c r="O706" s="63"/>
      <c r="P706" s="63"/>
      <c r="Q706" s="25" t="s">
        <v>32</v>
      </c>
      <c r="R706" s="26" t="s">
        <v>33</v>
      </c>
      <c r="S706" s="27" t="s">
        <v>34</v>
      </c>
      <c r="T706" s="28" t="s">
        <v>35</v>
      </c>
      <c r="U706" s="29">
        <v>100</v>
      </c>
      <c r="V706" s="30" t="s">
        <v>332</v>
      </c>
      <c r="W706" s="31"/>
      <c r="X706" s="22">
        <v>12</v>
      </c>
      <c r="Y706" s="152"/>
      <c r="Z706" s="139" t="s">
        <v>2967</v>
      </c>
      <c r="AA706" s="155">
        <f>COUNTIF($Z$1:Z706,Z706)</f>
        <v>5</v>
      </c>
      <c r="AB706" s="83">
        <f t="shared" si="380"/>
        <v>16</v>
      </c>
      <c r="AC706" s="122" t="str">
        <f>VLOOKUP(Z706,'module list'!A:B,2,0)</f>
        <v>AI</v>
      </c>
      <c r="AD706" s="122"/>
      <c r="AE706" s="32"/>
      <c r="AF706" s="33" t="s">
        <v>37</v>
      </c>
      <c r="AG706" s="16" t="str">
        <f t="shared" si="372"/>
        <v>12.1.8</v>
      </c>
      <c r="AH706" s="222" t="str">
        <f t="shared" si="370"/>
        <v>TT1101 recirc. wet FG clean. wat.</v>
      </c>
      <c r="AI706" s="224"/>
      <c r="AJ706" s="16" t="str">
        <f t="shared" si="413"/>
        <v>TT1101</v>
      </c>
      <c r="AK706" s="16" t="str">
        <f t="shared" si="373"/>
        <v>P33</v>
      </c>
      <c r="AL706" s="16" t="str">
        <f t="shared" si="415"/>
        <v>TI</v>
      </c>
      <c r="AM706" s="16" t="str">
        <f t="shared" si="374"/>
        <v>1101</v>
      </c>
      <c r="AN706" s="16" t="str">
        <f t="shared" si="381"/>
        <v/>
      </c>
      <c r="AO706" s="16" t="str">
        <f t="shared" si="375"/>
        <v/>
      </c>
      <c r="AP706" s="16" t="str">
        <f t="shared" si="376"/>
        <v/>
      </c>
      <c r="AQ706" s="226"/>
      <c r="AR706" s="16" t="str">
        <f t="shared" si="377"/>
        <v>P33TI1101</v>
      </c>
      <c r="AS706" s="16" t="str">
        <f t="shared" si="378"/>
        <v>ok</v>
      </c>
      <c r="AW706" s="16" t="str">
        <f t="shared" si="409"/>
        <v>0</v>
      </c>
      <c r="AX706" s="16">
        <f t="shared" si="410"/>
        <v>100</v>
      </c>
      <c r="AY706" s="16" t="str">
        <f t="shared" si="379"/>
        <v>°C</v>
      </c>
    </row>
    <row r="707" spans="1:51" ht="15" customHeight="1" x14ac:dyDescent="0.2">
      <c r="A707" s="16" t="str">
        <f t="shared" si="371"/>
        <v>ID-S01AP1030-00705</v>
      </c>
      <c r="B707" s="17">
        <v>705</v>
      </c>
      <c r="C707" s="17"/>
      <c r="D707" s="18" t="s">
        <v>1531</v>
      </c>
      <c r="E707" s="19" t="s">
        <v>1532</v>
      </c>
      <c r="F707" s="20"/>
      <c r="G707" s="21" t="s">
        <v>27</v>
      </c>
      <c r="H707" s="22" t="s">
        <v>28</v>
      </c>
      <c r="I707" s="23" t="s">
        <v>1291</v>
      </c>
      <c r="J707" s="22" t="s">
        <v>1282</v>
      </c>
      <c r="K707" s="22"/>
      <c r="L707" s="22" t="s">
        <v>31</v>
      </c>
      <c r="M707" s="23"/>
      <c r="N707" s="24"/>
      <c r="O707" s="63"/>
      <c r="P707" s="63"/>
      <c r="Q707" s="25" t="s">
        <v>32</v>
      </c>
      <c r="R707" s="26" t="s">
        <v>33</v>
      </c>
      <c r="S707" s="27" t="s">
        <v>34</v>
      </c>
      <c r="T707" s="28" t="s">
        <v>35</v>
      </c>
      <c r="U707" s="29">
        <v>100</v>
      </c>
      <c r="V707" s="30" t="s">
        <v>332</v>
      </c>
      <c r="W707" s="31"/>
      <c r="X707" s="22">
        <v>12</v>
      </c>
      <c r="Y707" s="152"/>
      <c r="Z707" s="139" t="s">
        <v>2967</v>
      </c>
      <c r="AA707" s="155">
        <f>COUNTIF($Z$1:Z707,Z707)</f>
        <v>6</v>
      </c>
      <c r="AB707" s="83">
        <f t="shared" si="380"/>
        <v>16</v>
      </c>
      <c r="AC707" s="122" t="str">
        <f>VLOOKUP(Z707,'module list'!A:B,2,0)</f>
        <v>AI</v>
      </c>
      <c r="AD707" s="122"/>
      <c r="AE707" s="32"/>
      <c r="AF707" s="33" t="s">
        <v>37</v>
      </c>
      <c r="AG707" s="16" t="str">
        <f t="shared" si="372"/>
        <v>12.1.8</v>
      </c>
      <c r="AH707" s="222" t="str">
        <f t="shared" ref="AH707:AH770" si="416">RIGHT(E707,LEN(E707)-FIND(" ",E707))</f>
        <v>TT1151 wet FG clean. sod.hydr. to HE1150</v>
      </c>
      <c r="AI707" s="224"/>
      <c r="AJ707" s="16" t="str">
        <f t="shared" si="413"/>
        <v>TT1151</v>
      </c>
      <c r="AK707" s="16" t="str">
        <f t="shared" si="373"/>
        <v>P33</v>
      </c>
      <c r="AL707" s="16" t="str">
        <f t="shared" si="415"/>
        <v>TI</v>
      </c>
      <c r="AM707" s="16" t="str">
        <f t="shared" si="374"/>
        <v>1151</v>
      </c>
      <c r="AN707" s="16" t="str">
        <f t="shared" si="381"/>
        <v/>
      </c>
      <c r="AO707" s="16" t="str">
        <f t="shared" si="375"/>
        <v/>
      </c>
      <c r="AP707" s="16" t="str">
        <f t="shared" si="376"/>
        <v/>
      </c>
      <c r="AQ707" s="226"/>
      <c r="AR707" s="16" t="str">
        <f t="shared" si="377"/>
        <v>P33TI1151</v>
      </c>
      <c r="AS707" s="16" t="str">
        <f t="shared" si="378"/>
        <v>ok</v>
      </c>
      <c r="AW707" s="16" t="str">
        <f t="shared" si="409"/>
        <v>0</v>
      </c>
      <c r="AX707" s="16">
        <f t="shared" si="410"/>
        <v>100</v>
      </c>
      <c r="AY707" s="16" t="str">
        <f t="shared" si="379"/>
        <v>°C</v>
      </c>
    </row>
    <row r="708" spans="1:51" ht="15" customHeight="1" x14ac:dyDescent="0.2">
      <c r="A708" s="16" t="str">
        <f t="shared" ref="A708:A771" si="417">"ID-"&amp;L708&amp;"-"&amp;TEXT(B708,"00000")</f>
        <v>ID-S01AP1030-00706</v>
      </c>
      <c r="B708" s="17">
        <v>706</v>
      </c>
      <c r="C708" s="17"/>
      <c r="D708" s="18" t="s">
        <v>1533</v>
      </c>
      <c r="E708" s="19" t="s">
        <v>1534</v>
      </c>
      <c r="F708" s="20"/>
      <c r="G708" s="21" t="s">
        <v>27</v>
      </c>
      <c r="H708" s="22" t="s">
        <v>28</v>
      </c>
      <c r="I708" s="23" t="s">
        <v>1291</v>
      </c>
      <c r="J708" s="22" t="s">
        <v>1282</v>
      </c>
      <c r="K708" s="22"/>
      <c r="L708" s="22" t="s">
        <v>31</v>
      </c>
      <c r="M708" s="23"/>
      <c r="N708" s="24"/>
      <c r="O708" s="63"/>
      <c r="P708" s="63"/>
      <c r="Q708" s="25" t="s">
        <v>32</v>
      </c>
      <c r="R708" s="26" t="s">
        <v>33</v>
      </c>
      <c r="S708" s="27" t="s">
        <v>34</v>
      </c>
      <c r="T708" s="28" t="s">
        <v>35</v>
      </c>
      <c r="U708" s="29">
        <v>100</v>
      </c>
      <c r="V708" s="30" t="s">
        <v>332</v>
      </c>
      <c r="W708" s="31"/>
      <c r="X708" s="22">
        <v>12</v>
      </c>
      <c r="Y708" s="152"/>
      <c r="Z708" s="139" t="s">
        <v>2967</v>
      </c>
      <c r="AA708" s="155">
        <f>COUNTIF($Z$1:Z708,Z708)</f>
        <v>7</v>
      </c>
      <c r="AB708" s="83">
        <f t="shared" si="380"/>
        <v>16</v>
      </c>
      <c r="AC708" s="122" t="str">
        <f>VLOOKUP(Z708,'module list'!A:B,2,0)</f>
        <v>AI</v>
      </c>
      <c r="AD708" s="122"/>
      <c r="AE708" s="32"/>
      <c r="AF708" s="33" t="s">
        <v>37</v>
      </c>
      <c r="AG708" s="16" t="str">
        <f t="shared" ref="AG708:AG771" si="418">LEFT(Z708,6)</f>
        <v>12.1.8</v>
      </c>
      <c r="AH708" s="222" t="str">
        <f t="shared" si="416"/>
        <v>TT1152 wet FG clean. sod.hydr. to SB1100</v>
      </c>
      <c r="AI708" s="224"/>
      <c r="AJ708" s="16" t="str">
        <f t="shared" si="413"/>
        <v>TT1152</v>
      </c>
      <c r="AK708" s="16" t="str">
        <f t="shared" ref="AK708:AK771" si="419">LEFT(D708,3)</f>
        <v>P33</v>
      </c>
      <c r="AL708" s="16" t="str">
        <f t="shared" si="415"/>
        <v>TI</v>
      </c>
      <c r="AM708" s="16" t="str">
        <f t="shared" ref="AM708:AM771" si="420">MID(D708,LEN(AK708)+LEN(AL708)+1,4)</f>
        <v>1152</v>
      </c>
      <c r="AN708" s="16" t="str">
        <f t="shared" si="381"/>
        <v/>
      </c>
      <c r="AO708" s="16" t="str">
        <f t="shared" ref="AO708:AO771" si="421">IF(ISNUMBER(AP708),"_","")</f>
        <v/>
      </c>
      <c r="AP708" s="16" t="str">
        <f t="shared" ref="AP708:AP771" si="422">IFERROR(FIND("_",D708),"")</f>
        <v/>
      </c>
      <c r="AQ708" s="226"/>
      <c r="AR708" s="16" t="str">
        <f t="shared" ref="AR708:AR771" si="423">_xlfn.CONCAT(AK708:AO708,AQ708)</f>
        <v>P33TI1152</v>
      </c>
      <c r="AS708" s="16" t="str">
        <f t="shared" ref="AS708:AS771" si="424">IF(AR708=D708,"ok")</f>
        <v>ok</v>
      </c>
      <c r="AW708" s="16" t="str">
        <f t="shared" si="409"/>
        <v>0</v>
      </c>
      <c r="AX708" s="16">
        <f t="shared" si="410"/>
        <v>100</v>
      </c>
      <c r="AY708" s="16" t="str">
        <f t="shared" ref="AY708:AY771" si="425">V708</f>
        <v>°C</v>
      </c>
    </row>
    <row r="709" spans="1:51" ht="15" customHeight="1" x14ac:dyDescent="0.2">
      <c r="A709" s="16" t="str">
        <f t="shared" si="417"/>
        <v>ID-S01AP1030-00707</v>
      </c>
      <c r="B709" s="17">
        <v>707</v>
      </c>
      <c r="C709" s="17"/>
      <c r="D709" s="18" t="s">
        <v>1535</v>
      </c>
      <c r="E709" s="19" t="s">
        <v>1536</v>
      </c>
      <c r="F709" s="20"/>
      <c r="G709" s="21" t="s">
        <v>27</v>
      </c>
      <c r="H709" s="22" t="s">
        <v>28</v>
      </c>
      <c r="I709" s="23" t="s">
        <v>1537</v>
      </c>
      <c r="J709" s="22" t="s">
        <v>1538</v>
      </c>
      <c r="K709" s="22"/>
      <c r="L709" s="22" t="s">
        <v>31</v>
      </c>
      <c r="M709" s="23"/>
      <c r="N709" s="24"/>
      <c r="O709" s="63"/>
      <c r="P709" s="63"/>
      <c r="Q709" s="25" t="s">
        <v>42</v>
      </c>
      <c r="R709" s="26" t="s">
        <v>43</v>
      </c>
      <c r="S709" s="26" t="s">
        <v>44</v>
      </c>
      <c r="T709" s="26" t="s">
        <v>45</v>
      </c>
      <c r="U709" s="26" t="s">
        <v>46</v>
      </c>
      <c r="V709" s="34">
        <v>0</v>
      </c>
      <c r="W709" s="31"/>
      <c r="X709" s="22">
        <v>12</v>
      </c>
      <c r="Y709" s="152"/>
      <c r="Z709" s="139" t="s">
        <v>2923</v>
      </c>
      <c r="AA709" s="155">
        <f>COUNTIF($Z$1:Z709,Z709)</f>
        <v>16</v>
      </c>
      <c r="AB709" s="83">
        <f t="shared" ref="AB709:AB772" si="426">COUNTIF(Z:Z,Z709)</f>
        <v>26</v>
      </c>
      <c r="AC709" s="122" t="str">
        <f>VLOOKUP(Z709,'module list'!A:B,2,0)</f>
        <v>DI</v>
      </c>
      <c r="AD709" s="122"/>
      <c r="AE709" s="32"/>
      <c r="AF709" s="33" t="s">
        <v>37</v>
      </c>
      <c r="AG709" s="16" t="str">
        <f t="shared" si="418"/>
        <v>12.1.4</v>
      </c>
      <c r="AH709" s="222" t="str">
        <f t="shared" si="416"/>
        <v>FN1101 f.gas extr. - in remote</v>
      </c>
      <c r="AI709" s="224"/>
      <c r="AJ709" s="16" t="str">
        <f t="shared" si="413"/>
        <v>FN1101</v>
      </c>
      <c r="AK709" s="16" t="str">
        <f t="shared" si="419"/>
        <v>P35</v>
      </c>
      <c r="AL709" s="16" t="str">
        <f t="shared" si="415"/>
        <v>FN</v>
      </c>
      <c r="AM709" s="16" t="str">
        <f t="shared" si="420"/>
        <v>1101</v>
      </c>
      <c r="AO709" s="16" t="str">
        <f t="shared" si="421"/>
        <v>_</v>
      </c>
      <c r="AP709" s="16">
        <f t="shared" si="422"/>
        <v>10</v>
      </c>
      <c r="AQ709" s="16" t="str">
        <f t="shared" ref="AQ709:AQ718" si="427">RIGHT(D709,LEN(D709)-FIND("_",D709))</f>
        <v>YLRE</v>
      </c>
      <c r="AR709" s="16" t="str">
        <f t="shared" si="423"/>
        <v>P35FN1101_YLRE</v>
      </c>
      <c r="AS709" s="16" t="str">
        <f t="shared" si="424"/>
        <v>ok</v>
      </c>
      <c r="AW709" s="16" t="str">
        <f t="shared" si="409"/>
        <v/>
      </c>
      <c r="AX709" s="16" t="str">
        <f t="shared" si="410"/>
        <v/>
      </c>
      <c r="AY709" s="16">
        <f t="shared" si="425"/>
        <v>0</v>
      </c>
    </row>
    <row r="710" spans="1:51" ht="15" customHeight="1" x14ac:dyDescent="0.2">
      <c r="A710" s="16" t="str">
        <f t="shared" si="417"/>
        <v>ID-S01AP1030-00708</v>
      </c>
      <c r="B710" s="17">
        <v>708</v>
      </c>
      <c r="C710" s="17"/>
      <c r="D710" s="18" t="s">
        <v>1539</v>
      </c>
      <c r="E710" s="19" t="s">
        <v>1540</v>
      </c>
      <c r="F710" s="20"/>
      <c r="G710" s="21" t="s">
        <v>27</v>
      </c>
      <c r="H710" s="22" t="s">
        <v>28</v>
      </c>
      <c r="I710" s="23" t="s">
        <v>1537</v>
      </c>
      <c r="J710" s="22" t="s">
        <v>1538</v>
      </c>
      <c r="K710" s="22"/>
      <c r="L710" s="22" t="s">
        <v>31</v>
      </c>
      <c r="M710" s="23"/>
      <c r="N710" s="24"/>
      <c r="O710" s="63"/>
      <c r="P710" s="63"/>
      <c r="Q710" s="25" t="s">
        <v>42</v>
      </c>
      <c r="R710" s="26" t="s">
        <v>43</v>
      </c>
      <c r="S710" s="26" t="s">
        <v>44</v>
      </c>
      <c r="T710" s="26" t="s">
        <v>45</v>
      </c>
      <c r="U710" s="26" t="s">
        <v>46</v>
      </c>
      <c r="V710" s="34">
        <v>0</v>
      </c>
      <c r="W710" s="31"/>
      <c r="X710" s="22">
        <v>12</v>
      </c>
      <c r="Y710" s="152"/>
      <c r="Z710" s="139" t="s">
        <v>2923</v>
      </c>
      <c r="AA710" s="155">
        <f>COUNTIF($Z$1:Z710,Z710)</f>
        <v>17</v>
      </c>
      <c r="AB710" s="83">
        <f t="shared" si="426"/>
        <v>26</v>
      </c>
      <c r="AC710" s="122" t="str">
        <f>VLOOKUP(Z710,'module list'!A:B,2,0)</f>
        <v>DI</v>
      </c>
      <c r="AD710" s="122"/>
      <c r="AE710" s="32"/>
      <c r="AF710" s="33" t="s">
        <v>37</v>
      </c>
      <c r="AG710" s="16" t="str">
        <f t="shared" si="418"/>
        <v>12.1.4</v>
      </c>
      <c r="AH710" s="222" t="str">
        <f t="shared" si="416"/>
        <v>FN1101 f.gas extr. - in running</v>
      </c>
      <c r="AI710" s="224"/>
      <c r="AJ710" s="16" t="str">
        <f t="shared" si="413"/>
        <v>FN1101</v>
      </c>
      <c r="AK710" s="16" t="str">
        <f t="shared" si="419"/>
        <v>P35</v>
      </c>
      <c r="AL710" s="16" t="str">
        <f t="shared" si="415"/>
        <v>FN</v>
      </c>
      <c r="AM710" s="16" t="str">
        <f t="shared" si="420"/>
        <v>1101</v>
      </c>
      <c r="AO710" s="16" t="str">
        <f t="shared" si="421"/>
        <v>_</v>
      </c>
      <c r="AP710" s="16">
        <f t="shared" si="422"/>
        <v>10</v>
      </c>
      <c r="AQ710" s="16" t="str">
        <f t="shared" si="427"/>
        <v>YLH</v>
      </c>
      <c r="AR710" s="16" t="str">
        <f t="shared" si="423"/>
        <v>P35FN1101_YLH</v>
      </c>
      <c r="AS710" s="16" t="str">
        <f t="shared" si="424"/>
        <v>ok</v>
      </c>
      <c r="AW710" s="16" t="str">
        <f t="shared" si="409"/>
        <v/>
      </c>
      <c r="AX710" s="16" t="str">
        <f t="shared" si="410"/>
        <v/>
      </c>
      <c r="AY710" s="16">
        <f t="shared" si="425"/>
        <v>0</v>
      </c>
    </row>
    <row r="711" spans="1:51" ht="15" customHeight="1" x14ac:dyDescent="0.2">
      <c r="A711" s="16" t="str">
        <f t="shared" si="417"/>
        <v>ID-S01AP1030-00709</v>
      </c>
      <c r="B711" s="17">
        <v>709</v>
      </c>
      <c r="C711" s="17"/>
      <c r="D711" s="18" t="s">
        <v>1541</v>
      </c>
      <c r="E711" s="19" t="s">
        <v>1542</v>
      </c>
      <c r="F711" s="20"/>
      <c r="G711" s="21" t="s">
        <v>27</v>
      </c>
      <c r="H711" s="22" t="s">
        <v>28</v>
      </c>
      <c r="I711" s="23" t="s">
        <v>1537</v>
      </c>
      <c r="J711" s="22" t="s">
        <v>1538</v>
      </c>
      <c r="K711" s="22"/>
      <c r="L711" s="22" t="s">
        <v>31</v>
      </c>
      <c r="M711" s="23"/>
      <c r="N711" s="24"/>
      <c r="O711" s="63"/>
      <c r="P711" s="63"/>
      <c r="Q711" s="25" t="s">
        <v>42</v>
      </c>
      <c r="R711" s="26" t="s">
        <v>43</v>
      </c>
      <c r="S711" s="26" t="s">
        <v>51</v>
      </c>
      <c r="T711" s="26" t="s">
        <v>45</v>
      </c>
      <c r="U711" s="26" t="s">
        <v>46</v>
      </c>
      <c r="V711" s="34">
        <v>0</v>
      </c>
      <c r="W711" s="31"/>
      <c r="X711" s="22">
        <v>12</v>
      </c>
      <c r="Y711" s="152"/>
      <c r="Z711" s="139" t="s">
        <v>2923</v>
      </c>
      <c r="AA711" s="155">
        <f>COUNTIF($Z$1:Z711,Z711)</f>
        <v>18</v>
      </c>
      <c r="AB711" s="83">
        <f t="shared" si="426"/>
        <v>26</v>
      </c>
      <c r="AC711" s="122" t="str">
        <f>VLOOKUP(Z711,'module list'!A:B,2,0)</f>
        <v>DI</v>
      </c>
      <c r="AD711" s="122"/>
      <c r="AE711" s="32"/>
      <c r="AF711" s="33" t="s">
        <v>37</v>
      </c>
      <c r="AG711" s="16" t="str">
        <f t="shared" si="418"/>
        <v>12.1.4</v>
      </c>
      <c r="AH711" s="222" t="str">
        <f t="shared" si="416"/>
        <v>FN1101 f.gas extr. - gen.fault</v>
      </c>
      <c r="AI711" s="224"/>
      <c r="AJ711" s="16" t="str">
        <f t="shared" si="413"/>
        <v>FN1101</v>
      </c>
      <c r="AK711" s="16" t="str">
        <f t="shared" si="419"/>
        <v>P35</v>
      </c>
      <c r="AL711" s="16" t="str">
        <f t="shared" si="415"/>
        <v>FN</v>
      </c>
      <c r="AM711" s="16" t="str">
        <f t="shared" si="420"/>
        <v>1101</v>
      </c>
      <c r="AO711" s="16" t="str">
        <f t="shared" si="421"/>
        <v>_</v>
      </c>
      <c r="AP711" s="16">
        <f t="shared" si="422"/>
        <v>10</v>
      </c>
      <c r="AQ711" s="16" t="str">
        <f t="shared" si="427"/>
        <v>YS</v>
      </c>
      <c r="AR711" s="16" t="str">
        <f t="shared" si="423"/>
        <v>P35FN1101_YS</v>
      </c>
      <c r="AS711" s="16" t="str">
        <f t="shared" si="424"/>
        <v>ok</v>
      </c>
      <c r="AW711" s="16" t="str">
        <f t="shared" si="409"/>
        <v/>
      </c>
      <c r="AX711" s="16" t="str">
        <f t="shared" si="410"/>
        <v/>
      </c>
      <c r="AY711" s="16">
        <f t="shared" si="425"/>
        <v>0</v>
      </c>
    </row>
    <row r="712" spans="1:51" ht="15" customHeight="1" x14ac:dyDescent="0.2">
      <c r="A712" s="16" t="str">
        <f t="shared" si="417"/>
        <v>ID-S01AP1030-00710</v>
      </c>
      <c r="B712" s="17">
        <v>710</v>
      </c>
      <c r="C712" s="17"/>
      <c r="D712" s="18" t="s">
        <v>1543</v>
      </c>
      <c r="E712" s="19" t="s">
        <v>1544</v>
      </c>
      <c r="F712" s="20"/>
      <c r="G712" s="21" t="s">
        <v>27</v>
      </c>
      <c r="H712" s="22" t="s">
        <v>28</v>
      </c>
      <c r="I712" s="23" t="s">
        <v>1537</v>
      </c>
      <c r="J712" s="22" t="s">
        <v>1538</v>
      </c>
      <c r="K712" s="22"/>
      <c r="L712" s="22" t="s">
        <v>31</v>
      </c>
      <c r="M712" s="23"/>
      <c r="N712" s="24"/>
      <c r="O712" s="63"/>
      <c r="P712" s="63"/>
      <c r="Q712" s="25" t="s">
        <v>42</v>
      </c>
      <c r="R712" s="26" t="s">
        <v>43</v>
      </c>
      <c r="S712" s="26" t="s">
        <v>51</v>
      </c>
      <c r="T712" s="26" t="s">
        <v>45</v>
      </c>
      <c r="U712" s="26" t="s">
        <v>46</v>
      </c>
      <c r="V712" s="34">
        <v>0</v>
      </c>
      <c r="W712" s="31"/>
      <c r="X712" s="22">
        <v>12</v>
      </c>
      <c r="Y712" s="152"/>
      <c r="Z712" s="139" t="s">
        <v>2923</v>
      </c>
      <c r="AA712" s="155">
        <f>COUNTIF($Z$1:Z712,Z712)</f>
        <v>19</v>
      </c>
      <c r="AB712" s="83">
        <f t="shared" si="426"/>
        <v>26</v>
      </c>
      <c r="AC712" s="122" t="str">
        <f>VLOOKUP(Z712,'module list'!A:B,2,0)</f>
        <v>DI</v>
      </c>
      <c r="AD712" s="122"/>
      <c r="AE712" s="32"/>
      <c r="AF712" s="33" t="s">
        <v>37</v>
      </c>
      <c r="AG712" s="16" t="str">
        <f t="shared" si="418"/>
        <v>12.1.4</v>
      </c>
      <c r="AH712" s="222" t="str">
        <f t="shared" si="416"/>
        <v>FN1101 f.gas extr. - supply fault</v>
      </c>
      <c r="AI712" s="224"/>
      <c r="AJ712" s="16" t="str">
        <f t="shared" si="413"/>
        <v>FN1101</v>
      </c>
      <c r="AK712" s="16" t="str">
        <f t="shared" si="419"/>
        <v>P35</v>
      </c>
      <c r="AL712" s="16" t="str">
        <f t="shared" si="415"/>
        <v>FN</v>
      </c>
      <c r="AM712" s="16" t="str">
        <f t="shared" si="420"/>
        <v>1101</v>
      </c>
      <c r="AO712" s="16" t="str">
        <f t="shared" si="421"/>
        <v>_</v>
      </c>
      <c r="AP712" s="16">
        <f t="shared" si="422"/>
        <v>10</v>
      </c>
      <c r="AQ712" s="16" t="str">
        <f t="shared" si="427"/>
        <v>YSG</v>
      </c>
      <c r="AR712" s="16" t="str">
        <f t="shared" si="423"/>
        <v>P35FN1101_YSG</v>
      </c>
      <c r="AS712" s="16" t="str">
        <f t="shared" si="424"/>
        <v>ok</v>
      </c>
      <c r="AW712" s="16" t="str">
        <f t="shared" si="409"/>
        <v/>
      </c>
      <c r="AX712" s="16" t="str">
        <f t="shared" si="410"/>
        <v/>
      </c>
      <c r="AY712" s="16">
        <f t="shared" si="425"/>
        <v>0</v>
      </c>
    </row>
    <row r="713" spans="1:51" ht="15" customHeight="1" x14ac:dyDescent="0.2">
      <c r="A713" s="16" t="str">
        <f t="shared" si="417"/>
        <v>ID-S01AP1030-00711</v>
      </c>
      <c r="B713" s="17">
        <v>711</v>
      </c>
      <c r="C713" s="17"/>
      <c r="D713" s="18" t="s">
        <v>1545</v>
      </c>
      <c r="E713" s="19" t="s">
        <v>1546</v>
      </c>
      <c r="F713" s="20"/>
      <c r="G713" s="21" t="s">
        <v>27</v>
      </c>
      <c r="H713" s="22" t="s">
        <v>28</v>
      </c>
      <c r="I713" s="23" t="s">
        <v>1537</v>
      </c>
      <c r="J713" s="22" t="s">
        <v>1538</v>
      </c>
      <c r="K713" s="22"/>
      <c r="L713" s="22" t="s">
        <v>31</v>
      </c>
      <c r="M713" s="23"/>
      <c r="N713" s="24"/>
      <c r="O713" s="63"/>
      <c r="P713" s="63"/>
      <c r="Q713" s="25" t="s">
        <v>54</v>
      </c>
      <c r="R713" s="26" t="s">
        <v>55</v>
      </c>
      <c r="S713" s="26" t="s">
        <v>44</v>
      </c>
      <c r="T713" s="26" t="s">
        <v>56</v>
      </c>
      <c r="U713" s="26" t="s">
        <v>57</v>
      </c>
      <c r="V713" s="34">
        <v>0</v>
      </c>
      <c r="W713" s="31"/>
      <c r="X713" s="22">
        <v>12</v>
      </c>
      <c r="Y713" s="152"/>
      <c r="Z713" s="139" t="s">
        <v>2946</v>
      </c>
      <c r="AA713" s="155">
        <f>COUNTIF($Z$1:Z713,Z713)</f>
        <v>3</v>
      </c>
      <c r="AB713" s="83">
        <f t="shared" si="426"/>
        <v>24</v>
      </c>
      <c r="AC713" s="122" t="str">
        <f>VLOOKUP(Z713,'module list'!A:B,2,0)</f>
        <v>DO</v>
      </c>
      <c r="AD713" s="122"/>
      <c r="AE713" s="32"/>
      <c r="AF713" s="33" t="s">
        <v>37</v>
      </c>
      <c r="AG713" s="16" t="str">
        <f t="shared" si="418"/>
        <v>12.1.3</v>
      </c>
      <c r="AH713" s="222" t="str">
        <f t="shared" si="416"/>
        <v>FN1101 f.gas extr. - start/stop</v>
      </c>
      <c r="AI713" s="224"/>
      <c r="AJ713" s="16" t="str">
        <f t="shared" si="413"/>
        <v>FN1101</v>
      </c>
      <c r="AK713" s="16" t="str">
        <f t="shared" si="419"/>
        <v>P35</v>
      </c>
      <c r="AL713" s="16" t="str">
        <f t="shared" si="415"/>
        <v>FN</v>
      </c>
      <c r="AM713" s="16" t="str">
        <f t="shared" si="420"/>
        <v>1101</v>
      </c>
      <c r="AO713" s="16" t="str">
        <f t="shared" si="421"/>
        <v>_</v>
      </c>
      <c r="AP713" s="16">
        <f t="shared" si="422"/>
        <v>10</v>
      </c>
      <c r="AQ713" s="16" t="str">
        <f t="shared" si="427"/>
        <v>HSH</v>
      </c>
      <c r="AR713" s="16" t="str">
        <f t="shared" si="423"/>
        <v>P35FN1101_HSH</v>
      </c>
      <c r="AS713" s="16" t="str">
        <f t="shared" si="424"/>
        <v>ok</v>
      </c>
      <c r="AW713" s="16" t="str">
        <f t="shared" si="409"/>
        <v/>
      </c>
      <c r="AX713" s="16" t="str">
        <f t="shared" si="410"/>
        <v/>
      </c>
      <c r="AY713" s="16">
        <f t="shared" si="425"/>
        <v>0</v>
      </c>
    </row>
    <row r="714" spans="1:51" ht="15" customHeight="1" x14ac:dyDescent="0.2">
      <c r="A714" s="16" t="str">
        <f t="shared" si="417"/>
        <v>ID-S01AP1030-00712</v>
      </c>
      <c r="B714" s="17">
        <v>712</v>
      </c>
      <c r="C714" s="17"/>
      <c r="D714" s="18" t="s">
        <v>1547</v>
      </c>
      <c r="E714" s="19" t="s">
        <v>1548</v>
      </c>
      <c r="F714" s="20"/>
      <c r="G714" s="21" t="s">
        <v>27</v>
      </c>
      <c r="H714" s="22" t="s">
        <v>28</v>
      </c>
      <c r="I714" s="23" t="s">
        <v>1537</v>
      </c>
      <c r="J714" s="22" t="s">
        <v>1538</v>
      </c>
      <c r="K714" s="22"/>
      <c r="L714" s="22" t="s">
        <v>31</v>
      </c>
      <c r="M714" s="23"/>
      <c r="N714" s="24"/>
      <c r="O714" s="63"/>
      <c r="P714" s="63"/>
      <c r="Q714" s="25" t="s">
        <v>475</v>
      </c>
      <c r="R714" s="26" t="s">
        <v>55</v>
      </c>
      <c r="S714" s="26" t="s">
        <v>51</v>
      </c>
      <c r="T714" s="26" t="s">
        <v>56</v>
      </c>
      <c r="U714" s="26" t="s">
        <v>1549</v>
      </c>
      <c r="V714" s="34">
        <v>0</v>
      </c>
      <c r="W714" s="31"/>
      <c r="X714" s="22">
        <v>31</v>
      </c>
      <c r="Y714" s="152"/>
      <c r="Z714" s="159"/>
      <c r="AA714" s="155">
        <f>COUNTIF($Z$1:Z714,Z714)</f>
        <v>0</v>
      </c>
      <c r="AB714" s="83">
        <f t="shared" si="426"/>
        <v>0</v>
      </c>
      <c r="AC714" s="122" t="e">
        <f>VLOOKUP(Z714,'module list'!A:B,2,0)</f>
        <v>#N/A</v>
      </c>
      <c r="AD714" s="122"/>
      <c r="AE714" s="32"/>
      <c r="AF714" s="33" t="s">
        <v>476</v>
      </c>
      <c r="AG714" s="16" t="str">
        <f t="shared" si="418"/>
        <v/>
      </c>
      <c r="AH714" s="222" t="str">
        <f t="shared" si="416"/>
        <v>FN1101 f.gas extr. - interlock</v>
      </c>
      <c r="AI714" s="224"/>
      <c r="AJ714" s="16" t="str">
        <f t="shared" si="413"/>
        <v>FN1101</v>
      </c>
      <c r="AK714" s="16" t="str">
        <f t="shared" si="419"/>
        <v>P35</v>
      </c>
      <c r="AL714" s="16" t="str">
        <f t="shared" si="415"/>
        <v>FN</v>
      </c>
      <c r="AM714" s="16" t="str">
        <f t="shared" si="420"/>
        <v>1101</v>
      </c>
      <c r="AO714" s="16" t="str">
        <f t="shared" si="421"/>
        <v>_</v>
      </c>
      <c r="AP714" s="16">
        <f t="shared" si="422"/>
        <v>10</v>
      </c>
      <c r="AQ714" s="16" t="str">
        <f t="shared" si="427"/>
        <v>HSK</v>
      </c>
      <c r="AR714" s="16" t="str">
        <f t="shared" si="423"/>
        <v>P35FN1101_HSK</v>
      </c>
      <c r="AS714" s="16" t="str">
        <f t="shared" si="424"/>
        <v>ok</v>
      </c>
      <c r="AW714" s="16" t="str">
        <f t="shared" si="409"/>
        <v/>
      </c>
      <c r="AX714" s="16" t="str">
        <f t="shared" si="410"/>
        <v/>
      </c>
      <c r="AY714" s="16">
        <f t="shared" si="425"/>
        <v>0</v>
      </c>
    </row>
    <row r="715" spans="1:51" ht="15" customHeight="1" x14ac:dyDescent="0.2">
      <c r="A715" s="16" t="str">
        <f t="shared" si="417"/>
        <v>ID-S01AP1030-00713</v>
      </c>
      <c r="B715" s="17">
        <v>713</v>
      </c>
      <c r="C715" s="17"/>
      <c r="D715" s="18" t="s">
        <v>1550</v>
      </c>
      <c r="E715" s="19" t="s">
        <v>1551</v>
      </c>
      <c r="F715" s="20"/>
      <c r="G715" s="21" t="s">
        <v>27</v>
      </c>
      <c r="H715" s="22" t="s">
        <v>28</v>
      </c>
      <c r="I715" s="23" t="s">
        <v>1537</v>
      </c>
      <c r="J715" s="22" t="s">
        <v>1538</v>
      </c>
      <c r="K715" s="22"/>
      <c r="L715" s="22" t="s">
        <v>31</v>
      </c>
      <c r="M715" s="23"/>
      <c r="N715" s="24"/>
      <c r="O715" s="63"/>
      <c r="P715" s="63"/>
      <c r="Q715" s="25" t="s">
        <v>32</v>
      </c>
      <c r="R715" s="26" t="s">
        <v>292</v>
      </c>
      <c r="S715" s="26">
        <v>0</v>
      </c>
      <c r="T715" s="26" t="s">
        <v>170</v>
      </c>
      <c r="U715" s="26">
        <v>100</v>
      </c>
      <c r="V715" s="34" t="s">
        <v>171</v>
      </c>
      <c r="W715" s="31"/>
      <c r="X715" s="22">
        <v>12</v>
      </c>
      <c r="Y715" s="152"/>
      <c r="Z715" s="139" t="s">
        <v>2968</v>
      </c>
      <c r="AA715" s="155">
        <f>COUNTIF($Z$1:Z715,Z715)</f>
        <v>13</v>
      </c>
      <c r="AB715" s="83">
        <f t="shared" si="426"/>
        <v>14</v>
      </c>
      <c r="AC715" s="122" t="str">
        <f>VLOOKUP(Z715,'module list'!A:B,2,0)</f>
        <v>AI</v>
      </c>
      <c r="AD715" s="122"/>
      <c r="AE715" s="32"/>
      <c r="AF715" s="78" t="s">
        <v>2919</v>
      </c>
      <c r="AG715" s="16" t="str">
        <f t="shared" si="418"/>
        <v>12.1.1</v>
      </c>
      <c r="AH715" s="222" t="str">
        <f t="shared" si="416"/>
        <v>FN1101 f.gas extr. - speed</v>
      </c>
      <c r="AI715" s="224"/>
      <c r="AJ715" s="16" t="str">
        <f t="shared" si="413"/>
        <v>FN1101</v>
      </c>
      <c r="AK715" s="16" t="str">
        <f t="shared" si="419"/>
        <v>P35</v>
      </c>
      <c r="AL715" s="16" t="str">
        <f t="shared" si="415"/>
        <v>FN</v>
      </c>
      <c r="AM715" s="16" t="str">
        <f t="shared" si="420"/>
        <v>1101</v>
      </c>
      <c r="AO715" s="16" t="str">
        <f t="shared" si="421"/>
        <v>_</v>
      </c>
      <c r="AP715" s="16">
        <f t="shared" si="422"/>
        <v>10</v>
      </c>
      <c r="AQ715" s="16" t="str">
        <f t="shared" si="427"/>
        <v>SI</v>
      </c>
      <c r="AR715" s="16" t="str">
        <f t="shared" si="423"/>
        <v>P35FN1101_SI</v>
      </c>
      <c r="AS715" s="16" t="str">
        <f t="shared" si="424"/>
        <v>ok</v>
      </c>
      <c r="AW715" s="16">
        <f t="shared" si="409"/>
        <v>0</v>
      </c>
      <c r="AX715" s="16">
        <f t="shared" si="410"/>
        <v>100</v>
      </c>
      <c r="AY715" s="16" t="str">
        <f t="shared" si="425"/>
        <v>%</v>
      </c>
    </row>
    <row r="716" spans="1:51" ht="15" customHeight="1" x14ac:dyDescent="0.2">
      <c r="A716" s="16" t="str">
        <f t="shared" si="417"/>
        <v>ID-S01AP1030-00714</v>
      </c>
      <c r="B716" s="17">
        <v>714</v>
      </c>
      <c r="C716" s="17"/>
      <c r="D716" s="18" t="s">
        <v>1552</v>
      </c>
      <c r="E716" s="19" t="s">
        <v>1553</v>
      </c>
      <c r="F716" s="20"/>
      <c r="G716" s="21" t="s">
        <v>27</v>
      </c>
      <c r="H716" s="22" t="s">
        <v>28</v>
      </c>
      <c r="I716" s="23" t="s">
        <v>1537</v>
      </c>
      <c r="J716" s="22" t="s">
        <v>1538</v>
      </c>
      <c r="K716" s="22"/>
      <c r="L716" s="22" t="s">
        <v>31</v>
      </c>
      <c r="M716" s="23"/>
      <c r="N716" s="24"/>
      <c r="O716" s="63"/>
      <c r="P716" s="63"/>
      <c r="Q716" s="25" t="s">
        <v>32</v>
      </c>
      <c r="R716" s="26" t="s">
        <v>292</v>
      </c>
      <c r="S716" s="26" t="s">
        <v>296</v>
      </c>
      <c r="T716" s="26" t="s">
        <v>170</v>
      </c>
      <c r="U716" s="26" t="s">
        <v>296</v>
      </c>
      <c r="V716" s="34" t="s">
        <v>297</v>
      </c>
      <c r="W716" s="31"/>
      <c r="X716" s="22">
        <v>12</v>
      </c>
      <c r="Y716" s="152"/>
      <c r="Z716" s="139" t="s">
        <v>2968</v>
      </c>
      <c r="AA716" s="155">
        <f>COUNTIF($Z$1:Z716,Z716)</f>
        <v>14</v>
      </c>
      <c r="AB716" s="83">
        <f t="shared" si="426"/>
        <v>14</v>
      </c>
      <c r="AC716" s="122" t="str">
        <f>VLOOKUP(Z716,'module list'!A:B,2,0)</f>
        <v>AI</v>
      </c>
      <c r="AD716" s="122"/>
      <c r="AE716" s="32"/>
      <c r="AF716" s="78" t="s">
        <v>2919</v>
      </c>
      <c r="AG716" s="16" t="str">
        <f t="shared" si="418"/>
        <v>12.1.1</v>
      </c>
      <c r="AH716" s="222" t="str">
        <f t="shared" si="416"/>
        <v>FN1101 f.gas extr. - current</v>
      </c>
      <c r="AI716" s="224"/>
      <c r="AJ716" s="16" t="str">
        <f t="shared" si="413"/>
        <v>FN1101</v>
      </c>
      <c r="AK716" s="16" t="str">
        <f t="shared" si="419"/>
        <v>P35</v>
      </c>
      <c r="AL716" s="16" t="str">
        <f t="shared" si="415"/>
        <v>FN</v>
      </c>
      <c r="AM716" s="16" t="str">
        <f t="shared" si="420"/>
        <v>1101</v>
      </c>
      <c r="AO716" s="16" t="str">
        <f t="shared" si="421"/>
        <v>_</v>
      </c>
      <c r="AP716" s="16">
        <f t="shared" si="422"/>
        <v>10</v>
      </c>
      <c r="AQ716" s="16" t="str">
        <f t="shared" si="427"/>
        <v>II</v>
      </c>
      <c r="AR716" s="16" t="str">
        <f t="shared" si="423"/>
        <v>P35FN1101_II</v>
      </c>
      <c r="AS716" s="16" t="str">
        <f t="shared" si="424"/>
        <v>ok</v>
      </c>
      <c r="AW716" s="16" t="str">
        <f t="shared" si="409"/>
        <v>xxx</v>
      </c>
      <c r="AX716" s="16" t="str">
        <f t="shared" si="410"/>
        <v>xxx</v>
      </c>
      <c r="AY716" s="16" t="str">
        <f t="shared" si="425"/>
        <v>A</v>
      </c>
    </row>
    <row r="717" spans="1:51" ht="15" customHeight="1" x14ac:dyDescent="0.2">
      <c r="A717" s="16" t="str">
        <f t="shared" si="417"/>
        <v>ID-S01AP1030-00715</v>
      </c>
      <c r="B717" s="17">
        <v>715</v>
      </c>
      <c r="C717" s="17"/>
      <c r="D717" s="18" t="s">
        <v>1554</v>
      </c>
      <c r="E717" s="19" t="s">
        <v>1555</v>
      </c>
      <c r="F717" s="20"/>
      <c r="G717" s="21" t="s">
        <v>27</v>
      </c>
      <c r="H717" s="22" t="s">
        <v>28</v>
      </c>
      <c r="I717" s="23" t="s">
        <v>1537</v>
      </c>
      <c r="J717" s="22" t="s">
        <v>1538</v>
      </c>
      <c r="K717" s="22"/>
      <c r="L717" s="22" t="s">
        <v>31</v>
      </c>
      <c r="M717" s="23"/>
      <c r="N717" s="24"/>
      <c r="O717" s="63"/>
      <c r="P717" s="63"/>
      <c r="Q717" s="25" t="s">
        <v>168</v>
      </c>
      <c r="R717" s="26" t="s">
        <v>169</v>
      </c>
      <c r="S717" s="26">
        <v>0</v>
      </c>
      <c r="T717" s="26" t="s">
        <v>170</v>
      </c>
      <c r="U717" s="26">
        <v>100</v>
      </c>
      <c r="V717" s="34" t="s">
        <v>171</v>
      </c>
      <c r="W717" s="31"/>
      <c r="X717" s="22">
        <v>12</v>
      </c>
      <c r="Y717" s="152"/>
      <c r="Z717" s="139" t="s">
        <v>2976</v>
      </c>
      <c r="AA717" s="155">
        <f>COUNTIF($Z$1:Z717,Z717)</f>
        <v>8</v>
      </c>
      <c r="AB717" s="83">
        <f t="shared" si="426"/>
        <v>8</v>
      </c>
      <c r="AC717" s="122" t="str">
        <f>VLOOKUP(Z717,'module list'!A:B,2,0)</f>
        <v>AO</v>
      </c>
      <c r="AD717" s="122"/>
      <c r="AE717" s="32"/>
      <c r="AF717" s="33" t="s">
        <v>37</v>
      </c>
      <c r="AG717" s="16" t="str">
        <f t="shared" si="418"/>
        <v>12.1.1</v>
      </c>
      <c r="AH717" s="222" t="str">
        <f t="shared" si="416"/>
        <v>FN1101 f.gas extr. - req.speed</v>
      </c>
      <c r="AI717" s="224"/>
      <c r="AJ717" s="16" t="str">
        <f t="shared" si="413"/>
        <v>FN1101</v>
      </c>
      <c r="AK717" s="16" t="str">
        <f t="shared" si="419"/>
        <v>P35</v>
      </c>
      <c r="AL717" s="16" t="str">
        <f t="shared" si="415"/>
        <v>FN</v>
      </c>
      <c r="AM717" s="16" t="str">
        <f t="shared" si="420"/>
        <v>1101</v>
      </c>
      <c r="AO717" s="16" t="str">
        <f t="shared" si="421"/>
        <v>_</v>
      </c>
      <c r="AP717" s="16">
        <f t="shared" si="422"/>
        <v>10</v>
      </c>
      <c r="AQ717" s="16" t="str">
        <f t="shared" si="427"/>
        <v>SY</v>
      </c>
      <c r="AR717" s="16" t="str">
        <f t="shared" si="423"/>
        <v>P35FN1101_SY</v>
      </c>
      <c r="AS717" s="16" t="str">
        <f t="shared" si="424"/>
        <v>ok</v>
      </c>
      <c r="AW717" s="16">
        <f t="shared" si="409"/>
        <v>0</v>
      </c>
      <c r="AX717" s="16" t="str">
        <f t="shared" si="410"/>
        <v/>
      </c>
      <c r="AY717" s="16" t="str">
        <f t="shared" si="425"/>
        <v>%</v>
      </c>
    </row>
    <row r="718" spans="1:51" ht="15" customHeight="1" x14ac:dyDescent="0.2">
      <c r="A718" s="16" t="str">
        <f t="shared" si="417"/>
        <v>ID-S01AP1030-00716</v>
      </c>
      <c r="B718" s="17">
        <v>716</v>
      </c>
      <c r="C718" s="17"/>
      <c r="D718" s="18" t="s">
        <v>1556</v>
      </c>
      <c r="E718" s="19" t="s">
        <v>1557</v>
      </c>
      <c r="F718" s="20"/>
      <c r="G718" s="21" t="s">
        <v>27</v>
      </c>
      <c r="H718" s="22" t="s">
        <v>28</v>
      </c>
      <c r="I718" s="23" t="s">
        <v>1537</v>
      </c>
      <c r="J718" s="22" t="s">
        <v>1558</v>
      </c>
      <c r="K718" s="22"/>
      <c r="L718" s="22" t="s">
        <v>31</v>
      </c>
      <c r="M718" s="23"/>
      <c r="N718" s="24"/>
      <c r="O718" s="63"/>
      <c r="P718" s="63"/>
      <c r="Q718" s="25" t="s">
        <v>168</v>
      </c>
      <c r="R718" s="26" t="s">
        <v>169</v>
      </c>
      <c r="S718" s="26">
        <v>0</v>
      </c>
      <c r="T718" s="26" t="s">
        <v>170</v>
      </c>
      <c r="U718" s="26">
        <v>100</v>
      </c>
      <c r="V718" s="34" t="s">
        <v>1559</v>
      </c>
      <c r="W718" s="31"/>
      <c r="X718" s="22">
        <v>12</v>
      </c>
      <c r="Y718" s="152"/>
      <c r="Z718" s="139" t="s">
        <v>2981</v>
      </c>
      <c r="AA718" s="155">
        <f>COUNTIF($Z$1:Z718,Z718)</f>
        <v>5</v>
      </c>
      <c r="AB718" s="83">
        <f t="shared" si="426"/>
        <v>7</v>
      </c>
      <c r="AC718" s="122" t="str">
        <f>VLOOKUP(Z718,'module list'!A:B,2,0)</f>
        <v>AO</v>
      </c>
      <c r="AD718" s="122"/>
      <c r="AE718" s="32"/>
      <c r="AF718" s="33" t="s">
        <v>1560</v>
      </c>
      <c r="AG718" s="16" t="str">
        <f t="shared" si="418"/>
        <v>12.1.6</v>
      </c>
      <c r="AH718" s="222" t="str">
        <f t="shared" si="416"/>
        <v>ST1101 f.gas extr. FN1101</v>
      </c>
      <c r="AI718" s="224"/>
      <c r="AJ718" s="16" t="str">
        <f t="shared" si="413"/>
        <v>ST1101</v>
      </c>
      <c r="AK718" s="16" t="str">
        <f t="shared" si="419"/>
        <v>P35</v>
      </c>
      <c r="AL718" s="16" t="str">
        <f t="shared" si="415"/>
        <v>FN</v>
      </c>
      <c r="AM718" s="16" t="str">
        <f t="shared" si="420"/>
        <v>1101</v>
      </c>
      <c r="AO718" s="16" t="str">
        <f t="shared" si="421"/>
        <v>_</v>
      </c>
      <c r="AP718" s="16">
        <f t="shared" si="422"/>
        <v>10</v>
      </c>
      <c r="AQ718" s="16" t="str">
        <f t="shared" si="427"/>
        <v>ST</v>
      </c>
      <c r="AR718" s="16" t="str">
        <f t="shared" si="423"/>
        <v>P35FN1101_ST</v>
      </c>
      <c r="AS718" s="16" t="str">
        <f t="shared" si="424"/>
        <v>ok</v>
      </c>
      <c r="AW718" s="16">
        <f t="shared" si="409"/>
        <v>0</v>
      </c>
      <c r="AX718" s="16" t="str">
        <f t="shared" si="410"/>
        <v/>
      </c>
      <c r="AY718" s="16" t="str">
        <f t="shared" si="425"/>
        <v>RPM</v>
      </c>
    </row>
    <row r="719" spans="1:51" ht="15" customHeight="1" x14ac:dyDescent="0.2">
      <c r="A719" s="16" t="str">
        <f t="shared" si="417"/>
        <v>ID-S01AP1030-00717</v>
      </c>
      <c r="B719" s="17">
        <v>717</v>
      </c>
      <c r="C719" s="17"/>
      <c r="D719" s="18" t="s">
        <v>1561</v>
      </c>
      <c r="E719" s="19" t="s">
        <v>1562</v>
      </c>
      <c r="F719" s="20"/>
      <c r="G719" s="21" t="s">
        <v>27</v>
      </c>
      <c r="H719" s="22" t="s">
        <v>28</v>
      </c>
      <c r="I719" s="23" t="s">
        <v>1537</v>
      </c>
      <c r="J719" s="22" t="s">
        <v>1563</v>
      </c>
      <c r="K719" s="22"/>
      <c r="L719" s="22" t="s">
        <v>31</v>
      </c>
      <c r="M719" s="23"/>
      <c r="N719" s="24"/>
      <c r="O719" s="63"/>
      <c r="P719" s="63"/>
      <c r="Q719" s="25" t="s">
        <v>32</v>
      </c>
      <c r="R719" s="26" t="s">
        <v>33</v>
      </c>
      <c r="S719" s="27" t="s">
        <v>34</v>
      </c>
      <c r="T719" s="28" t="s">
        <v>35</v>
      </c>
      <c r="U719" s="29">
        <v>100</v>
      </c>
      <c r="V719" s="30" t="s">
        <v>171</v>
      </c>
      <c r="W719" s="31"/>
      <c r="X719" s="22">
        <v>12</v>
      </c>
      <c r="Y719" s="152"/>
      <c r="Z719" s="139" t="s">
        <v>2967</v>
      </c>
      <c r="AA719" s="155">
        <f>COUNTIF($Z$1:Z719,Z719)</f>
        <v>8</v>
      </c>
      <c r="AB719" s="83">
        <f t="shared" si="426"/>
        <v>16</v>
      </c>
      <c r="AC719" s="122" t="str">
        <f>VLOOKUP(Z719,'module list'!A:B,2,0)</f>
        <v>AI</v>
      </c>
      <c r="AD719" s="122"/>
      <c r="AE719" s="32"/>
      <c r="AF719" s="33" t="s">
        <v>37</v>
      </c>
      <c r="AG719" s="16" t="str">
        <f t="shared" si="418"/>
        <v>12.1.8</v>
      </c>
      <c r="AH719" s="222" t="str">
        <f t="shared" si="416"/>
        <v>LT1202 f.gas extr. moist PRV1200</v>
      </c>
      <c r="AI719" s="224"/>
      <c r="AJ719" s="16" t="str">
        <f t="shared" si="413"/>
        <v>LT1202</v>
      </c>
      <c r="AK719" s="16" t="str">
        <f t="shared" si="419"/>
        <v>P35</v>
      </c>
      <c r="AL719" s="16" t="str">
        <f t="shared" si="415"/>
        <v>LI</v>
      </c>
      <c r="AM719" s="16" t="str">
        <f t="shared" si="420"/>
        <v>1202</v>
      </c>
      <c r="AN719" s="16" t="str">
        <f t="shared" ref="AN719:AN750" si="428">MID(D719,10,1)</f>
        <v/>
      </c>
      <c r="AO719" s="16" t="str">
        <f t="shared" si="421"/>
        <v/>
      </c>
      <c r="AP719" s="16" t="str">
        <f t="shared" si="422"/>
        <v/>
      </c>
      <c r="AQ719" s="226"/>
      <c r="AR719" s="16" t="str">
        <f t="shared" si="423"/>
        <v>P35LI1202</v>
      </c>
      <c r="AS719" s="16" t="str">
        <f t="shared" si="424"/>
        <v>ok</v>
      </c>
      <c r="AW719" s="16" t="str">
        <f t="shared" si="409"/>
        <v>0</v>
      </c>
      <c r="AX719" s="16">
        <f t="shared" si="410"/>
        <v>100</v>
      </c>
      <c r="AY719" s="16" t="str">
        <f t="shared" si="425"/>
        <v>%</v>
      </c>
    </row>
    <row r="720" spans="1:51" ht="15" customHeight="1" x14ac:dyDescent="0.2">
      <c r="A720" s="16" t="str">
        <f t="shared" si="417"/>
        <v>ID-S01AP1030-00718</v>
      </c>
      <c r="B720" s="17">
        <v>718</v>
      </c>
      <c r="C720" s="17"/>
      <c r="D720" s="18" t="s">
        <v>1564</v>
      </c>
      <c r="E720" s="19" t="s">
        <v>1565</v>
      </c>
      <c r="F720" s="20"/>
      <c r="G720" s="21" t="s">
        <v>27</v>
      </c>
      <c r="H720" s="22" t="s">
        <v>28</v>
      </c>
      <c r="I720" s="23" t="s">
        <v>1537</v>
      </c>
      <c r="J720" s="22" t="s">
        <v>1566</v>
      </c>
      <c r="K720" s="22"/>
      <c r="L720" s="22" t="s">
        <v>31</v>
      </c>
      <c r="M720" s="23"/>
      <c r="N720" s="24"/>
      <c r="O720" s="63"/>
      <c r="P720" s="63"/>
      <c r="Q720" s="25" t="s">
        <v>42</v>
      </c>
      <c r="R720" s="26" t="s">
        <v>43</v>
      </c>
      <c r="S720" s="26" t="s">
        <v>44</v>
      </c>
      <c r="T720" s="26" t="s">
        <v>45</v>
      </c>
      <c r="U720" s="26" t="s">
        <v>46</v>
      </c>
      <c r="V720" s="34">
        <v>0</v>
      </c>
      <c r="W720" s="31"/>
      <c r="X720" s="22">
        <v>12</v>
      </c>
      <c r="Y720" s="152"/>
      <c r="Z720" s="139" t="s">
        <v>2943</v>
      </c>
      <c r="AA720" s="155">
        <f>COUNTIF($Z$1:Z720,Z720)</f>
        <v>7</v>
      </c>
      <c r="AB720" s="83">
        <f t="shared" si="426"/>
        <v>17</v>
      </c>
      <c r="AC720" s="122" t="str">
        <f>VLOOKUP(Z720,'module list'!A:B,2,0)</f>
        <v>DI</v>
      </c>
      <c r="AD720" s="122"/>
      <c r="AE720" s="32"/>
      <c r="AF720" s="33" t="s">
        <v>37</v>
      </c>
      <c r="AG720" s="16" t="str">
        <f t="shared" si="418"/>
        <v>12.1.8</v>
      </c>
      <c r="AH720" s="222" t="str">
        <f t="shared" si="416"/>
        <v>LV1202 f.gas extr. moist outlet PRV1200 - closed</v>
      </c>
      <c r="AI720" s="224"/>
      <c r="AJ720" s="16" t="str">
        <f t="shared" si="413"/>
        <v>LV1202</v>
      </c>
      <c r="AK720" s="16" t="str">
        <f t="shared" si="419"/>
        <v>P35</v>
      </c>
      <c r="AL720" s="16" t="str">
        <f t="shared" si="415"/>
        <v>LV</v>
      </c>
      <c r="AM720" s="16" t="str">
        <f t="shared" si="420"/>
        <v>1202</v>
      </c>
      <c r="AO720" s="16" t="str">
        <f t="shared" si="421"/>
        <v>_</v>
      </c>
      <c r="AP720" s="16">
        <f t="shared" si="422"/>
        <v>10</v>
      </c>
      <c r="AQ720" s="16" t="str">
        <f>RIGHT(D720,LEN(D720)-FIND("_",D720))</f>
        <v>ZSL</v>
      </c>
      <c r="AR720" s="16" t="str">
        <f t="shared" si="423"/>
        <v>P35LV1202_ZSL</v>
      </c>
      <c r="AS720" s="16" t="str">
        <f t="shared" si="424"/>
        <v>ok</v>
      </c>
      <c r="AW720" s="16" t="str">
        <f t="shared" si="409"/>
        <v/>
      </c>
      <c r="AX720" s="16" t="str">
        <f t="shared" si="410"/>
        <v/>
      </c>
      <c r="AY720" s="16">
        <f t="shared" si="425"/>
        <v>0</v>
      </c>
    </row>
    <row r="721" spans="1:51" ht="15" customHeight="1" x14ac:dyDescent="0.2">
      <c r="A721" s="16" t="str">
        <f t="shared" si="417"/>
        <v>ID-S01AP1030-00719</v>
      </c>
      <c r="B721" s="17">
        <v>719</v>
      </c>
      <c r="C721" s="17"/>
      <c r="D721" s="18" t="s">
        <v>1567</v>
      </c>
      <c r="E721" s="19" t="s">
        <v>1568</v>
      </c>
      <c r="F721" s="20"/>
      <c r="G721" s="21" t="s">
        <v>27</v>
      </c>
      <c r="H721" s="22" t="s">
        <v>28</v>
      </c>
      <c r="I721" s="23" t="s">
        <v>1537</v>
      </c>
      <c r="J721" s="22" t="s">
        <v>1563</v>
      </c>
      <c r="K721" s="22"/>
      <c r="L721" s="22" t="s">
        <v>31</v>
      </c>
      <c r="M721" s="23"/>
      <c r="N721" s="24"/>
      <c r="O721" s="63"/>
      <c r="P721" s="63"/>
      <c r="Q721" s="25" t="s">
        <v>168</v>
      </c>
      <c r="R721" s="26" t="s">
        <v>169</v>
      </c>
      <c r="S721" s="26">
        <v>0</v>
      </c>
      <c r="T721" s="26" t="s">
        <v>170</v>
      </c>
      <c r="U721" s="26">
        <v>100</v>
      </c>
      <c r="V721" s="34" t="s">
        <v>171</v>
      </c>
      <c r="W721" s="31"/>
      <c r="X721" s="22">
        <v>12</v>
      </c>
      <c r="Y721" s="152"/>
      <c r="Z721" s="139" t="s">
        <v>2981</v>
      </c>
      <c r="AA721" s="155">
        <f>COUNTIF($Z$1:Z721,Z721)</f>
        <v>6</v>
      </c>
      <c r="AB721" s="83">
        <f t="shared" si="426"/>
        <v>7</v>
      </c>
      <c r="AC721" s="122" t="str">
        <f>VLOOKUP(Z721,'module list'!A:B,2,0)</f>
        <v>AO</v>
      </c>
      <c r="AD721" s="122"/>
      <c r="AE721" s="32"/>
      <c r="AF721" s="33" t="s">
        <v>37</v>
      </c>
      <c r="AG721" s="16" t="str">
        <f t="shared" si="418"/>
        <v>12.1.6</v>
      </c>
      <c r="AH721" s="222" t="str">
        <f t="shared" si="416"/>
        <v>LV1202 f.gas extr. moist outlet PRV1200 - req.pos.</v>
      </c>
      <c r="AI721" s="224"/>
      <c r="AJ721" s="16" t="str">
        <f t="shared" si="413"/>
        <v>LV1202</v>
      </c>
      <c r="AK721" s="16" t="str">
        <f t="shared" si="419"/>
        <v>P35</v>
      </c>
      <c r="AL721" s="16" t="str">
        <f t="shared" si="415"/>
        <v>LV</v>
      </c>
      <c r="AM721" s="16" t="str">
        <f t="shared" si="420"/>
        <v>1202</v>
      </c>
      <c r="AO721" s="16" t="str">
        <f t="shared" si="421"/>
        <v>_</v>
      </c>
      <c r="AP721" s="16">
        <f t="shared" si="422"/>
        <v>10</v>
      </c>
      <c r="AQ721" s="16" t="str">
        <f>RIGHT(D721,LEN(D721)-FIND("_",D721))</f>
        <v>ZY</v>
      </c>
      <c r="AR721" s="16" t="str">
        <f t="shared" si="423"/>
        <v>P35LV1202_ZY</v>
      </c>
      <c r="AS721" s="16" t="str">
        <f t="shared" si="424"/>
        <v>ok</v>
      </c>
      <c r="AW721" s="16">
        <f t="shared" si="409"/>
        <v>0</v>
      </c>
      <c r="AX721" s="16" t="str">
        <f t="shared" si="410"/>
        <v/>
      </c>
      <c r="AY721" s="16" t="str">
        <f t="shared" si="425"/>
        <v>%</v>
      </c>
    </row>
    <row r="722" spans="1:51" ht="15" customHeight="1" x14ac:dyDescent="0.2">
      <c r="A722" s="16" t="str">
        <f t="shared" si="417"/>
        <v>ID-S01AP1030-00720</v>
      </c>
      <c r="B722" s="17">
        <v>720</v>
      </c>
      <c r="C722" s="17"/>
      <c r="D722" s="18" t="s">
        <v>1569</v>
      </c>
      <c r="E722" s="19" t="s">
        <v>1570</v>
      </c>
      <c r="F722" s="20"/>
      <c r="G722" s="21" t="s">
        <v>27</v>
      </c>
      <c r="H722" s="22" t="s">
        <v>28</v>
      </c>
      <c r="I722" s="23" t="s">
        <v>1537</v>
      </c>
      <c r="J722" s="22" t="s">
        <v>1563</v>
      </c>
      <c r="K722" s="22"/>
      <c r="L722" s="22" t="s">
        <v>31</v>
      </c>
      <c r="M722" s="23"/>
      <c r="N722" s="24"/>
      <c r="O722" s="63"/>
      <c r="P722" s="63"/>
      <c r="Q722" s="25" t="s">
        <v>32</v>
      </c>
      <c r="R722" s="26" t="s">
        <v>33</v>
      </c>
      <c r="S722" s="51" t="s">
        <v>34</v>
      </c>
      <c r="T722" s="28" t="s">
        <v>35</v>
      </c>
      <c r="U722" s="29">
        <v>200</v>
      </c>
      <c r="V722" s="30" t="s">
        <v>217</v>
      </c>
      <c r="W722" s="31"/>
      <c r="X722" s="22">
        <v>12</v>
      </c>
      <c r="Y722" s="152"/>
      <c r="Z722" s="139" t="s">
        <v>2967</v>
      </c>
      <c r="AA722" s="155">
        <f>COUNTIF($Z$1:Z722,Z722)</f>
        <v>9</v>
      </c>
      <c r="AB722" s="83">
        <f t="shared" si="426"/>
        <v>16</v>
      </c>
      <c r="AC722" s="122" t="str">
        <f>VLOOKUP(Z722,'module list'!A:B,2,0)</f>
        <v>AI</v>
      </c>
      <c r="AD722" s="122"/>
      <c r="AE722" s="32"/>
      <c r="AF722" s="33" t="s">
        <v>37</v>
      </c>
      <c r="AG722" s="16" t="str">
        <f t="shared" si="418"/>
        <v>12.1.8</v>
      </c>
      <c r="AH722" s="222" t="str">
        <f t="shared" si="416"/>
        <v>PDT1100 f.gas extr. EH1100</v>
      </c>
      <c r="AI722" s="224"/>
      <c r="AJ722" s="16" t="str">
        <f t="shared" si="413"/>
        <v>PDT1100</v>
      </c>
      <c r="AK722" s="16" t="str">
        <f t="shared" si="419"/>
        <v>P35</v>
      </c>
      <c r="AL722" s="16" t="str">
        <f>MID(D722,4,3)</f>
        <v>PDI</v>
      </c>
      <c r="AM722" s="16" t="str">
        <f t="shared" si="420"/>
        <v>1100</v>
      </c>
      <c r="AN722" s="16" t="str">
        <f t="shared" ref="AN722" si="429">MID(D722,12,1)</f>
        <v/>
      </c>
      <c r="AO722" s="16" t="str">
        <f t="shared" si="421"/>
        <v/>
      </c>
      <c r="AP722" s="16" t="str">
        <f t="shared" si="422"/>
        <v/>
      </c>
      <c r="AQ722" s="226"/>
      <c r="AR722" s="16" t="str">
        <f t="shared" si="423"/>
        <v>P35PDI1100</v>
      </c>
      <c r="AS722" s="16" t="str">
        <f t="shared" si="424"/>
        <v>ok</v>
      </c>
      <c r="AW722" s="16" t="str">
        <f t="shared" si="409"/>
        <v>0</v>
      </c>
      <c r="AX722" s="16">
        <f t="shared" si="410"/>
        <v>200</v>
      </c>
      <c r="AY722" s="16" t="str">
        <f t="shared" si="425"/>
        <v>mmH20</v>
      </c>
    </row>
    <row r="723" spans="1:51" ht="15" customHeight="1" x14ac:dyDescent="0.2">
      <c r="A723" s="16" t="str">
        <f t="shared" si="417"/>
        <v>ID-S01AP1030-00721</v>
      </c>
      <c r="B723" s="17">
        <v>721</v>
      </c>
      <c r="C723" s="17"/>
      <c r="D723" s="18" t="s">
        <v>1571</v>
      </c>
      <c r="E723" s="19" t="s">
        <v>1572</v>
      </c>
      <c r="F723" s="20"/>
      <c r="G723" s="21" t="s">
        <v>27</v>
      </c>
      <c r="H723" s="22" t="s">
        <v>28</v>
      </c>
      <c r="I723" s="23" t="s">
        <v>1537</v>
      </c>
      <c r="J723" s="22" t="s">
        <v>1573</v>
      </c>
      <c r="K723" s="22"/>
      <c r="L723" s="22" t="s">
        <v>31</v>
      </c>
      <c r="M723" s="23"/>
      <c r="N723" s="24"/>
      <c r="O723" s="63"/>
      <c r="P723" s="63"/>
      <c r="Q723" s="25" t="s">
        <v>42</v>
      </c>
      <c r="R723" s="26" t="s">
        <v>43</v>
      </c>
      <c r="S723" s="26" t="s">
        <v>44</v>
      </c>
      <c r="T723" s="26" t="s">
        <v>45</v>
      </c>
      <c r="U723" s="26" t="s">
        <v>46</v>
      </c>
      <c r="V723" s="34">
        <v>0</v>
      </c>
      <c r="W723" s="31"/>
      <c r="X723" s="22">
        <v>12</v>
      </c>
      <c r="Y723" s="152" t="str">
        <f t="shared" ref="Y723:Y724" si="430">AN723</f>
        <v>B</v>
      </c>
      <c r="Z723" s="139" t="s">
        <v>2923</v>
      </c>
      <c r="AA723" s="155">
        <f>COUNTIF($Z$1:Z723,Z723)</f>
        <v>20</v>
      </c>
      <c r="AB723" s="83">
        <f t="shared" si="426"/>
        <v>26</v>
      </c>
      <c r="AC723" s="122" t="str">
        <f>VLOOKUP(Z723,'module list'!A:B,2,0)</f>
        <v>DI</v>
      </c>
      <c r="AD723" s="122"/>
      <c r="AE723" s="32"/>
      <c r="AF723" s="33" t="s">
        <v>37</v>
      </c>
      <c r="AG723" s="16" t="str">
        <f t="shared" si="418"/>
        <v>12.1.4</v>
      </c>
      <c r="AH723" s="222" t="str">
        <f t="shared" si="416"/>
        <v>EM1101B f.gas extr. emergency - in running</v>
      </c>
      <c r="AI723" s="224"/>
      <c r="AJ723" s="16" t="str">
        <f t="shared" si="413"/>
        <v>EM1101B</v>
      </c>
      <c r="AK723" s="16" t="str">
        <f t="shared" si="419"/>
        <v>P35</v>
      </c>
      <c r="AL723" s="16" t="str">
        <f t="shared" ref="AL723:AL734" si="431">MID(D723,4,2)</f>
        <v>EM</v>
      </c>
      <c r="AM723" s="16" t="str">
        <f t="shared" si="420"/>
        <v>1101</v>
      </c>
      <c r="AN723" s="16" t="str">
        <f t="shared" si="428"/>
        <v>B</v>
      </c>
      <c r="AO723" s="16" t="str">
        <f t="shared" si="421"/>
        <v>_</v>
      </c>
      <c r="AP723" s="16">
        <f t="shared" si="422"/>
        <v>11</v>
      </c>
      <c r="AQ723" s="16" t="str">
        <f t="shared" ref="AQ723:AQ732" si="432">RIGHT(D723,LEN(D723)-FIND("_",D723))</f>
        <v>YLH</v>
      </c>
      <c r="AR723" s="16" t="str">
        <f t="shared" si="423"/>
        <v>P35EM1101B_YLH</v>
      </c>
      <c r="AS723" s="16" t="str">
        <f t="shared" si="424"/>
        <v>ok</v>
      </c>
      <c r="AW723" s="16" t="str">
        <f t="shared" si="409"/>
        <v/>
      </c>
      <c r="AX723" s="16" t="str">
        <f t="shared" si="410"/>
        <v/>
      </c>
      <c r="AY723" s="16">
        <f t="shared" si="425"/>
        <v>0</v>
      </c>
    </row>
    <row r="724" spans="1:51" ht="15" customHeight="1" x14ac:dyDescent="0.2">
      <c r="A724" s="16" t="str">
        <f t="shared" si="417"/>
        <v>ID-S01AP1030-00722</v>
      </c>
      <c r="B724" s="17">
        <v>722</v>
      </c>
      <c r="C724" s="17"/>
      <c r="D724" s="18" t="s">
        <v>1574</v>
      </c>
      <c r="E724" s="19" t="s">
        <v>1575</v>
      </c>
      <c r="F724" s="20"/>
      <c r="G724" s="21" t="s">
        <v>27</v>
      </c>
      <c r="H724" s="22" t="s">
        <v>28</v>
      </c>
      <c r="I724" s="23" t="s">
        <v>1537</v>
      </c>
      <c r="J724" s="22" t="s">
        <v>1573</v>
      </c>
      <c r="K724" s="22"/>
      <c r="L724" s="22" t="s">
        <v>31</v>
      </c>
      <c r="M724" s="23"/>
      <c r="N724" s="24"/>
      <c r="O724" s="63"/>
      <c r="P724" s="63"/>
      <c r="Q724" s="25" t="s">
        <v>42</v>
      </c>
      <c r="R724" s="26" t="s">
        <v>43</v>
      </c>
      <c r="S724" s="26" t="s">
        <v>51</v>
      </c>
      <c r="T724" s="26" t="s">
        <v>45</v>
      </c>
      <c r="U724" s="26" t="s">
        <v>46</v>
      </c>
      <c r="V724" s="34">
        <v>0</v>
      </c>
      <c r="W724" s="31"/>
      <c r="X724" s="22">
        <v>12</v>
      </c>
      <c r="Y724" s="152" t="str">
        <f t="shared" si="430"/>
        <v>B</v>
      </c>
      <c r="Z724" s="139" t="s">
        <v>2923</v>
      </c>
      <c r="AA724" s="155">
        <f>COUNTIF($Z$1:Z724,Z724)</f>
        <v>21</v>
      </c>
      <c r="AB724" s="83">
        <f t="shared" si="426"/>
        <v>26</v>
      </c>
      <c r="AC724" s="122" t="str">
        <f>VLOOKUP(Z724,'module list'!A:B,2,0)</f>
        <v>DI</v>
      </c>
      <c r="AD724" s="122"/>
      <c r="AE724" s="32"/>
      <c r="AF724" s="33" t="s">
        <v>37</v>
      </c>
      <c r="AG724" s="16" t="str">
        <f t="shared" si="418"/>
        <v>12.1.4</v>
      </c>
      <c r="AH724" s="222" t="str">
        <f t="shared" si="416"/>
        <v>EM1101B f.gas extr. emergency - supply fault</v>
      </c>
      <c r="AI724" s="224"/>
      <c r="AJ724" s="16" t="str">
        <f t="shared" si="413"/>
        <v>EM1101B</v>
      </c>
      <c r="AK724" s="16" t="str">
        <f t="shared" si="419"/>
        <v>P35</v>
      </c>
      <c r="AL724" s="16" t="str">
        <f t="shared" si="431"/>
        <v>EM</v>
      </c>
      <c r="AM724" s="16" t="str">
        <f t="shared" si="420"/>
        <v>1101</v>
      </c>
      <c r="AN724" s="16" t="str">
        <f t="shared" si="428"/>
        <v>B</v>
      </c>
      <c r="AO724" s="16" t="str">
        <f t="shared" si="421"/>
        <v>_</v>
      </c>
      <c r="AP724" s="16">
        <f t="shared" si="422"/>
        <v>11</v>
      </c>
      <c r="AQ724" s="16" t="str">
        <f t="shared" si="432"/>
        <v>YSG</v>
      </c>
      <c r="AR724" s="16" t="str">
        <f t="shared" si="423"/>
        <v>P35EM1101B_YSG</v>
      </c>
      <c r="AS724" s="16" t="str">
        <f t="shared" si="424"/>
        <v>ok</v>
      </c>
      <c r="AW724" s="16" t="str">
        <f t="shared" si="409"/>
        <v/>
      </c>
      <c r="AX724" s="16" t="str">
        <f t="shared" si="410"/>
        <v/>
      </c>
      <c r="AY724" s="16">
        <f t="shared" si="425"/>
        <v>0</v>
      </c>
    </row>
    <row r="725" spans="1:51" ht="15" customHeight="1" x14ac:dyDescent="0.2">
      <c r="A725" s="16" t="str">
        <f t="shared" si="417"/>
        <v>ID-S01AP1030-00723</v>
      </c>
      <c r="B725" s="17">
        <v>723</v>
      </c>
      <c r="C725" s="17"/>
      <c r="D725" s="18" t="s">
        <v>1576</v>
      </c>
      <c r="E725" s="19" t="s">
        <v>1577</v>
      </c>
      <c r="F725" s="20"/>
      <c r="G725" s="21" t="s">
        <v>27</v>
      </c>
      <c r="H725" s="22" t="s">
        <v>28</v>
      </c>
      <c r="I725" s="23" t="s">
        <v>1537</v>
      </c>
      <c r="J725" s="22" t="s">
        <v>1573</v>
      </c>
      <c r="K725" s="22"/>
      <c r="L725" s="22" t="s">
        <v>31</v>
      </c>
      <c r="M725" s="23"/>
      <c r="N725" s="24"/>
      <c r="O725" s="63"/>
      <c r="P725" s="63"/>
      <c r="Q725" s="25" t="s">
        <v>54</v>
      </c>
      <c r="R725" s="26" t="s">
        <v>55</v>
      </c>
      <c r="S725" s="26" t="s">
        <v>44</v>
      </c>
      <c r="T725" s="26" t="s">
        <v>56</v>
      </c>
      <c r="U725" s="26" t="s">
        <v>57</v>
      </c>
      <c r="V725" s="34">
        <v>0</v>
      </c>
      <c r="W725" s="31"/>
      <c r="X725" s="22">
        <v>12</v>
      </c>
      <c r="Y725" s="152"/>
      <c r="Z725" s="139" t="s">
        <v>2946</v>
      </c>
      <c r="AA725" s="155">
        <f>COUNTIF($Z$1:Z725,Z725)</f>
        <v>4</v>
      </c>
      <c r="AB725" s="83">
        <f t="shared" si="426"/>
        <v>24</v>
      </c>
      <c r="AC725" s="122" t="str">
        <f>VLOOKUP(Z725,'module list'!A:B,2,0)</f>
        <v>DO</v>
      </c>
      <c r="AD725" s="122"/>
      <c r="AE725" s="32"/>
      <c r="AF725" s="33" t="s">
        <v>37</v>
      </c>
      <c r="AG725" s="16" t="str">
        <f t="shared" si="418"/>
        <v>12.1.3</v>
      </c>
      <c r="AH725" s="222" t="str">
        <f t="shared" si="416"/>
        <v>EM1101B f.gas extr. emergency - start/stop</v>
      </c>
      <c r="AI725" s="224"/>
      <c r="AJ725" s="16" t="str">
        <f t="shared" si="413"/>
        <v>EM1101B</v>
      </c>
      <c r="AK725" s="16" t="str">
        <f t="shared" si="419"/>
        <v>P35</v>
      </c>
      <c r="AL725" s="16" t="str">
        <f t="shared" si="431"/>
        <v>EM</v>
      </c>
      <c r="AM725" s="16" t="str">
        <f t="shared" si="420"/>
        <v>1101</v>
      </c>
      <c r="AN725" s="16" t="str">
        <f t="shared" si="428"/>
        <v>B</v>
      </c>
      <c r="AO725" s="16" t="str">
        <f t="shared" si="421"/>
        <v>_</v>
      </c>
      <c r="AP725" s="16">
        <f t="shared" si="422"/>
        <v>11</v>
      </c>
      <c r="AQ725" s="16" t="str">
        <f t="shared" si="432"/>
        <v>HSH</v>
      </c>
      <c r="AR725" s="16" t="str">
        <f t="shared" si="423"/>
        <v>P35EM1101B_HSH</v>
      </c>
      <c r="AS725" s="16" t="str">
        <f t="shared" si="424"/>
        <v>ok</v>
      </c>
      <c r="AW725" s="16" t="str">
        <f t="shared" si="409"/>
        <v/>
      </c>
      <c r="AX725" s="16" t="str">
        <f t="shared" si="410"/>
        <v/>
      </c>
      <c r="AY725" s="16">
        <f t="shared" si="425"/>
        <v>0</v>
      </c>
    </row>
    <row r="726" spans="1:51" ht="15" customHeight="1" x14ac:dyDescent="0.2">
      <c r="A726" s="16" t="str">
        <f t="shared" si="417"/>
        <v>ID-S01AP1030-00724</v>
      </c>
      <c r="B726" s="17">
        <v>724</v>
      </c>
      <c r="C726" s="17"/>
      <c r="D726" s="18" t="s">
        <v>1578</v>
      </c>
      <c r="E726" s="19" t="s">
        <v>1579</v>
      </c>
      <c r="F726" s="20"/>
      <c r="G726" s="21" t="s">
        <v>27</v>
      </c>
      <c r="H726" s="22" t="s">
        <v>28</v>
      </c>
      <c r="I726" s="23" t="s">
        <v>1537</v>
      </c>
      <c r="J726" s="22" t="s">
        <v>1573</v>
      </c>
      <c r="K726" s="22"/>
      <c r="L726" s="22" t="s">
        <v>31</v>
      </c>
      <c r="M726" s="23"/>
      <c r="N726" s="24"/>
      <c r="O726" s="63"/>
      <c r="P726" s="63"/>
      <c r="Q726" s="25" t="s">
        <v>475</v>
      </c>
      <c r="R726" s="26" t="s">
        <v>55</v>
      </c>
      <c r="S726" s="26" t="s">
        <v>51</v>
      </c>
      <c r="T726" s="26" t="s">
        <v>56</v>
      </c>
      <c r="U726" s="26" t="s">
        <v>1549</v>
      </c>
      <c r="V726" s="34">
        <v>0</v>
      </c>
      <c r="W726" s="31"/>
      <c r="X726" s="22">
        <v>31</v>
      </c>
      <c r="Y726" s="152"/>
      <c r="Z726" s="159"/>
      <c r="AA726" s="155">
        <f>COUNTIF($Z$1:Z726,Z726)</f>
        <v>0</v>
      </c>
      <c r="AB726" s="83">
        <f t="shared" si="426"/>
        <v>0</v>
      </c>
      <c r="AC726" s="122" t="e">
        <f>VLOOKUP(Z726,'module list'!A:B,2,0)</f>
        <v>#N/A</v>
      </c>
      <c r="AD726" s="122"/>
      <c r="AE726" s="32"/>
      <c r="AF726" s="33" t="s">
        <v>476</v>
      </c>
      <c r="AG726" s="16" t="str">
        <f t="shared" si="418"/>
        <v/>
      </c>
      <c r="AH726" s="222" t="str">
        <f t="shared" si="416"/>
        <v>EM1101B f.gas extr. emergency - interlock</v>
      </c>
      <c r="AI726" s="224"/>
      <c r="AJ726" s="16" t="str">
        <f t="shared" si="413"/>
        <v>EM1101B</v>
      </c>
      <c r="AK726" s="16" t="str">
        <f t="shared" si="419"/>
        <v>P35</v>
      </c>
      <c r="AL726" s="16" t="str">
        <f t="shared" si="431"/>
        <v>EM</v>
      </c>
      <c r="AM726" s="16" t="str">
        <f t="shared" si="420"/>
        <v>1101</v>
      </c>
      <c r="AN726" s="16" t="str">
        <f t="shared" si="428"/>
        <v>B</v>
      </c>
      <c r="AO726" s="16" t="str">
        <f t="shared" si="421"/>
        <v>_</v>
      </c>
      <c r="AP726" s="16">
        <f t="shared" si="422"/>
        <v>11</v>
      </c>
      <c r="AQ726" s="16" t="str">
        <f t="shared" si="432"/>
        <v>HSK</v>
      </c>
      <c r="AR726" s="16" t="str">
        <f t="shared" si="423"/>
        <v>P35EM1101B_HSK</v>
      </c>
      <c r="AS726" s="16" t="str">
        <f t="shared" si="424"/>
        <v>ok</v>
      </c>
      <c r="AW726" s="16" t="str">
        <f t="shared" si="409"/>
        <v/>
      </c>
      <c r="AX726" s="16" t="str">
        <f t="shared" si="410"/>
        <v/>
      </c>
      <c r="AY726" s="16">
        <f t="shared" si="425"/>
        <v>0</v>
      </c>
    </row>
    <row r="727" spans="1:51" ht="15" customHeight="1" x14ac:dyDescent="0.2">
      <c r="A727" s="16" t="str">
        <f t="shared" si="417"/>
        <v>ID-S01AP1030-00725</v>
      </c>
      <c r="B727" s="17">
        <v>725</v>
      </c>
      <c r="C727" s="17"/>
      <c r="D727" s="18" t="s">
        <v>1580</v>
      </c>
      <c r="E727" s="19" t="s">
        <v>1581</v>
      </c>
      <c r="F727" s="20"/>
      <c r="G727" s="21" t="s">
        <v>27</v>
      </c>
      <c r="H727" s="22" t="s">
        <v>28</v>
      </c>
      <c r="I727" s="23" t="s">
        <v>1537</v>
      </c>
      <c r="J727" s="22" t="s">
        <v>1538</v>
      </c>
      <c r="K727" s="22"/>
      <c r="L727" s="22" t="s">
        <v>31</v>
      </c>
      <c r="M727" s="23"/>
      <c r="N727" s="24"/>
      <c r="O727" s="63"/>
      <c r="P727" s="63"/>
      <c r="Q727" s="25" t="s">
        <v>42</v>
      </c>
      <c r="R727" s="26" t="s">
        <v>43</v>
      </c>
      <c r="S727" s="26" t="s">
        <v>44</v>
      </c>
      <c r="T727" s="26" t="s">
        <v>45</v>
      </c>
      <c r="U727" s="26" t="s">
        <v>46</v>
      </c>
      <c r="V727" s="34">
        <v>0</v>
      </c>
      <c r="W727" s="31"/>
      <c r="X727" s="22">
        <v>12</v>
      </c>
      <c r="Y727" s="152"/>
      <c r="Z727" s="139" t="s">
        <v>2923</v>
      </c>
      <c r="AA727" s="155">
        <f>COUNTIF($Z$1:Z727,Z727)</f>
        <v>22</v>
      </c>
      <c r="AB727" s="83">
        <f t="shared" si="426"/>
        <v>26</v>
      </c>
      <c r="AC727" s="122" t="str">
        <f>VLOOKUP(Z727,'module list'!A:B,2,0)</f>
        <v>DI</v>
      </c>
      <c r="AD727" s="122"/>
      <c r="AE727" s="32"/>
      <c r="AF727" s="33" t="s">
        <v>37</v>
      </c>
      <c r="AG727" s="16" t="str">
        <f t="shared" si="418"/>
        <v>12.1.4</v>
      </c>
      <c r="AH727" s="222" t="str">
        <f t="shared" si="416"/>
        <v>EH1110 f.gas extr. EM1101B - in running</v>
      </c>
      <c r="AI727" s="224"/>
      <c r="AJ727" s="16" t="str">
        <f t="shared" si="413"/>
        <v>EH1110</v>
      </c>
      <c r="AK727" s="16" t="str">
        <f t="shared" si="419"/>
        <v>P35</v>
      </c>
      <c r="AL727" s="16" t="str">
        <f t="shared" si="431"/>
        <v>EH</v>
      </c>
      <c r="AM727" s="16" t="str">
        <f t="shared" si="420"/>
        <v>1110</v>
      </c>
      <c r="AO727" s="16" t="str">
        <f t="shared" si="421"/>
        <v>_</v>
      </c>
      <c r="AP727" s="16">
        <f t="shared" si="422"/>
        <v>10</v>
      </c>
      <c r="AQ727" s="16" t="str">
        <f t="shared" si="432"/>
        <v>YLH</v>
      </c>
      <c r="AR727" s="16" t="str">
        <f t="shared" si="423"/>
        <v>P35EH1110_YLH</v>
      </c>
      <c r="AS727" s="16" t="str">
        <f t="shared" si="424"/>
        <v>ok</v>
      </c>
      <c r="AW727" s="16" t="str">
        <f t="shared" si="409"/>
        <v/>
      </c>
      <c r="AX727" s="16" t="str">
        <f t="shared" si="410"/>
        <v/>
      </c>
      <c r="AY727" s="16">
        <f t="shared" si="425"/>
        <v>0</v>
      </c>
    </row>
    <row r="728" spans="1:51" ht="15" customHeight="1" x14ac:dyDescent="0.2">
      <c r="A728" s="16" t="str">
        <f t="shared" si="417"/>
        <v>ID-S01AP1030-00726</v>
      </c>
      <c r="B728" s="17">
        <v>726</v>
      </c>
      <c r="C728" s="17"/>
      <c r="D728" s="18" t="s">
        <v>1582</v>
      </c>
      <c r="E728" s="19" t="s">
        <v>1583</v>
      </c>
      <c r="F728" s="20"/>
      <c r="G728" s="21" t="s">
        <v>27</v>
      </c>
      <c r="H728" s="22" t="s">
        <v>28</v>
      </c>
      <c r="I728" s="23" t="s">
        <v>1537</v>
      </c>
      <c r="J728" s="22" t="s">
        <v>1538</v>
      </c>
      <c r="K728" s="22"/>
      <c r="L728" s="22" t="s">
        <v>31</v>
      </c>
      <c r="M728" s="23"/>
      <c r="N728" s="24"/>
      <c r="O728" s="63"/>
      <c r="P728" s="63"/>
      <c r="Q728" s="25" t="s">
        <v>42</v>
      </c>
      <c r="R728" s="26" t="s">
        <v>43</v>
      </c>
      <c r="S728" s="26" t="s">
        <v>51</v>
      </c>
      <c r="T728" s="26" t="s">
        <v>45</v>
      </c>
      <c r="U728" s="26" t="s">
        <v>46</v>
      </c>
      <c r="V728" s="34">
        <v>0</v>
      </c>
      <c r="W728" s="31"/>
      <c r="X728" s="22">
        <v>12</v>
      </c>
      <c r="Y728" s="152"/>
      <c r="Z728" s="139" t="s">
        <v>2923</v>
      </c>
      <c r="AA728" s="155">
        <f>COUNTIF($Z$1:Z728,Z728)</f>
        <v>23</v>
      </c>
      <c r="AB728" s="83">
        <f t="shared" si="426"/>
        <v>26</v>
      </c>
      <c r="AC728" s="122" t="str">
        <f>VLOOKUP(Z728,'module list'!A:B,2,0)</f>
        <v>DI</v>
      </c>
      <c r="AD728" s="122"/>
      <c r="AE728" s="32"/>
      <c r="AF728" s="33" t="s">
        <v>37</v>
      </c>
      <c r="AG728" s="16" t="str">
        <f t="shared" si="418"/>
        <v>12.1.4</v>
      </c>
      <c r="AH728" s="222" t="str">
        <f t="shared" si="416"/>
        <v>EH1110 f.gas extr. EM1101B - supply fault</v>
      </c>
      <c r="AI728" s="224"/>
      <c r="AJ728" s="16" t="str">
        <f t="shared" si="413"/>
        <v>EH1110</v>
      </c>
      <c r="AK728" s="16" t="str">
        <f t="shared" si="419"/>
        <v>P35</v>
      </c>
      <c r="AL728" s="16" t="str">
        <f t="shared" si="431"/>
        <v>EH</v>
      </c>
      <c r="AM728" s="16" t="str">
        <f t="shared" si="420"/>
        <v>1110</v>
      </c>
      <c r="AO728" s="16" t="str">
        <f t="shared" si="421"/>
        <v>_</v>
      </c>
      <c r="AP728" s="16">
        <f t="shared" si="422"/>
        <v>10</v>
      </c>
      <c r="AQ728" s="16" t="str">
        <f t="shared" si="432"/>
        <v>YSG</v>
      </c>
      <c r="AR728" s="16" t="str">
        <f t="shared" si="423"/>
        <v>P35EH1110_YSG</v>
      </c>
      <c r="AS728" s="16" t="str">
        <f t="shared" si="424"/>
        <v>ok</v>
      </c>
      <c r="AW728" s="16" t="str">
        <f t="shared" si="409"/>
        <v/>
      </c>
      <c r="AX728" s="16" t="str">
        <f t="shared" si="410"/>
        <v/>
      </c>
      <c r="AY728" s="16">
        <f t="shared" si="425"/>
        <v>0</v>
      </c>
    </row>
    <row r="729" spans="1:51" ht="15" customHeight="1" x14ac:dyDescent="0.2">
      <c r="A729" s="16" t="str">
        <f t="shared" si="417"/>
        <v>ID-S01AP1030-00727</v>
      </c>
      <c r="B729" s="17">
        <v>727</v>
      </c>
      <c r="C729" s="17"/>
      <c r="D729" s="18" t="s">
        <v>1584</v>
      </c>
      <c r="E729" s="19" t="s">
        <v>1585</v>
      </c>
      <c r="F729" s="20"/>
      <c r="G729" s="21" t="s">
        <v>27</v>
      </c>
      <c r="H729" s="22" t="s">
        <v>28</v>
      </c>
      <c r="I729" s="23" t="s">
        <v>1537</v>
      </c>
      <c r="J729" s="22" t="s">
        <v>1538</v>
      </c>
      <c r="K729" s="22"/>
      <c r="L729" s="22" t="s">
        <v>31</v>
      </c>
      <c r="M729" s="23"/>
      <c r="N729" s="24"/>
      <c r="O729" s="63"/>
      <c r="P729" s="63"/>
      <c r="Q729" s="25" t="s">
        <v>54</v>
      </c>
      <c r="R729" s="26" t="s">
        <v>55</v>
      </c>
      <c r="S729" s="26" t="s">
        <v>44</v>
      </c>
      <c r="T729" s="26" t="s">
        <v>56</v>
      </c>
      <c r="U729" s="26" t="s">
        <v>57</v>
      </c>
      <c r="V729" s="34">
        <v>0</v>
      </c>
      <c r="W729" s="31"/>
      <c r="X729" s="22">
        <v>12</v>
      </c>
      <c r="Y729" s="152"/>
      <c r="Z729" s="139" t="s">
        <v>2946</v>
      </c>
      <c r="AA729" s="155">
        <f>COUNTIF($Z$1:Z729,Z729)</f>
        <v>5</v>
      </c>
      <c r="AB729" s="83">
        <f t="shared" si="426"/>
        <v>24</v>
      </c>
      <c r="AC729" s="122" t="str">
        <f>VLOOKUP(Z729,'module list'!A:B,2,0)</f>
        <v>DO</v>
      </c>
      <c r="AD729" s="122"/>
      <c r="AE729" s="32"/>
      <c r="AF729" s="33" t="s">
        <v>37</v>
      </c>
      <c r="AG729" s="16" t="str">
        <f t="shared" si="418"/>
        <v>12.1.3</v>
      </c>
      <c r="AH729" s="222" t="str">
        <f t="shared" si="416"/>
        <v>EH1110 f.gas extr. EM1101B - start/stop</v>
      </c>
      <c r="AI729" s="224"/>
      <c r="AJ729" s="16" t="str">
        <f t="shared" si="413"/>
        <v>EH1110</v>
      </c>
      <c r="AK729" s="16" t="str">
        <f t="shared" si="419"/>
        <v>P35</v>
      </c>
      <c r="AL729" s="16" t="str">
        <f t="shared" si="431"/>
        <v>EH</v>
      </c>
      <c r="AM729" s="16" t="str">
        <f t="shared" si="420"/>
        <v>1110</v>
      </c>
      <c r="AO729" s="16" t="str">
        <f t="shared" si="421"/>
        <v>_</v>
      </c>
      <c r="AP729" s="16">
        <f t="shared" si="422"/>
        <v>10</v>
      </c>
      <c r="AQ729" s="16" t="str">
        <f t="shared" si="432"/>
        <v>HSH</v>
      </c>
      <c r="AR729" s="16" t="str">
        <f t="shared" si="423"/>
        <v>P35EH1110_HSH</v>
      </c>
      <c r="AS729" s="16" t="str">
        <f t="shared" si="424"/>
        <v>ok</v>
      </c>
      <c r="AW729" s="16" t="str">
        <f t="shared" si="409"/>
        <v/>
      </c>
      <c r="AX729" s="16" t="str">
        <f t="shared" si="410"/>
        <v/>
      </c>
      <c r="AY729" s="16">
        <f t="shared" si="425"/>
        <v>0</v>
      </c>
    </row>
    <row r="730" spans="1:51" ht="15" customHeight="1" x14ac:dyDescent="0.2">
      <c r="A730" s="16" t="str">
        <f t="shared" si="417"/>
        <v>ID-S01AP1030-00728</v>
      </c>
      <c r="B730" s="17">
        <v>728</v>
      </c>
      <c r="C730" s="17"/>
      <c r="D730" s="18" t="s">
        <v>1586</v>
      </c>
      <c r="E730" s="19" t="s">
        <v>1587</v>
      </c>
      <c r="F730" s="20"/>
      <c r="G730" s="21" t="s">
        <v>27</v>
      </c>
      <c r="H730" s="22" t="s">
        <v>28</v>
      </c>
      <c r="I730" s="23" t="s">
        <v>1537</v>
      </c>
      <c r="J730" s="22" t="s">
        <v>1538</v>
      </c>
      <c r="K730" s="22"/>
      <c r="L730" s="22" t="s">
        <v>31</v>
      </c>
      <c r="M730" s="23"/>
      <c r="N730" s="24"/>
      <c r="O730" s="63"/>
      <c r="P730" s="63"/>
      <c r="Q730" s="25" t="s">
        <v>42</v>
      </c>
      <c r="R730" s="26" t="s">
        <v>43</v>
      </c>
      <c r="S730" s="26" t="s">
        <v>44</v>
      </c>
      <c r="T730" s="26" t="s">
        <v>45</v>
      </c>
      <c r="U730" s="26" t="s">
        <v>46</v>
      </c>
      <c r="V730" s="34">
        <v>0</v>
      </c>
      <c r="W730" s="31"/>
      <c r="X730" s="22">
        <v>12</v>
      </c>
      <c r="Y730" s="152"/>
      <c r="Z730" s="139" t="s">
        <v>2923</v>
      </c>
      <c r="AA730" s="155">
        <f>COUNTIF($Z$1:Z730,Z730)</f>
        <v>24</v>
      </c>
      <c r="AB730" s="83">
        <f t="shared" si="426"/>
        <v>26</v>
      </c>
      <c r="AC730" s="122" t="str">
        <f>VLOOKUP(Z730,'module list'!A:B,2,0)</f>
        <v>DI</v>
      </c>
      <c r="AD730" s="122"/>
      <c r="AE730" s="32"/>
      <c r="AF730" s="33" t="s">
        <v>37</v>
      </c>
      <c r="AG730" s="16" t="str">
        <f t="shared" si="418"/>
        <v>12.1.4</v>
      </c>
      <c r="AH730" s="222" t="str">
        <f t="shared" si="416"/>
        <v>FN1120 cooling f.gas extr. acustic cabin - in running</v>
      </c>
      <c r="AI730" s="224"/>
      <c r="AJ730" s="16" t="str">
        <f t="shared" si="413"/>
        <v>FN1120</v>
      </c>
      <c r="AK730" s="16" t="str">
        <f t="shared" si="419"/>
        <v>P35</v>
      </c>
      <c r="AL730" s="16" t="str">
        <f t="shared" si="431"/>
        <v>FN</v>
      </c>
      <c r="AM730" s="16" t="str">
        <f t="shared" si="420"/>
        <v>1120</v>
      </c>
      <c r="AO730" s="16" t="str">
        <f t="shared" si="421"/>
        <v>_</v>
      </c>
      <c r="AP730" s="16">
        <f t="shared" si="422"/>
        <v>10</v>
      </c>
      <c r="AQ730" s="16" t="str">
        <f t="shared" si="432"/>
        <v>YLH</v>
      </c>
      <c r="AR730" s="16" t="str">
        <f t="shared" si="423"/>
        <v>P35FN1120_YLH</v>
      </c>
      <c r="AS730" s="16" t="str">
        <f t="shared" si="424"/>
        <v>ok</v>
      </c>
      <c r="AW730" s="16" t="str">
        <f t="shared" si="409"/>
        <v/>
      </c>
      <c r="AX730" s="16" t="str">
        <f t="shared" si="410"/>
        <v/>
      </c>
      <c r="AY730" s="16">
        <f t="shared" si="425"/>
        <v>0</v>
      </c>
    </row>
    <row r="731" spans="1:51" ht="15" customHeight="1" x14ac:dyDescent="0.2">
      <c r="A731" s="16" t="str">
        <f t="shared" si="417"/>
        <v>ID-S01AP1030-00729</v>
      </c>
      <c r="B731" s="17">
        <v>729</v>
      </c>
      <c r="C731" s="17"/>
      <c r="D731" s="18" t="s">
        <v>1588</v>
      </c>
      <c r="E731" s="19" t="s">
        <v>1589</v>
      </c>
      <c r="F731" s="20"/>
      <c r="G731" s="21" t="s">
        <v>27</v>
      </c>
      <c r="H731" s="22" t="s">
        <v>28</v>
      </c>
      <c r="I731" s="23" t="s">
        <v>1537</v>
      </c>
      <c r="J731" s="22" t="s">
        <v>1538</v>
      </c>
      <c r="K731" s="22"/>
      <c r="L731" s="22" t="s">
        <v>31</v>
      </c>
      <c r="M731" s="23"/>
      <c r="N731" s="24"/>
      <c r="O731" s="63"/>
      <c r="P731" s="63"/>
      <c r="Q731" s="25" t="s">
        <v>42</v>
      </c>
      <c r="R731" s="26" t="s">
        <v>43</v>
      </c>
      <c r="S731" s="26" t="s">
        <v>51</v>
      </c>
      <c r="T731" s="26" t="s">
        <v>45</v>
      </c>
      <c r="U731" s="26" t="s">
        <v>46</v>
      </c>
      <c r="V731" s="34">
        <v>0</v>
      </c>
      <c r="W731" s="31"/>
      <c r="X731" s="22">
        <v>12</v>
      </c>
      <c r="Y731" s="152"/>
      <c r="Z731" s="139" t="s">
        <v>2923</v>
      </c>
      <c r="AA731" s="155">
        <f>COUNTIF($Z$1:Z731,Z731)</f>
        <v>25</v>
      </c>
      <c r="AB731" s="83">
        <f t="shared" si="426"/>
        <v>26</v>
      </c>
      <c r="AC731" s="122" t="str">
        <f>VLOOKUP(Z731,'module list'!A:B,2,0)</f>
        <v>DI</v>
      </c>
      <c r="AD731" s="122"/>
      <c r="AE731" s="32"/>
      <c r="AF731" s="33" t="s">
        <v>37</v>
      </c>
      <c r="AG731" s="16" t="str">
        <f t="shared" si="418"/>
        <v>12.1.4</v>
      </c>
      <c r="AH731" s="222" t="str">
        <f t="shared" si="416"/>
        <v>FN1120 cooling f.gas extr. acustic cabin - supply fault</v>
      </c>
      <c r="AI731" s="224"/>
      <c r="AJ731" s="16" t="str">
        <f t="shared" si="413"/>
        <v>FN1120</v>
      </c>
      <c r="AK731" s="16" t="str">
        <f t="shared" si="419"/>
        <v>P35</v>
      </c>
      <c r="AL731" s="16" t="str">
        <f t="shared" si="431"/>
        <v>FN</v>
      </c>
      <c r="AM731" s="16" t="str">
        <f t="shared" si="420"/>
        <v>1120</v>
      </c>
      <c r="AO731" s="16" t="str">
        <f t="shared" si="421"/>
        <v>_</v>
      </c>
      <c r="AP731" s="16">
        <f t="shared" si="422"/>
        <v>10</v>
      </c>
      <c r="AQ731" s="16" t="str">
        <f t="shared" si="432"/>
        <v>YSG</v>
      </c>
      <c r="AR731" s="16" t="str">
        <f t="shared" si="423"/>
        <v>P35FN1120_YSG</v>
      </c>
      <c r="AS731" s="16" t="str">
        <f t="shared" si="424"/>
        <v>ok</v>
      </c>
      <c r="AW731" s="16" t="str">
        <f t="shared" si="409"/>
        <v/>
      </c>
      <c r="AX731" s="16" t="str">
        <f t="shared" si="410"/>
        <v/>
      </c>
      <c r="AY731" s="16">
        <f t="shared" si="425"/>
        <v>0</v>
      </c>
    </row>
    <row r="732" spans="1:51" ht="15" customHeight="1" x14ac:dyDescent="0.2">
      <c r="A732" s="16" t="str">
        <f t="shared" si="417"/>
        <v>ID-S01AP1030-00730</v>
      </c>
      <c r="B732" s="17">
        <v>730</v>
      </c>
      <c r="C732" s="17"/>
      <c r="D732" s="18" t="s">
        <v>1590</v>
      </c>
      <c r="E732" s="19" t="s">
        <v>1591</v>
      </c>
      <c r="F732" s="20"/>
      <c r="G732" s="21" t="s">
        <v>27</v>
      </c>
      <c r="H732" s="22" t="s">
        <v>28</v>
      </c>
      <c r="I732" s="23" t="s">
        <v>1537</v>
      </c>
      <c r="J732" s="22" t="s">
        <v>1538</v>
      </c>
      <c r="K732" s="22"/>
      <c r="L732" s="22" t="s">
        <v>31</v>
      </c>
      <c r="M732" s="23"/>
      <c r="N732" s="24"/>
      <c r="O732" s="63"/>
      <c r="P732" s="63"/>
      <c r="Q732" s="25" t="s">
        <v>54</v>
      </c>
      <c r="R732" s="26" t="s">
        <v>55</v>
      </c>
      <c r="S732" s="26" t="s">
        <v>44</v>
      </c>
      <c r="T732" s="26" t="s">
        <v>56</v>
      </c>
      <c r="U732" s="26" t="s">
        <v>57</v>
      </c>
      <c r="V732" s="34">
        <v>0</v>
      </c>
      <c r="W732" s="31"/>
      <c r="X732" s="22">
        <v>12</v>
      </c>
      <c r="Y732" s="152"/>
      <c r="Z732" s="139" t="s">
        <v>2946</v>
      </c>
      <c r="AA732" s="155">
        <f>COUNTIF($Z$1:Z732,Z732)</f>
        <v>6</v>
      </c>
      <c r="AB732" s="83">
        <f t="shared" si="426"/>
        <v>24</v>
      </c>
      <c r="AC732" s="122" t="str">
        <f>VLOOKUP(Z732,'module list'!A:B,2,0)</f>
        <v>DO</v>
      </c>
      <c r="AD732" s="122"/>
      <c r="AE732" s="32"/>
      <c r="AF732" s="33" t="s">
        <v>37</v>
      </c>
      <c r="AG732" s="16" t="str">
        <f t="shared" si="418"/>
        <v>12.1.3</v>
      </c>
      <c r="AH732" s="222" t="str">
        <f t="shared" si="416"/>
        <v>FN1120 cooling f.gas extr. acustic cabin - start/stop</v>
      </c>
      <c r="AI732" s="224"/>
      <c r="AJ732" s="16" t="str">
        <f t="shared" si="413"/>
        <v>FN1120</v>
      </c>
      <c r="AK732" s="16" t="str">
        <f t="shared" si="419"/>
        <v>P35</v>
      </c>
      <c r="AL732" s="16" t="str">
        <f t="shared" si="431"/>
        <v>FN</v>
      </c>
      <c r="AM732" s="16" t="str">
        <f t="shared" si="420"/>
        <v>1120</v>
      </c>
      <c r="AO732" s="16" t="str">
        <f t="shared" si="421"/>
        <v>_</v>
      </c>
      <c r="AP732" s="16">
        <f t="shared" si="422"/>
        <v>10</v>
      </c>
      <c r="AQ732" s="16" t="str">
        <f t="shared" si="432"/>
        <v>HSH</v>
      </c>
      <c r="AR732" s="16" t="str">
        <f t="shared" si="423"/>
        <v>P35FN1120_HSH</v>
      </c>
      <c r="AS732" s="16" t="str">
        <f t="shared" si="424"/>
        <v>ok</v>
      </c>
      <c r="AW732" s="16" t="str">
        <f t="shared" si="409"/>
        <v/>
      </c>
      <c r="AX732" s="16" t="str">
        <f t="shared" si="410"/>
        <v/>
      </c>
      <c r="AY732" s="16">
        <f t="shared" si="425"/>
        <v>0</v>
      </c>
    </row>
    <row r="733" spans="1:51" ht="15" customHeight="1" x14ac:dyDescent="0.2">
      <c r="A733" s="16" t="str">
        <f t="shared" si="417"/>
        <v>ID-S01AP1030-00731</v>
      </c>
      <c r="B733" s="17">
        <v>731</v>
      </c>
      <c r="C733" s="17"/>
      <c r="D733" s="18" t="s">
        <v>1592</v>
      </c>
      <c r="E733" s="19" t="s">
        <v>1593</v>
      </c>
      <c r="F733" s="20"/>
      <c r="G733" s="21" t="s">
        <v>27</v>
      </c>
      <c r="H733" s="22" t="s">
        <v>28</v>
      </c>
      <c r="I733" s="23" t="s">
        <v>1537</v>
      </c>
      <c r="J733" s="22" t="s">
        <v>1563</v>
      </c>
      <c r="K733" s="22"/>
      <c r="L733" s="22" t="s">
        <v>31</v>
      </c>
      <c r="M733" s="23"/>
      <c r="N733" s="24"/>
      <c r="O733" s="63"/>
      <c r="P733" s="63"/>
      <c r="Q733" s="25" t="s">
        <v>32</v>
      </c>
      <c r="R733" s="26" t="s">
        <v>33</v>
      </c>
      <c r="S733" s="29">
        <v>-1500</v>
      </c>
      <c r="T733" s="28" t="s">
        <v>35</v>
      </c>
      <c r="U733" s="27" t="s">
        <v>34</v>
      </c>
      <c r="V733" s="30" t="s">
        <v>217</v>
      </c>
      <c r="W733" s="31"/>
      <c r="X733" s="22">
        <v>12</v>
      </c>
      <c r="Y733" s="152"/>
      <c r="Z733" s="139" t="s">
        <v>2967</v>
      </c>
      <c r="AA733" s="155">
        <f>COUNTIF($Z$1:Z733,Z733)</f>
        <v>10</v>
      </c>
      <c r="AB733" s="83">
        <f t="shared" si="426"/>
        <v>16</v>
      </c>
      <c r="AC733" s="122" t="str">
        <f>VLOOKUP(Z733,'module list'!A:B,2,0)</f>
        <v>AI</v>
      </c>
      <c r="AD733" s="122"/>
      <c r="AE733" s="32"/>
      <c r="AF733" s="33" t="s">
        <v>37</v>
      </c>
      <c r="AG733" s="16" t="str">
        <f t="shared" si="418"/>
        <v>12.1.8</v>
      </c>
      <c r="AH733" s="222" t="str">
        <f t="shared" si="416"/>
        <v>PT1101X f.gas extr. inlet FN1101</v>
      </c>
      <c r="AI733" s="224"/>
      <c r="AJ733" s="16" t="str">
        <f t="shared" si="413"/>
        <v>PT1101X</v>
      </c>
      <c r="AK733" s="16" t="str">
        <f t="shared" si="419"/>
        <v>P35</v>
      </c>
      <c r="AL733" s="16" t="str">
        <f t="shared" si="431"/>
        <v>PI</v>
      </c>
      <c r="AM733" s="16" t="str">
        <f t="shared" si="420"/>
        <v>1101</v>
      </c>
      <c r="AN733" s="16" t="str">
        <f t="shared" si="428"/>
        <v>X</v>
      </c>
      <c r="AO733" s="16" t="str">
        <f t="shared" si="421"/>
        <v/>
      </c>
      <c r="AP733" s="16" t="str">
        <f t="shared" si="422"/>
        <v/>
      </c>
      <c r="AQ733" s="226"/>
      <c r="AR733" s="16" t="str">
        <f t="shared" si="423"/>
        <v>P35PI1101X</v>
      </c>
      <c r="AS733" s="16" t="str">
        <f t="shared" si="424"/>
        <v>ok</v>
      </c>
      <c r="AW733" s="16">
        <f t="shared" si="409"/>
        <v>-1500</v>
      </c>
      <c r="AX733" s="16" t="str">
        <f t="shared" si="410"/>
        <v>0</v>
      </c>
      <c r="AY733" s="16" t="str">
        <f t="shared" si="425"/>
        <v>mmH20</v>
      </c>
    </row>
    <row r="734" spans="1:51" ht="15" customHeight="1" x14ac:dyDescent="0.2">
      <c r="A734" s="16" t="str">
        <f t="shared" si="417"/>
        <v>ID-S01AP1030-00732</v>
      </c>
      <c r="B734" s="17">
        <v>732</v>
      </c>
      <c r="C734" s="17"/>
      <c r="D734" s="18" t="s">
        <v>1594</v>
      </c>
      <c r="E734" s="19" t="s">
        <v>1595</v>
      </c>
      <c r="F734" s="20"/>
      <c r="G734" s="21" t="s">
        <v>27</v>
      </c>
      <c r="H734" s="22" t="s">
        <v>28</v>
      </c>
      <c r="I734" s="23" t="s">
        <v>1537</v>
      </c>
      <c r="J734" s="22" t="s">
        <v>1563</v>
      </c>
      <c r="K734" s="22"/>
      <c r="L734" s="22" t="s">
        <v>31</v>
      </c>
      <c r="M734" s="23"/>
      <c r="N734" s="24"/>
      <c r="O734" s="63"/>
      <c r="P734" s="63"/>
      <c r="Q734" s="25" t="s">
        <v>32</v>
      </c>
      <c r="R734" s="26" t="s">
        <v>33</v>
      </c>
      <c r="S734" s="29">
        <v>-1500</v>
      </c>
      <c r="T734" s="28" t="s">
        <v>35</v>
      </c>
      <c r="U734" s="27" t="s">
        <v>34</v>
      </c>
      <c r="V734" s="30" t="s">
        <v>217</v>
      </c>
      <c r="W734" s="31"/>
      <c r="X734" s="22">
        <v>12</v>
      </c>
      <c r="Y734" s="152"/>
      <c r="Z734" s="139" t="s">
        <v>2967</v>
      </c>
      <c r="AA734" s="155">
        <f>COUNTIF($Z$1:Z734,Z734)</f>
        <v>11</v>
      </c>
      <c r="AB734" s="83">
        <f t="shared" si="426"/>
        <v>16</v>
      </c>
      <c r="AC734" s="122" t="str">
        <f>VLOOKUP(Z734,'module list'!A:B,2,0)</f>
        <v>AI</v>
      </c>
      <c r="AD734" s="122"/>
      <c r="AE734" s="32"/>
      <c r="AF734" s="33" t="s">
        <v>37</v>
      </c>
      <c r="AG734" s="16" t="str">
        <f t="shared" si="418"/>
        <v>12.1.8</v>
      </c>
      <c r="AH734" s="222" t="str">
        <f t="shared" si="416"/>
        <v>PT1101Y f.gas extr. inlet FN1101</v>
      </c>
      <c r="AI734" s="224"/>
      <c r="AJ734" s="16" t="str">
        <f t="shared" si="413"/>
        <v>PT1101Y</v>
      </c>
      <c r="AK734" s="16" t="str">
        <f t="shared" si="419"/>
        <v>P35</v>
      </c>
      <c r="AL734" s="16" t="str">
        <f t="shared" si="431"/>
        <v>PI</v>
      </c>
      <c r="AM734" s="16" t="str">
        <f t="shared" si="420"/>
        <v>1101</v>
      </c>
      <c r="AN734" s="16" t="str">
        <f t="shared" si="428"/>
        <v>Y</v>
      </c>
      <c r="AO734" s="16" t="str">
        <f t="shared" si="421"/>
        <v/>
      </c>
      <c r="AP734" s="16" t="str">
        <f t="shared" si="422"/>
        <v/>
      </c>
      <c r="AQ734" s="226"/>
      <c r="AR734" s="16" t="str">
        <f t="shared" si="423"/>
        <v>P35PI1101Y</v>
      </c>
      <c r="AS734" s="16" t="str">
        <f t="shared" si="424"/>
        <v>ok</v>
      </c>
      <c r="AW734" s="16">
        <f t="shared" si="409"/>
        <v>-1500</v>
      </c>
      <c r="AX734" s="16" t="str">
        <f t="shared" si="410"/>
        <v>0</v>
      </c>
      <c r="AY734" s="16" t="str">
        <f t="shared" si="425"/>
        <v>mmH20</v>
      </c>
    </row>
    <row r="735" spans="1:51" ht="15" customHeight="1" x14ac:dyDescent="0.2">
      <c r="A735" s="16" t="str">
        <f t="shared" si="417"/>
        <v>ID-S01AP1030-00733</v>
      </c>
      <c r="B735" s="17">
        <v>733</v>
      </c>
      <c r="C735" s="17"/>
      <c r="D735" s="18" t="s">
        <v>1596</v>
      </c>
      <c r="E735" s="19" t="s">
        <v>1597</v>
      </c>
      <c r="F735" s="20"/>
      <c r="G735" s="21" t="s">
        <v>27</v>
      </c>
      <c r="H735" s="22" t="s">
        <v>28</v>
      </c>
      <c r="I735" s="23" t="s">
        <v>1537</v>
      </c>
      <c r="J735" s="22" t="s">
        <v>1566</v>
      </c>
      <c r="K735" s="22"/>
      <c r="L735" s="22" t="s">
        <v>31</v>
      </c>
      <c r="M735" s="23"/>
      <c r="N735" s="24"/>
      <c r="O735" s="63"/>
      <c r="P735" s="63"/>
      <c r="Q735" s="25" t="s">
        <v>42</v>
      </c>
      <c r="R735" s="26" t="s">
        <v>43</v>
      </c>
      <c r="S735" s="26" t="s">
        <v>51</v>
      </c>
      <c r="T735" s="26" t="s">
        <v>45</v>
      </c>
      <c r="U735" s="26" t="s">
        <v>46</v>
      </c>
      <c r="V735" s="34">
        <v>0</v>
      </c>
      <c r="W735" s="31"/>
      <c r="X735" s="22">
        <v>12</v>
      </c>
      <c r="Y735" s="152"/>
      <c r="Z735" s="139" t="s">
        <v>2943</v>
      </c>
      <c r="AA735" s="155">
        <f>COUNTIF($Z$1:Z735,Z735)</f>
        <v>8</v>
      </c>
      <c r="AB735" s="83">
        <f t="shared" si="426"/>
        <v>17</v>
      </c>
      <c r="AC735" s="122" t="str">
        <f>VLOOKUP(Z735,'module list'!A:B,2,0)</f>
        <v>DI</v>
      </c>
      <c r="AD735" s="263" t="s">
        <v>1598</v>
      </c>
      <c r="AE735" s="32"/>
      <c r="AF735" s="33" t="s">
        <v>37</v>
      </c>
      <c r="AG735" s="16" t="str">
        <f t="shared" si="418"/>
        <v>12.1.8</v>
      </c>
      <c r="AH735" s="222" t="str">
        <f t="shared" si="416"/>
        <v>H TSH1120 f.gas extr. Acoustic cabin</v>
      </c>
      <c r="AI735" s="224"/>
      <c r="AJ735" s="16" t="str">
        <f t="shared" si="413"/>
        <v>H</v>
      </c>
      <c r="AK735" s="16" t="str">
        <f t="shared" si="419"/>
        <v>P35</v>
      </c>
      <c r="AL735" s="16" t="str">
        <f>MID(D735,4,3)</f>
        <v>TSH</v>
      </c>
      <c r="AM735" s="16" t="str">
        <f t="shared" si="420"/>
        <v>1120</v>
      </c>
      <c r="AN735" s="16" t="str">
        <f t="shared" ref="AN735:AN736" si="433">MID(D735,12,1)</f>
        <v/>
      </c>
      <c r="AO735" s="16" t="str">
        <f t="shared" si="421"/>
        <v/>
      </c>
      <c r="AP735" s="16" t="str">
        <f t="shared" si="422"/>
        <v/>
      </c>
      <c r="AQ735" s="226"/>
      <c r="AR735" s="16" t="str">
        <f t="shared" si="423"/>
        <v>P35TSH1120</v>
      </c>
      <c r="AS735" s="16" t="str">
        <f t="shared" si="424"/>
        <v>ok</v>
      </c>
      <c r="AW735" s="16" t="str">
        <f t="shared" si="409"/>
        <v/>
      </c>
      <c r="AX735" s="16" t="str">
        <f t="shared" si="410"/>
        <v/>
      </c>
      <c r="AY735" s="16">
        <f t="shared" si="425"/>
        <v>0</v>
      </c>
    </row>
    <row r="736" spans="1:51" ht="15" customHeight="1" x14ac:dyDescent="0.2">
      <c r="A736" s="16" t="str">
        <f t="shared" si="417"/>
        <v>ID-S01AP1030-00734</v>
      </c>
      <c r="B736" s="17">
        <v>734</v>
      </c>
      <c r="C736" s="17"/>
      <c r="D736" s="18" t="s">
        <v>1599</v>
      </c>
      <c r="E736" s="19" t="s">
        <v>1600</v>
      </c>
      <c r="F736" s="20"/>
      <c r="G736" s="21" t="s">
        <v>27</v>
      </c>
      <c r="H736" s="22" t="s">
        <v>28</v>
      </c>
      <c r="I736" s="23" t="s">
        <v>1537</v>
      </c>
      <c r="J736" s="22" t="s">
        <v>1566</v>
      </c>
      <c r="K736" s="22"/>
      <c r="L736" s="22" t="s">
        <v>31</v>
      </c>
      <c r="M736" s="23"/>
      <c r="N736" s="24"/>
      <c r="O736" s="63"/>
      <c r="P736" s="63"/>
      <c r="Q736" s="25" t="s">
        <v>42</v>
      </c>
      <c r="R736" s="26" t="s">
        <v>43</v>
      </c>
      <c r="S736" s="26" t="s">
        <v>51</v>
      </c>
      <c r="T736" s="26" t="s">
        <v>45</v>
      </c>
      <c r="U736" s="26" t="s">
        <v>46</v>
      </c>
      <c r="V736" s="34">
        <v>0</v>
      </c>
      <c r="W736" s="31"/>
      <c r="X736" s="22">
        <v>12</v>
      </c>
      <c r="Y736" s="152"/>
      <c r="Z736" s="139" t="s">
        <v>2943</v>
      </c>
      <c r="AA736" s="155">
        <f>COUNTIF($Z$1:Z736,Z736)</f>
        <v>9</v>
      </c>
      <c r="AB736" s="83">
        <f t="shared" si="426"/>
        <v>17</v>
      </c>
      <c r="AC736" s="122" t="str">
        <f>VLOOKUP(Z736,'module list'!A:B,2,0)</f>
        <v>DI</v>
      </c>
      <c r="AD736" s="264"/>
      <c r="AE736" s="32"/>
      <c r="AF736" s="33" t="s">
        <v>37</v>
      </c>
      <c r="AG736" s="16" t="str">
        <f t="shared" si="418"/>
        <v>12.1.8</v>
      </c>
      <c r="AH736" s="222" t="str">
        <f t="shared" si="416"/>
        <v>HH TSHH1120 f.gas extr. Acoustic cabin</v>
      </c>
      <c r="AI736" s="224"/>
      <c r="AJ736" s="16" t="str">
        <f t="shared" si="413"/>
        <v>HH</v>
      </c>
      <c r="AK736" s="16" t="str">
        <f t="shared" si="419"/>
        <v>P35</v>
      </c>
      <c r="AL736" s="16" t="str">
        <f t="shared" ref="AL736" si="434">MID(D736,4,4)</f>
        <v>TSHH</v>
      </c>
      <c r="AM736" s="16" t="str">
        <f t="shared" si="420"/>
        <v>1120</v>
      </c>
      <c r="AN736" s="16" t="str">
        <f t="shared" si="433"/>
        <v/>
      </c>
      <c r="AO736" s="16" t="str">
        <f t="shared" si="421"/>
        <v/>
      </c>
      <c r="AP736" s="16" t="str">
        <f t="shared" si="422"/>
        <v/>
      </c>
      <c r="AQ736" s="226"/>
      <c r="AR736" s="16" t="str">
        <f t="shared" si="423"/>
        <v>P35TSHH1120</v>
      </c>
      <c r="AS736" s="16" t="str">
        <f t="shared" si="424"/>
        <v>ok</v>
      </c>
      <c r="AW736" s="16" t="str">
        <f t="shared" si="409"/>
        <v/>
      </c>
      <c r="AX736" s="16" t="str">
        <f t="shared" si="410"/>
        <v/>
      </c>
      <c r="AY736" s="16">
        <f t="shared" si="425"/>
        <v>0</v>
      </c>
    </row>
    <row r="737" spans="1:51" ht="15" customHeight="1" x14ac:dyDescent="0.2">
      <c r="A737" s="16" t="str">
        <f t="shared" si="417"/>
        <v>ID-S01AP1030-00735</v>
      </c>
      <c r="B737" s="17">
        <v>735</v>
      </c>
      <c r="C737" s="17"/>
      <c r="D737" s="18" t="s">
        <v>1601</v>
      </c>
      <c r="E737" s="19" t="s">
        <v>1602</v>
      </c>
      <c r="F737" s="20"/>
      <c r="G737" s="21" t="s">
        <v>27</v>
      </c>
      <c r="H737" s="22" t="s">
        <v>28</v>
      </c>
      <c r="I737" s="23" t="s">
        <v>1537</v>
      </c>
      <c r="J737" s="22" t="s">
        <v>1563</v>
      </c>
      <c r="K737" s="22"/>
      <c r="L737" s="22" t="s">
        <v>31</v>
      </c>
      <c r="M737" s="23"/>
      <c r="N737" s="24"/>
      <c r="O737" s="63"/>
      <c r="P737" s="63"/>
      <c r="Q737" s="25" t="s">
        <v>32</v>
      </c>
      <c r="R737" s="26" t="s">
        <v>33</v>
      </c>
      <c r="S737" s="27" t="s">
        <v>34</v>
      </c>
      <c r="T737" s="28" t="s">
        <v>35</v>
      </c>
      <c r="U737" s="29">
        <v>300</v>
      </c>
      <c r="V737" s="30" t="s">
        <v>332</v>
      </c>
      <c r="W737" s="31"/>
      <c r="X737" s="22">
        <v>12</v>
      </c>
      <c r="Y737" s="152"/>
      <c r="Z737" s="139" t="s">
        <v>2967</v>
      </c>
      <c r="AA737" s="155">
        <f>COUNTIF($Z$1:Z737,Z737)</f>
        <v>12</v>
      </c>
      <c r="AB737" s="83">
        <f t="shared" si="426"/>
        <v>16</v>
      </c>
      <c r="AC737" s="122" t="str">
        <f>VLOOKUP(Z737,'module list'!A:B,2,0)</f>
        <v>AI</v>
      </c>
      <c r="AD737" s="122"/>
      <c r="AE737" s="32"/>
      <c r="AF737" s="33" t="s">
        <v>37</v>
      </c>
      <c r="AG737" s="16" t="str">
        <f t="shared" si="418"/>
        <v>12.1.8</v>
      </c>
      <c r="AH737" s="222" t="str">
        <f t="shared" si="416"/>
        <v>TT1100 f.gas extr. inlet HE1100</v>
      </c>
      <c r="AI737" s="224"/>
      <c r="AJ737" s="16" t="str">
        <f t="shared" si="413"/>
        <v>TT1100</v>
      </c>
      <c r="AK737" s="16" t="str">
        <f t="shared" si="419"/>
        <v>P35</v>
      </c>
      <c r="AL737" s="16" t="str">
        <f t="shared" ref="AL737:AL753" si="435">MID(D737,4,2)</f>
        <v>TI</v>
      </c>
      <c r="AM737" s="16" t="str">
        <f t="shared" si="420"/>
        <v>1100</v>
      </c>
      <c r="AN737" s="16" t="str">
        <f t="shared" si="428"/>
        <v/>
      </c>
      <c r="AO737" s="16" t="str">
        <f t="shared" si="421"/>
        <v/>
      </c>
      <c r="AP737" s="16" t="str">
        <f t="shared" si="422"/>
        <v/>
      </c>
      <c r="AQ737" s="226"/>
      <c r="AR737" s="16" t="str">
        <f t="shared" si="423"/>
        <v>P35TI1100</v>
      </c>
      <c r="AS737" s="16" t="str">
        <f t="shared" si="424"/>
        <v>ok</v>
      </c>
      <c r="AW737" s="16" t="str">
        <f t="shared" si="409"/>
        <v>0</v>
      </c>
      <c r="AX737" s="16">
        <f t="shared" si="410"/>
        <v>300</v>
      </c>
      <c r="AY737" s="16" t="str">
        <f t="shared" si="425"/>
        <v>°C</v>
      </c>
    </row>
    <row r="738" spans="1:51" ht="15" customHeight="1" x14ac:dyDescent="0.2">
      <c r="A738" s="16" t="str">
        <f t="shared" si="417"/>
        <v>ID-S01AP1030-00736</v>
      </c>
      <c r="B738" s="17">
        <v>736</v>
      </c>
      <c r="C738" s="17"/>
      <c r="D738" s="18" t="s">
        <v>1603</v>
      </c>
      <c r="E738" s="19" t="s">
        <v>1604</v>
      </c>
      <c r="F738" s="20"/>
      <c r="G738" s="21" t="s">
        <v>27</v>
      </c>
      <c r="H738" s="22" t="s">
        <v>28</v>
      </c>
      <c r="I738" s="23" t="s">
        <v>1537</v>
      </c>
      <c r="J738" s="22" t="s">
        <v>1563</v>
      </c>
      <c r="K738" s="22"/>
      <c r="L738" s="22" t="s">
        <v>31</v>
      </c>
      <c r="M738" s="23"/>
      <c r="N738" s="24"/>
      <c r="O738" s="63"/>
      <c r="P738" s="63"/>
      <c r="Q738" s="25" t="s">
        <v>543</v>
      </c>
      <c r="R738" s="26" t="s">
        <v>33</v>
      </c>
      <c r="S738" s="27" t="s">
        <v>34</v>
      </c>
      <c r="T738" s="28" t="s">
        <v>35</v>
      </c>
      <c r="U738" s="29">
        <v>200</v>
      </c>
      <c r="V738" s="30" t="s">
        <v>332</v>
      </c>
      <c r="W738" s="31"/>
      <c r="X738" s="22">
        <v>31</v>
      </c>
      <c r="Y738" s="152"/>
      <c r="Z738" s="159"/>
      <c r="AA738" s="155">
        <f>COUNTIF($Z$1:Z738,Z738)</f>
        <v>0</v>
      </c>
      <c r="AB738" s="83">
        <f t="shared" si="426"/>
        <v>0</v>
      </c>
      <c r="AC738" s="122" t="e">
        <f>VLOOKUP(Z738,'module list'!A:B,2,0)</f>
        <v>#N/A</v>
      </c>
      <c r="AD738" s="122"/>
      <c r="AE738" s="32"/>
      <c r="AF738" s="33" t="s">
        <v>476</v>
      </c>
      <c r="AG738" s="16" t="str">
        <f t="shared" si="418"/>
        <v/>
      </c>
      <c r="AH738" s="222" t="str">
        <f t="shared" si="416"/>
        <v>TT1101X f.gas extr. FN1101 bearings</v>
      </c>
      <c r="AI738" s="224"/>
      <c r="AJ738" s="16" t="str">
        <f t="shared" si="413"/>
        <v>TT1101X</v>
      </c>
      <c r="AK738" s="16" t="str">
        <f t="shared" si="419"/>
        <v>P35</v>
      </c>
      <c r="AL738" s="16" t="str">
        <f t="shared" si="435"/>
        <v>TI</v>
      </c>
      <c r="AM738" s="16" t="str">
        <f t="shared" si="420"/>
        <v>1101</v>
      </c>
      <c r="AN738" s="16" t="str">
        <f t="shared" si="428"/>
        <v>X</v>
      </c>
      <c r="AO738" s="16" t="str">
        <f t="shared" si="421"/>
        <v/>
      </c>
      <c r="AP738" s="16" t="str">
        <f t="shared" si="422"/>
        <v/>
      </c>
      <c r="AQ738" s="226"/>
      <c r="AR738" s="16" t="str">
        <f t="shared" si="423"/>
        <v>P35TI1101X</v>
      </c>
      <c r="AS738" s="16" t="str">
        <f t="shared" si="424"/>
        <v>ok</v>
      </c>
      <c r="AW738" s="16" t="str">
        <f t="shared" si="409"/>
        <v>0</v>
      </c>
      <c r="AX738" s="16">
        <f t="shared" si="410"/>
        <v>200</v>
      </c>
      <c r="AY738" s="16" t="str">
        <f t="shared" si="425"/>
        <v>°C</v>
      </c>
    </row>
    <row r="739" spans="1:51" ht="15" customHeight="1" x14ac:dyDescent="0.2">
      <c r="A739" s="16" t="str">
        <f t="shared" si="417"/>
        <v>ID-S01AP1030-00737</v>
      </c>
      <c r="B739" s="17">
        <v>737</v>
      </c>
      <c r="C739" s="17"/>
      <c r="D739" s="18" t="s">
        <v>1605</v>
      </c>
      <c r="E739" s="19" t="s">
        <v>1606</v>
      </c>
      <c r="F739" s="20"/>
      <c r="G739" s="21" t="s">
        <v>27</v>
      </c>
      <c r="H739" s="22" t="s">
        <v>28</v>
      </c>
      <c r="I739" s="23" t="s">
        <v>1537</v>
      </c>
      <c r="J739" s="22" t="s">
        <v>1563</v>
      </c>
      <c r="K739" s="22"/>
      <c r="L739" s="22" t="s">
        <v>31</v>
      </c>
      <c r="M739" s="23"/>
      <c r="N739" s="24"/>
      <c r="O739" s="63"/>
      <c r="P739" s="63"/>
      <c r="Q739" s="25" t="s">
        <v>543</v>
      </c>
      <c r="R739" s="26" t="s">
        <v>33</v>
      </c>
      <c r="S739" s="27" t="s">
        <v>34</v>
      </c>
      <c r="T739" s="28" t="s">
        <v>35</v>
      </c>
      <c r="U739" s="29">
        <v>200</v>
      </c>
      <c r="V739" s="30" t="s">
        <v>332</v>
      </c>
      <c r="W739" s="31"/>
      <c r="X739" s="22">
        <v>31</v>
      </c>
      <c r="Y739" s="152"/>
      <c r="Z739" s="159"/>
      <c r="AA739" s="155">
        <f>COUNTIF($Z$1:Z739,Z739)</f>
        <v>0</v>
      </c>
      <c r="AB739" s="83">
        <f t="shared" si="426"/>
        <v>0</v>
      </c>
      <c r="AC739" s="122" t="e">
        <f>VLOOKUP(Z739,'module list'!A:B,2,0)</f>
        <v>#N/A</v>
      </c>
      <c r="AD739" s="122"/>
      <c r="AE739" s="32"/>
      <c r="AF739" s="33" t="s">
        <v>476</v>
      </c>
      <c r="AG739" s="16" t="str">
        <f t="shared" si="418"/>
        <v/>
      </c>
      <c r="AH739" s="222" t="str">
        <f t="shared" si="416"/>
        <v>TT1101Y f.gas extr. FN1101 bearings</v>
      </c>
      <c r="AI739" s="224"/>
      <c r="AJ739" s="16" t="str">
        <f t="shared" si="413"/>
        <v>TT1101Y</v>
      </c>
      <c r="AK739" s="16" t="str">
        <f t="shared" si="419"/>
        <v>P35</v>
      </c>
      <c r="AL739" s="16" t="str">
        <f t="shared" si="435"/>
        <v>TI</v>
      </c>
      <c r="AM739" s="16" t="str">
        <f t="shared" si="420"/>
        <v>1101</v>
      </c>
      <c r="AN739" s="16" t="str">
        <f t="shared" si="428"/>
        <v>Y</v>
      </c>
      <c r="AO739" s="16" t="str">
        <f t="shared" si="421"/>
        <v/>
      </c>
      <c r="AP739" s="16" t="str">
        <f t="shared" si="422"/>
        <v/>
      </c>
      <c r="AQ739" s="226"/>
      <c r="AR739" s="16" t="str">
        <f t="shared" si="423"/>
        <v>P35TI1101Y</v>
      </c>
      <c r="AS739" s="16" t="str">
        <f t="shared" si="424"/>
        <v>ok</v>
      </c>
      <c r="AW739" s="16" t="str">
        <f t="shared" si="409"/>
        <v>0</v>
      </c>
      <c r="AX739" s="16">
        <f t="shared" si="410"/>
        <v>200</v>
      </c>
      <c r="AY739" s="16" t="str">
        <f t="shared" si="425"/>
        <v>°C</v>
      </c>
    </row>
    <row r="740" spans="1:51" ht="15" customHeight="1" x14ac:dyDescent="0.2">
      <c r="A740" s="16" t="str">
        <f t="shared" si="417"/>
        <v>ID-S01AP1030-00738</v>
      </c>
      <c r="B740" s="17">
        <v>738</v>
      </c>
      <c r="C740" s="17"/>
      <c r="D740" s="18" t="s">
        <v>1607</v>
      </c>
      <c r="E740" s="19" t="s">
        <v>1608</v>
      </c>
      <c r="F740" s="20"/>
      <c r="G740" s="21" t="s">
        <v>27</v>
      </c>
      <c r="H740" s="22" t="s">
        <v>28</v>
      </c>
      <c r="I740" s="23" t="s">
        <v>1537</v>
      </c>
      <c r="J740" s="22" t="s">
        <v>1609</v>
      </c>
      <c r="K740" s="22"/>
      <c r="L740" s="22" t="s">
        <v>31</v>
      </c>
      <c r="M740" s="23"/>
      <c r="N740" s="24"/>
      <c r="O740" s="63"/>
      <c r="P740" s="63"/>
      <c r="Q740" s="25" t="s">
        <v>543</v>
      </c>
      <c r="R740" s="26" t="s">
        <v>33</v>
      </c>
      <c r="S740" s="27" t="s">
        <v>34</v>
      </c>
      <c r="T740" s="28" t="s">
        <v>35</v>
      </c>
      <c r="U740" s="29">
        <v>200</v>
      </c>
      <c r="V740" s="30" t="s">
        <v>332</v>
      </c>
      <c r="W740" s="31"/>
      <c r="X740" s="22">
        <v>31</v>
      </c>
      <c r="Y740" s="152"/>
      <c r="Z740" s="159"/>
      <c r="AA740" s="155">
        <f>COUNTIF($Z$1:Z740,Z740)</f>
        <v>0</v>
      </c>
      <c r="AB740" s="83">
        <f t="shared" si="426"/>
        <v>0</v>
      </c>
      <c r="AC740" s="122" t="e">
        <f>VLOOKUP(Z740,'module list'!A:B,2,0)</f>
        <v>#N/A</v>
      </c>
      <c r="AD740" s="122"/>
      <c r="AE740" s="32"/>
      <c r="AF740" s="33" t="s">
        <v>476</v>
      </c>
      <c r="AG740" s="16" t="str">
        <f t="shared" si="418"/>
        <v/>
      </c>
      <c r="AH740" s="222" t="str">
        <f t="shared" si="416"/>
        <v>TT1102X f.gas extr. FN1101 motor phase</v>
      </c>
      <c r="AI740" s="224"/>
      <c r="AJ740" s="16" t="str">
        <f t="shared" si="413"/>
        <v>TT1102X</v>
      </c>
      <c r="AK740" s="16" t="str">
        <f t="shared" si="419"/>
        <v>P35</v>
      </c>
      <c r="AL740" s="16" t="str">
        <f t="shared" si="435"/>
        <v>TI</v>
      </c>
      <c r="AM740" s="16" t="str">
        <f t="shared" si="420"/>
        <v>1102</v>
      </c>
      <c r="AN740" s="16" t="str">
        <f t="shared" si="428"/>
        <v>X</v>
      </c>
      <c r="AO740" s="16" t="str">
        <f t="shared" si="421"/>
        <v/>
      </c>
      <c r="AP740" s="16" t="str">
        <f t="shared" si="422"/>
        <v/>
      </c>
      <c r="AQ740" s="226"/>
      <c r="AR740" s="16" t="str">
        <f t="shared" si="423"/>
        <v>P35TI1102X</v>
      </c>
      <c r="AS740" s="16" t="str">
        <f t="shared" si="424"/>
        <v>ok</v>
      </c>
      <c r="AW740" s="16" t="str">
        <f t="shared" si="409"/>
        <v>0</v>
      </c>
      <c r="AX740" s="16">
        <f t="shared" si="410"/>
        <v>200</v>
      </c>
      <c r="AY740" s="16" t="str">
        <f t="shared" si="425"/>
        <v>°C</v>
      </c>
    </row>
    <row r="741" spans="1:51" ht="15" customHeight="1" x14ac:dyDescent="0.2">
      <c r="A741" s="16" t="str">
        <f t="shared" si="417"/>
        <v>ID-S01AP1030-00739</v>
      </c>
      <c r="B741" s="17">
        <v>739</v>
      </c>
      <c r="C741" s="17"/>
      <c r="D741" s="18" t="s">
        <v>1610</v>
      </c>
      <c r="E741" s="19" t="s">
        <v>1611</v>
      </c>
      <c r="F741" s="20"/>
      <c r="G741" s="21" t="s">
        <v>27</v>
      </c>
      <c r="H741" s="22" t="s">
        <v>28</v>
      </c>
      <c r="I741" s="23" t="s">
        <v>1537</v>
      </c>
      <c r="J741" s="22" t="s">
        <v>1609</v>
      </c>
      <c r="K741" s="22"/>
      <c r="L741" s="22" t="s">
        <v>31</v>
      </c>
      <c r="M741" s="23"/>
      <c r="N741" s="24"/>
      <c r="O741" s="63"/>
      <c r="P741" s="63"/>
      <c r="Q741" s="25" t="s">
        <v>543</v>
      </c>
      <c r="R741" s="26" t="s">
        <v>33</v>
      </c>
      <c r="S741" s="27" t="s">
        <v>34</v>
      </c>
      <c r="T741" s="28" t="s">
        <v>35</v>
      </c>
      <c r="U741" s="29">
        <v>200</v>
      </c>
      <c r="V741" s="30" t="s">
        <v>332</v>
      </c>
      <c r="W741" s="31"/>
      <c r="X741" s="22">
        <v>31</v>
      </c>
      <c r="Y741" s="152"/>
      <c r="Z741" s="159"/>
      <c r="AA741" s="155">
        <f>COUNTIF($Z$1:Z741,Z741)</f>
        <v>0</v>
      </c>
      <c r="AB741" s="83">
        <f t="shared" si="426"/>
        <v>0</v>
      </c>
      <c r="AC741" s="122" t="e">
        <f>VLOOKUP(Z741,'module list'!A:B,2,0)</f>
        <v>#N/A</v>
      </c>
      <c r="AD741" s="122"/>
      <c r="AE741" s="32"/>
      <c r="AF741" s="33" t="s">
        <v>476</v>
      </c>
      <c r="AG741" s="16" t="str">
        <f t="shared" si="418"/>
        <v/>
      </c>
      <c r="AH741" s="222" t="str">
        <f t="shared" si="416"/>
        <v>TT1102Y f.gas extr. FN1101 motor phase</v>
      </c>
      <c r="AI741" s="224"/>
      <c r="AJ741" s="16" t="str">
        <f t="shared" si="413"/>
        <v>TT1102Y</v>
      </c>
      <c r="AK741" s="16" t="str">
        <f t="shared" si="419"/>
        <v>P35</v>
      </c>
      <c r="AL741" s="16" t="str">
        <f t="shared" si="435"/>
        <v>TI</v>
      </c>
      <c r="AM741" s="16" t="str">
        <f t="shared" si="420"/>
        <v>1102</v>
      </c>
      <c r="AN741" s="16" t="str">
        <f t="shared" si="428"/>
        <v>Y</v>
      </c>
      <c r="AO741" s="16" t="str">
        <f t="shared" si="421"/>
        <v/>
      </c>
      <c r="AP741" s="16" t="str">
        <f t="shared" si="422"/>
        <v/>
      </c>
      <c r="AQ741" s="226"/>
      <c r="AR741" s="16" t="str">
        <f t="shared" si="423"/>
        <v>P35TI1102Y</v>
      </c>
      <c r="AS741" s="16" t="str">
        <f t="shared" si="424"/>
        <v>ok</v>
      </c>
      <c r="AW741" s="16" t="str">
        <f t="shared" si="409"/>
        <v>0</v>
      </c>
      <c r="AX741" s="16">
        <f t="shared" si="410"/>
        <v>200</v>
      </c>
      <c r="AY741" s="16" t="str">
        <f t="shared" si="425"/>
        <v>°C</v>
      </c>
    </row>
    <row r="742" spans="1:51" ht="15" customHeight="1" x14ac:dyDescent="0.2">
      <c r="A742" s="16" t="str">
        <f t="shared" si="417"/>
        <v>ID-S01AP1030-00740</v>
      </c>
      <c r="B742" s="17">
        <v>740</v>
      </c>
      <c r="C742" s="17"/>
      <c r="D742" s="18" t="s">
        <v>1612</v>
      </c>
      <c r="E742" s="19" t="s">
        <v>1613</v>
      </c>
      <c r="F742" s="20"/>
      <c r="G742" s="21" t="s">
        <v>27</v>
      </c>
      <c r="H742" s="22" t="s">
        <v>28</v>
      </c>
      <c r="I742" s="23" t="s">
        <v>1537</v>
      </c>
      <c r="J742" s="22" t="s">
        <v>1609</v>
      </c>
      <c r="K742" s="22"/>
      <c r="L742" s="22" t="s">
        <v>31</v>
      </c>
      <c r="M742" s="23"/>
      <c r="N742" s="24"/>
      <c r="O742" s="63"/>
      <c r="P742" s="63"/>
      <c r="Q742" s="25" t="s">
        <v>543</v>
      </c>
      <c r="R742" s="26" t="s">
        <v>33</v>
      </c>
      <c r="S742" s="27" t="s">
        <v>34</v>
      </c>
      <c r="T742" s="28" t="s">
        <v>35</v>
      </c>
      <c r="U742" s="29">
        <v>200</v>
      </c>
      <c r="V742" s="30" t="s">
        <v>332</v>
      </c>
      <c r="W742" s="31"/>
      <c r="X742" s="22">
        <v>31</v>
      </c>
      <c r="Y742" s="152"/>
      <c r="Z742" s="159"/>
      <c r="AA742" s="155">
        <f>COUNTIF($Z$1:Z742,Z742)</f>
        <v>0</v>
      </c>
      <c r="AB742" s="83">
        <f t="shared" si="426"/>
        <v>0</v>
      </c>
      <c r="AC742" s="122" t="e">
        <f>VLOOKUP(Z742,'module list'!A:B,2,0)</f>
        <v>#N/A</v>
      </c>
      <c r="AD742" s="122"/>
      <c r="AE742" s="32"/>
      <c r="AF742" s="33" t="s">
        <v>476</v>
      </c>
      <c r="AG742" s="16" t="str">
        <f t="shared" si="418"/>
        <v/>
      </c>
      <c r="AH742" s="222" t="str">
        <f t="shared" si="416"/>
        <v>TT1102Z f.gas extr. FN1101 motor phase</v>
      </c>
      <c r="AI742" s="224"/>
      <c r="AJ742" s="16" t="str">
        <f t="shared" si="413"/>
        <v>TT1102Z</v>
      </c>
      <c r="AK742" s="16" t="str">
        <f t="shared" si="419"/>
        <v>P35</v>
      </c>
      <c r="AL742" s="16" t="str">
        <f t="shared" si="435"/>
        <v>TI</v>
      </c>
      <c r="AM742" s="16" t="str">
        <f t="shared" si="420"/>
        <v>1102</v>
      </c>
      <c r="AN742" s="16" t="str">
        <f t="shared" si="428"/>
        <v>Z</v>
      </c>
      <c r="AO742" s="16" t="str">
        <f t="shared" si="421"/>
        <v/>
      </c>
      <c r="AP742" s="16" t="str">
        <f t="shared" si="422"/>
        <v/>
      </c>
      <c r="AQ742" s="226"/>
      <c r="AR742" s="16" t="str">
        <f t="shared" si="423"/>
        <v>P35TI1102Z</v>
      </c>
      <c r="AS742" s="16" t="str">
        <f t="shared" si="424"/>
        <v>ok</v>
      </c>
      <c r="AW742" s="16" t="str">
        <f t="shared" si="409"/>
        <v>0</v>
      </c>
      <c r="AX742" s="16">
        <f t="shared" si="410"/>
        <v>200</v>
      </c>
      <c r="AY742" s="16" t="str">
        <f t="shared" si="425"/>
        <v>°C</v>
      </c>
    </row>
    <row r="743" spans="1:51" ht="15" customHeight="1" x14ac:dyDescent="0.2">
      <c r="A743" s="16" t="str">
        <f t="shared" si="417"/>
        <v>ID-S01AP1030-00741</v>
      </c>
      <c r="B743" s="17">
        <v>741</v>
      </c>
      <c r="C743" s="17"/>
      <c r="D743" s="18" t="s">
        <v>1614</v>
      </c>
      <c r="E743" s="19" t="s">
        <v>1615</v>
      </c>
      <c r="F743" s="20"/>
      <c r="G743" s="21" t="s">
        <v>27</v>
      </c>
      <c r="H743" s="22" t="s">
        <v>28</v>
      </c>
      <c r="I743" s="23" t="s">
        <v>1537</v>
      </c>
      <c r="J743" s="22" t="s">
        <v>1609</v>
      </c>
      <c r="K743" s="22"/>
      <c r="L743" s="22" t="s">
        <v>31</v>
      </c>
      <c r="M743" s="23"/>
      <c r="N743" s="24"/>
      <c r="O743" s="63"/>
      <c r="P743" s="63"/>
      <c r="Q743" s="25" t="s">
        <v>543</v>
      </c>
      <c r="R743" s="26" t="s">
        <v>33</v>
      </c>
      <c r="S743" s="27" t="s">
        <v>34</v>
      </c>
      <c r="T743" s="28" t="s">
        <v>35</v>
      </c>
      <c r="U743" s="29">
        <v>200</v>
      </c>
      <c r="V743" s="30" t="s">
        <v>332</v>
      </c>
      <c r="W743" s="31"/>
      <c r="X743" s="22">
        <v>31</v>
      </c>
      <c r="Y743" s="152"/>
      <c r="Z743" s="159"/>
      <c r="AA743" s="155">
        <f>COUNTIF($Z$1:Z743,Z743)</f>
        <v>0</v>
      </c>
      <c r="AB743" s="83">
        <f t="shared" si="426"/>
        <v>0</v>
      </c>
      <c r="AC743" s="122" t="e">
        <f>VLOOKUP(Z743,'module list'!A:B,2,0)</f>
        <v>#N/A</v>
      </c>
      <c r="AD743" s="122"/>
      <c r="AE743" s="32"/>
      <c r="AF743" s="33" t="s">
        <v>476</v>
      </c>
      <c r="AG743" s="16" t="str">
        <f t="shared" si="418"/>
        <v/>
      </c>
      <c r="AH743" s="222" t="str">
        <f t="shared" si="416"/>
        <v>TT1103X f.gas extr. FN1101 motor bear.</v>
      </c>
      <c r="AI743" s="224"/>
      <c r="AJ743" s="16" t="str">
        <f t="shared" si="413"/>
        <v>TT1103X</v>
      </c>
      <c r="AK743" s="16" t="str">
        <f t="shared" si="419"/>
        <v>P35</v>
      </c>
      <c r="AL743" s="16" t="str">
        <f t="shared" si="435"/>
        <v>TI</v>
      </c>
      <c r="AM743" s="16" t="str">
        <f t="shared" si="420"/>
        <v>1103</v>
      </c>
      <c r="AN743" s="16" t="str">
        <f t="shared" si="428"/>
        <v>X</v>
      </c>
      <c r="AO743" s="16" t="str">
        <f t="shared" si="421"/>
        <v/>
      </c>
      <c r="AP743" s="16" t="str">
        <f t="shared" si="422"/>
        <v/>
      </c>
      <c r="AQ743" s="226"/>
      <c r="AR743" s="16" t="str">
        <f t="shared" si="423"/>
        <v>P35TI1103X</v>
      </c>
      <c r="AS743" s="16" t="str">
        <f t="shared" si="424"/>
        <v>ok</v>
      </c>
      <c r="AW743" s="16" t="str">
        <f t="shared" si="409"/>
        <v>0</v>
      </c>
      <c r="AX743" s="16">
        <f t="shared" si="410"/>
        <v>200</v>
      </c>
      <c r="AY743" s="16" t="str">
        <f t="shared" si="425"/>
        <v>°C</v>
      </c>
    </row>
    <row r="744" spans="1:51" ht="15" customHeight="1" x14ac:dyDescent="0.2">
      <c r="A744" s="16" t="str">
        <f t="shared" si="417"/>
        <v>ID-S01AP1030-00742</v>
      </c>
      <c r="B744" s="17">
        <v>742</v>
      </c>
      <c r="C744" s="17"/>
      <c r="D744" s="18" t="s">
        <v>1616</v>
      </c>
      <c r="E744" s="19" t="s">
        <v>1617</v>
      </c>
      <c r="F744" s="20"/>
      <c r="G744" s="21" t="s">
        <v>27</v>
      </c>
      <c r="H744" s="22" t="s">
        <v>28</v>
      </c>
      <c r="I744" s="23" t="s">
        <v>1537</v>
      </c>
      <c r="J744" s="22" t="s">
        <v>1609</v>
      </c>
      <c r="K744" s="22"/>
      <c r="L744" s="22" t="s">
        <v>31</v>
      </c>
      <c r="M744" s="23"/>
      <c r="N744" s="24"/>
      <c r="O744" s="63"/>
      <c r="P744" s="63"/>
      <c r="Q744" s="25" t="s">
        <v>543</v>
      </c>
      <c r="R744" s="26" t="s">
        <v>33</v>
      </c>
      <c r="S744" s="27" t="s">
        <v>34</v>
      </c>
      <c r="T744" s="28" t="s">
        <v>35</v>
      </c>
      <c r="U744" s="29">
        <v>200</v>
      </c>
      <c r="V744" s="30" t="s">
        <v>332</v>
      </c>
      <c r="W744" s="31"/>
      <c r="X744" s="22">
        <v>31</v>
      </c>
      <c r="Y744" s="152"/>
      <c r="Z744" s="159"/>
      <c r="AA744" s="155">
        <f>COUNTIF($Z$1:Z744,Z744)</f>
        <v>0</v>
      </c>
      <c r="AB744" s="83">
        <f t="shared" si="426"/>
        <v>0</v>
      </c>
      <c r="AC744" s="122" t="e">
        <f>VLOOKUP(Z744,'module list'!A:B,2,0)</f>
        <v>#N/A</v>
      </c>
      <c r="AD744" s="122"/>
      <c r="AE744" s="32"/>
      <c r="AF744" s="33" t="s">
        <v>476</v>
      </c>
      <c r="AG744" s="16" t="str">
        <f t="shared" si="418"/>
        <v/>
      </c>
      <c r="AH744" s="222" t="str">
        <f t="shared" si="416"/>
        <v>TT1103Y f.gas extr. FN1101 motor bear.</v>
      </c>
      <c r="AI744" s="224"/>
      <c r="AJ744" s="16" t="str">
        <f t="shared" si="413"/>
        <v>TT1103Y</v>
      </c>
      <c r="AK744" s="16" t="str">
        <f t="shared" si="419"/>
        <v>P35</v>
      </c>
      <c r="AL744" s="16" t="str">
        <f t="shared" si="435"/>
        <v>TI</v>
      </c>
      <c r="AM744" s="16" t="str">
        <f t="shared" si="420"/>
        <v>1103</v>
      </c>
      <c r="AN744" s="16" t="str">
        <f t="shared" si="428"/>
        <v>Y</v>
      </c>
      <c r="AO744" s="16" t="str">
        <f t="shared" si="421"/>
        <v/>
      </c>
      <c r="AP744" s="16" t="str">
        <f t="shared" si="422"/>
        <v/>
      </c>
      <c r="AQ744" s="226"/>
      <c r="AR744" s="16" t="str">
        <f t="shared" si="423"/>
        <v>P35TI1103Y</v>
      </c>
      <c r="AS744" s="16" t="str">
        <f t="shared" si="424"/>
        <v>ok</v>
      </c>
      <c r="AW744" s="16" t="str">
        <f t="shared" si="409"/>
        <v>0</v>
      </c>
      <c r="AX744" s="16">
        <f t="shared" si="410"/>
        <v>200</v>
      </c>
      <c r="AY744" s="16" t="str">
        <f t="shared" si="425"/>
        <v>°C</v>
      </c>
    </row>
    <row r="745" spans="1:51" ht="15" customHeight="1" x14ac:dyDescent="0.2">
      <c r="A745" s="16" t="str">
        <f t="shared" si="417"/>
        <v>ID-S01AP1030-00743</v>
      </c>
      <c r="B745" s="17">
        <v>743</v>
      </c>
      <c r="C745" s="17"/>
      <c r="D745" s="18" t="s">
        <v>1618</v>
      </c>
      <c r="E745" s="19" t="s">
        <v>1619</v>
      </c>
      <c r="F745" s="20"/>
      <c r="G745" s="21" t="s">
        <v>27</v>
      </c>
      <c r="H745" s="22" t="s">
        <v>28</v>
      </c>
      <c r="I745" s="23" t="s">
        <v>1537</v>
      </c>
      <c r="J745" s="22" t="s">
        <v>1563</v>
      </c>
      <c r="K745" s="22"/>
      <c r="L745" s="22" t="s">
        <v>31</v>
      </c>
      <c r="M745" s="23"/>
      <c r="N745" s="24"/>
      <c r="O745" s="63"/>
      <c r="P745" s="63"/>
      <c r="Q745" s="25" t="s">
        <v>32</v>
      </c>
      <c r="R745" s="26" t="s">
        <v>33</v>
      </c>
      <c r="S745" s="27" t="s">
        <v>34</v>
      </c>
      <c r="T745" s="28" t="s">
        <v>35</v>
      </c>
      <c r="U745" s="29">
        <v>300</v>
      </c>
      <c r="V745" s="30" t="s">
        <v>332</v>
      </c>
      <c r="W745" s="31"/>
      <c r="X745" s="22">
        <v>12</v>
      </c>
      <c r="Y745" s="152"/>
      <c r="Z745" s="139" t="s">
        <v>2967</v>
      </c>
      <c r="AA745" s="155">
        <f>COUNTIF($Z$1:Z745,Z745)</f>
        <v>13</v>
      </c>
      <c r="AB745" s="83">
        <f t="shared" si="426"/>
        <v>16</v>
      </c>
      <c r="AC745" s="122" t="str">
        <f>VLOOKUP(Z745,'module list'!A:B,2,0)</f>
        <v>AI</v>
      </c>
      <c r="AD745" s="122"/>
      <c r="AE745" s="32"/>
      <c r="AF745" s="33" t="s">
        <v>37</v>
      </c>
      <c r="AG745" s="16" t="str">
        <f t="shared" si="418"/>
        <v>12.1.8</v>
      </c>
      <c r="AH745" s="222" t="str">
        <f t="shared" si="416"/>
        <v>TT1104 f.gas extr. inlet FN1101</v>
      </c>
      <c r="AI745" s="224"/>
      <c r="AJ745" s="16" t="str">
        <f t="shared" si="413"/>
        <v>TT1104</v>
      </c>
      <c r="AK745" s="16" t="str">
        <f t="shared" si="419"/>
        <v>P35</v>
      </c>
      <c r="AL745" s="16" t="str">
        <f t="shared" si="435"/>
        <v>TI</v>
      </c>
      <c r="AM745" s="16" t="str">
        <f t="shared" si="420"/>
        <v>1104</v>
      </c>
      <c r="AN745" s="16" t="str">
        <f t="shared" si="428"/>
        <v/>
      </c>
      <c r="AO745" s="16" t="str">
        <f t="shared" si="421"/>
        <v/>
      </c>
      <c r="AP745" s="16" t="str">
        <f t="shared" si="422"/>
        <v/>
      </c>
      <c r="AQ745" s="226"/>
      <c r="AR745" s="16" t="str">
        <f t="shared" si="423"/>
        <v>P35TI1104</v>
      </c>
      <c r="AS745" s="16" t="str">
        <f t="shared" si="424"/>
        <v>ok</v>
      </c>
      <c r="AW745" s="16" t="str">
        <f t="shared" si="409"/>
        <v>0</v>
      </c>
      <c r="AX745" s="16">
        <f t="shared" si="410"/>
        <v>300</v>
      </c>
      <c r="AY745" s="16" t="str">
        <f t="shared" si="425"/>
        <v>°C</v>
      </c>
    </row>
    <row r="746" spans="1:51" ht="15" customHeight="1" x14ac:dyDescent="0.2">
      <c r="A746" s="16" t="str">
        <f t="shared" si="417"/>
        <v>ID-S01AP1030-00744</v>
      </c>
      <c r="B746" s="17">
        <v>744</v>
      </c>
      <c r="C746" s="17"/>
      <c r="D746" s="18" t="s">
        <v>1620</v>
      </c>
      <c r="E746" s="19" t="s">
        <v>1621</v>
      </c>
      <c r="F746" s="20"/>
      <c r="G746" s="21" t="s">
        <v>27</v>
      </c>
      <c r="H746" s="22" t="s">
        <v>28</v>
      </c>
      <c r="I746" s="23" t="s">
        <v>1537</v>
      </c>
      <c r="J746" s="22" t="s">
        <v>1563</v>
      </c>
      <c r="K746" s="22"/>
      <c r="L746" s="22" t="s">
        <v>31</v>
      </c>
      <c r="M746" s="23"/>
      <c r="N746" s="24"/>
      <c r="O746" s="63"/>
      <c r="P746" s="63"/>
      <c r="Q746" s="25" t="s">
        <v>32</v>
      </c>
      <c r="R746" s="26" t="s">
        <v>33</v>
      </c>
      <c r="S746" s="27" t="s">
        <v>34</v>
      </c>
      <c r="T746" s="28" t="s">
        <v>35</v>
      </c>
      <c r="U746" s="29">
        <v>450</v>
      </c>
      <c r="V746" s="30" t="s">
        <v>332</v>
      </c>
      <c r="W746" s="31"/>
      <c r="X746" s="22">
        <v>12</v>
      </c>
      <c r="Y746" s="152"/>
      <c r="Z746" s="139" t="s">
        <v>2967</v>
      </c>
      <c r="AA746" s="155">
        <f>COUNTIF($Z$1:Z746,Z746)</f>
        <v>14</v>
      </c>
      <c r="AB746" s="83">
        <f t="shared" si="426"/>
        <v>16</v>
      </c>
      <c r="AC746" s="122" t="str">
        <f>VLOOKUP(Z746,'module list'!A:B,2,0)</f>
        <v>AI</v>
      </c>
      <c r="AD746" s="122"/>
      <c r="AE746" s="32"/>
      <c r="AF746" s="33" t="s">
        <v>37</v>
      </c>
      <c r="AG746" s="16" t="str">
        <f t="shared" si="418"/>
        <v>12.1.8</v>
      </c>
      <c r="AH746" s="222" t="str">
        <f t="shared" si="416"/>
        <v>TT1201 f.gas extr. moist PRV1200</v>
      </c>
      <c r="AI746" s="224"/>
      <c r="AJ746" s="16" t="str">
        <f t="shared" si="413"/>
        <v>TT1201</v>
      </c>
      <c r="AK746" s="16" t="str">
        <f t="shared" si="419"/>
        <v>P35</v>
      </c>
      <c r="AL746" s="16" t="str">
        <f t="shared" si="435"/>
        <v>TI</v>
      </c>
      <c r="AM746" s="16" t="str">
        <f t="shared" si="420"/>
        <v>1201</v>
      </c>
      <c r="AN746" s="16" t="str">
        <f t="shared" si="428"/>
        <v/>
      </c>
      <c r="AO746" s="16" t="str">
        <f t="shared" si="421"/>
        <v/>
      </c>
      <c r="AP746" s="16" t="str">
        <f t="shared" si="422"/>
        <v/>
      </c>
      <c r="AQ746" s="226"/>
      <c r="AR746" s="16" t="str">
        <f t="shared" si="423"/>
        <v>P35TI1201</v>
      </c>
      <c r="AS746" s="16" t="str">
        <f t="shared" si="424"/>
        <v>ok</v>
      </c>
      <c r="AW746" s="16" t="str">
        <f t="shared" si="409"/>
        <v>0</v>
      </c>
      <c r="AX746" s="16">
        <f t="shared" si="410"/>
        <v>450</v>
      </c>
      <c r="AY746" s="16" t="str">
        <f t="shared" si="425"/>
        <v>°C</v>
      </c>
    </row>
    <row r="747" spans="1:51" ht="15" customHeight="1" x14ac:dyDescent="0.2">
      <c r="A747" s="16" t="str">
        <f t="shared" si="417"/>
        <v>ID-S01AP1030-00745</v>
      </c>
      <c r="B747" s="17">
        <v>745</v>
      </c>
      <c r="C747" s="17"/>
      <c r="D747" s="18" t="s">
        <v>1622</v>
      </c>
      <c r="E747" s="19" t="s">
        <v>1623</v>
      </c>
      <c r="F747" s="20"/>
      <c r="G747" s="21" t="s">
        <v>27</v>
      </c>
      <c r="H747" s="22" t="s">
        <v>28</v>
      </c>
      <c r="I747" s="23" t="s">
        <v>1537</v>
      </c>
      <c r="J747" s="22" t="s">
        <v>1566</v>
      </c>
      <c r="K747" s="22"/>
      <c r="L747" s="22" t="s">
        <v>31</v>
      </c>
      <c r="M747" s="23"/>
      <c r="N747" s="24"/>
      <c r="O747" s="63"/>
      <c r="P747" s="63"/>
      <c r="Q747" s="25" t="s">
        <v>42</v>
      </c>
      <c r="R747" s="26" t="s">
        <v>43</v>
      </c>
      <c r="S747" s="26" t="s">
        <v>44</v>
      </c>
      <c r="T747" s="26" t="s">
        <v>45</v>
      </c>
      <c r="U747" s="26" t="s">
        <v>46</v>
      </c>
      <c r="V747" s="34">
        <v>0</v>
      </c>
      <c r="W747" s="31"/>
      <c r="X747" s="22">
        <v>12</v>
      </c>
      <c r="Y747" s="152"/>
      <c r="Z747" s="139" t="s">
        <v>2943</v>
      </c>
      <c r="AA747" s="155">
        <f>COUNTIF($Z$1:Z747,Z747)</f>
        <v>10</v>
      </c>
      <c r="AB747" s="83">
        <f t="shared" si="426"/>
        <v>17</v>
      </c>
      <c r="AC747" s="122" t="str">
        <f>VLOOKUP(Z747,'module list'!A:B,2,0)</f>
        <v>DI</v>
      </c>
      <c r="AD747" s="122"/>
      <c r="AE747" s="32"/>
      <c r="AF747" s="33" t="s">
        <v>37</v>
      </c>
      <c r="AG747" s="16" t="str">
        <f t="shared" si="418"/>
        <v>12.1.8</v>
      </c>
      <c r="AH747" s="222" t="str">
        <f t="shared" si="416"/>
        <v>TV1200 f.gas extr. steam inlet HE1100 - closed</v>
      </c>
      <c r="AI747" s="224"/>
      <c r="AJ747" s="16" t="str">
        <f t="shared" si="413"/>
        <v>TV1200</v>
      </c>
      <c r="AK747" s="16" t="str">
        <f t="shared" si="419"/>
        <v>P35</v>
      </c>
      <c r="AL747" s="16" t="str">
        <f t="shared" si="435"/>
        <v>TV</v>
      </c>
      <c r="AM747" s="16" t="str">
        <f t="shared" si="420"/>
        <v>1200</v>
      </c>
      <c r="AO747" s="16" t="str">
        <f t="shared" si="421"/>
        <v>_</v>
      </c>
      <c r="AP747" s="16">
        <f t="shared" si="422"/>
        <v>10</v>
      </c>
      <c r="AQ747" s="16" t="str">
        <f>RIGHT(D747,LEN(D747)-FIND("_",D747))</f>
        <v>ZSL</v>
      </c>
      <c r="AR747" s="16" t="str">
        <f t="shared" si="423"/>
        <v>P35TV1200_ZSL</v>
      </c>
      <c r="AS747" s="16" t="str">
        <f t="shared" si="424"/>
        <v>ok</v>
      </c>
      <c r="AW747" s="16" t="str">
        <f t="shared" si="409"/>
        <v/>
      </c>
      <c r="AX747" s="16" t="str">
        <f t="shared" si="410"/>
        <v/>
      </c>
      <c r="AY747" s="16">
        <f t="shared" si="425"/>
        <v>0</v>
      </c>
    </row>
    <row r="748" spans="1:51" ht="15" customHeight="1" x14ac:dyDescent="0.2">
      <c r="A748" s="16" t="str">
        <f t="shared" si="417"/>
        <v>ID-S01AP1030-00746</v>
      </c>
      <c r="B748" s="17">
        <v>746</v>
      </c>
      <c r="C748" s="17"/>
      <c r="D748" s="18" t="s">
        <v>1624</v>
      </c>
      <c r="E748" s="19" t="s">
        <v>1625</v>
      </c>
      <c r="F748" s="20"/>
      <c r="G748" s="21" t="s">
        <v>27</v>
      </c>
      <c r="H748" s="22" t="s">
        <v>28</v>
      </c>
      <c r="I748" s="23" t="s">
        <v>1537</v>
      </c>
      <c r="J748" s="22" t="s">
        <v>1563</v>
      </c>
      <c r="K748" s="22"/>
      <c r="L748" s="22" t="s">
        <v>31</v>
      </c>
      <c r="M748" s="23"/>
      <c r="N748" s="24"/>
      <c r="O748" s="63"/>
      <c r="P748" s="63"/>
      <c r="Q748" s="25" t="s">
        <v>168</v>
      </c>
      <c r="R748" s="26" t="s">
        <v>169</v>
      </c>
      <c r="S748" s="26">
        <v>0</v>
      </c>
      <c r="T748" s="26" t="s">
        <v>170</v>
      </c>
      <c r="U748" s="26">
        <v>100</v>
      </c>
      <c r="V748" s="34" t="s">
        <v>171</v>
      </c>
      <c r="W748" s="31"/>
      <c r="X748" s="22">
        <v>12</v>
      </c>
      <c r="Y748" s="152"/>
      <c r="Z748" s="139" t="s">
        <v>2981</v>
      </c>
      <c r="AA748" s="155">
        <f>COUNTIF($Z$1:Z748,Z748)</f>
        <v>7</v>
      </c>
      <c r="AB748" s="83">
        <f t="shared" si="426"/>
        <v>7</v>
      </c>
      <c r="AC748" s="122" t="str">
        <f>VLOOKUP(Z748,'module list'!A:B,2,0)</f>
        <v>AO</v>
      </c>
      <c r="AD748" s="122"/>
      <c r="AE748" s="32"/>
      <c r="AF748" s="33" t="s">
        <v>37</v>
      </c>
      <c r="AG748" s="16" t="str">
        <f t="shared" si="418"/>
        <v>12.1.6</v>
      </c>
      <c r="AH748" s="222" t="str">
        <f t="shared" si="416"/>
        <v>TV1200 f.gas extr. steam inlet HE1100 - req.pos.</v>
      </c>
      <c r="AI748" s="224"/>
      <c r="AJ748" s="16" t="str">
        <f t="shared" si="413"/>
        <v>TV1200</v>
      </c>
      <c r="AK748" s="16" t="str">
        <f t="shared" si="419"/>
        <v>P35</v>
      </c>
      <c r="AL748" s="16" t="str">
        <f t="shared" si="435"/>
        <v>TV</v>
      </c>
      <c r="AM748" s="16" t="str">
        <f t="shared" si="420"/>
        <v>1200</v>
      </c>
      <c r="AO748" s="16" t="str">
        <f t="shared" si="421"/>
        <v>_</v>
      </c>
      <c r="AP748" s="16">
        <f t="shared" si="422"/>
        <v>10</v>
      </c>
      <c r="AQ748" s="16" t="str">
        <f>RIGHT(D748,LEN(D748)-FIND("_",D748))</f>
        <v>ZY</v>
      </c>
      <c r="AR748" s="16" t="str">
        <f t="shared" si="423"/>
        <v>P35TV1200_ZY</v>
      </c>
      <c r="AS748" s="16" t="str">
        <f t="shared" si="424"/>
        <v>ok</v>
      </c>
      <c r="AW748" s="16">
        <f t="shared" si="409"/>
        <v>0</v>
      </c>
      <c r="AX748" s="16" t="str">
        <f t="shared" si="410"/>
        <v/>
      </c>
      <c r="AY748" s="16" t="str">
        <f t="shared" si="425"/>
        <v>%</v>
      </c>
    </row>
    <row r="749" spans="1:51" ht="15" customHeight="1" x14ac:dyDescent="0.2">
      <c r="A749" s="16" t="str">
        <f t="shared" si="417"/>
        <v>ID-S01AP1030-00747</v>
      </c>
      <c r="B749" s="17">
        <v>747</v>
      </c>
      <c r="C749" s="17"/>
      <c r="D749" s="18" t="s">
        <v>1626</v>
      </c>
      <c r="E749" s="19" t="s">
        <v>1627</v>
      </c>
      <c r="F749" s="20"/>
      <c r="G749" s="21" t="s">
        <v>27</v>
      </c>
      <c r="H749" s="22" t="s">
        <v>28</v>
      </c>
      <c r="I749" s="23" t="s">
        <v>1537</v>
      </c>
      <c r="J749" s="22" t="s">
        <v>1563</v>
      </c>
      <c r="K749" s="22"/>
      <c r="L749" s="22" t="s">
        <v>31</v>
      </c>
      <c r="M749" s="23"/>
      <c r="N749" s="24"/>
      <c r="O749" s="63"/>
      <c r="P749" s="63"/>
      <c r="Q749" s="25" t="s">
        <v>543</v>
      </c>
      <c r="R749" s="26" t="s">
        <v>33</v>
      </c>
      <c r="S749" s="27" t="s">
        <v>34</v>
      </c>
      <c r="T749" s="28" t="s">
        <v>35</v>
      </c>
      <c r="U749" s="29">
        <v>20</v>
      </c>
      <c r="V749" s="30" t="s">
        <v>1628</v>
      </c>
      <c r="W749" s="31"/>
      <c r="X749" s="22">
        <v>31</v>
      </c>
      <c r="Y749" s="152"/>
      <c r="Z749" s="159"/>
      <c r="AA749" s="155">
        <f>COUNTIF($Z$1:Z749,Z749)</f>
        <v>0</v>
      </c>
      <c r="AB749" s="83">
        <f t="shared" si="426"/>
        <v>0</v>
      </c>
      <c r="AC749" s="122" t="e">
        <f>VLOOKUP(Z749,'module list'!A:B,2,0)</f>
        <v>#N/A</v>
      </c>
      <c r="AD749" s="122"/>
      <c r="AE749" s="32"/>
      <c r="AF749" s="33" t="s">
        <v>476</v>
      </c>
      <c r="AG749" s="16" t="str">
        <f t="shared" si="418"/>
        <v/>
      </c>
      <c r="AH749" s="222" t="str">
        <f t="shared" si="416"/>
        <v>VT1101X f.gas extr. FN1101 bearings</v>
      </c>
      <c r="AI749" s="224"/>
      <c r="AJ749" s="16" t="str">
        <f t="shared" si="413"/>
        <v>VT1101X</v>
      </c>
      <c r="AK749" s="16" t="str">
        <f t="shared" si="419"/>
        <v>P35</v>
      </c>
      <c r="AL749" s="16" t="str">
        <f t="shared" si="435"/>
        <v>VI</v>
      </c>
      <c r="AM749" s="16" t="str">
        <f t="shared" si="420"/>
        <v>1101</v>
      </c>
      <c r="AN749" s="16" t="str">
        <f t="shared" si="428"/>
        <v>X</v>
      </c>
      <c r="AO749" s="16" t="str">
        <f t="shared" si="421"/>
        <v/>
      </c>
      <c r="AP749" s="16" t="str">
        <f t="shared" si="422"/>
        <v/>
      </c>
      <c r="AQ749" s="226"/>
      <c r="AR749" s="16" t="str">
        <f t="shared" si="423"/>
        <v>P35VI1101X</v>
      </c>
      <c r="AS749" s="16" t="str">
        <f t="shared" si="424"/>
        <v>ok</v>
      </c>
      <c r="AW749" s="16" t="str">
        <f t="shared" si="409"/>
        <v>0</v>
      </c>
      <c r="AX749" s="16">
        <f t="shared" si="410"/>
        <v>20</v>
      </c>
      <c r="AY749" s="16" t="str">
        <f t="shared" si="425"/>
        <v>mm/s</v>
      </c>
    </row>
    <row r="750" spans="1:51" ht="15" customHeight="1" x14ac:dyDescent="0.2">
      <c r="A750" s="16" t="str">
        <f t="shared" si="417"/>
        <v>ID-S01AP1030-00748</v>
      </c>
      <c r="B750" s="17">
        <v>748</v>
      </c>
      <c r="C750" s="17"/>
      <c r="D750" s="18" t="s">
        <v>1629</v>
      </c>
      <c r="E750" s="19" t="s">
        <v>1630</v>
      </c>
      <c r="F750" s="20"/>
      <c r="G750" s="21" t="s">
        <v>27</v>
      </c>
      <c r="H750" s="22" t="s">
        <v>28</v>
      </c>
      <c r="I750" s="23" t="s">
        <v>1537</v>
      </c>
      <c r="J750" s="22" t="s">
        <v>1563</v>
      </c>
      <c r="K750" s="22"/>
      <c r="L750" s="22" t="s">
        <v>31</v>
      </c>
      <c r="M750" s="23"/>
      <c r="N750" s="24"/>
      <c r="O750" s="63"/>
      <c r="P750" s="63"/>
      <c r="Q750" s="25" t="s">
        <v>543</v>
      </c>
      <c r="R750" s="26" t="s">
        <v>33</v>
      </c>
      <c r="S750" s="27" t="s">
        <v>34</v>
      </c>
      <c r="T750" s="28" t="s">
        <v>35</v>
      </c>
      <c r="U750" s="29">
        <v>20</v>
      </c>
      <c r="V750" s="30" t="s">
        <v>1628</v>
      </c>
      <c r="W750" s="31"/>
      <c r="X750" s="22">
        <v>31</v>
      </c>
      <c r="Y750" s="152"/>
      <c r="Z750" s="159"/>
      <c r="AA750" s="155">
        <f>COUNTIF($Z$1:Z750,Z750)</f>
        <v>0</v>
      </c>
      <c r="AB750" s="83">
        <f t="shared" si="426"/>
        <v>0</v>
      </c>
      <c r="AC750" s="122" t="e">
        <f>VLOOKUP(Z750,'module list'!A:B,2,0)</f>
        <v>#N/A</v>
      </c>
      <c r="AD750" s="122"/>
      <c r="AE750" s="32"/>
      <c r="AF750" s="33" t="s">
        <v>476</v>
      </c>
      <c r="AG750" s="16" t="str">
        <f t="shared" si="418"/>
        <v/>
      </c>
      <c r="AH750" s="222" t="str">
        <f t="shared" si="416"/>
        <v>VT1101Y f.gas extr. FN1101 bearings</v>
      </c>
      <c r="AI750" s="224"/>
      <c r="AJ750" s="16" t="str">
        <f t="shared" si="413"/>
        <v>VT1101Y</v>
      </c>
      <c r="AK750" s="16" t="str">
        <f t="shared" si="419"/>
        <v>P35</v>
      </c>
      <c r="AL750" s="16" t="str">
        <f t="shared" si="435"/>
        <v>VI</v>
      </c>
      <c r="AM750" s="16" t="str">
        <f t="shared" si="420"/>
        <v>1101</v>
      </c>
      <c r="AN750" s="16" t="str">
        <f t="shared" si="428"/>
        <v>Y</v>
      </c>
      <c r="AO750" s="16" t="str">
        <f t="shared" si="421"/>
        <v/>
      </c>
      <c r="AP750" s="16" t="str">
        <f t="shared" si="422"/>
        <v/>
      </c>
      <c r="AQ750" s="226"/>
      <c r="AR750" s="16" t="str">
        <f t="shared" si="423"/>
        <v>P35VI1101Y</v>
      </c>
      <c r="AS750" s="16" t="str">
        <f t="shared" si="424"/>
        <v>ok</v>
      </c>
      <c r="AW750" s="16" t="str">
        <f t="shared" si="409"/>
        <v>0</v>
      </c>
      <c r="AX750" s="16">
        <f t="shared" si="410"/>
        <v>20</v>
      </c>
      <c r="AY750" s="16" t="str">
        <f t="shared" si="425"/>
        <v>mm/s</v>
      </c>
    </row>
    <row r="751" spans="1:51" ht="15" customHeight="1" x14ac:dyDescent="0.2">
      <c r="A751" s="16" t="str">
        <f t="shared" si="417"/>
        <v>ID-S01AP1030-00749</v>
      </c>
      <c r="B751" s="17">
        <v>749</v>
      </c>
      <c r="C751" s="17"/>
      <c r="D751" s="18" t="s">
        <v>1631</v>
      </c>
      <c r="E751" s="19" t="s">
        <v>1632</v>
      </c>
      <c r="F751" s="20"/>
      <c r="G751" s="21" t="s">
        <v>27</v>
      </c>
      <c r="H751" s="22" t="s">
        <v>28</v>
      </c>
      <c r="I751" s="23" t="s">
        <v>1633</v>
      </c>
      <c r="J751" s="22" t="s">
        <v>31</v>
      </c>
      <c r="K751" s="22"/>
      <c r="L751" s="22" t="s">
        <v>31</v>
      </c>
      <c r="M751" s="23"/>
      <c r="N751" s="24"/>
      <c r="O751" s="63"/>
      <c r="P751" s="63"/>
      <c r="Q751" s="25" t="s">
        <v>42</v>
      </c>
      <c r="R751" s="26" t="s">
        <v>43</v>
      </c>
      <c r="S751" s="26" t="s">
        <v>44</v>
      </c>
      <c r="T751" s="26" t="s">
        <v>45</v>
      </c>
      <c r="U751" s="26" t="s">
        <v>46</v>
      </c>
      <c r="V751" s="34">
        <v>0</v>
      </c>
      <c r="W751" s="31"/>
      <c r="X751" s="22">
        <v>12</v>
      </c>
      <c r="Y751" s="152"/>
      <c r="Z751" s="139" t="s">
        <v>2923</v>
      </c>
      <c r="AA751" s="155">
        <f>COUNTIF($Z$1:Z751,Z751)</f>
        <v>26</v>
      </c>
      <c r="AB751" s="83">
        <f t="shared" si="426"/>
        <v>26</v>
      </c>
      <c r="AC751" s="122" t="str">
        <f>VLOOKUP(Z751,'module list'!A:B,2,0)</f>
        <v>DI</v>
      </c>
      <c r="AD751" s="122"/>
      <c r="AE751" s="32"/>
      <c r="AF751" s="33" t="s">
        <v>37</v>
      </c>
      <c r="AG751" s="16" t="str">
        <f t="shared" si="418"/>
        <v>12.1.4</v>
      </c>
      <c r="AH751" s="222" t="str">
        <f t="shared" si="416"/>
        <v>AP1350 cleaning dust FF1150 - in remote</v>
      </c>
      <c r="AI751" s="224"/>
      <c r="AJ751" s="16" t="str">
        <f t="shared" si="413"/>
        <v>AP1350</v>
      </c>
      <c r="AK751" s="16" t="str">
        <f t="shared" si="419"/>
        <v>P82</v>
      </c>
      <c r="AL751" s="16" t="str">
        <f t="shared" si="435"/>
        <v>CD</v>
      </c>
      <c r="AM751" s="16" t="str">
        <f t="shared" si="420"/>
        <v>1350</v>
      </c>
      <c r="AO751" s="16" t="str">
        <f t="shared" si="421"/>
        <v>_</v>
      </c>
      <c r="AP751" s="16">
        <f t="shared" si="422"/>
        <v>10</v>
      </c>
      <c r="AQ751" s="16" t="str">
        <f t="shared" ref="AQ751:AQ782" si="436">RIGHT(D751,LEN(D751)-FIND("_",D751))</f>
        <v>YLRE</v>
      </c>
      <c r="AR751" s="16" t="str">
        <f t="shared" si="423"/>
        <v>P82CD1350_YLRE</v>
      </c>
      <c r="AS751" s="16" t="str">
        <f t="shared" si="424"/>
        <v>ok</v>
      </c>
      <c r="AW751" s="16" t="str">
        <f t="shared" si="409"/>
        <v/>
      </c>
      <c r="AX751" s="16" t="str">
        <f t="shared" si="410"/>
        <v/>
      </c>
      <c r="AY751" s="16">
        <f t="shared" si="425"/>
        <v>0</v>
      </c>
    </row>
    <row r="752" spans="1:51" ht="15" customHeight="1" x14ac:dyDescent="0.2">
      <c r="A752" s="16" t="str">
        <f t="shared" si="417"/>
        <v>ID-S01AP1030-00750</v>
      </c>
      <c r="B752" s="17">
        <v>750</v>
      </c>
      <c r="C752" s="17"/>
      <c r="D752" s="18" t="s">
        <v>1634</v>
      </c>
      <c r="E752" s="19" t="s">
        <v>1635</v>
      </c>
      <c r="F752" s="20"/>
      <c r="G752" s="21" t="s">
        <v>27</v>
      </c>
      <c r="H752" s="22" t="s">
        <v>28</v>
      </c>
      <c r="I752" s="23" t="s">
        <v>1633</v>
      </c>
      <c r="J752" s="22" t="s">
        <v>31</v>
      </c>
      <c r="K752" s="22"/>
      <c r="L752" s="22" t="s">
        <v>31</v>
      </c>
      <c r="M752" s="23"/>
      <c r="N752" s="24"/>
      <c r="O752" s="63"/>
      <c r="P752" s="63"/>
      <c r="Q752" s="25" t="s">
        <v>42</v>
      </c>
      <c r="R752" s="26" t="s">
        <v>43</v>
      </c>
      <c r="S752" s="26" t="s">
        <v>51</v>
      </c>
      <c r="T752" s="26" t="s">
        <v>45</v>
      </c>
      <c r="U752" s="26" t="s">
        <v>46</v>
      </c>
      <c r="V752" s="34">
        <v>0</v>
      </c>
      <c r="W752" s="31"/>
      <c r="X752" s="22">
        <v>12</v>
      </c>
      <c r="Y752" s="152"/>
      <c r="Z752" s="139" t="s">
        <v>2939</v>
      </c>
      <c r="AA752" s="155">
        <f>COUNTIF($Z$1:Z752,Z752)</f>
        <v>1</v>
      </c>
      <c r="AB752" s="83">
        <f t="shared" si="426"/>
        <v>6</v>
      </c>
      <c r="AC752" s="122" t="str">
        <f>VLOOKUP(Z752,'module list'!A:B,2,0)</f>
        <v>DI</v>
      </c>
      <c r="AD752" s="122"/>
      <c r="AE752" s="32"/>
      <c r="AF752" s="33" t="s">
        <v>37</v>
      </c>
      <c r="AG752" s="16" t="str">
        <f t="shared" si="418"/>
        <v>12.1.4</v>
      </c>
      <c r="AH752" s="222" t="str">
        <f t="shared" si="416"/>
        <v>AP1350 cleaning dust FF1150 - com.alarm</v>
      </c>
      <c r="AI752" s="224"/>
      <c r="AJ752" s="16" t="str">
        <f t="shared" si="413"/>
        <v>AP1350</v>
      </c>
      <c r="AK752" s="16" t="str">
        <f t="shared" si="419"/>
        <v>P82</v>
      </c>
      <c r="AL752" s="16" t="str">
        <f t="shared" si="435"/>
        <v>CD</v>
      </c>
      <c r="AM752" s="16" t="str">
        <f t="shared" si="420"/>
        <v>1350</v>
      </c>
      <c r="AO752" s="16" t="str">
        <f t="shared" si="421"/>
        <v>_</v>
      </c>
      <c r="AP752" s="16">
        <f t="shared" si="422"/>
        <v>10</v>
      </c>
      <c r="AQ752" s="16" t="str">
        <f t="shared" si="436"/>
        <v>YSA</v>
      </c>
      <c r="AR752" s="16" t="str">
        <f t="shared" si="423"/>
        <v>P82CD1350_YSA</v>
      </c>
      <c r="AS752" s="16" t="str">
        <f t="shared" si="424"/>
        <v>ok</v>
      </c>
      <c r="AW752" s="16" t="str">
        <f t="shared" ref="AW752:AW800" si="437">IFERROR(IF(FIND("A",Q752,1),S752,""),"")</f>
        <v/>
      </c>
      <c r="AX752" s="16" t="str">
        <f t="shared" ref="AX752:AX800" si="438">IFERROR(IF(FIND("AI",Q752,1),U752,""),"")</f>
        <v/>
      </c>
      <c r="AY752" s="16">
        <f t="shared" si="425"/>
        <v>0</v>
      </c>
    </row>
    <row r="753" spans="1:51" ht="15" customHeight="1" x14ac:dyDescent="0.2">
      <c r="A753" s="16" t="str">
        <f t="shared" si="417"/>
        <v>ID-S01AP1030-00751</v>
      </c>
      <c r="B753" s="17">
        <v>751</v>
      </c>
      <c r="C753" s="17"/>
      <c r="D753" s="18" t="s">
        <v>1636</v>
      </c>
      <c r="E753" s="19" t="s">
        <v>1637</v>
      </c>
      <c r="F753" s="20"/>
      <c r="G753" s="21" t="s">
        <v>27</v>
      </c>
      <c r="H753" s="22" t="s">
        <v>28</v>
      </c>
      <c r="I753" s="23" t="s">
        <v>1633</v>
      </c>
      <c r="J753" s="22" t="s">
        <v>31</v>
      </c>
      <c r="K753" s="22"/>
      <c r="L753" s="22" t="s">
        <v>31</v>
      </c>
      <c r="M753" s="23"/>
      <c r="N753" s="24"/>
      <c r="O753" s="63"/>
      <c r="P753" s="63"/>
      <c r="Q753" s="25" t="s">
        <v>54</v>
      </c>
      <c r="R753" s="26" t="s">
        <v>55</v>
      </c>
      <c r="S753" s="26" t="s">
        <v>44</v>
      </c>
      <c r="T753" s="26" t="s">
        <v>56</v>
      </c>
      <c r="U753" s="26" t="s">
        <v>46</v>
      </c>
      <c r="V753" s="34">
        <v>0</v>
      </c>
      <c r="W753" s="31"/>
      <c r="X753" s="22">
        <v>12</v>
      </c>
      <c r="Y753" s="152"/>
      <c r="Z753" s="139" t="s">
        <v>2947</v>
      </c>
      <c r="AA753" s="155">
        <f>COUNTIF($Z$1:Z753,Z753)</f>
        <v>28</v>
      </c>
      <c r="AB753" s="83">
        <f t="shared" si="426"/>
        <v>31</v>
      </c>
      <c r="AC753" s="122" t="str">
        <f>VLOOKUP(Z753,'module list'!A:B,2,0)</f>
        <v>DO</v>
      </c>
      <c r="AD753" s="122"/>
      <c r="AE753" s="32"/>
      <c r="AF753" s="33" t="s">
        <v>37</v>
      </c>
      <c r="AG753" s="16" t="str">
        <f t="shared" si="418"/>
        <v>12.1.4</v>
      </c>
      <c r="AH753" s="222" t="str">
        <f t="shared" si="416"/>
        <v>AP1350 cleaning dust FF1150 - enable</v>
      </c>
      <c r="AI753" s="224"/>
      <c r="AJ753" s="16" t="str">
        <f t="shared" si="413"/>
        <v>AP1350</v>
      </c>
      <c r="AK753" s="16" t="str">
        <f t="shared" si="419"/>
        <v>P82</v>
      </c>
      <c r="AL753" s="16" t="str">
        <f t="shared" si="435"/>
        <v>CD</v>
      </c>
      <c r="AM753" s="16" t="str">
        <f t="shared" si="420"/>
        <v>1350</v>
      </c>
      <c r="AO753" s="16" t="str">
        <f t="shared" si="421"/>
        <v>_</v>
      </c>
      <c r="AP753" s="16">
        <f t="shared" si="422"/>
        <v>10</v>
      </c>
      <c r="AQ753" s="16" t="str">
        <f t="shared" si="436"/>
        <v>HSH</v>
      </c>
      <c r="AR753" s="16" t="str">
        <f t="shared" si="423"/>
        <v>P82CD1350_HSH</v>
      </c>
      <c r="AS753" s="16" t="str">
        <f t="shared" si="424"/>
        <v>ok</v>
      </c>
      <c r="AW753" s="16" t="str">
        <f t="shared" si="437"/>
        <v/>
      </c>
      <c r="AX753" s="16" t="str">
        <f t="shared" si="438"/>
        <v/>
      </c>
      <c r="AY753" s="16">
        <f t="shared" si="425"/>
        <v>0</v>
      </c>
    </row>
    <row r="754" spans="1:51" ht="15" customHeight="1" x14ac:dyDescent="0.2">
      <c r="A754" s="16" t="str">
        <f t="shared" si="417"/>
        <v>ID-S01AP1030-00752</v>
      </c>
      <c r="B754" s="17">
        <v>752</v>
      </c>
      <c r="C754" s="17"/>
      <c r="D754" s="18" t="s">
        <v>1638</v>
      </c>
      <c r="E754" s="19" t="s">
        <v>1639</v>
      </c>
      <c r="F754" s="20"/>
      <c r="G754" s="21" t="s">
        <v>27</v>
      </c>
      <c r="H754" s="22" t="s">
        <v>28</v>
      </c>
      <c r="I754" s="23" t="s">
        <v>1633</v>
      </c>
      <c r="J754" s="22" t="s">
        <v>41</v>
      </c>
      <c r="K754" s="22"/>
      <c r="L754" s="22" t="s">
        <v>31</v>
      </c>
      <c r="M754" s="23"/>
      <c r="N754" s="24"/>
      <c r="O754" s="63"/>
      <c r="P754" s="63"/>
      <c r="Q754" s="25" t="s">
        <v>42</v>
      </c>
      <c r="R754" s="26" t="s">
        <v>43</v>
      </c>
      <c r="S754" s="26" t="s">
        <v>44</v>
      </c>
      <c r="T754" s="26" t="s">
        <v>45</v>
      </c>
      <c r="U754" s="26" t="s">
        <v>46</v>
      </c>
      <c r="V754" s="34">
        <v>0</v>
      </c>
      <c r="W754" s="31"/>
      <c r="X754" s="22">
        <v>12</v>
      </c>
      <c r="Y754" s="152" t="str">
        <f t="shared" ref="Y754:Y756" si="439">AN754</f>
        <v>A</v>
      </c>
      <c r="Z754" s="139" t="s">
        <v>2922</v>
      </c>
      <c r="AA754" s="155">
        <f>COUNTIF($Z$1:Z754,Z754)</f>
        <v>27</v>
      </c>
      <c r="AB754" s="83">
        <f t="shared" si="426"/>
        <v>29</v>
      </c>
      <c r="AC754" s="122" t="str">
        <f>VLOOKUP(Z754,'module list'!A:B,2,0)</f>
        <v>DI</v>
      </c>
      <c r="AD754" s="122"/>
      <c r="AE754" s="32"/>
      <c r="AF754" s="33" t="s">
        <v>37</v>
      </c>
      <c r="AG754" s="16" t="str">
        <f t="shared" si="418"/>
        <v>12.1.3</v>
      </c>
      <c r="AH754" s="222" t="str">
        <f t="shared" si="416"/>
        <v>activ. BAC1153A dust silos SL1150 - in remote</v>
      </c>
      <c r="AI754" s="224"/>
      <c r="AJ754" s="16" t="str">
        <f t="shared" si="413"/>
        <v>activ.</v>
      </c>
      <c r="AK754" s="16" t="str">
        <f t="shared" si="419"/>
        <v>P82</v>
      </c>
      <c r="AL754" s="16" t="str">
        <f t="shared" ref="AL754:AL765" si="440">MID(D754,4,3)</f>
        <v>BAC</v>
      </c>
      <c r="AM754" s="16" t="str">
        <f t="shared" si="420"/>
        <v>1153</v>
      </c>
      <c r="AN754" s="16" t="str">
        <f t="shared" ref="AN754:AN757" si="441">MID(D754,11,1)</f>
        <v>A</v>
      </c>
      <c r="AO754" s="16" t="str">
        <f t="shared" si="421"/>
        <v>_</v>
      </c>
      <c r="AP754" s="16">
        <f t="shared" si="422"/>
        <v>12</v>
      </c>
      <c r="AQ754" s="16" t="str">
        <f t="shared" si="436"/>
        <v>YLRE</v>
      </c>
      <c r="AR754" s="16" t="str">
        <f t="shared" si="423"/>
        <v>P82BAC1153A_YLRE</v>
      </c>
      <c r="AS754" s="16" t="str">
        <f t="shared" si="424"/>
        <v>ok</v>
      </c>
      <c r="AW754" s="16" t="str">
        <f t="shared" si="437"/>
        <v/>
      </c>
      <c r="AX754" s="16" t="str">
        <f t="shared" si="438"/>
        <v/>
      </c>
      <c r="AY754" s="16">
        <f t="shared" si="425"/>
        <v>0</v>
      </c>
    </row>
    <row r="755" spans="1:51" ht="15" customHeight="1" x14ac:dyDescent="0.2">
      <c r="A755" s="16" t="str">
        <f t="shared" si="417"/>
        <v>ID-S01AP1030-00753</v>
      </c>
      <c r="B755" s="17">
        <v>753</v>
      </c>
      <c r="C755" s="17"/>
      <c r="D755" s="18" t="s">
        <v>1640</v>
      </c>
      <c r="E755" s="19" t="s">
        <v>1641</v>
      </c>
      <c r="F755" s="20"/>
      <c r="G755" s="21" t="s">
        <v>27</v>
      </c>
      <c r="H755" s="22" t="s">
        <v>28</v>
      </c>
      <c r="I755" s="23" t="s">
        <v>1633</v>
      </c>
      <c r="J755" s="22" t="s">
        <v>41</v>
      </c>
      <c r="K755" s="22"/>
      <c r="L755" s="22" t="s">
        <v>31</v>
      </c>
      <c r="M755" s="23"/>
      <c r="N755" s="24"/>
      <c r="O755" s="63"/>
      <c r="P755" s="63"/>
      <c r="Q755" s="25" t="s">
        <v>42</v>
      </c>
      <c r="R755" s="26" t="s">
        <v>43</v>
      </c>
      <c r="S755" s="26" t="s">
        <v>44</v>
      </c>
      <c r="T755" s="26" t="s">
        <v>45</v>
      </c>
      <c r="U755" s="26" t="s">
        <v>46</v>
      </c>
      <c r="V755" s="34">
        <v>0</v>
      </c>
      <c r="W755" s="31"/>
      <c r="X755" s="22">
        <v>12</v>
      </c>
      <c r="Y755" s="152" t="str">
        <f t="shared" si="439"/>
        <v>A</v>
      </c>
      <c r="Z755" s="139" t="s">
        <v>2922</v>
      </c>
      <c r="AA755" s="155">
        <f>COUNTIF($Z$1:Z755,Z755)</f>
        <v>28</v>
      </c>
      <c r="AB755" s="83">
        <f t="shared" si="426"/>
        <v>29</v>
      </c>
      <c r="AC755" s="122" t="str">
        <f>VLOOKUP(Z755,'module list'!A:B,2,0)</f>
        <v>DI</v>
      </c>
      <c r="AD755" s="122"/>
      <c r="AE755" s="32"/>
      <c r="AF755" s="33" t="s">
        <v>37</v>
      </c>
      <c r="AG755" s="16" t="str">
        <f t="shared" si="418"/>
        <v>12.1.3</v>
      </c>
      <c r="AH755" s="222" t="str">
        <f t="shared" si="416"/>
        <v>activ. BAC1153A dust silos SL1150 - in running</v>
      </c>
      <c r="AI755" s="224"/>
      <c r="AJ755" s="16" t="str">
        <f t="shared" si="413"/>
        <v>activ.</v>
      </c>
      <c r="AK755" s="16" t="str">
        <f t="shared" si="419"/>
        <v>P82</v>
      </c>
      <c r="AL755" s="16" t="str">
        <f t="shared" si="440"/>
        <v>BAC</v>
      </c>
      <c r="AM755" s="16" t="str">
        <f t="shared" si="420"/>
        <v>1153</v>
      </c>
      <c r="AN755" s="16" t="str">
        <f t="shared" si="441"/>
        <v>A</v>
      </c>
      <c r="AO755" s="16" t="str">
        <f t="shared" si="421"/>
        <v>_</v>
      </c>
      <c r="AP755" s="16">
        <f t="shared" si="422"/>
        <v>12</v>
      </c>
      <c r="AQ755" s="16" t="str">
        <f t="shared" si="436"/>
        <v>YLH</v>
      </c>
      <c r="AR755" s="16" t="str">
        <f t="shared" si="423"/>
        <v>P82BAC1153A_YLH</v>
      </c>
      <c r="AS755" s="16" t="str">
        <f t="shared" si="424"/>
        <v>ok</v>
      </c>
      <c r="AW755" s="16" t="str">
        <f t="shared" si="437"/>
        <v/>
      </c>
      <c r="AX755" s="16" t="str">
        <f t="shared" si="438"/>
        <v/>
      </c>
      <c r="AY755" s="16">
        <f t="shared" si="425"/>
        <v>0</v>
      </c>
    </row>
    <row r="756" spans="1:51" ht="15" customHeight="1" x14ac:dyDescent="0.2">
      <c r="A756" s="16" t="str">
        <f t="shared" si="417"/>
        <v>ID-S01AP1030-00754</v>
      </c>
      <c r="B756" s="17">
        <v>754</v>
      </c>
      <c r="C756" s="17"/>
      <c r="D756" s="18" t="s">
        <v>1642</v>
      </c>
      <c r="E756" s="19" t="s">
        <v>1643</v>
      </c>
      <c r="F756" s="20"/>
      <c r="G756" s="21" t="s">
        <v>27</v>
      </c>
      <c r="H756" s="22" t="s">
        <v>28</v>
      </c>
      <c r="I756" s="23" t="s">
        <v>1633</v>
      </c>
      <c r="J756" s="22" t="s">
        <v>41</v>
      </c>
      <c r="K756" s="22"/>
      <c r="L756" s="22" t="s">
        <v>31</v>
      </c>
      <c r="M756" s="23"/>
      <c r="N756" s="24"/>
      <c r="O756" s="63"/>
      <c r="P756" s="63"/>
      <c r="Q756" s="25" t="s">
        <v>42</v>
      </c>
      <c r="R756" s="26" t="s">
        <v>43</v>
      </c>
      <c r="S756" s="26" t="s">
        <v>51</v>
      </c>
      <c r="T756" s="26" t="s">
        <v>45</v>
      </c>
      <c r="U756" s="26" t="s">
        <v>46</v>
      </c>
      <c r="V756" s="34">
        <v>0</v>
      </c>
      <c r="W756" s="31"/>
      <c r="X756" s="22">
        <v>12</v>
      </c>
      <c r="Y756" s="152" t="str">
        <f t="shared" si="439"/>
        <v>A</v>
      </c>
      <c r="Z756" s="139" t="s">
        <v>2922</v>
      </c>
      <c r="AA756" s="155">
        <f>COUNTIF($Z$1:Z756,Z756)</f>
        <v>29</v>
      </c>
      <c r="AB756" s="83">
        <f t="shared" si="426"/>
        <v>29</v>
      </c>
      <c r="AC756" s="122" t="str">
        <f>VLOOKUP(Z756,'module list'!A:B,2,0)</f>
        <v>DI</v>
      </c>
      <c r="AD756" s="122"/>
      <c r="AE756" s="32"/>
      <c r="AF756" s="33" t="s">
        <v>37</v>
      </c>
      <c r="AG756" s="16" t="str">
        <f t="shared" si="418"/>
        <v>12.1.3</v>
      </c>
      <c r="AH756" s="222" t="str">
        <f t="shared" si="416"/>
        <v>activ. BAC1153A dust silos SL1150 - supply fault</v>
      </c>
      <c r="AI756" s="224"/>
      <c r="AJ756" s="16" t="str">
        <f t="shared" ref="AJ756:AJ819" si="442">LEFT(AH756,FIND(" ",AH756)-1)</f>
        <v>activ.</v>
      </c>
      <c r="AK756" s="16" t="str">
        <f t="shared" si="419"/>
        <v>P82</v>
      </c>
      <c r="AL756" s="16" t="str">
        <f t="shared" si="440"/>
        <v>BAC</v>
      </c>
      <c r="AM756" s="16" t="str">
        <f t="shared" si="420"/>
        <v>1153</v>
      </c>
      <c r="AN756" s="16" t="str">
        <f t="shared" si="441"/>
        <v>A</v>
      </c>
      <c r="AO756" s="16" t="str">
        <f t="shared" si="421"/>
        <v>_</v>
      </c>
      <c r="AP756" s="16">
        <f t="shared" si="422"/>
        <v>12</v>
      </c>
      <c r="AQ756" s="16" t="str">
        <f t="shared" si="436"/>
        <v>YSG</v>
      </c>
      <c r="AR756" s="16" t="str">
        <f t="shared" si="423"/>
        <v>P82BAC1153A_YSG</v>
      </c>
      <c r="AS756" s="16" t="str">
        <f t="shared" si="424"/>
        <v>ok</v>
      </c>
      <c r="AT756" s="16" t="s">
        <v>1644</v>
      </c>
      <c r="AW756" s="16" t="str">
        <f t="shared" si="437"/>
        <v/>
      </c>
      <c r="AX756" s="16" t="str">
        <f t="shared" si="438"/>
        <v/>
      </c>
      <c r="AY756" s="16">
        <f t="shared" si="425"/>
        <v>0</v>
      </c>
    </row>
    <row r="757" spans="1:51" ht="15" customHeight="1" x14ac:dyDescent="0.2">
      <c r="A757" s="16" t="str">
        <f t="shared" si="417"/>
        <v>ID-S01AP1030-00755</v>
      </c>
      <c r="B757" s="17">
        <v>755</v>
      </c>
      <c r="C757" s="17"/>
      <c r="D757" s="18" t="s">
        <v>1645</v>
      </c>
      <c r="E757" s="19" t="s">
        <v>1646</v>
      </c>
      <c r="F757" s="20"/>
      <c r="G757" s="21" t="s">
        <v>27</v>
      </c>
      <c r="H757" s="22" t="s">
        <v>28</v>
      </c>
      <c r="I757" s="23" t="s">
        <v>1633</v>
      </c>
      <c r="J757" s="22" t="s">
        <v>41</v>
      </c>
      <c r="K757" s="22"/>
      <c r="L757" s="22" t="s">
        <v>31</v>
      </c>
      <c r="M757" s="23"/>
      <c r="N757" s="24"/>
      <c r="O757" s="63"/>
      <c r="P757" s="63"/>
      <c r="Q757" s="25" t="s">
        <v>54</v>
      </c>
      <c r="R757" s="26" t="s">
        <v>55</v>
      </c>
      <c r="S757" s="26" t="s">
        <v>44</v>
      </c>
      <c r="T757" s="26" t="s">
        <v>56</v>
      </c>
      <c r="U757" s="26" t="s">
        <v>57</v>
      </c>
      <c r="V757" s="34">
        <v>0</v>
      </c>
      <c r="W757" s="31"/>
      <c r="X757" s="22">
        <v>12</v>
      </c>
      <c r="Y757" s="152"/>
      <c r="Z757" s="139" t="s">
        <v>2946</v>
      </c>
      <c r="AA757" s="155">
        <f>COUNTIF($Z$1:Z757,Z757)</f>
        <v>7</v>
      </c>
      <c r="AB757" s="83">
        <f t="shared" si="426"/>
        <v>24</v>
      </c>
      <c r="AC757" s="122" t="str">
        <f>VLOOKUP(Z757,'module list'!A:B,2,0)</f>
        <v>DO</v>
      </c>
      <c r="AD757" s="122"/>
      <c r="AE757" s="32"/>
      <c r="AF757" s="33" t="s">
        <v>37</v>
      </c>
      <c r="AG757" s="16" t="str">
        <f t="shared" si="418"/>
        <v>12.1.3</v>
      </c>
      <c r="AH757" s="222" t="str">
        <f t="shared" si="416"/>
        <v>activ. BAC1153A dust silos SL1150 - start/stop</v>
      </c>
      <c r="AI757" s="224"/>
      <c r="AJ757" s="16" t="str">
        <f t="shared" si="442"/>
        <v>activ.</v>
      </c>
      <c r="AK757" s="16" t="str">
        <f t="shared" si="419"/>
        <v>P82</v>
      </c>
      <c r="AL757" s="16" t="str">
        <f t="shared" si="440"/>
        <v>BAC</v>
      </c>
      <c r="AM757" s="16" t="str">
        <f t="shared" si="420"/>
        <v>1153</v>
      </c>
      <c r="AN757" s="16" t="str">
        <f t="shared" si="441"/>
        <v>A</v>
      </c>
      <c r="AO757" s="16" t="str">
        <f t="shared" si="421"/>
        <v>_</v>
      </c>
      <c r="AP757" s="16">
        <f t="shared" si="422"/>
        <v>12</v>
      </c>
      <c r="AQ757" s="16" t="str">
        <f t="shared" si="436"/>
        <v>HSH</v>
      </c>
      <c r="AR757" s="16" t="str">
        <f t="shared" si="423"/>
        <v>P82BAC1153A_HSH</v>
      </c>
      <c r="AS757" s="16" t="str">
        <f t="shared" si="424"/>
        <v>ok</v>
      </c>
      <c r="AT757" s="16" t="s">
        <v>1647</v>
      </c>
      <c r="AW757" s="16" t="str">
        <f t="shared" si="437"/>
        <v/>
      </c>
      <c r="AX757" s="16" t="str">
        <f t="shared" si="438"/>
        <v/>
      </c>
      <c r="AY757" s="16">
        <f t="shared" si="425"/>
        <v>0</v>
      </c>
    </row>
    <row r="758" spans="1:51" ht="15" customHeight="1" x14ac:dyDescent="0.2">
      <c r="A758" s="16" t="str">
        <f t="shared" si="417"/>
        <v>ID-S01AP1030-00756</v>
      </c>
      <c r="B758" s="17">
        <v>756</v>
      </c>
      <c r="C758" s="17"/>
      <c r="D758" s="18" t="s">
        <v>1648</v>
      </c>
      <c r="E758" s="19" t="s">
        <v>1649</v>
      </c>
      <c r="F758" s="20"/>
      <c r="G758" s="21" t="s">
        <v>27</v>
      </c>
      <c r="H758" s="22" t="s">
        <v>28</v>
      </c>
      <c r="I758" s="23" t="s">
        <v>1633</v>
      </c>
      <c r="J758" s="22" t="s">
        <v>31</v>
      </c>
      <c r="K758" s="22"/>
      <c r="L758" s="22" t="s">
        <v>31</v>
      </c>
      <c r="M758" s="23"/>
      <c r="N758" s="24"/>
      <c r="O758" s="63"/>
      <c r="P758" s="63"/>
      <c r="Q758" s="25" t="s">
        <v>42</v>
      </c>
      <c r="R758" s="26" t="s">
        <v>43</v>
      </c>
      <c r="S758" s="26" t="s">
        <v>44</v>
      </c>
      <c r="T758" s="26" t="s">
        <v>45</v>
      </c>
      <c r="U758" s="26" t="s">
        <v>156</v>
      </c>
      <c r="V758" s="34">
        <v>0</v>
      </c>
      <c r="W758" s="31"/>
      <c r="X758" s="22">
        <v>12</v>
      </c>
      <c r="Y758" s="152"/>
      <c r="Z758" s="139" t="s">
        <v>2939</v>
      </c>
      <c r="AA758" s="155">
        <f>COUNTIF($Z$1:Z758,Z758)</f>
        <v>2</v>
      </c>
      <c r="AB758" s="83">
        <f t="shared" si="426"/>
        <v>6</v>
      </c>
      <c r="AC758" s="122" t="str">
        <f>VLOOKUP(Z758,'module list'!A:B,2,0)</f>
        <v>DI</v>
      </c>
      <c r="AD758" s="122"/>
      <c r="AE758" s="32"/>
      <c r="AF758" s="33" t="s">
        <v>37</v>
      </c>
      <c r="AG758" s="16" t="str">
        <f t="shared" si="418"/>
        <v>12.1.4</v>
      </c>
      <c r="AH758" s="222" t="str">
        <f t="shared" si="416"/>
        <v>CAP1156 extract. dust SL1100 - on truck</v>
      </c>
      <c r="AI758" s="224"/>
      <c r="AJ758" s="16" t="str">
        <f t="shared" si="442"/>
        <v>CAP1156</v>
      </c>
      <c r="AK758" s="16" t="str">
        <f t="shared" si="419"/>
        <v>P82</v>
      </c>
      <c r="AL758" s="16" t="str">
        <f t="shared" si="440"/>
        <v>CAP</v>
      </c>
      <c r="AM758" s="16" t="str">
        <f t="shared" si="420"/>
        <v>1156</v>
      </c>
      <c r="AO758" s="16" t="str">
        <f t="shared" si="421"/>
        <v>_</v>
      </c>
      <c r="AP758" s="16">
        <f t="shared" si="422"/>
        <v>11</v>
      </c>
      <c r="AQ758" s="16" t="str">
        <f t="shared" si="436"/>
        <v>ZSL</v>
      </c>
      <c r="AR758" s="16" t="str">
        <f t="shared" si="423"/>
        <v>P82CAP1156_ZSL</v>
      </c>
      <c r="AS758" s="16" t="str">
        <f t="shared" si="424"/>
        <v>ok</v>
      </c>
      <c r="AT758" s="16" t="s">
        <v>1650</v>
      </c>
      <c r="AW758" s="16" t="str">
        <f t="shared" si="437"/>
        <v/>
      </c>
      <c r="AX758" s="16" t="str">
        <f t="shared" si="438"/>
        <v/>
      </c>
      <c r="AY758" s="16">
        <f t="shared" si="425"/>
        <v>0</v>
      </c>
    </row>
    <row r="759" spans="1:51" ht="15" customHeight="1" x14ac:dyDescent="0.2">
      <c r="A759" s="16" t="str">
        <f t="shared" si="417"/>
        <v>ID-S01AP1030-00757</v>
      </c>
      <c r="B759" s="17">
        <v>757</v>
      </c>
      <c r="C759" s="17"/>
      <c r="D759" s="18" t="s">
        <v>1651</v>
      </c>
      <c r="E759" s="19" t="s">
        <v>1652</v>
      </c>
      <c r="F759" s="20"/>
      <c r="G759" s="21" t="s">
        <v>27</v>
      </c>
      <c r="H759" s="22" t="s">
        <v>28</v>
      </c>
      <c r="I759" s="23" t="s">
        <v>1633</v>
      </c>
      <c r="J759" s="22" t="s">
        <v>31</v>
      </c>
      <c r="K759" s="22"/>
      <c r="L759" s="22" t="s">
        <v>31</v>
      </c>
      <c r="M759" s="23"/>
      <c r="N759" s="24"/>
      <c r="O759" s="63"/>
      <c r="P759" s="63"/>
      <c r="Q759" s="25" t="s">
        <v>42</v>
      </c>
      <c r="R759" s="26" t="s">
        <v>43</v>
      </c>
      <c r="S759" s="26" t="s">
        <v>44</v>
      </c>
      <c r="T759" s="26" t="s">
        <v>45</v>
      </c>
      <c r="U759" s="26" t="s">
        <v>156</v>
      </c>
      <c r="V759" s="34">
        <v>0</v>
      </c>
      <c r="W759" s="31"/>
      <c r="X759" s="22">
        <v>12</v>
      </c>
      <c r="Y759" s="152"/>
      <c r="Z759" s="139" t="s">
        <v>2939</v>
      </c>
      <c r="AA759" s="155">
        <f>COUNTIF($Z$1:Z759,Z759)</f>
        <v>3</v>
      </c>
      <c r="AB759" s="83">
        <f t="shared" si="426"/>
        <v>6</v>
      </c>
      <c r="AC759" s="122" t="str">
        <f>VLOOKUP(Z759,'module list'!A:B,2,0)</f>
        <v>DI</v>
      </c>
      <c r="AD759" s="122"/>
      <c r="AE759" s="32"/>
      <c r="AF759" s="33" t="s">
        <v>37</v>
      </c>
      <c r="AG759" s="16" t="str">
        <f t="shared" si="418"/>
        <v>12.1.4</v>
      </c>
      <c r="AH759" s="222" t="str">
        <f t="shared" si="416"/>
        <v>CAP1156 extract. dust SL1100 - high position</v>
      </c>
      <c r="AI759" s="224"/>
      <c r="AJ759" s="16" t="str">
        <f t="shared" si="442"/>
        <v>CAP1156</v>
      </c>
      <c r="AK759" s="16" t="str">
        <f t="shared" si="419"/>
        <v>P82</v>
      </c>
      <c r="AL759" s="16" t="str">
        <f t="shared" si="440"/>
        <v>CAP</v>
      </c>
      <c r="AM759" s="16" t="str">
        <f t="shared" si="420"/>
        <v>1156</v>
      </c>
      <c r="AO759" s="16" t="str">
        <f t="shared" si="421"/>
        <v>_</v>
      </c>
      <c r="AP759" s="16">
        <f t="shared" si="422"/>
        <v>11</v>
      </c>
      <c r="AQ759" s="16" t="str">
        <f t="shared" si="436"/>
        <v>ZSH</v>
      </c>
      <c r="AR759" s="16" t="str">
        <f t="shared" si="423"/>
        <v>P82CAP1156_ZSH</v>
      </c>
      <c r="AS759" s="16" t="str">
        <f t="shared" si="424"/>
        <v>ok</v>
      </c>
      <c r="AW759" s="16" t="str">
        <f t="shared" si="437"/>
        <v/>
      </c>
      <c r="AX759" s="16" t="str">
        <f t="shared" si="438"/>
        <v/>
      </c>
      <c r="AY759" s="16">
        <f t="shared" si="425"/>
        <v>0</v>
      </c>
    </row>
    <row r="760" spans="1:51" ht="15" customHeight="1" x14ac:dyDescent="0.2">
      <c r="A760" s="16" t="str">
        <f t="shared" si="417"/>
        <v>ID-S01AP1030-00758</v>
      </c>
      <c r="B760" s="17">
        <v>758</v>
      </c>
      <c r="C760" s="17"/>
      <c r="D760" s="18" t="s">
        <v>1653</v>
      </c>
      <c r="E760" s="19" t="s">
        <v>1654</v>
      </c>
      <c r="F760" s="20"/>
      <c r="G760" s="21" t="s">
        <v>27</v>
      </c>
      <c r="H760" s="22" t="s">
        <v>28</v>
      </c>
      <c r="I760" s="23" t="s">
        <v>1633</v>
      </c>
      <c r="J760" s="22" t="s">
        <v>31</v>
      </c>
      <c r="K760" s="22"/>
      <c r="L760" s="22" t="s">
        <v>31</v>
      </c>
      <c r="M760" s="23"/>
      <c r="N760" s="24"/>
      <c r="O760" s="63"/>
      <c r="P760" s="63"/>
      <c r="Q760" s="25" t="s">
        <v>42</v>
      </c>
      <c r="R760" s="26" t="s">
        <v>43</v>
      </c>
      <c r="S760" s="26" t="s">
        <v>44</v>
      </c>
      <c r="T760" s="26" t="s">
        <v>45</v>
      </c>
      <c r="U760" s="26" t="s">
        <v>822</v>
      </c>
      <c r="V760" s="34">
        <v>0</v>
      </c>
      <c r="W760" s="31"/>
      <c r="X760" s="22">
        <v>12</v>
      </c>
      <c r="Y760" s="152"/>
      <c r="Z760" s="139" t="s">
        <v>2939</v>
      </c>
      <c r="AA760" s="155">
        <f>COUNTIF($Z$1:Z760,Z760)</f>
        <v>4</v>
      </c>
      <c r="AB760" s="83">
        <f t="shared" si="426"/>
        <v>6</v>
      </c>
      <c r="AC760" s="122" t="str">
        <f>VLOOKUP(Z760,'module list'!A:B,2,0)</f>
        <v>DI</v>
      </c>
      <c r="AD760" s="122"/>
      <c r="AE760" s="32"/>
      <c r="AF760" s="33" t="s">
        <v>37</v>
      </c>
      <c r="AG760" s="16" t="str">
        <f t="shared" si="418"/>
        <v>12.1.4</v>
      </c>
      <c r="AH760" s="222" t="str">
        <f t="shared" si="416"/>
        <v>CAP1156 extract. dust SL1100 - in running</v>
      </c>
      <c r="AI760" s="224"/>
      <c r="AJ760" s="16" t="str">
        <f t="shared" si="442"/>
        <v>CAP1156</v>
      </c>
      <c r="AK760" s="16" t="str">
        <f t="shared" si="419"/>
        <v>P82</v>
      </c>
      <c r="AL760" s="16" t="str">
        <f t="shared" si="440"/>
        <v>CAP</v>
      </c>
      <c r="AM760" s="16" t="str">
        <f t="shared" si="420"/>
        <v>1156</v>
      </c>
      <c r="AO760" s="16" t="str">
        <f t="shared" si="421"/>
        <v>_</v>
      </c>
      <c r="AP760" s="16">
        <f t="shared" si="422"/>
        <v>11</v>
      </c>
      <c r="AQ760" s="16" t="str">
        <f t="shared" si="436"/>
        <v>YLH</v>
      </c>
      <c r="AR760" s="16" t="str">
        <f t="shared" si="423"/>
        <v>P82CAP1156_YLH</v>
      </c>
      <c r="AS760" s="16" t="str">
        <f t="shared" si="424"/>
        <v>ok</v>
      </c>
      <c r="AW760" s="16" t="str">
        <f t="shared" si="437"/>
        <v/>
      </c>
      <c r="AX760" s="16" t="str">
        <f t="shared" si="438"/>
        <v/>
      </c>
      <c r="AY760" s="16">
        <f t="shared" si="425"/>
        <v>0</v>
      </c>
    </row>
    <row r="761" spans="1:51" ht="15" customHeight="1" x14ac:dyDescent="0.2">
      <c r="A761" s="16" t="str">
        <f t="shared" si="417"/>
        <v>ID-S01AP1030-00759</v>
      </c>
      <c r="B761" s="17">
        <v>759</v>
      </c>
      <c r="C761" s="17"/>
      <c r="D761" s="18" t="s">
        <v>1655</v>
      </c>
      <c r="E761" s="19" t="s">
        <v>1656</v>
      </c>
      <c r="F761" s="20"/>
      <c r="G761" s="21" t="s">
        <v>27</v>
      </c>
      <c r="H761" s="22" t="s">
        <v>28</v>
      </c>
      <c r="I761" s="23" t="s">
        <v>1633</v>
      </c>
      <c r="J761" s="22" t="s">
        <v>31</v>
      </c>
      <c r="K761" s="22"/>
      <c r="L761" s="22" t="s">
        <v>31</v>
      </c>
      <c r="M761" s="23"/>
      <c r="N761" s="24"/>
      <c r="O761" s="63"/>
      <c r="P761" s="63"/>
      <c r="Q761" s="25" t="s">
        <v>42</v>
      </c>
      <c r="R761" s="26" t="s">
        <v>43</v>
      </c>
      <c r="S761" s="26" t="s">
        <v>44</v>
      </c>
      <c r="T761" s="26" t="s">
        <v>45</v>
      </c>
      <c r="U761" s="26" t="s">
        <v>1657</v>
      </c>
      <c r="V761" s="34">
        <v>0</v>
      </c>
      <c r="W761" s="31"/>
      <c r="X761" s="22">
        <v>12</v>
      </c>
      <c r="Y761" s="152"/>
      <c r="Z761" s="139" t="s">
        <v>2939</v>
      </c>
      <c r="AA761" s="155">
        <f>COUNTIF($Z$1:Z761,Z761)</f>
        <v>5</v>
      </c>
      <c r="AB761" s="83">
        <f t="shared" si="426"/>
        <v>6</v>
      </c>
      <c r="AC761" s="122" t="str">
        <f>VLOOKUP(Z761,'module list'!A:B,2,0)</f>
        <v>DI</v>
      </c>
      <c r="AD761" s="122"/>
      <c r="AE761" s="32"/>
      <c r="AF761" s="33" t="s">
        <v>37</v>
      </c>
      <c r="AG761" s="16" t="str">
        <f t="shared" si="418"/>
        <v>12.1.4</v>
      </c>
      <c r="AH761" s="222" t="str">
        <f t="shared" si="416"/>
        <v>CAP1156 extract. dust SL1100 - stopped</v>
      </c>
      <c r="AI761" s="224"/>
      <c r="AJ761" s="16" t="str">
        <f t="shared" si="442"/>
        <v>CAP1156</v>
      </c>
      <c r="AK761" s="16" t="str">
        <f t="shared" si="419"/>
        <v>P82</v>
      </c>
      <c r="AL761" s="16" t="str">
        <f t="shared" si="440"/>
        <v>CAP</v>
      </c>
      <c r="AM761" s="16" t="str">
        <f t="shared" si="420"/>
        <v>1156</v>
      </c>
      <c r="AO761" s="16" t="str">
        <f t="shared" si="421"/>
        <v>_</v>
      </c>
      <c r="AP761" s="16">
        <f t="shared" si="422"/>
        <v>11</v>
      </c>
      <c r="AQ761" s="16" t="str">
        <f t="shared" si="436"/>
        <v>YLL</v>
      </c>
      <c r="AR761" s="16" t="str">
        <f t="shared" si="423"/>
        <v>P82CAP1156_YLL</v>
      </c>
      <c r="AS761" s="16" t="str">
        <f t="shared" si="424"/>
        <v>ok</v>
      </c>
      <c r="AW761" s="16" t="str">
        <f t="shared" si="437"/>
        <v/>
      </c>
      <c r="AX761" s="16" t="str">
        <f t="shared" si="438"/>
        <v/>
      </c>
      <c r="AY761" s="16">
        <f t="shared" si="425"/>
        <v>0</v>
      </c>
    </row>
    <row r="762" spans="1:51" ht="15" customHeight="1" x14ac:dyDescent="0.2">
      <c r="A762" s="16" t="str">
        <f t="shared" si="417"/>
        <v>ID-S01AP1030-00760</v>
      </c>
      <c r="B762" s="17">
        <v>760</v>
      </c>
      <c r="C762" s="17"/>
      <c r="D762" s="18" t="s">
        <v>1658</v>
      </c>
      <c r="E762" s="19" t="s">
        <v>1659</v>
      </c>
      <c r="F762" s="20"/>
      <c r="G762" s="21" t="s">
        <v>27</v>
      </c>
      <c r="H762" s="22" t="s">
        <v>28</v>
      </c>
      <c r="I762" s="23" t="s">
        <v>1633</v>
      </c>
      <c r="J762" s="22" t="s">
        <v>31</v>
      </c>
      <c r="K762" s="22"/>
      <c r="L762" s="22" t="s">
        <v>31</v>
      </c>
      <c r="M762" s="23"/>
      <c r="N762" s="24"/>
      <c r="O762" s="63"/>
      <c r="P762" s="63"/>
      <c r="Q762" s="25" t="s">
        <v>42</v>
      </c>
      <c r="R762" s="26" t="s">
        <v>43</v>
      </c>
      <c r="S762" s="26" t="s">
        <v>51</v>
      </c>
      <c r="T762" s="26" t="s">
        <v>45</v>
      </c>
      <c r="U762" s="26" t="s">
        <v>825</v>
      </c>
      <c r="V762" s="34">
        <v>0</v>
      </c>
      <c r="W762" s="31"/>
      <c r="X762" s="22">
        <v>12</v>
      </c>
      <c r="Y762" s="152"/>
      <c r="Z762" s="139" t="s">
        <v>2939</v>
      </c>
      <c r="AA762" s="155">
        <f>COUNTIF($Z$1:Z762,Z762)</f>
        <v>6</v>
      </c>
      <c r="AB762" s="83">
        <f t="shared" si="426"/>
        <v>6</v>
      </c>
      <c r="AC762" s="122" t="str">
        <f>VLOOKUP(Z762,'module list'!A:B,2,0)</f>
        <v>DI</v>
      </c>
      <c r="AD762" s="122"/>
      <c r="AE762" s="32"/>
      <c r="AF762" s="33" t="s">
        <v>37</v>
      </c>
      <c r="AG762" s="16" t="str">
        <f t="shared" si="418"/>
        <v>12.1.4</v>
      </c>
      <c r="AH762" s="222" t="str">
        <f t="shared" si="416"/>
        <v>CAP1156 extract. dust SL1100 - com.alarm</v>
      </c>
      <c r="AI762" s="224"/>
      <c r="AJ762" s="16" t="str">
        <f t="shared" si="442"/>
        <v>CAP1156</v>
      </c>
      <c r="AK762" s="16" t="str">
        <f t="shared" si="419"/>
        <v>P82</v>
      </c>
      <c r="AL762" s="16" t="str">
        <f t="shared" si="440"/>
        <v>CAP</v>
      </c>
      <c r="AM762" s="16" t="str">
        <f t="shared" si="420"/>
        <v>1156</v>
      </c>
      <c r="AO762" s="16" t="str">
        <f t="shared" si="421"/>
        <v>_</v>
      </c>
      <c r="AP762" s="16">
        <f t="shared" si="422"/>
        <v>11</v>
      </c>
      <c r="AQ762" s="16" t="str">
        <f t="shared" si="436"/>
        <v>YSA</v>
      </c>
      <c r="AR762" s="16" t="str">
        <f t="shared" si="423"/>
        <v>P82CAP1156_YSA</v>
      </c>
      <c r="AS762" s="16" t="str">
        <f t="shared" si="424"/>
        <v>ok</v>
      </c>
      <c r="AW762" s="16" t="str">
        <f t="shared" si="437"/>
        <v/>
      </c>
      <c r="AX762" s="16" t="str">
        <f t="shared" si="438"/>
        <v/>
      </c>
      <c r="AY762" s="16">
        <f t="shared" si="425"/>
        <v>0</v>
      </c>
    </row>
    <row r="763" spans="1:51" ht="15" customHeight="1" x14ac:dyDescent="0.2">
      <c r="A763" s="16" t="str">
        <f t="shared" si="417"/>
        <v>ID-S01AP1030-00761</v>
      </c>
      <c r="B763" s="17">
        <v>761</v>
      </c>
      <c r="C763" s="17"/>
      <c r="D763" s="18" t="s">
        <v>1660</v>
      </c>
      <c r="E763" s="19" t="s">
        <v>1661</v>
      </c>
      <c r="F763" s="20"/>
      <c r="G763" s="21" t="s">
        <v>27</v>
      </c>
      <c r="H763" s="22" t="s">
        <v>28</v>
      </c>
      <c r="I763" s="23" t="s">
        <v>1633</v>
      </c>
      <c r="J763" s="22" t="s">
        <v>31</v>
      </c>
      <c r="K763" s="22"/>
      <c r="L763" s="22" t="s">
        <v>31</v>
      </c>
      <c r="M763" s="23"/>
      <c r="N763" s="24"/>
      <c r="O763" s="63"/>
      <c r="P763" s="63"/>
      <c r="Q763" s="25" t="s">
        <v>54</v>
      </c>
      <c r="R763" s="26" t="s">
        <v>55</v>
      </c>
      <c r="S763" s="26" t="s">
        <v>44</v>
      </c>
      <c r="T763" s="26" t="s">
        <v>56</v>
      </c>
      <c r="U763" s="26" t="s">
        <v>842</v>
      </c>
      <c r="V763" s="34">
        <v>0</v>
      </c>
      <c r="W763" s="31"/>
      <c r="X763" s="22">
        <v>12</v>
      </c>
      <c r="Y763" s="152"/>
      <c r="Z763" s="139" t="s">
        <v>2947</v>
      </c>
      <c r="AA763" s="155">
        <f>COUNTIF($Z$1:Z763,Z763)</f>
        <v>29</v>
      </c>
      <c r="AB763" s="83">
        <f t="shared" si="426"/>
        <v>31</v>
      </c>
      <c r="AC763" s="122" t="str">
        <f>VLOOKUP(Z763,'module list'!A:B,2,0)</f>
        <v>DO</v>
      </c>
      <c r="AD763" s="122"/>
      <c r="AE763" s="32"/>
      <c r="AF763" s="33" t="s">
        <v>37</v>
      </c>
      <c r="AG763" s="16" t="str">
        <f t="shared" si="418"/>
        <v>12.1.4</v>
      </c>
      <c r="AH763" s="222" t="str">
        <f t="shared" si="416"/>
        <v>CAP1156 extract. dust SL1100 - enable</v>
      </c>
      <c r="AI763" s="224"/>
      <c r="AJ763" s="16" t="str">
        <f t="shared" si="442"/>
        <v>CAP1156</v>
      </c>
      <c r="AK763" s="16" t="str">
        <f t="shared" si="419"/>
        <v>P82</v>
      </c>
      <c r="AL763" s="16" t="str">
        <f t="shared" si="440"/>
        <v>CAP</v>
      </c>
      <c r="AM763" s="16" t="str">
        <f t="shared" si="420"/>
        <v>1156</v>
      </c>
      <c r="AO763" s="16" t="str">
        <f t="shared" si="421"/>
        <v>_</v>
      </c>
      <c r="AP763" s="16">
        <f t="shared" si="422"/>
        <v>11</v>
      </c>
      <c r="AQ763" s="16" t="str">
        <f t="shared" si="436"/>
        <v>HSH</v>
      </c>
      <c r="AR763" s="16" t="str">
        <f t="shared" si="423"/>
        <v>P82CAP1156_HSH</v>
      </c>
      <c r="AS763" s="16" t="str">
        <f t="shared" si="424"/>
        <v>ok</v>
      </c>
      <c r="AW763" s="16" t="str">
        <f t="shared" si="437"/>
        <v/>
      </c>
      <c r="AX763" s="16" t="str">
        <f t="shared" si="438"/>
        <v/>
      </c>
      <c r="AY763" s="16">
        <f t="shared" si="425"/>
        <v>0</v>
      </c>
    </row>
    <row r="764" spans="1:51" ht="15" customHeight="1" x14ac:dyDescent="0.2">
      <c r="A764" s="16" t="str">
        <f t="shared" si="417"/>
        <v>ID-S01AP1030-00762</v>
      </c>
      <c r="B764" s="17">
        <v>762</v>
      </c>
      <c r="C764" s="17"/>
      <c r="D764" s="18" t="s">
        <v>1662</v>
      </c>
      <c r="E764" s="19" t="s">
        <v>1663</v>
      </c>
      <c r="F764" s="20"/>
      <c r="G764" s="21" t="s">
        <v>27</v>
      </c>
      <c r="H764" s="22" t="s">
        <v>28</v>
      </c>
      <c r="I764" s="23" t="s">
        <v>1633</v>
      </c>
      <c r="J764" s="22" t="s">
        <v>31</v>
      </c>
      <c r="K764" s="22"/>
      <c r="L764" s="22" t="s">
        <v>31</v>
      </c>
      <c r="M764" s="23"/>
      <c r="N764" s="24"/>
      <c r="O764" s="63"/>
      <c r="P764" s="63"/>
      <c r="Q764" s="25" t="s">
        <v>54</v>
      </c>
      <c r="R764" s="26" t="s">
        <v>55</v>
      </c>
      <c r="S764" s="26" t="s">
        <v>44</v>
      </c>
      <c r="T764" s="26" t="s">
        <v>56</v>
      </c>
      <c r="U764" s="26" t="s">
        <v>159</v>
      </c>
      <c r="V764" s="34">
        <v>0</v>
      </c>
      <c r="W764" s="31"/>
      <c r="X764" s="22">
        <v>12</v>
      </c>
      <c r="Y764" s="152"/>
      <c r="Z764" s="139" t="s">
        <v>2947</v>
      </c>
      <c r="AA764" s="155">
        <f>COUNTIF($Z$1:Z764,Z764)</f>
        <v>30</v>
      </c>
      <c r="AB764" s="83">
        <f t="shared" si="426"/>
        <v>31</v>
      </c>
      <c r="AC764" s="122" t="str">
        <f>VLOOKUP(Z764,'module list'!A:B,2,0)</f>
        <v>DO</v>
      </c>
      <c r="AD764" s="122"/>
      <c r="AE764" s="32"/>
      <c r="AF764" s="33" t="s">
        <v>37</v>
      </c>
      <c r="AG764" s="16" t="str">
        <f t="shared" si="418"/>
        <v>12.1.4</v>
      </c>
      <c r="AH764" s="222" t="str">
        <f t="shared" si="416"/>
        <v>CAP1156 extract. dust SL1100 - POV155 open</v>
      </c>
      <c r="AI764" s="224"/>
      <c r="AJ764" s="16" t="str">
        <f t="shared" si="442"/>
        <v>CAP1156</v>
      </c>
      <c r="AK764" s="16" t="str">
        <f t="shared" si="419"/>
        <v>P82</v>
      </c>
      <c r="AL764" s="16" t="str">
        <f t="shared" si="440"/>
        <v>CAP</v>
      </c>
      <c r="AM764" s="16" t="str">
        <f t="shared" si="420"/>
        <v>1156</v>
      </c>
      <c r="AO764" s="16" t="str">
        <f t="shared" si="421"/>
        <v>_</v>
      </c>
      <c r="AP764" s="16">
        <f t="shared" si="422"/>
        <v>11</v>
      </c>
      <c r="AQ764" s="16" t="str">
        <f t="shared" si="436"/>
        <v>ZAH</v>
      </c>
      <c r="AR764" s="16" t="str">
        <f t="shared" si="423"/>
        <v>P82CAP1156_ZAH</v>
      </c>
      <c r="AS764" s="16" t="str">
        <f t="shared" si="424"/>
        <v>ok</v>
      </c>
      <c r="AW764" s="16" t="str">
        <f t="shared" si="437"/>
        <v/>
      </c>
      <c r="AX764" s="16" t="str">
        <f t="shared" si="438"/>
        <v/>
      </c>
      <c r="AY764" s="16">
        <f t="shared" si="425"/>
        <v>0</v>
      </c>
    </row>
    <row r="765" spans="1:51" ht="15" customHeight="1" x14ac:dyDescent="0.2">
      <c r="A765" s="16" t="str">
        <f t="shared" si="417"/>
        <v>ID-S01AP1030-00763</v>
      </c>
      <c r="B765" s="17">
        <v>763</v>
      </c>
      <c r="C765" s="17"/>
      <c r="D765" s="18" t="s">
        <v>1664</v>
      </c>
      <c r="E765" s="19" t="s">
        <v>1665</v>
      </c>
      <c r="F765" s="20"/>
      <c r="G765" s="21" t="s">
        <v>27</v>
      </c>
      <c r="H765" s="22" t="s">
        <v>28</v>
      </c>
      <c r="I765" s="23" t="s">
        <v>1633</v>
      </c>
      <c r="J765" s="22" t="s">
        <v>31</v>
      </c>
      <c r="K765" s="22"/>
      <c r="L765" s="22" t="s">
        <v>31</v>
      </c>
      <c r="M765" s="23"/>
      <c r="N765" s="24"/>
      <c r="O765" s="63"/>
      <c r="P765" s="63"/>
      <c r="Q765" s="25" t="s">
        <v>54</v>
      </c>
      <c r="R765" s="26" t="s">
        <v>55</v>
      </c>
      <c r="S765" s="26" t="s">
        <v>44</v>
      </c>
      <c r="T765" s="26" t="s">
        <v>56</v>
      </c>
      <c r="U765" s="26" t="s">
        <v>159</v>
      </c>
      <c r="V765" s="34">
        <v>0</v>
      </c>
      <c r="W765" s="31"/>
      <c r="X765" s="22">
        <v>12</v>
      </c>
      <c r="Y765" s="152"/>
      <c r="Z765" s="139" t="s">
        <v>2947</v>
      </c>
      <c r="AA765" s="155">
        <f>COUNTIF($Z$1:Z765,Z765)</f>
        <v>31</v>
      </c>
      <c r="AB765" s="83">
        <f t="shared" si="426"/>
        <v>31</v>
      </c>
      <c r="AC765" s="122" t="str">
        <f>VLOOKUP(Z765,'module list'!A:B,2,0)</f>
        <v>DO</v>
      </c>
      <c r="AD765" s="122"/>
      <c r="AE765" s="32"/>
      <c r="AF765" s="33" t="s">
        <v>37</v>
      </c>
      <c r="AG765" s="16" t="str">
        <f t="shared" si="418"/>
        <v>12.1.4</v>
      </c>
      <c r="AH765" s="222" t="str">
        <f t="shared" si="416"/>
        <v>CAP1156 extract. dust SL1100 - POV155 closed</v>
      </c>
      <c r="AI765" s="224"/>
      <c r="AJ765" s="16" t="str">
        <f t="shared" si="442"/>
        <v>CAP1156</v>
      </c>
      <c r="AK765" s="16" t="str">
        <f t="shared" si="419"/>
        <v>P82</v>
      </c>
      <c r="AL765" s="16" t="str">
        <f t="shared" si="440"/>
        <v>CAP</v>
      </c>
      <c r="AM765" s="16" t="str">
        <f t="shared" si="420"/>
        <v>1156</v>
      </c>
      <c r="AO765" s="16" t="str">
        <f t="shared" si="421"/>
        <v>_</v>
      </c>
      <c r="AP765" s="16">
        <f t="shared" si="422"/>
        <v>11</v>
      </c>
      <c r="AQ765" s="16" t="str">
        <f t="shared" si="436"/>
        <v>ZAL</v>
      </c>
      <c r="AR765" s="16" t="str">
        <f t="shared" si="423"/>
        <v>P82CAP1156_ZAL</v>
      </c>
      <c r="AS765" s="16" t="str">
        <f t="shared" si="424"/>
        <v>ok</v>
      </c>
      <c r="AW765" s="16" t="str">
        <f t="shared" si="437"/>
        <v/>
      </c>
      <c r="AX765" s="16" t="str">
        <f t="shared" si="438"/>
        <v/>
      </c>
      <c r="AY765" s="16">
        <f t="shared" si="425"/>
        <v>0</v>
      </c>
    </row>
    <row r="766" spans="1:51" ht="15" customHeight="1" x14ac:dyDescent="0.2">
      <c r="A766" s="16" t="str">
        <f t="shared" si="417"/>
        <v>ID-S01AP1030-00764</v>
      </c>
      <c r="B766" s="17">
        <v>764</v>
      </c>
      <c r="C766" s="17"/>
      <c r="D766" s="18" t="s">
        <v>1666</v>
      </c>
      <c r="E766" s="19" t="s">
        <v>1667</v>
      </c>
      <c r="F766" s="20"/>
      <c r="G766" s="21" t="s">
        <v>27</v>
      </c>
      <c r="H766" s="22" t="s">
        <v>28</v>
      </c>
      <c r="I766" s="23" t="s">
        <v>1633</v>
      </c>
      <c r="J766" s="22" t="s">
        <v>41</v>
      </c>
      <c r="K766" s="22"/>
      <c r="L766" s="22" t="s">
        <v>31</v>
      </c>
      <c r="M766" s="23"/>
      <c r="N766" s="24"/>
      <c r="O766" s="63"/>
      <c r="P766" s="63"/>
      <c r="Q766" s="25" t="s">
        <v>42</v>
      </c>
      <c r="R766" s="26" t="s">
        <v>43</v>
      </c>
      <c r="S766" s="26" t="s">
        <v>44</v>
      </c>
      <c r="T766" s="26" t="s">
        <v>45</v>
      </c>
      <c r="U766" s="26" t="s">
        <v>46</v>
      </c>
      <c r="V766" s="34">
        <v>0</v>
      </c>
      <c r="W766" s="31"/>
      <c r="X766" s="22">
        <v>12</v>
      </c>
      <c r="Y766" s="152"/>
      <c r="Z766" s="139" t="s">
        <v>2938</v>
      </c>
      <c r="AA766" s="155">
        <f>COUNTIF($Z$1:Z766,Z766)</f>
        <v>1</v>
      </c>
      <c r="AB766" s="83">
        <f t="shared" si="426"/>
        <v>6</v>
      </c>
      <c r="AC766" s="122" t="str">
        <f>VLOOKUP(Z766,'module list'!A:B,2,0)</f>
        <v>DI</v>
      </c>
      <c r="AD766" s="122"/>
      <c r="AE766" s="32"/>
      <c r="AF766" s="33" t="s">
        <v>37</v>
      </c>
      <c r="AG766" s="16" t="str">
        <f t="shared" si="418"/>
        <v>12.1.3</v>
      </c>
      <c r="AH766" s="222" t="str">
        <f t="shared" si="416"/>
        <v>CY1100 dust from filter - in remote</v>
      </c>
      <c r="AI766" s="224"/>
      <c r="AJ766" s="16" t="str">
        <f t="shared" si="442"/>
        <v>CY1100</v>
      </c>
      <c r="AK766" s="16" t="str">
        <f t="shared" si="419"/>
        <v>P82</v>
      </c>
      <c r="AL766" s="16" t="str">
        <f t="shared" ref="AL766:AL807" si="443">MID(D766,4,2)</f>
        <v>CY</v>
      </c>
      <c r="AM766" s="16" t="str">
        <f t="shared" si="420"/>
        <v>1100</v>
      </c>
      <c r="AO766" s="16" t="str">
        <f t="shared" si="421"/>
        <v>_</v>
      </c>
      <c r="AP766" s="16">
        <f t="shared" si="422"/>
        <v>10</v>
      </c>
      <c r="AQ766" s="16" t="str">
        <f t="shared" si="436"/>
        <v>YLRE</v>
      </c>
      <c r="AR766" s="16" t="str">
        <f t="shared" si="423"/>
        <v>P82CY1100_YLRE</v>
      </c>
      <c r="AS766" s="16" t="str">
        <f t="shared" si="424"/>
        <v>ok</v>
      </c>
      <c r="AW766" s="16" t="str">
        <f t="shared" si="437"/>
        <v/>
      </c>
      <c r="AX766" s="16" t="str">
        <f t="shared" si="438"/>
        <v/>
      </c>
      <c r="AY766" s="16">
        <f t="shared" si="425"/>
        <v>0</v>
      </c>
    </row>
    <row r="767" spans="1:51" ht="15" customHeight="1" x14ac:dyDescent="0.2">
      <c r="A767" s="16" t="str">
        <f t="shared" si="417"/>
        <v>ID-S01AP1030-00765</v>
      </c>
      <c r="B767" s="17">
        <v>765</v>
      </c>
      <c r="C767" s="17"/>
      <c r="D767" s="18" t="s">
        <v>1668</v>
      </c>
      <c r="E767" s="19" t="s">
        <v>1669</v>
      </c>
      <c r="F767" s="20"/>
      <c r="G767" s="21" t="s">
        <v>27</v>
      </c>
      <c r="H767" s="22" t="s">
        <v>28</v>
      </c>
      <c r="I767" s="23" t="s">
        <v>1633</v>
      </c>
      <c r="J767" s="22" t="s">
        <v>41</v>
      </c>
      <c r="K767" s="22"/>
      <c r="L767" s="22" t="s">
        <v>31</v>
      </c>
      <c r="M767" s="23"/>
      <c r="N767" s="24"/>
      <c r="O767" s="63"/>
      <c r="P767" s="63"/>
      <c r="Q767" s="25" t="s">
        <v>42</v>
      </c>
      <c r="R767" s="26" t="s">
        <v>43</v>
      </c>
      <c r="S767" s="26" t="s">
        <v>44</v>
      </c>
      <c r="T767" s="26" t="s">
        <v>45</v>
      </c>
      <c r="U767" s="26" t="s">
        <v>46</v>
      </c>
      <c r="V767" s="34">
        <v>0</v>
      </c>
      <c r="W767" s="31"/>
      <c r="X767" s="22">
        <v>12</v>
      </c>
      <c r="Y767" s="152"/>
      <c r="Z767" s="139" t="s">
        <v>2938</v>
      </c>
      <c r="AA767" s="155">
        <f>COUNTIF($Z$1:Z767,Z767)</f>
        <v>2</v>
      </c>
      <c r="AB767" s="83">
        <f t="shared" si="426"/>
        <v>6</v>
      </c>
      <c r="AC767" s="122" t="str">
        <f>VLOOKUP(Z767,'module list'!A:B,2,0)</f>
        <v>DI</v>
      </c>
      <c r="AD767" s="122"/>
      <c r="AE767" s="32"/>
      <c r="AF767" s="33" t="s">
        <v>37</v>
      </c>
      <c r="AG767" s="16" t="str">
        <f t="shared" si="418"/>
        <v>12.1.3</v>
      </c>
      <c r="AH767" s="222" t="str">
        <f t="shared" si="416"/>
        <v>CY1100 dust from filter - in running</v>
      </c>
      <c r="AI767" s="224"/>
      <c r="AJ767" s="16" t="str">
        <f t="shared" si="442"/>
        <v>CY1100</v>
      </c>
      <c r="AK767" s="16" t="str">
        <f t="shared" si="419"/>
        <v>P82</v>
      </c>
      <c r="AL767" s="16" t="str">
        <f t="shared" si="443"/>
        <v>CY</v>
      </c>
      <c r="AM767" s="16" t="str">
        <f t="shared" si="420"/>
        <v>1100</v>
      </c>
      <c r="AO767" s="16" t="str">
        <f t="shared" si="421"/>
        <v>_</v>
      </c>
      <c r="AP767" s="16">
        <f t="shared" si="422"/>
        <v>10</v>
      </c>
      <c r="AQ767" s="16" t="str">
        <f t="shared" si="436"/>
        <v>YLH</v>
      </c>
      <c r="AR767" s="16" t="str">
        <f t="shared" si="423"/>
        <v>P82CY1100_YLH</v>
      </c>
      <c r="AS767" s="16" t="str">
        <f t="shared" si="424"/>
        <v>ok</v>
      </c>
      <c r="AW767" s="16" t="str">
        <f t="shared" si="437"/>
        <v/>
      </c>
      <c r="AX767" s="16" t="str">
        <f t="shared" si="438"/>
        <v/>
      </c>
      <c r="AY767" s="16">
        <f t="shared" si="425"/>
        <v>0</v>
      </c>
    </row>
    <row r="768" spans="1:51" ht="15" customHeight="1" x14ac:dyDescent="0.2">
      <c r="A768" s="16" t="str">
        <f t="shared" si="417"/>
        <v>ID-S01AP1030-00766</v>
      </c>
      <c r="B768" s="17">
        <v>766</v>
      </c>
      <c r="C768" s="17"/>
      <c r="D768" s="18" t="s">
        <v>1670</v>
      </c>
      <c r="E768" s="19" t="s">
        <v>1671</v>
      </c>
      <c r="F768" s="20"/>
      <c r="G768" s="21" t="s">
        <v>27</v>
      </c>
      <c r="H768" s="22" t="s">
        <v>28</v>
      </c>
      <c r="I768" s="23" t="s">
        <v>1633</v>
      </c>
      <c r="J768" s="22" t="s">
        <v>41</v>
      </c>
      <c r="K768" s="22"/>
      <c r="L768" s="22" t="s">
        <v>31</v>
      </c>
      <c r="M768" s="23"/>
      <c r="N768" s="24"/>
      <c r="O768" s="63"/>
      <c r="P768" s="63"/>
      <c r="Q768" s="25" t="s">
        <v>42</v>
      </c>
      <c r="R768" s="26" t="s">
        <v>43</v>
      </c>
      <c r="S768" s="26" t="s">
        <v>51</v>
      </c>
      <c r="T768" s="26" t="s">
        <v>45</v>
      </c>
      <c r="U768" s="26" t="s">
        <v>46</v>
      </c>
      <c r="V768" s="34">
        <v>0</v>
      </c>
      <c r="W768" s="31"/>
      <c r="X768" s="22">
        <v>12</v>
      </c>
      <c r="Y768" s="152"/>
      <c r="Z768" s="139" t="s">
        <v>2938</v>
      </c>
      <c r="AA768" s="155">
        <f>COUNTIF($Z$1:Z768,Z768)</f>
        <v>3</v>
      </c>
      <c r="AB768" s="83">
        <f t="shared" si="426"/>
        <v>6</v>
      </c>
      <c r="AC768" s="122" t="str">
        <f>VLOOKUP(Z768,'module list'!A:B,2,0)</f>
        <v>DI</v>
      </c>
      <c r="AD768" s="122"/>
      <c r="AE768" s="32"/>
      <c r="AF768" s="33" t="s">
        <v>37</v>
      </c>
      <c r="AG768" s="16" t="str">
        <f t="shared" si="418"/>
        <v>12.1.3</v>
      </c>
      <c r="AH768" s="222" t="str">
        <f t="shared" si="416"/>
        <v>CY1100 dust from filter - supply fault</v>
      </c>
      <c r="AI768" s="224"/>
      <c r="AJ768" s="16" t="str">
        <f t="shared" si="442"/>
        <v>CY1100</v>
      </c>
      <c r="AK768" s="16" t="str">
        <f t="shared" si="419"/>
        <v>P82</v>
      </c>
      <c r="AL768" s="16" t="str">
        <f t="shared" si="443"/>
        <v>CY</v>
      </c>
      <c r="AM768" s="16" t="str">
        <f t="shared" si="420"/>
        <v>1100</v>
      </c>
      <c r="AO768" s="16" t="str">
        <f t="shared" si="421"/>
        <v>_</v>
      </c>
      <c r="AP768" s="16">
        <f t="shared" si="422"/>
        <v>10</v>
      </c>
      <c r="AQ768" s="16" t="str">
        <f t="shared" si="436"/>
        <v>YSG</v>
      </c>
      <c r="AR768" s="16" t="str">
        <f t="shared" si="423"/>
        <v>P82CY1100_YSG</v>
      </c>
      <c r="AS768" s="16" t="str">
        <f t="shared" si="424"/>
        <v>ok</v>
      </c>
      <c r="AW768" s="16" t="str">
        <f t="shared" si="437"/>
        <v/>
      </c>
      <c r="AX768" s="16" t="str">
        <f t="shared" si="438"/>
        <v/>
      </c>
      <c r="AY768" s="16">
        <f t="shared" si="425"/>
        <v>0</v>
      </c>
    </row>
    <row r="769" spans="1:51" ht="15" customHeight="1" x14ac:dyDescent="0.2">
      <c r="A769" s="16" t="str">
        <f t="shared" si="417"/>
        <v>ID-S01AP1030-00767</v>
      </c>
      <c r="B769" s="17">
        <v>767</v>
      </c>
      <c r="C769" s="17"/>
      <c r="D769" s="18" t="s">
        <v>1672</v>
      </c>
      <c r="E769" s="19" t="s">
        <v>1673</v>
      </c>
      <c r="F769" s="20"/>
      <c r="G769" s="21" t="s">
        <v>27</v>
      </c>
      <c r="H769" s="22" t="s">
        <v>28</v>
      </c>
      <c r="I769" s="23" t="s">
        <v>1633</v>
      </c>
      <c r="J769" s="22" t="s">
        <v>41</v>
      </c>
      <c r="K769" s="22"/>
      <c r="L769" s="22" t="s">
        <v>31</v>
      </c>
      <c r="M769" s="23"/>
      <c r="N769" s="24"/>
      <c r="O769" s="63"/>
      <c r="P769" s="63"/>
      <c r="Q769" s="25" t="s">
        <v>54</v>
      </c>
      <c r="R769" s="26" t="s">
        <v>55</v>
      </c>
      <c r="S769" s="26" t="s">
        <v>44</v>
      </c>
      <c r="T769" s="26" t="s">
        <v>56</v>
      </c>
      <c r="U769" s="26" t="s">
        <v>57</v>
      </c>
      <c r="V769" s="34">
        <v>0</v>
      </c>
      <c r="W769" s="31"/>
      <c r="X769" s="22">
        <v>12</v>
      </c>
      <c r="Y769" s="152"/>
      <c r="Z769" s="139" t="s">
        <v>2946</v>
      </c>
      <c r="AA769" s="155">
        <f>COUNTIF($Z$1:Z769,Z769)</f>
        <v>8</v>
      </c>
      <c r="AB769" s="83">
        <f t="shared" si="426"/>
        <v>24</v>
      </c>
      <c r="AC769" s="122" t="str">
        <f>VLOOKUP(Z769,'module list'!A:B,2,0)</f>
        <v>DO</v>
      </c>
      <c r="AD769" s="122"/>
      <c r="AE769" s="32"/>
      <c r="AF769" s="33" t="s">
        <v>37</v>
      </c>
      <c r="AG769" s="16" t="str">
        <f t="shared" si="418"/>
        <v>12.1.3</v>
      </c>
      <c r="AH769" s="222" t="str">
        <f t="shared" si="416"/>
        <v>CY1100 dust from filter - start/stop</v>
      </c>
      <c r="AI769" s="224"/>
      <c r="AJ769" s="16" t="str">
        <f t="shared" si="442"/>
        <v>CY1100</v>
      </c>
      <c r="AK769" s="16" t="str">
        <f t="shared" si="419"/>
        <v>P82</v>
      </c>
      <c r="AL769" s="16" t="str">
        <f t="shared" si="443"/>
        <v>CY</v>
      </c>
      <c r="AM769" s="16" t="str">
        <f t="shared" si="420"/>
        <v>1100</v>
      </c>
      <c r="AO769" s="16" t="str">
        <f t="shared" si="421"/>
        <v>_</v>
      </c>
      <c r="AP769" s="16">
        <f t="shared" si="422"/>
        <v>10</v>
      </c>
      <c r="AQ769" s="16" t="str">
        <f t="shared" si="436"/>
        <v>HSH</v>
      </c>
      <c r="AR769" s="16" t="str">
        <f t="shared" si="423"/>
        <v>P82CY1100_HSH</v>
      </c>
      <c r="AS769" s="16" t="str">
        <f t="shared" si="424"/>
        <v>ok</v>
      </c>
      <c r="AW769" s="16" t="str">
        <f t="shared" si="437"/>
        <v/>
      </c>
      <c r="AX769" s="16" t="str">
        <f t="shared" si="438"/>
        <v/>
      </c>
      <c r="AY769" s="16">
        <f t="shared" si="425"/>
        <v>0</v>
      </c>
    </row>
    <row r="770" spans="1:51" ht="15" customHeight="1" x14ac:dyDescent="0.2">
      <c r="A770" s="16" t="str">
        <f t="shared" si="417"/>
        <v>ID-S01AP1030-00768</v>
      </c>
      <c r="B770" s="17">
        <v>768</v>
      </c>
      <c r="C770" s="17"/>
      <c r="D770" s="18" t="s">
        <v>1674</v>
      </c>
      <c r="E770" s="19" t="s">
        <v>1675</v>
      </c>
      <c r="F770" s="20"/>
      <c r="G770" s="21" t="s">
        <v>27</v>
      </c>
      <c r="H770" s="22" t="s">
        <v>28</v>
      </c>
      <c r="I770" s="23" t="s">
        <v>1633</v>
      </c>
      <c r="J770" s="22" t="s">
        <v>41</v>
      </c>
      <c r="K770" s="22"/>
      <c r="L770" s="22" t="s">
        <v>31</v>
      </c>
      <c r="M770" s="23"/>
      <c r="N770" s="24"/>
      <c r="O770" s="63"/>
      <c r="P770" s="63"/>
      <c r="Q770" s="25" t="s">
        <v>42</v>
      </c>
      <c r="R770" s="26" t="s">
        <v>43</v>
      </c>
      <c r="S770" s="26" t="s">
        <v>44</v>
      </c>
      <c r="T770" s="26" t="s">
        <v>45</v>
      </c>
      <c r="U770" s="26" t="s">
        <v>46</v>
      </c>
      <c r="V770" s="34">
        <v>0</v>
      </c>
      <c r="W770" s="31"/>
      <c r="X770" s="22">
        <v>12</v>
      </c>
      <c r="Y770" s="152"/>
      <c r="Z770" s="139" t="s">
        <v>2938</v>
      </c>
      <c r="AA770" s="155">
        <f>COUNTIF($Z$1:Z770,Z770)</f>
        <v>4</v>
      </c>
      <c r="AB770" s="83">
        <f t="shared" si="426"/>
        <v>6</v>
      </c>
      <c r="AC770" s="122" t="str">
        <f>VLOOKUP(Z770,'module list'!A:B,2,0)</f>
        <v>DI</v>
      </c>
      <c r="AD770" s="122"/>
      <c r="AE770" s="32"/>
      <c r="AF770" s="33" t="s">
        <v>37</v>
      </c>
      <c r="AG770" s="16" t="str">
        <f t="shared" si="418"/>
        <v>12.1.3</v>
      </c>
      <c r="AH770" s="222" t="str">
        <f t="shared" si="416"/>
        <v>CY1101 dust to bucket elev. - in remote</v>
      </c>
      <c r="AI770" s="224"/>
      <c r="AJ770" s="16" t="str">
        <f t="shared" si="442"/>
        <v>CY1101</v>
      </c>
      <c r="AK770" s="16" t="str">
        <f t="shared" si="419"/>
        <v>P82</v>
      </c>
      <c r="AL770" s="16" t="str">
        <f t="shared" si="443"/>
        <v>CY</v>
      </c>
      <c r="AM770" s="16" t="str">
        <f t="shared" si="420"/>
        <v>1101</v>
      </c>
      <c r="AO770" s="16" t="str">
        <f t="shared" si="421"/>
        <v>_</v>
      </c>
      <c r="AP770" s="16">
        <f t="shared" si="422"/>
        <v>10</v>
      </c>
      <c r="AQ770" s="16" t="str">
        <f t="shared" si="436"/>
        <v>YLRE</v>
      </c>
      <c r="AR770" s="16" t="str">
        <f t="shared" si="423"/>
        <v>P82CY1101_YLRE</v>
      </c>
      <c r="AS770" s="16" t="str">
        <f t="shared" si="424"/>
        <v>ok</v>
      </c>
      <c r="AW770" s="16" t="str">
        <f t="shared" si="437"/>
        <v/>
      </c>
      <c r="AX770" s="16" t="str">
        <f t="shared" si="438"/>
        <v/>
      </c>
      <c r="AY770" s="16">
        <f t="shared" si="425"/>
        <v>0</v>
      </c>
    </row>
    <row r="771" spans="1:51" ht="15" customHeight="1" x14ac:dyDescent="0.2">
      <c r="A771" s="16" t="str">
        <f t="shared" si="417"/>
        <v>ID-S01AP1030-00769</v>
      </c>
      <c r="B771" s="17">
        <v>769</v>
      </c>
      <c r="C771" s="17"/>
      <c r="D771" s="18" t="s">
        <v>1676</v>
      </c>
      <c r="E771" s="19" t="s">
        <v>1677</v>
      </c>
      <c r="F771" s="20"/>
      <c r="G771" s="21" t="s">
        <v>27</v>
      </c>
      <c r="H771" s="22" t="s">
        <v>28</v>
      </c>
      <c r="I771" s="23" t="s">
        <v>1633</v>
      </c>
      <c r="J771" s="22" t="s">
        <v>41</v>
      </c>
      <c r="K771" s="22"/>
      <c r="L771" s="22" t="s">
        <v>31</v>
      </c>
      <c r="M771" s="23"/>
      <c r="N771" s="24"/>
      <c r="O771" s="63"/>
      <c r="P771" s="63"/>
      <c r="Q771" s="25" t="s">
        <v>42</v>
      </c>
      <c r="R771" s="26" t="s">
        <v>43</v>
      </c>
      <c r="S771" s="26" t="s">
        <v>44</v>
      </c>
      <c r="T771" s="26" t="s">
        <v>45</v>
      </c>
      <c r="U771" s="26" t="s">
        <v>46</v>
      </c>
      <c r="V771" s="34">
        <v>0</v>
      </c>
      <c r="W771" s="31"/>
      <c r="X771" s="22">
        <v>12</v>
      </c>
      <c r="Y771" s="152"/>
      <c r="Z771" s="139" t="s">
        <v>2938</v>
      </c>
      <c r="AA771" s="155">
        <f>COUNTIF($Z$1:Z771,Z771)</f>
        <v>5</v>
      </c>
      <c r="AB771" s="83">
        <f t="shared" si="426"/>
        <v>6</v>
      </c>
      <c r="AC771" s="122" t="str">
        <f>VLOOKUP(Z771,'module list'!A:B,2,0)</f>
        <v>DI</v>
      </c>
      <c r="AD771" s="122"/>
      <c r="AE771" s="32"/>
      <c r="AF771" s="33" t="s">
        <v>37</v>
      </c>
      <c r="AG771" s="16" t="str">
        <f t="shared" si="418"/>
        <v>12.1.3</v>
      </c>
      <c r="AH771" s="222" t="str">
        <f t="shared" ref="AH771:AH834" si="444">RIGHT(E771,LEN(E771)-FIND(" ",E771))</f>
        <v>CY1101 dust to bucket elev. - in running</v>
      </c>
      <c r="AI771" s="224"/>
      <c r="AJ771" s="16" t="str">
        <f t="shared" si="442"/>
        <v>CY1101</v>
      </c>
      <c r="AK771" s="16" t="str">
        <f t="shared" si="419"/>
        <v>P82</v>
      </c>
      <c r="AL771" s="16" t="str">
        <f t="shared" si="443"/>
        <v>CY</v>
      </c>
      <c r="AM771" s="16" t="str">
        <f t="shared" si="420"/>
        <v>1101</v>
      </c>
      <c r="AO771" s="16" t="str">
        <f t="shared" si="421"/>
        <v>_</v>
      </c>
      <c r="AP771" s="16">
        <f t="shared" si="422"/>
        <v>10</v>
      </c>
      <c r="AQ771" s="16" t="str">
        <f t="shared" si="436"/>
        <v>YLH</v>
      </c>
      <c r="AR771" s="16" t="str">
        <f t="shared" si="423"/>
        <v>P82CY1101_YLH</v>
      </c>
      <c r="AS771" s="16" t="str">
        <f t="shared" si="424"/>
        <v>ok</v>
      </c>
      <c r="AW771" s="16" t="str">
        <f t="shared" si="437"/>
        <v/>
      </c>
      <c r="AX771" s="16" t="str">
        <f t="shared" si="438"/>
        <v/>
      </c>
      <c r="AY771" s="16">
        <f t="shared" si="425"/>
        <v>0</v>
      </c>
    </row>
    <row r="772" spans="1:51" ht="15" customHeight="1" x14ac:dyDescent="0.2">
      <c r="A772" s="16" t="str">
        <f t="shared" ref="A772:A835" si="445">"ID-"&amp;L772&amp;"-"&amp;TEXT(B772,"00000")</f>
        <v>ID-S01AP1030-00770</v>
      </c>
      <c r="B772" s="17">
        <v>770</v>
      </c>
      <c r="C772" s="17"/>
      <c r="D772" s="18" t="s">
        <v>1678</v>
      </c>
      <c r="E772" s="19" t="s">
        <v>1679</v>
      </c>
      <c r="F772" s="20"/>
      <c r="G772" s="21" t="s">
        <v>27</v>
      </c>
      <c r="H772" s="22" t="s">
        <v>28</v>
      </c>
      <c r="I772" s="23" t="s">
        <v>1633</v>
      </c>
      <c r="J772" s="22" t="s">
        <v>41</v>
      </c>
      <c r="K772" s="22"/>
      <c r="L772" s="22" t="s">
        <v>31</v>
      </c>
      <c r="M772" s="23"/>
      <c r="N772" s="24"/>
      <c r="O772" s="63"/>
      <c r="P772" s="63"/>
      <c r="Q772" s="25" t="s">
        <v>42</v>
      </c>
      <c r="R772" s="26" t="s">
        <v>43</v>
      </c>
      <c r="S772" s="26" t="s">
        <v>51</v>
      </c>
      <c r="T772" s="26" t="s">
        <v>45</v>
      </c>
      <c r="U772" s="26" t="s">
        <v>46</v>
      </c>
      <c r="V772" s="34">
        <v>0</v>
      </c>
      <c r="W772" s="31"/>
      <c r="X772" s="22">
        <v>12</v>
      </c>
      <c r="Y772" s="152"/>
      <c r="Z772" s="139" t="s">
        <v>2938</v>
      </c>
      <c r="AA772" s="155">
        <f>COUNTIF($Z$1:Z772,Z772)</f>
        <v>6</v>
      </c>
      <c r="AB772" s="83">
        <f t="shared" si="426"/>
        <v>6</v>
      </c>
      <c r="AC772" s="122" t="str">
        <f>VLOOKUP(Z772,'module list'!A:B,2,0)</f>
        <v>DI</v>
      </c>
      <c r="AD772" s="122"/>
      <c r="AE772" s="32"/>
      <c r="AF772" s="33" t="s">
        <v>37</v>
      </c>
      <c r="AG772" s="16" t="str">
        <f t="shared" ref="AG772:AG835" si="446">LEFT(Z772,6)</f>
        <v>12.1.3</v>
      </c>
      <c r="AH772" s="222" t="str">
        <f t="shared" si="444"/>
        <v>CY1101 dust to bucket elev. - supply fault</v>
      </c>
      <c r="AI772" s="224"/>
      <c r="AJ772" s="16" t="str">
        <f t="shared" si="442"/>
        <v>CY1101</v>
      </c>
      <c r="AK772" s="16" t="str">
        <f t="shared" ref="AK772:AK835" si="447">LEFT(D772,3)</f>
        <v>P82</v>
      </c>
      <c r="AL772" s="16" t="str">
        <f t="shared" si="443"/>
        <v>CY</v>
      </c>
      <c r="AM772" s="16" t="str">
        <f t="shared" ref="AM772:AM835" si="448">MID(D772,LEN(AK772)+LEN(AL772)+1,4)</f>
        <v>1101</v>
      </c>
      <c r="AO772" s="16" t="str">
        <f t="shared" ref="AO772:AO835" si="449">IF(ISNUMBER(AP772),"_","")</f>
        <v>_</v>
      </c>
      <c r="AP772" s="16">
        <f t="shared" ref="AP772:AP835" si="450">IFERROR(FIND("_",D772),"")</f>
        <v>10</v>
      </c>
      <c r="AQ772" s="16" t="str">
        <f t="shared" si="436"/>
        <v>YSG</v>
      </c>
      <c r="AR772" s="16" t="str">
        <f t="shared" ref="AR772:AR835" si="451">_xlfn.CONCAT(AK772:AO772,AQ772)</f>
        <v>P82CY1101_YSG</v>
      </c>
      <c r="AS772" s="16" t="str">
        <f t="shared" ref="AS772:AS835" si="452">IF(AR772=D772,"ok")</f>
        <v>ok</v>
      </c>
      <c r="AW772" s="16" t="str">
        <f t="shared" si="437"/>
        <v/>
      </c>
      <c r="AX772" s="16" t="str">
        <f t="shared" si="438"/>
        <v/>
      </c>
      <c r="AY772" s="16">
        <f t="shared" ref="AY772:AY835" si="453">V772</f>
        <v>0</v>
      </c>
    </row>
    <row r="773" spans="1:51" ht="15" customHeight="1" x14ac:dyDescent="0.2">
      <c r="A773" s="16" t="str">
        <f t="shared" si="445"/>
        <v>ID-S01AP1030-00771</v>
      </c>
      <c r="B773" s="17">
        <v>771</v>
      </c>
      <c r="C773" s="17"/>
      <c r="D773" s="18" t="s">
        <v>1680</v>
      </c>
      <c r="E773" s="19" t="s">
        <v>1681</v>
      </c>
      <c r="F773" s="20"/>
      <c r="G773" s="21" t="s">
        <v>27</v>
      </c>
      <c r="H773" s="22" t="s">
        <v>28</v>
      </c>
      <c r="I773" s="23" t="s">
        <v>1633</v>
      </c>
      <c r="J773" s="22" t="s">
        <v>41</v>
      </c>
      <c r="K773" s="22"/>
      <c r="L773" s="22" t="s">
        <v>31</v>
      </c>
      <c r="M773" s="23"/>
      <c r="N773" s="24"/>
      <c r="O773" s="63"/>
      <c r="P773" s="63"/>
      <c r="Q773" s="25" t="s">
        <v>54</v>
      </c>
      <c r="R773" s="26" t="s">
        <v>55</v>
      </c>
      <c r="S773" s="26" t="s">
        <v>44</v>
      </c>
      <c r="T773" s="26" t="s">
        <v>56</v>
      </c>
      <c r="U773" s="26" t="s">
        <v>57</v>
      </c>
      <c r="V773" s="34">
        <v>0</v>
      </c>
      <c r="W773" s="31"/>
      <c r="X773" s="22">
        <v>12</v>
      </c>
      <c r="Y773" s="152"/>
      <c r="Z773" s="139" t="s">
        <v>2946</v>
      </c>
      <c r="AA773" s="155">
        <f>COUNTIF($Z$1:Z773,Z773)</f>
        <v>9</v>
      </c>
      <c r="AB773" s="83">
        <f t="shared" ref="AB773:AB836" si="454">COUNTIF(Z:Z,Z773)</f>
        <v>24</v>
      </c>
      <c r="AC773" s="122" t="str">
        <f>VLOOKUP(Z773,'module list'!A:B,2,0)</f>
        <v>DO</v>
      </c>
      <c r="AD773" s="122"/>
      <c r="AE773" s="32"/>
      <c r="AF773" s="33" t="s">
        <v>37</v>
      </c>
      <c r="AG773" s="16" t="str">
        <f t="shared" si="446"/>
        <v>12.1.3</v>
      </c>
      <c r="AH773" s="222" t="str">
        <f t="shared" si="444"/>
        <v>CY1101 dust to bucket elev. - start/stop</v>
      </c>
      <c r="AI773" s="224"/>
      <c r="AJ773" s="16" t="str">
        <f t="shared" si="442"/>
        <v>CY1101</v>
      </c>
      <c r="AK773" s="16" t="str">
        <f t="shared" si="447"/>
        <v>P82</v>
      </c>
      <c r="AL773" s="16" t="str">
        <f t="shared" si="443"/>
        <v>CY</v>
      </c>
      <c r="AM773" s="16" t="str">
        <f t="shared" si="448"/>
        <v>1101</v>
      </c>
      <c r="AO773" s="16" t="str">
        <f t="shared" si="449"/>
        <v>_</v>
      </c>
      <c r="AP773" s="16">
        <f t="shared" si="450"/>
        <v>10</v>
      </c>
      <c r="AQ773" s="16" t="str">
        <f t="shared" si="436"/>
        <v>HSH</v>
      </c>
      <c r="AR773" s="16" t="str">
        <f t="shared" si="451"/>
        <v>P82CY1101_HSH</v>
      </c>
      <c r="AS773" s="16" t="str">
        <f t="shared" si="452"/>
        <v>ok</v>
      </c>
      <c r="AW773" s="16" t="str">
        <f t="shared" si="437"/>
        <v/>
      </c>
      <c r="AX773" s="16" t="str">
        <f t="shared" si="438"/>
        <v/>
      </c>
      <c r="AY773" s="16">
        <f t="shared" si="453"/>
        <v>0</v>
      </c>
    </row>
    <row r="774" spans="1:51" ht="15" customHeight="1" x14ac:dyDescent="0.2">
      <c r="A774" s="16" t="str">
        <f t="shared" si="445"/>
        <v>ID-S01AP1030-00772</v>
      </c>
      <c r="B774" s="17">
        <v>772</v>
      </c>
      <c r="C774" s="17"/>
      <c r="D774" s="18" t="s">
        <v>1682</v>
      </c>
      <c r="E774" s="19" t="s">
        <v>1683</v>
      </c>
      <c r="F774" s="20"/>
      <c r="G774" s="21" t="s">
        <v>27</v>
      </c>
      <c r="H774" s="22" t="s">
        <v>28</v>
      </c>
      <c r="I774" s="23" t="s">
        <v>1633</v>
      </c>
      <c r="J774" s="22" t="s">
        <v>41</v>
      </c>
      <c r="K774" s="22"/>
      <c r="L774" s="22" t="s">
        <v>31</v>
      </c>
      <c r="M774" s="23"/>
      <c r="N774" s="24"/>
      <c r="O774" s="63"/>
      <c r="P774" s="63"/>
      <c r="Q774" s="25" t="s">
        <v>42</v>
      </c>
      <c r="R774" s="26" t="s">
        <v>43</v>
      </c>
      <c r="S774" s="26" t="s">
        <v>44</v>
      </c>
      <c r="T774" s="26" t="s">
        <v>45</v>
      </c>
      <c r="U774" s="26" t="s">
        <v>46</v>
      </c>
      <c r="V774" s="34">
        <v>0</v>
      </c>
      <c r="W774" s="31"/>
      <c r="X774" s="22">
        <v>12</v>
      </c>
      <c r="Y774" s="152"/>
      <c r="Z774" s="139" t="s">
        <v>2930</v>
      </c>
      <c r="AA774" s="155">
        <f>COUNTIF($Z$1:Z774,Z774)</f>
        <v>1</v>
      </c>
      <c r="AB774" s="83">
        <f t="shared" si="454"/>
        <v>24</v>
      </c>
      <c r="AC774" s="122" t="str">
        <f>VLOOKUP(Z774,'module list'!A:B,2,0)</f>
        <v>DI</v>
      </c>
      <c r="AD774" s="122"/>
      <c r="AE774" s="32"/>
      <c r="AF774" s="33" t="s">
        <v>37</v>
      </c>
      <c r="AG774" s="16" t="str">
        <f t="shared" si="446"/>
        <v>12.1.3</v>
      </c>
      <c r="AH774" s="222" t="str">
        <f t="shared" si="444"/>
        <v>EH1110 dust CY1100 SL1150 - in running</v>
      </c>
      <c r="AI774" s="224"/>
      <c r="AJ774" s="16" t="str">
        <f t="shared" si="442"/>
        <v>EH1110</v>
      </c>
      <c r="AK774" s="16" t="str">
        <f t="shared" si="447"/>
        <v>P82</v>
      </c>
      <c r="AL774" s="16" t="str">
        <f t="shared" si="443"/>
        <v>EH</v>
      </c>
      <c r="AM774" s="16" t="str">
        <f t="shared" si="448"/>
        <v>1110</v>
      </c>
      <c r="AO774" s="16" t="str">
        <f t="shared" si="449"/>
        <v>_</v>
      </c>
      <c r="AP774" s="16">
        <f t="shared" si="450"/>
        <v>10</v>
      </c>
      <c r="AQ774" s="16" t="str">
        <f t="shared" si="436"/>
        <v>YLH</v>
      </c>
      <c r="AR774" s="16" t="str">
        <f t="shared" si="451"/>
        <v>P82EH1110_YLH</v>
      </c>
      <c r="AS774" s="16" t="str">
        <f t="shared" si="452"/>
        <v>ok</v>
      </c>
      <c r="AW774" s="16" t="str">
        <f t="shared" si="437"/>
        <v/>
      </c>
      <c r="AX774" s="16" t="str">
        <f t="shared" si="438"/>
        <v/>
      </c>
      <c r="AY774" s="16">
        <f t="shared" si="453"/>
        <v>0</v>
      </c>
    </row>
    <row r="775" spans="1:51" ht="15" customHeight="1" x14ac:dyDescent="0.2">
      <c r="A775" s="16" t="str">
        <f t="shared" si="445"/>
        <v>ID-S01AP1030-00773</v>
      </c>
      <c r="B775" s="17">
        <v>773</v>
      </c>
      <c r="C775" s="17"/>
      <c r="D775" s="18" t="s">
        <v>1684</v>
      </c>
      <c r="E775" s="19" t="s">
        <v>1685</v>
      </c>
      <c r="F775" s="20"/>
      <c r="G775" s="21" t="s">
        <v>27</v>
      </c>
      <c r="H775" s="22" t="s">
        <v>28</v>
      </c>
      <c r="I775" s="23" t="s">
        <v>1633</v>
      </c>
      <c r="J775" s="22" t="s">
        <v>41</v>
      </c>
      <c r="K775" s="22"/>
      <c r="L775" s="22" t="s">
        <v>31</v>
      </c>
      <c r="M775" s="23"/>
      <c r="N775" s="24"/>
      <c r="O775" s="63"/>
      <c r="P775" s="63"/>
      <c r="Q775" s="25" t="s">
        <v>42</v>
      </c>
      <c r="R775" s="26" t="s">
        <v>43</v>
      </c>
      <c r="S775" s="26" t="s">
        <v>51</v>
      </c>
      <c r="T775" s="26" t="s">
        <v>45</v>
      </c>
      <c r="U775" s="26" t="s">
        <v>46</v>
      </c>
      <c r="V775" s="34">
        <v>0</v>
      </c>
      <c r="W775" s="31"/>
      <c r="X775" s="22">
        <v>12</v>
      </c>
      <c r="Y775" s="152"/>
      <c r="Z775" s="139" t="s">
        <v>2930</v>
      </c>
      <c r="AA775" s="155">
        <f>COUNTIF($Z$1:Z775,Z775)</f>
        <v>2</v>
      </c>
      <c r="AB775" s="83">
        <f t="shared" si="454"/>
        <v>24</v>
      </c>
      <c r="AC775" s="122" t="str">
        <f>VLOOKUP(Z775,'module list'!A:B,2,0)</f>
        <v>DI</v>
      </c>
      <c r="AD775" s="122"/>
      <c r="AE775" s="32"/>
      <c r="AF775" s="33" t="s">
        <v>37</v>
      </c>
      <c r="AG775" s="16" t="str">
        <f t="shared" si="446"/>
        <v>12.1.3</v>
      </c>
      <c r="AH775" s="222" t="str">
        <f t="shared" si="444"/>
        <v>EH1110 dust CY1100 SL1150 - supply fault</v>
      </c>
      <c r="AI775" s="224"/>
      <c r="AJ775" s="16" t="str">
        <f t="shared" si="442"/>
        <v>EH1110</v>
      </c>
      <c r="AK775" s="16" t="str">
        <f t="shared" si="447"/>
        <v>P82</v>
      </c>
      <c r="AL775" s="16" t="str">
        <f t="shared" si="443"/>
        <v>EH</v>
      </c>
      <c r="AM775" s="16" t="str">
        <f t="shared" si="448"/>
        <v>1110</v>
      </c>
      <c r="AO775" s="16" t="str">
        <f t="shared" si="449"/>
        <v>_</v>
      </c>
      <c r="AP775" s="16">
        <f t="shared" si="450"/>
        <v>10</v>
      </c>
      <c r="AQ775" s="16" t="str">
        <f t="shared" si="436"/>
        <v>YSG</v>
      </c>
      <c r="AR775" s="16" t="str">
        <f t="shared" si="451"/>
        <v>P82EH1110_YSG</v>
      </c>
      <c r="AS775" s="16" t="str">
        <f t="shared" si="452"/>
        <v>ok</v>
      </c>
      <c r="AW775" s="16" t="str">
        <f t="shared" si="437"/>
        <v/>
      </c>
      <c r="AX775" s="16" t="str">
        <f t="shared" si="438"/>
        <v/>
      </c>
      <c r="AY775" s="16">
        <f t="shared" si="453"/>
        <v>0</v>
      </c>
    </row>
    <row r="776" spans="1:51" ht="15" customHeight="1" x14ac:dyDescent="0.2">
      <c r="A776" s="16" t="str">
        <f t="shared" si="445"/>
        <v>ID-S01AP1030-00774</v>
      </c>
      <c r="B776" s="17">
        <v>774</v>
      </c>
      <c r="C776" s="17"/>
      <c r="D776" s="18" t="s">
        <v>1686</v>
      </c>
      <c r="E776" s="19" t="s">
        <v>1687</v>
      </c>
      <c r="F776" s="20"/>
      <c r="G776" s="21" t="s">
        <v>27</v>
      </c>
      <c r="H776" s="22" t="s">
        <v>28</v>
      </c>
      <c r="I776" s="23" t="s">
        <v>1633</v>
      </c>
      <c r="J776" s="22" t="s">
        <v>41</v>
      </c>
      <c r="K776" s="22"/>
      <c r="L776" s="22" t="s">
        <v>31</v>
      </c>
      <c r="M776" s="23"/>
      <c r="N776" s="24"/>
      <c r="O776" s="63"/>
      <c r="P776" s="63"/>
      <c r="Q776" s="25" t="s">
        <v>54</v>
      </c>
      <c r="R776" s="26" t="s">
        <v>55</v>
      </c>
      <c r="S776" s="26" t="s">
        <v>44</v>
      </c>
      <c r="T776" s="26" t="s">
        <v>56</v>
      </c>
      <c r="U776" s="26" t="s">
        <v>57</v>
      </c>
      <c r="V776" s="34">
        <v>0</v>
      </c>
      <c r="W776" s="31"/>
      <c r="X776" s="22">
        <v>12</v>
      </c>
      <c r="Y776" s="152"/>
      <c r="Z776" s="139" t="s">
        <v>2946</v>
      </c>
      <c r="AA776" s="155">
        <f>COUNTIF($Z$1:Z776,Z776)</f>
        <v>10</v>
      </c>
      <c r="AB776" s="83">
        <f t="shared" si="454"/>
        <v>24</v>
      </c>
      <c r="AC776" s="122" t="str">
        <f>VLOOKUP(Z776,'module list'!A:B,2,0)</f>
        <v>DO</v>
      </c>
      <c r="AD776" s="122"/>
      <c r="AE776" s="32"/>
      <c r="AF776" s="33" t="s">
        <v>37</v>
      </c>
      <c r="AG776" s="16" t="str">
        <f t="shared" si="446"/>
        <v>12.1.3</v>
      </c>
      <c r="AH776" s="222" t="str">
        <f t="shared" si="444"/>
        <v>EH1110 dust CY1100 SL1150 - start/stop</v>
      </c>
      <c r="AI776" s="224"/>
      <c r="AJ776" s="16" t="str">
        <f t="shared" si="442"/>
        <v>EH1110</v>
      </c>
      <c r="AK776" s="16" t="str">
        <f t="shared" si="447"/>
        <v>P82</v>
      </c>
      <c r="AL776" s="16" t="str">
        <f t="shared" si="443"/>
        <v>EH</v>
      </c>
      <c r="AM776" s="16" t="str">
        <f t="shared" si="448"/>
        <v>1110</v>
      </c>
      <c r="AO776" s="16" t="str">
        <f t="shared" si="449"/>
        <v>_</v>
      </c>
      <c r="AP776" s="16">
        <f t="shared" si="450"/>
        <v>10</v>
      </c>
      <c r="AQ776" s="16" t="str">
        <f t="shared" si="436"/>
        <v>HSH</v>
      </c>
      <c r="AR776" s="16" t="str">
        <f t="shared" si="451"/>
        <v>P82EH1110_HSH</v>
      </c>
      <c r="AS776" s="16" t="str">
        <f t="shared" si="452"/>
        <v>ok</v>
      </c>
      <c r="AW776" s="16" t="str">
        <f t="shared" si="437"/>
        <v/>
      </c>
      <c r="AX776" s="16" t="str">
        <f t="shared" si="438"/>
        <v/>
      </c>
      <c r="AY776" s="16">
        <f t="shared" si="453"/>
        <v>0</v>
      </c>
    </row>
    <row r="777" spans="1:51" ht="15" customHeight="1" x14ac:dyDescent="0.2">
      <c r="A777" s="16" t="str">
        <f t="shared" si="445"/>
        <v>ID-S01AP1030-00775</v>
      </c>
      <c r="B777" s="17">
        <v>775</v>
      </c>
      <c r="C777" s="17"/>
      <c r="D777" s="18" t="s">
        <v>1688</v>
      </c>
      <c r="E777" s="19" t="s">
        <v>1689</v>
      </c>
      <c r="F777" s="20"/>
      <c r="G777" s="21" t="s">
        <v>27</v>
      </c>
      <c r="H777" s="22" t="s">
        <v>28</v>
      </c>
      <c r="I777" s="23" t="s">
        <v>1633</v>
      </c>
      <c r="J777" s="22" t="s">
        <v>41</v>
      </c>
      <c r="K777" s="22"/>
      <c r="L777" s="22" t="s">
        <v>31</v>
      </c>
      <c r="M777" s="23"/>
      <c r="N777" s="24"/>
      <c r="O777" s="63"/>
      <c r="P777" s="63"/>
      <c r="Q777" s="25" t="s">
        <v>42</v>
      </c>
      <c r="R777" s="26" t="s">
        <v>43</v>
      </c>
      <c r="S777" s="26" t="s">
        <v>44</v>
      </c>
      <c r="T777" s="26" t="s">
        <v>45</v>
      </c>
      <c r="U777" s="26" t="s">
        <v>46</v>
      </c>
      <c r="V777" s="34">
        <v>0</v>
      </c>
      <c r="W777" s="31"/>
      <c r="X777" s="22">
        <v>12</v>
      </c>
      <c r="Y777" s="152"/>
      <c r="Z777" s="139" t="s">
        <v>2930</v>
      </c>
      <c r="AA777" s="155">
        <f>COUNTIF($Z$1:Z777,Z777)</f>
        <v>3</v>
      </c>
      <c r="AB777" s="83">
        <f t="shared" si="454"/>
        <v>24</v>
      </c>
      <c r="AC777" s="122" t="str">
        <f>VLOOKUP(Z777,'module list'!A:B,2,0)</f>
        <v>DI</v>
      </c>
      <c r="AD777" s="122"/>
      <c r="AE777" s="32"/>
      <c r="AF777" s="33" t="s">
        <v>37</v>
      </c>
      <c r="AG777" s="16" t="str">
        <f t="shared" si="446"/>
        <v>12.1.3</v>
      </c>
      <c r="AH777" s="222" t="str">
        <f t="shared" si="444"/>
        <v>EH1111 dust CY1101 SL1150 - in running</v>
      </c>
      <c r="AI777" s="224"/>
      <c r="AJ777" s="16" t="str">
        <f t="shared" si="442"/>
        <v>EH1111</v>
      </c>
      <c r="AK777" s="16" t="str">
        <f t="shared" si="447"/>
        <v>P82</v>
      </c>
      <c r="AL777" s="16" t="str">
        <f t="shared" si="443"/>
        <v>EH</v>
      </c>
      <c r="AM777" s="16" t="str">
        <f t="shared" si="448"/>
        <v>1111</v>
      </c>
      <c r="AO777" s="16" t="str">
        <f t="shared" si="449"/>
        <v>_</v>
      </c>
      <c r="AP777" s="16">
        <f t="shared" si="450"/>
        <v>10</v>
      </c>
      <c r="AQ777" s="16" t="str">
        <f t="shared" si="436"/>
        <v>YLH</v>
      </c>
      <c r="AR777" s="16" t="str">
        <f t="shared" si="451"/>
        <v>P82EH1111_YLH</v>
      </c>
      <c r="AS777" s="16" t="str">
        <f t="shared" si="452"/>
        <v>ok</v>
      </c>
      <c r="AW777" s="16" t="str">
        <f t="shared" si="437"/>
        <v/>
      </c>
      <c r="AX777" s="16" t="str">
        <f t="shared" si="438"/>
        <v/>
      </c>
      <c r="AY777" s="16">
        <f t="shared" si="453"/>
        <v>0</v>
      </c>
    </row>
    <row r="778" spans="1:51" ht="15" customHeight="1" x14ac:dyDescent="0.2">
      <c r="A778" s="16" t="str">
        <f t="shared" si="445"/>
        <v>ID-S01AP1030-00776</v>
      </c>
      <c r="B778" s="17">
        <v>776</v>
      </c>
      <c r="C778" s="17"/>
      <c r="D778" s="18" t="s">
        <v>1690</v>
      </c>
      <c r="E778" s="19" t="s">
        <v>1691</v>
      </c>
      <c r="F778" s="20"/>
      <c r="G778" s="21" t="s">
        <v>27</v>
      </c>
      <c r="H778" s="22" t="s">
        <v>28</v>
      </c>
      <c r="I778" s="23" t="s">
        <v>1633</v>
      </c>
      <c r="J778" s="22" t="s">
        <v>41</v>
      </c>
      <c r="K778" s="22"/>
      <c r="L778" s="22" t="s">
        <v>31</v>
      </c>
      <c r="M778" s="23"/>
      <c r="N778" s="24"/>
      <c r="O778" s="63"/>
      <c r="P778" s="63"/>
      <c r="Q778" s="25" t="s">
        <v>42</v>
      </c>
      <c r="R778" s="26" t="s">
        <v>43</v>
      </c>
      <c r="S778" s="26" t="s">
        <v>51</v>
      </c>
      <c r="T778" s="26" t="s">
        <v>45</v>
      </c>
      <c r="U778" s="26" t="s">
        <v>46</v>
      </c>
      <c r="V778" s="34">
        <v>0</v>
      </c>
      <c r="W778" s="31"/>
      <c r="X778" s="22">
        <v>12</v>
      </c>
      <c r="Y778" s="152"/>
      <c r="Z778" s="139" t="s">
        <v>2930</v>
      </c>
      <c r="AA778" s="155">
        <f>COUNTIF($Z$1:Z778,Z778)</f>
        <v>4</v>
      </c>
      <c r="AB778" s="83">
        <f t="shared" si="454"/>
        <v>24</v>
      </c>
      <c r="AC778" s="122" t="str">
        <f>VLOOKUP(Z778,'module list'!A:B,2,0)</f>
        <v>DI</v>
      </c>
      <c r="AD778" s="122"/>
      <c r="AE778" s="32"/>
      <c r="AF778" s="33" t="s">
        <v>37</v>
      </c>
      <c r="AG778" s="16" t="str">
        <f t="shared" si="446"/>
        <v>12.1.3</v>
      </c>
      <c r="AH778" s="222" t="str">
        <f t="shared" si="444"/>
        <v>EH1111 dust CY1101 SL1150 - supply fault</v>
      </c>
      <c r="AI778" s="224"/>
      <c r="AJ778" s="16" t="str">
        <f t="shared" si="442"/>
        <v>EH1111</v>
      </c>
      <c r="AK778" s="16" t="str">
        <f t="shared" si="447"/>
        <v>P82</v>
      </c>
      <c r="AL778" s="16" t="str">
        <f t="shared" si="443"/>
        <v>EH</v>
      </c>
      <c r="AM778" s="16" t="str">
        <f t="shared" si="448"/>
        <v>1111</v>
      </c>
      <c r="AO778" s="16" t="str">
        <f t="shared" si="449"/>
        <v>_</v>
      </c>
      <c r="AP778" s="16">
        <f t="shared" si="450"/>
        <v>10</v>
      </c>
      <c r="AQ778" s="16" t="str">
        <f t="shared" si="436"/>
        <v>YSG</v>
      </c>
      <c r="AR778" s="16" t="str">
        <f t="shared" si="451"/>
        <v>P82EH1111_YSG</v>
      </c>
      <c r="AS778" s="16" t="str">
        <f t="shared" si="452"/>
        <v>ok</v>
      </c>
      <c r="AW778" s="16" t="str">
        <f t="shared" si="437"/>
        <v/>
      </c>
      <c r="AX778" s="16" t="str">
        <f t="shared" si="438"/>
        <v/>
      </c>
      <c r="AY778" s="16">
        <f t="shared" si="453"/>
        <v>0</v>
      </c>
    </row>
    <row r="779" spans="1:51" ht="15" customHeight="1" x14ac:dyDescent="0.2">
      <c r="A779" s="16" t="str">
        <f t="shared" si="445"/>
        <v>ID-S01AP1030-00777</v>
      </c>
      <c r="B779" s="17">
        <v>777</v>
      </c>
      <c r="C779" s="17"/>
      <c r="D779" s="18" t="s">
        <v>1692</v>
      </c>
      <c r="E779" s="19" t="s">
        <v>1693</v>
      </c>
      <c r="F779" s="20"/>
      <c r="G779" s="21" t="s">
        <v>27</v>
      </c>
      <c r="H779" s="22" t="s">
        <v>28</v>
      </c>
      <c r="I779" s="23" t="s">
        <v>1633</v>
      </c>
      <c r="J779" s="22" t="s">
        <v>41</v>
      </c>
      <c r="K779" s="22"/>
      <c r="L779" s="22" t="s">
        <v>31</v>
      </c>
      <c r="M779" s="23"/>
      <c r="N779" s="24"/>
      <c r="O779" s="63"/>
      <c r="P779" s="63"/>
      <c r="Q779" s="25" t="s">
        <v>54</v>
      </c>
      <c r="R779" s="26" t="s">
        <v>55</v>
      </c>
      <c r="S779" s="26" t="s">
        <v>44</v>
      </c>
      <c r="T779" s="26" t="s">
        <v>56</v>
      </c>
      <c r="U779" s="26" t="s">
        <v>57</v>
      </c>
      <c r="V779" s="34">
        <v>0</v>
      </c>
      <c r="W779" s="31"/>
      <c r="X779" s="22">
        <v>12</v>
      </c>
      <c r="Y779" s="152"/>
      <c r="Z779" s="139" t="s">
        <v>2946</v>
      </c>
      <c r="AA779" s="155">
        <f>COUNTIF($Z$1:Z779,Z779)</f>
        <v>11</v>
      </c>
      <c r="AB779" s="83">
        <f t="shared" si="454"/>
        <v>24</v>
      </c>
      <c r="AC779" s="122" t="str">
        <f>VLOOKUP(Z779,'module list'!A:B,2,0)</f>
        <v>DO</v>
      </c>
      <c r="AD779" s="122"/>
      <c r="AE779" s="32"/>
      <c r="AF779" s="33" t="s">
        <v>37</v>
      </c>
      <c r="AG779" s="16" t="str">
        <f t="shared" si="446"/>
        <v>12.1.3</v>
      </c>
      <c r="AH779" s="222" t="str">
        <f t="shared" si="444"/>
        <v>EH1111 dust CY1101 SL1150 - start/stop</v>
      </c>
      <c r="AI779" s="224"/>
      <c r="AJ779" s="16" t="str">
        <f t="shared" si="442"/>
        <v>EH1111</v>
      </c>
      <c r="AK779" s="16" t="str">
        <f t="shared" si="447"/>
        <v>P82</v>
      </c>
      <c r="AL779" s="16" t="str">
        <f t="shared" si="443"/>
        <v>EH</v>
      </c>
      <c r="AM779" s="16" t="str">
        <f t="shared" si="448"/>
        <v>1111</v>
      </c>
      <c r="AO779" s="16" t="str">
        <f t="shared" si="449"/>
        <v>_</v>
      </c>
      <c r="AP779" s="16">
        <f t="shared" si="450"/>
        <v>10</v>
      </c>
      <c r="AQ779" s="16" t="str">
        <f t="shared" si="436"/>
        <v>HSH</v>
      </c>
      <c r="AR779" s="16" t="str">
        <f t="shared" si="451"/>
        <v>P82EH1111_HSH</v>
      </c>
      <c r="AS779" s="16" t="str">
        <f t="shared" si="452"/>
        <v>ok</v>
      </c>
      <c r="AW779" s="16" t="str">
        <f t="shared" si="437"/>
        <v/>
      </c>
      <c r="AX779" s="16" t="str">
        <f t="shared" si="438"/>
        <v/>
      </c>
      <c r="AY779" s="16">
        <f t="shared" si="453"/>
        <v>0</v>
      </c>
    </row>
    <row r="780" spans="1:51" ht="15" customHeight="1" x14ac:dyDescent="0.2">
      <c r="A780" s="16" t="str">
        <f t="shared" si="445"/>
        <v>ID-S01AP1030-00778</v>
      </c>
      <c r="B780" s="17">
        <v>778</v>
      </c>
      <c r="C780" s="17"/>
      <c r="D780" s="18" t="s">
        <v>1694</v>
      </c>
      <c r="E780" s="19" t="s">
        <v>1695</v>
      </c>
      <c r="F780" s="20"/>
      <c r="G780" s="21" t="s">
        <v>27</v>
      </c>
      <c r="H780" s="22" t="s">
        <v>28</v>
      </c>
      <c r="I780" s="23" t="s">
        <v>1633</v>
      </c>
      <c r="J780" s="22" t="s">
        <v>41</v>
      </c>
      <c r="K780" s="22"/>
      <c r="L780" s="22" t="s">
        <v>31</v>
      </c>
      <c r="M780" s="23"/>
      <c r="N780" s="24"/>
      <c r="O780" s="63"/>
      <c r="P780" s="63"/>
      <c r="Q780" s="25" t="s">
        <v>42</v>
      </c>
      <c r="R780" s="26" t="s">
        <v>43</v>
      </c>
      <c r="S780" s="26" t="s">
        <v>44</v>
      </c>
      <c r="T780" s="26" t="s">
        <v>45</v>
      </c>
      <c r="U780" s="26" t="s">
        <v>46</v>
      </c>
      <c r="V780" s="34">
        <v>0</v>
      </c>
      <c r="W780" s="31"/>
      <c r="X780" s="22">
        <v>12</v>
      </c>
      <c r="Y780" s="152"/>
      <c r="Z780" s="139" t="s">
        <v>2930</v>
      </c>
      <c r="AA780" s="155">
        <f>COUNTIF($Z$1:Z780,Z780)</f>
        <v>5</v>
      </c>
      <c r="AB780" s="83">
        <f t="shared" si="454"/>
        <v>24</v>
      </c>
      <c r="AC780" s="122" t="str">
        <f>VLOOKUP(Z780,'module list'!A:B,2,0)</f>
        <v>DI</v>
      </c>
      <c r="AD780" s="122"/>
      <c r="AE780" s="32"/>
      <c r="AF780" s="33" t="s">
        <v>37</v>
      </c>
      <c r="AG780" s="16" t="str">
        <f t="shared" si="446"/>
        <v>12.1.3</v>
      </c>
      <c r="AH780" s="222" t="str">
        <f t="shared" si="444"/>
        <v>EH1112 dust EL1102 SL1150 - in running</v>
      </c>
      <c r="AI780" s="224"/>
      <c r="AJ780" s="16" t="str">
        <f t="shared" si="442"/>
        <v>EH1112</v>
      </c>
      <c r="AK780" s="16" t="str">
        <f t="shared" si="447"/>
        <v>P82</v>
      </c>
      <c r="AL780" s="16" t="str">
        <f t="shared" si="443"/>
        <v>EH</v>
      </c>
      <c r="AM780" s="16" t="str">
        <f t="shared" si="448"/>
        <v>1112</v>
      </c>
      <c r="AO780" s="16" t="str">
        <f t="shared" si="449"/>
        <v>_</v>
      </c>
      <c r="AP780" s="16">
        <f t="shared" si="450"/>
        <v>10</v>
      </c>
      <c r="AQ780" s="16" t="str">
        <f t="shared" si="436"/>
        <v>YLH</v>
      </c>
      <c r="AR780" s="16" t="str">
        <f t="shared" si="451"/>
        <v>P82EH1112_YLH</v>
      </c>
      <c r="AS780" s="16" t="str">
        <f t="shared" si="452"/>
        <v>ok</v>
      </c>
      <c r="AW780" s="16" t="str">
        <f t="shared" si="437"/>
        <v/>
      </c>
      <c r="AX780" s="16" t="str">
        <f t="shared" si="438"/>
        <v/>
      </c>
      <c r="AY780" s="16">
        <f t="shared" si="453"/>
        <v>0</v>
      </c>
    </row>
    <row r="781" spans="1:51" ht="15" customHeight="1" x14ac:dyDescent="0.2">
      <c r="A781" s="16" t="str">
        <f t="shared" si="445"/>
        <v>ID-S01AP1030-00779</v>
      </c>
      <c r="B781" s="17">
        <v>779</v>
      </c>
      <c r="C781" s="17"/>
      <c r="D781" s="18" t="s">
        <v>1696</v>
      </c>
      <c r="E781" s="19" t="s">
        <v>1697</v>
      </c>
      <c r="F781" s="20"/>
      <c r="G781" s="21" t="s">
        <v>27</v>
      </c>
      <c r="H781" s="22" t="s">
        <v>28</v>
      </c>
      <c r="I781" s="23" t="s">
        <v>1633</v>
      </c>
      <c r="J781" s="22" t="s">
        <v>41</v>
      </c>
      <c r="K781" s="22"/>
      <c r="L781" s="22" t="s">
        <v>31</v>
      </c>
      <c r="M781" s="23"/>
      <c r="N781" s="24"/>
      <c r="O781" s="63"/>
      <c r="P781" s="63"/>
      <c r="Q781" s="25" t="s">
        <v>42</v>
      </c>
      <c r="R781" s="26" t="s">
        <v>43</v>
      </c>
      <c r="S781" s="26" t="s">
        <v>51</v>
      </c>
      <c r="T781" s="26" t="s">
        <v>45</v>
      </c>
      <c r="U781" s="26" t="s">
        <v>46</v>
      </c>
      <c r="V781" s="34">
        <v>0</v>
      </c>
      <c r="W781" s="31"/>
      <c r="X781" s="22">
        <v>12</v>
      </c>
      <c r="Y781" s="152"/>
      <c r="Z781" s="139" t="s">
        <v>2930</v>
      </c>
      <c r="AA781" s="155">
        <f>COUNTIF($Z$1:Z781,Z781)</f>
        <v>6</v>
      </c>
      <c r="AB781" s="83">
        <f t="shared" si="454"/>
        <v>24</v>
      </c>
      <c r="AC781" s="122" t="str">
        <f>VLOOKUP(Z781,'module list'!A:B,2,0)</f>
        <v>DI</v>
      </c>
      <c r="AD781" s="122"/>
      <c r="AE781" s="32"/>
      <c r="AF781" s="33" t="s">
        <v>37</v>
      </c>
      <c r="AG781" s="16" t="str">
        <f t="shared" si="446"/>
        <v>12.1.3</v>
      </c>
      <c r="AH781" s="222" t="str">
        <f t="shared" si="444"/>
        <v>EH1112 dust EL1102 SL1150 - supply fault</v>
      </c>
      <c r="AI781" s="224"/>
      <c r="AJ781" s="16" t="str">
        <f t="shared" si="442"/>
        <v>EH1112</v>
      </c>
      <c r="AK781" s="16" t="str">
        <f t="shared" si="447"/>
        <v>P82</v>
      </c>
      <c r="AL781" s="16" t="str">
        <f t="shared" si="443"/>
        <v>EH</v>
      </c>
      <c r="AM781" s="16" t="str">
        <f t="shared" si="448"/>
        <v>1112</v>
      </c>
      <c r="AO781" s="16" t="str">
        <f t="shared" si="449"/>
        <v>_</v>
      </c>
      <c r="AP781" s="16">
        <f t="shared" si="450"/>
        <v>10</v>
      </c>
      <c r="AQ781" s="16" t="str">
        <f t="shared" si="436"/>
        <v>YSG</v>
      </c>
      <c r="AR781" s="16" t="str">
        <f t="shared" si="451"/>
        <v>P82EH1112_YSG</v>
      </c>
      <c r="AS781" s="16" t="str">
        <f t="shared" si="452"/>
        <v>ok</v>
      </c>
      <c r="AW781" s="16" t="str">
        <f t="shared" si="437"/>
        <v/>
      </c>
      <c r="AX781" s="16" t="str">
        <f t="shared" si="438"/>
        <v/>
      </c>
      <c r="AY781" s="16">
        <f t="shared" si="453"/>
        <v>0</v>
      </c>
    </row>
    <row r="782" spans="1:51" ht="15" customHeight="1" x14ac:dyDescent="0.2">
      <c r="A782" s="16" t="str">
        <f t="shared" si="445"/>
        <v>ID-S01AP1030-00780</v>
      </c>
      <c r="B782" s="17">
        <v>780</v>
      </c>
      <c r="C782" s="17"/>
      <c r="D782" s="18" t="s">
        <v>1698</v>
      </c>
      <c r="E782" s="19" t="s">
        <v>1699</v>
      </c>
      <c r="F782" s="20"/>
      <c r="G782" s="21" t="s">
        <v>27</v>
      </c>
      <c r="H782" s="22" t="s">
        <v>28</v>
      </c>
      <c r="I782" s="23" t="s">
        <v>1633</v>
      </c>
      <c r="J782" s="22" t="s">
        <v>41</v>
      </c>
      <c r="K782" s="22"/>
      <c r="L782" s="22" t="s">
        <v>31</v>
      </c>
      <c r="M782" s="23"/>
      <c r="N782" s="24"/>
      <c r="O782" s="63"/>
      <c r="P782" s="63"/>
      <c r="Q782" s="25" t="s">
        <v>54</v>
      </c>
      <c r="R782" s="26" t="s">
        <v>55</v>
      </c>
      <c r="S782" s="26" t="s">
        <v>44</v>
      </c>
      <c r="T782" s="26" t="s">
        <v>56</v>
      </c>
      <c r="U782" s="26" t="s">
        <v>57</v>
      </c>
      <c r="V782" s="34">
        <v>0</v>
      </c>
      <c r="W782" s="31"/>
      <c r="X782" s="22">
        <v>12</v>
      </c>
      <c r="Y782" s="152"/>
      <c r="Z782" s="139" t="s">
        <v>2946</v>
      </c>
      <c r="AA782" s="155">
        <f>COUNTIF($Z$1:Z782,Z782)</f>
        <v>12</v>
      </c>
      <c r="AB782" s="83">
        <f t="shared" si="454"/>
        <v>24</v>
      </c>
      <c r="AC782" s="122" t="str">
        <f>VLOOKUP(Z782,'module list'!A:B,2,0)</f>
        <v>DO</v>
      </c>
      <c r="AD782" s="122"/>
      <c r="AE782" s="32"/>
      <c r="AF782" s="33" t="s">
        <v>37</v>
      </c>
      <c r="AG782" s="16" t="str">
        <f t="shared" si="446"/>
        <v>12.1.3</v>
      </c>
      <c r="AH782" s="222" t="str">
        <f t="shared" si="444"/>
        <v>EH1112 dust EL1102 SL1150 - start/stop</v>
      </c>
      <c r="AI782" s="224"/>
      <c r="AJ782" s="16" t="str">
        <f t="shared" si="442"/>
        <v>EH1112</v>
      </c>
      <c r="AK782" s="16" t="str">
        <f t="shared" si="447"/>
        <v>P82</v>
      </c>
      <c r="AL782" s="16" t="str">
        <f t="shared" si="443"/>
        <v>EH</v>
      </c>
      <c r="AM782" s="16" t="str">
        <f t="shared" si="448"/>
        <v>1112</v>
      </c>
      <c r="AO782" s="16" t="str">
        <f t="shared" si="449"/>
        <v>_</v>
      </c>
      <c r="AP782" s="16">
        <f t="shared" si="450"/>
        <v>10</v>
      </c>
      <c r="AQ782" s="16" t="str">
        <f t="shared" si="436"/>
        <v>HSH</v>
      </c>
      <c r="AR782" s="16" t="str">
        <f t="shared" si="451"/>
        <v>P82EH1112_HSH</v>
      </c>
      <c r="AS782" s="16" t="str">
        <f t="shared" si="452"/>
        <v>ok</v>
      </c>
      <c r="AW782" s="16" t="str">
        <f t="shared" si="437"/>
        <v/>
      </c>
      <c r="AX782" s="16" t="str">
        <f t="shared" si="438"/>
        <v/>
      </c>
      <c r="AY782" s="16">
        <f t="shared" si="453"/>
        <v>0</v>
      </c>
    </row>
    <row r="783" spans="1:51" ht="15" customHeight="1" x14ac:dyDescent="0.2">
      <c r="A783" s="16" t="str">
        <f t="shared" si="445"/>
        <v>ID-S01AP1030-00781</v>
      </c>
      <c r="B783" s="17">
        <v>781</v>
      </c>
      <c r="C783" s="17"/>
      <c r="D783" s="18" t="s">
        <v>1700</v>
      </c>
      <c r="E783" s="19" t="s">
        <v>1701</v>
      </c>
      <c r="F783" s="20"/>
      <c r="G783" s="21" t="s">
        <v>27</v>
      </c>
      <c r="H783" s="22" t="s">
        <v>28</v>
      </c>
      <c r="I783" s="23" t="s">
        <v>1633</v>
      </c>
      <c r="J783" s="22" t="s">
        <v>41</v>
      </c>
      <c r="K783" s="22"/>
      <c r="L783" s="22" t="s">
        <v>31</v>
      </c>
      <c r="M783" s="23"/>
      <c r="N783" s="24"/>
      <c r="O783" s="63"/>
      <c r="P783" s="63"/>
      <c r="Q783" s="25" t="s">
        <v>42</v>
      </c>
      <c r="R783" s="26" t="s">
        <v>43</v>
      </c>
      <c r="S783" s="26" t="s">
        <v>44</v>
      </c>
      <c r="T783" s="26" t="s">
        <v>45</v>
      </c>
      <c r="U783" s="26" t="s">
        <v>46</v>
      </c>
      <c r="V783" s="34">
        <v>0</v>
      </c>
      <c r="W783" s="31"/>
      <c r="X783" s="22">
        <v>12</v>
      </c>
      <c r="Y783" s="152"/>
      <c r="Z783" s="139" t="s">
        <v>2930</v>
      </c>
      <c r="AA783" s="155">
        <f>COUNTIF($Z$1:Z783,Z783)</f>
        <v>7</v>
      </c>
      <c r="AB783" s="83">
        <f t="shared" si="454"/>
        <v>24</v>
      </c>
      <c r="AC783" s="122" t="str">
        <f>VLOOKUP(Z783,'module list'!A:B,2,0)</f>
        <v>DI</v>
      </c>
      <c r="AD783" s="122"/>
      <c r="AE783" s="32"/>
      <c r="AF783" s="33" t="s">
        <v>1702</v>
      </c>
      <c r="AG783" s="16" t="str">
        <f t="shared" si="446"/>
        <v>12.1.3</v>
      </c>
      <c r="AH783" s="222" t="str">
        <f t="shared" si="444"/>
        <v>EH1160 dust silos SL1150 - in running</v>
      </c>
      <c r="AI783" s="224"/>
      <c r="AJ783" s="16" t="str">
        <f t="shared" si="442"/>
        <v>EH1160</v>
      </c>
      <c r="AK783" s="16" t="str">
        <f t="shared" si="447"/>
        <v>P82</v>
      </c>
      <c r="AL783" s="16" t="str">
        <f t="shared" si="443"/>
        <v>EH</v>
      </c>
      <c r="AM783" s="16" t="str">
        <f t="shared" si="448"/>
        <v>1160</v>
      </c>
      <c r="AO783" s="16" t="str">
        <f t="shared" si="449"/>
        <v>_</v>
      </c>
      <c r="AP783" s="16">
        <f t="shared" si="450"/>
        <v>10</v>
      </c>
      <c r="AQ783" s="16" t="str">
        <f t="shared" ref="AQ783:AQ807" si="455">RIGHT(D783,LEN(D783)-FIND("_",D783))</f>
        <v>YLH</v>
      </c>
      <c r="AR783" s="16" t="str">
        <f t="shared" si="451"/>
        <v>P82EH1160_YLH</v>
      </c>
      <c r="AS783" s="16" t="str">
        <f t="shared" si="452"/>
        <v>ok</v>
      </c>
      <c r="AW783" s="16" t="str">
        <f t="shared" si="437"/>
        <v/>
      </c>
      <c r="AX783" s="16" t="str">
        <f t="shared" si="438"/>
        <v/>
      </c>
      <c r="AY783" s="16">
        <f t="shared" si="453"/>
        <v>0</v>
      </c>
    </row>
    <row r="784" spans="1:51" ht="15" customHeight="1" x14ac:dyDescent="0.2">
      <c r="A784" s="16" t="str">
        <f t="shared" si="445"/>
        <v>ID-S01AP1030-00782</v>
      </c>
      <c r="B784" s="17">
        <v>782</v>
      </c>
      <c r="C784" s="17"/>
      <c r="D784" s="18" t="s">
        <v>1703</v>
      </c>
      <c r="E784" s="19" t="s">
        <v>1704</v>
      </c>
      <c r="F784" s="20"/>
      <c r="G784" s="21" t="s">
        <v>27</v>
      </c>
      <c r="H784" s="22" t="s">
        <v>28</v>
      </c>
      <c r="I784" s="23" t="s">
        <v>1633</v>
      </c>
      <c r="J784" s="22" t="s">
        <v>41</v>
      </c>
      <c r="K784" s="22"/>
      <c r="L784" s="22" t="s">
        <v>31</v>
      </c>
      <c r="M784" s="23"/>
      <c r="N784" s="24"/>
      <c r="O784" s="63"/>
      <c r="P784" s="63"/>
      <c r="Q784" s="25" t="s">
        <v>42</v>
      </c>
      <c r="R784" s="26" t="s">
        <v>43</v>
      </c>
      <c r="S784" s="26" t="s">
        <v>51</v>
      </c>
      <c r="T784" s="26" t="s">
        <v>45</v>
      </c>
      <c r="U784" s="26" t="s">
        <v>46</v>
      </c>
      <c r="V784" s="34">
        <v>0</v>
      </c>
      <c r="W784" s="31"/>
      <c r="X784" s="22">
        <v>12</v>
      </c>
      <c r="Y784" s="152"/>
      <c r="Z784" s="139" t="s">
        <v>2930</v>
      </c>
      <c r="AA784" s="155">
        <f>COUNTIF($Z$1:Z784,Z784)</f>
        <v>8</v>
      </c>
      <c r="AB784" s="83">
        <f t="shared" si="454"/>
        <v>24</v>
      </c>
      <c r="AC784" s="122" t="str">
        <f>VLOOKUP(Z784,'module list'!A:B,2,0)</f>
        <v>DI</v>
      </c>
      <c r="AD784" s="122"/>
      <c r="AE784" s="32"/>
      <c r="AF784" s="33" t="s">
        <v>1702</v>
      </c>
      <c r="AG784" s="16" t="str">
        <f t="shared" si="446"/>
        <v>12.1.3</v>
      </c>
      <c r="AH784" s="222" t="str">
        <f t="shared" si="444"/>
        <v>EH1160 dust silos SL1150 - supply fault</v>
      </c>
      <c r="AI784" s="224"/>
      <c r="AJ784" s="16" t="str">
        <f t="shared" si="442"/>
        <v>EH1160</v>
      </c>
      <c r="AK784" s="16" t="str">
        <f t="shared" si="447"/>
        <v>P82</v>
      </c>
      <c r="AL784" s="16" t="str">
        <f t="shared" si="443"/>
        <v>EH</v>
      </c>
      <c r="AM784" s="16" t="str">
        <f t="shared" si="448"/>
        <v>1160</v>
      </c>
      <c r="AO784" s="16" t="str">
        <f t="shared" si="449"/>
        <v>_</v>
      </c>
      <c r="AP784" s="16">
        <f t="shared" si="450"/>
        <v>10</v>
      </c>
      <c r="AQ784" s="16" t="str">
        <f t="shared" si="455"/>
        <v>YSG</v>
      </c>
      <c r="AR784" s="16" t="str">
        <f t="shared" si="451"/>
        <v>P82EH1160_YSG</v>
      </c>
      <c r="AS784" s="16" t="str">
        <f t="shared" si="452"/>
        <v>ok</v>
      </c>
      <c r="AW784" s="16" t="str">
        <f t="shared" si="437"/>
        <v/>
      </c>
      <c r="AX784" s="16" t="str">
        <f t="shared" si="438"/>
        <v/>
      </c>
      <c r="AY784" s="16">
        <f t="shared" si="453"/>
        <v>0</v>
      </c>
    </row>
    <row r="785" spans="1:51" ht="15" customHeight="1" x14ac:dyDescent="0.2">
      <c r="A785" s="16" t="str">
        <f t="shared" si="445"/>
        <v>ID-S01AP1030-00783</v>
      </c>
      <c r="B785" s="17">
        <v>783</v>
      </c>
      <c r="C785" s="17"/>
      <c r="D785" s="18" t="s">
        <v>1705</v>
      </c>
      <c r="E785" s="19" t="s">
        <v>1706</v>
      </c>
      <c r="F785" s="20"/>
      <c r="G785" s="21" t="s">
        <v>27</v>
      </c>
      <c r="H785" s="22" t="s">
        <v>28</v>
      </c>
      <c r="I785" s="23" t="s">
        <v>1633</v>
      </c>
      <c r="J785" s="22" t="s">
        <v>41</v>
      </c>
      <c r="K785" s="22"/>
      <c r="L785" s="22" t="s">
        <v>31</v>
      </c>
      <c r="M785" s="23"/>
      <c r="N785" s="24"/>
      <c r="O785" s="63"/>
      <c r="P785" s="63"/>
      <c r="Q785" s="25" t="s">
        <v>54</v>
      </c>
      <c r="R785" s="26" t="s">
        <v>55</v>
      </c>
      <c r="S785" s="26" t="s">
        <v>44</v>
      </c>
      <c r="T785" s="26" t="s">
        <v>56</v>
      </c>
      <c r="U785" s="26" t="s">
        <v>57</v>
      </c>
      <c r="V785" s="34">
        <v>0</v>
      </c>
      <c r="W785" s="31"/>
      <c r="X785" s="22">
        <v>12</v>
      </c>
      <c r="Y785" s="152"/>
      <c r="Z785" s="139" t="s">
        <v>2946</v>
      </c>
      <c r="AA785" s="155">
        <f>COUNTIF($Z$1:Z785,Z785)</f>
        <v>13</v>
      </c>
      <c r="AB785" s="83">
        <f t="shared" si="454"/>
        <v>24</v>
      </c>
      <c r="AC785" s="122" t="str">
        <f>VLOOKUP(Z785,'module list'!A:B,2,0)</f>
        <v>DO</v>
      </c>
      <c r="AD785" s="122"/>
      <c r="AE785" s="32"/>
      <c r="AF785" s="33" t="s">
        <v>1702</v>
      </c>
      <c r="AG785" s="16" t="str">
        <f t="shared" si="446"/>
        <v>12.1.3</v>
      </c>
      <c r="AH785" s="222" t="str">
        <f t="shared" si="444"/>
        <v>EH1160 dust silos SL1150 - start/stop</v>
      </c>
      <c r="AI785" s="224"/>
      <c r="AJ785" s="16" t="str">
        <f t="shared" si="442"/>
        <v>EH1160</v>
      </c>
      <c r="AK785" s="16" t="str">
        <f t="shared" si="447"/>
        <v>P82</v>
      </c>
      <c r="AL785" s="16" t="str">
        <f t="shared" si="443"/>
        <v>EH</v>
      </c>
      <c r="AM785" s="16" t="str">
        <f t="shared" si="448"/>
        <v>1160</v>
      </c>
      <c r="AO785" s="16" t="str">
        <f t="shared" si="449"/>
        <v>_</v>
      </c>
      <c r="AP785" s="16">
        <f t="shared" si="450"/>
        <v>10</v>
      </c>
      <c r="AQ785" s="16" t="str">
        <f t="shared" si="455"/>
        <v>HSH</v>
      </c>
      <c r="AR785" s="16" t="str">
        <f t="shared" si="451"/>
        <v>P82EH1160_HSH</v>
      </c>
      <c r="AS785" s="16" t="str">
        <f t="shared" si="452"/>
        <v>ok</v>
      </c>
      <c r="AW785" s="16" t="str">
        <f t="shared" si="437"/>
        <v/>
      </c>
      <c r="AX785" s="16" t="str">
        <f t="shared" si="438"/>
        <v/>
      </c>
      <c r="AY785" s="16">
        <f t="shared" si="453"/>
        <v>0</v>
      </c>
    </row>
    <row r="786" spans="1:51" ht="15" customHeight="1" x14ac:dyDescent="0.2">
      <c r="A786" s="16" t="str">
        <f t="shared" si="445"/>
        <v>ID-S01AP1030-00784</v>
      </c>
      <c r="B786" s="17">
        <v>784</v>
      </c>
      <c r="C786" s="17"/>
      <c r="D786" s="18" t="s">
        <v>1707</v>
      </c>
      <c r="E786" s="19" t="s">
        <v>1708</v>
      </c>
      <c r="F786" s="20"/>
      <c r="G786" s="21" t="s">
        <v>27</v>
      </c>
      <c r="H786" s="22" t="s">
        <v>28</v>
      </c>
      <c r="I786" s="23" t="s">
        <v>1633</v>
      </c>
      <c r="J786" s="22" t="s">
        <v>41</v>
      </c>
      <c r="K786" s="22"/>
      <c r="L786" s="22" t="s">
        <v>31</v>
      </c>
      <c r="M786" s="23"/>
      <c r="N786" s="24"/>
      <c r="O786" s="63"/>
      <c r="P786" s="63"/>
      <c r="Q786" s="25" t="s">
        <v>42</v>
      </c>
      <c r="R786" s="26" t="s">
        <v>43</v>
      </c>
      <c r="S786" s="26" t="s">
        <v>44</v>
      </c>
      <c r="T786" s="26" t="s">
        <v>45</v>
      </c>
      <c r="U786" s="26" t="s">
        <v>46</v>
      </c>
      <c r="V786" s="34">
        <v>0</v>
      </c>
      <c r="W786" s="31"/>
      <c r="X786" s="22">
        <v>12</v>
      </c>
      <c r="Y786" s="152"/>
      <c r="Z786" s="139" t="s">
        <v>2930</v>
      </c>
      <c r="AA786" s="155">
        <f>COUNTIF($Z$1:Z786,Z786)</f>
        <v>9</v>
      </c>
      <c r="AB786" s="83">
        <f t="shared" si="454"/>
        <v>24</v>
      </c>
      <c r="AC786" s="122" t="str">
        <f>VLOOKUP(Z786,'module list'!A:B,2,0)</f>
        <v>DI</v>
      </c>
      <c r="AD786" s="122"/>
      <c r="AE786" s="32"/>
      <c r="AF786" s="33" t="s">
        <v>1702</v>
      </c>
      <c r="AG786" s="16" t="str">
        <f t="shared" si="446"/>
        <v>12.1.3</v>
      </c>
      <c r="AH786" s="222" t="str">
        <f t="shared" si="444"/>
        <v>EH1161 dust hopper SL1150 - in running</v>
      </c>
      <c r="AI786" s="224"/>
      <c r="AJ786" s="16" t="str">
        <f t="shared" si="442"/>
        <v>EH1161</v>
      </c>
      <c r="AK786" s="16" t="str">
        <f t="shared" si="447"/>
        <v>P82</v>
      </c>
      <c r="AL786" s="16" t="str">
        <f t="shared" si="443"/>
        <v>EH</v>
      </c>
      <c r="AM786" s="16" t="str">
        <f t="shared" si="448"/>
        <v>1161</v>
      </c>
      <c r="AO786" s="16" t="str">
        <f t="shared" si="449"/>
        <v>_</v>
      </c>
      <c r="AP786" s="16">
        <f t="shared" si="450"/>
        <v>10</v>
      </c>
      <c r="AQ786" s="16" t="str">
        <f t="shared" si="455"/>
        <v>YLH</v>
      </c>
      <c r="AR786" s="16" t="str">
        <f t="shared" si="451"/>
        <v>P82EH1161_YLH</v>
      </c>
      <c r="AS786" s="16" t="str">
        <f t="shared" si="452"/>
        <v>ok</v>
      </c>
      <c r="AW786" s="16" t="str">
        <f t="shared" si="437"/>
        <v/>
      </c>
      <c r="AX786" s="16" t="str">
        <f t="shared" si="438"/>
        <v/>
      </c>
      <c r="AY786" s="16">
        <f t="shared" si="453"/>
        <v>0</v>
      </c>
    </row>
    <row r="787" spans="1:51" ht="15" customHeight="1" x14ac:dyDescent="0.2">
      <c r="A787" s="16" t="str">
        <f t="shared" si="445"/>
        <v>ID-S01AP1030-00785</v>
      </c>
      <c r="B787" s="17">
        <v>785</v>
      </c>
      <c r="C787" s="17"/>
      <c r="D787" s="18" t="s">
        <v>1709</v>
      </c>
      <c r="E787" s="19" t="s">
        <v>1710</v>
      </c>
      <c r="F787" s="20"/>
      <c r="G787" s="21" t="s">
        <v>27</v>
      </c>
      <c r="H787" s="22" t="s">
        <v>28</v>
      </c>
      <c r="I787" s="23" t="s">
        <v>1633</v>
      </c>
      <c r="J787" s="22" t="s">
        <v>41</v>
      </c>
      <c r="K787" s="22"/>
      <c r="L787" s="22" t="s">
        <v>31</v>
      </c>
      <c r="M787" s="23"/>
      <c r="N787" s="24"/>
      <c r="O787" s="63"/>
      <c r="P787" s="63"/>
      <c r="Q787" s="25" t="s">
        <v>42</v>
      </c>
      <c r="R787" s="26" t="s">
        <v>43</v>
      </c>
      <c r="S787" s="26" t="s">
        <v>51</v>
      </c>
      <c r="T787" s="26" t="s">
        <v>45</v>
      </c>
      <c r="U787" s="26" t="s">
        <v>46</v>
      </c>
      <c r="V787" s="34">
        <v>0</v>
      </c>
      <c r="W787" s="31"/>
      <c r="X787" s="22">
        <v>12</v>
      </c>
      <c r="Y787" s="152"/>
      <c r="Z787" s="139" t="s">
        <v>2930</v>
      </c>
      <c r="AA787" s="155">
        <f>COUNTIF($Z$1:Z787,Z787)</f>
        <v>10</v>
      </c>
      <c r="AB787" s="83">
        <f t="shared" si="454"/>
        <v>24</v>
      </c>
      <c r="AC787" s="122" t="str">
        <f>VLOOKUP(Z787,'module list'!A:B,2,0)</f>
        <v>DI</v>
      </c>
      <c r="AD787" s="122"/>
      <c r="AE787" s="32"/>
      <c r="AF787" s="33" t="s">
        <v>1702</v>
      </c>
      <c r="AG787" s="16" t="str">
        <f t="shared" si="446"/>
        <v>12.1.3</v>
      </c>
      <c r="AH787" s="222" t="str">
        <f t="shared" si="444"/>
        <v>EH1161 dust hopper SL1150 - supply fault</v>
      </c>
      <c r="AI787" s="224"/>
      <c r="AJ787" s="16" t="str">
        <f t="shared" si="442"/>
        <v>EH1161</v>
      </c>
      <c r="AK787" s="16" t="str">
        <f t="shared" si="447"/>
        <v>P82</v>
      </c>
      <c r="AL787" s="16" t="str">
        <f t="shared" si="443"/>
        <v>EH</v>
      </c>
      <c r="AM787" s="16" t="str">
        <f t="shared" si="448"/>
        <v>1161</v>
      </c>
      <c r="AO787" s="16" t="str">
        <f t="shared" si="449"/>
        <v>_</v>
      </c>
      <c r="AP787" s="16">
        <f t="shared" si="450"/>
        <v>10</v>
      </c>
      <c r="AQ787" s="16" t="str">
        <f t="shared" si="455"/>
        <v>YSG</v>
      </c>
      <c r="AR787" s="16" t="str">
        <f t="shared" si="451"/>
        <v>P82EH1161_YSG</v>
      </c>
      <c r="AS787" s="16" t="str">
        <f t="shared" si="452"/>
        <v>ok</v>
      </c>
      <c r="AW787" s="16" t="str">
        <f t="shared" si="437"/>
        <v/>
      </c>
      <c r="AX787" s="16" t="str">
        <f t="shared" si="438"/>
        <v/>
      </c>
      <c r="AY787" s="16">
        <f t="shared" si="453"/>
        <v>0</v>
      </c>
    </row>
    <row r="788" spans="1:51" ht="15" customHeight="1" x14ac:dyDescent="0.2">
      <c r="A788" s="16" t="str">
        <f t="shared" si="445"/>
        <v>ID-S01AP1030-00786</v>
      </c>
      <c r="B788" s="17">
        <v>786</v>
      </c>
      <c r="C788" s="17"/>
      <c r="D788" s="18" t="s">
        <v>1711</v>
      </c>
      <c r="E788" s="19" t="s">
        <v>1712</v>
      </c>
      <c r="F788" s="20"/>
      <c r="G788" s="21" t="s">
        <v>27</v>
      </c>
      <c r="H788" s="22" t="s">
        <v>28</v>
      </c>
      <c r="I788" s="23" t="s">
        <v>1633</v>
      </c>
      <c r="J788" s="22" t="s">
        <v>41</v>
      </c>
      <c r="K788" s="22"/>
      <c r="L788" s="22" t="s">
        <v>31</v>
      </c>
      <c r="M788" s="23"/>
      <c r="N788" s="24"/>
      <c r="O788" s="63"/>
      <c r="P788" s="63"/>
      <c r="Q788" s="25" t="s">
        <v>54</v>
      </c>
      <c r="R788" s="26" t="s">
        <v>55</v>
      </c>
      <c r="S788" s="26" t="s">
        <v>44</v>
      </c>
      <c r="T788" s="26" t="s">
        <v>56</v>
      </c>
      <c r="U788" s="26" t="s">
        <v>57</v>
      </c>
      <c r="V788" s="34">
        <v>0</v>
      </c>
      <c r="W788" s="31"/>
      <c r="X788" s="22">
        <v>12</v>
      </c>
      <c r="Y788" s="152"/>
      <c r="Z788" s="139" t="s">
        <v>2946</v>
      </c>
      <c r="AA788" s="155">
        <f>COUNTIF($Z$1:Z788,Z788)</f>
        <v>14</v>
      </c>
      <c r="AB788" s="83">
        <f t="shared" si="454"/>
        <v>24</v>
      </c>
      <c r="AC788" s="122" t="str">
        <f>VLOOKUP(Z788,'module list'!A:B,2,0)</f>
        <v>DO</v>
      </c>
      <c r="AD788" s="122"/>
      <c r="AE788" s="32"/>
      <c r="AF788" s="33" t="s">
        <v>1702</v>
      </c>
      <c r="AG788" s="16" t="str">
        <f t="shared" si="446"/>
        <v>12.1.3</v>
      </c>
      <c r="AH788" s="222" t="str">
        <f t="shared" si="444"/>
        <v>EH1161 dust hopper SL1150 - start/stop</v>
      </c>
      <c r="AI788" s="224"/>
      <c r="AJ788" s="16" t="str">
        <f t="shared" si="442"/>
        <v>EH1161</v>
      </c>
      <c r="AK788" s="16" t="str">
        <f t="shared" si="447"/>
        <v>P82</v>
      </c>
      <c r="AL788" s="16" t="str">
        <f t="shared" si="443"/>
        <v>EH</v>
      </c>
      <c r="AM788" s="16" t="str">
        <f t="shared" si="448"/>
        <v>1161</v>
      </c>
      <c r="AO788" s="16" t="str">
        <f t="shared" si="449"/>
        <v>_</v>
      </c>
      <c r="AP788" s="16">
        <f t="shared" si="450"/>
        <v>10</v>
      </c>
      <c r="AQ788" s="16" t="str">
        <f t="shared" si="455"/>
        <v>HSH</v>
      </c>
      <c r="AR788" s="16" t="str">
        <f t="shared" si="451"/>
        <v>P82EH1161_HSH</v>
      </c>
      <c r="AS788" s="16" t="str">
        <f t="shared" si="452"/>
        <v>ok</v>
      </c>
      <c r="AW788" s="16" t="str">
        <f t="shared" si="437"/>
        <v/>
      </c>
      <c r="AX788" s="16" t="str">
        <f t="shared" si="438"/>
        <v/>
      </c>
      <c r="AY788" s="16">
        <f t="shared" si="453"/>
        <v>0</v>
      </c>
    </row>
    <row r="789" spans="1:51" ht="15" customHeight="1" x14ac:dyDescent="0.2">
      <c r="A789" s="16" t="str">
        <f t="shared" si="445"/>
        <v>ID-S01AP1030-00787</v>
      </c>
      <c r="B789" s="17">
        <v>787</v>
      </c>
      <c r="C789" s="17"/>
      <c r="D789" s="18" t="s">
        <v>1713</v>
      </c>
      <c r="E789" s="19" t="s">
        <v>1714</v>
      </c>
      <c r="F789" s="20"/>
      <c r="G789" s="21" t="s">
        <v>27</v>
      </c>
      <c r="H789" s="22" t="s">
        <v>28</v>
      </c>
      <c r="I789" s="23" t="s">
        <v>1633</v>
      </c>
      <c r="J789" s="22" t="s">
        <v>41</v>
      </c>
      <c r="K789" s="22"/>
      <c r="L789" s="22" t="s">
        <v>31</v>
      </c>
      <c r="M789" s="23"/>
      <c r="N789" s="24"/>
      <c r="O789" s="63"/>
      <c r="P789" s="63"/>
      <c r="Q789" s="25" t="s">
        <v>42</v>
      </c>
      <c r="R789" s="26" t="s">
        <v>43</v>
      </c>
      <c r="S789" s="26" t="s">
        <v>44</v>
      </c>
      <c r="T789" s="26" t="s">
        <v>45</v>
      </c>
      <c r="U789" s="26" t="s">
        <v>46</v>
      </c>
      <c r="V789" s="34">
        <v>0</v>
      </c>
      <c r="W789" s="31"/>
      <c r="X789" s="22">
        <v>12</v>
      </c>
      <c r="Y789" s="152"/>
      <c r="Z789" s="139" t="s">
        <v>2930</v>
      </c>
      <c r="AA789" s="155">
        <f>COUNTIF($Z$1:Z789,Z789)</f>
        <v>11</v>
      </c>
      <c r="AB789" s="83">
        <f t="shared" si="454"/>
        <v>24</v>
      </c>
      <c r="AC789" s="122" t="str">
        <f>VLOOKUP(Z789,'module list'!A:B,2,0)</f>
        <v>DI</v>
      </c>
      <c r="AD789" s="122"/>
      <c r="AE789" s="32"/>
      <c r="AF789" s="33" t="s">
        <v>1702</v>
      </c>
      <c r="AG789" s="16" t="str">
        <f t="shared" si="446"/>
        <v>12.1.3</v>
      </c>
      <c r="AH789" s="222" t="str">
        <f t="shared" si="444"/>
        <v>EH1162 dust conveyor SW1154 - in running</v>
      </c>
      <c r="AI789" s="224"/>
      <c r="AJ789" s="16" t="str">
        <f t="shared" si="442"/>
        <v>EH1162</v>
      </c>
      <c r="AK789" s="16" t="str">
        <f t="shared" si="447"/>
        <v>P82</v>
      </c>
      <c r="AL789" s="16" t="str">
        <f t="shared" si="443"/>
        <v>EH</v>
      </c>
      <c r="AM789" s="16" t="str">
        <f t="shared" si="448"/>
        <v>1162</v>
      </c>
      <c r="AO789" s="16" t="str">
        <f t="shared" si="449"/>
        <v>_</v>
      </c>
      <c r="AP789" s="16">
        <f t="shared" si="450"/>
        <v>10</v>
      </c>
      <c r="AQ789" s="16" t="str">
        <f t="shared" si="455"/>
        <v>YLH</v>
      </c>
      <c r="AR789" s="16" t="str">
        <f t="shared" si="451"/>
        <v>P82EH1162_YLH</v>
      </c>
      <c r="AS789" s="16" t="str">
        <f t="shared" si="452"/>
        <v>ok</v>
      </c>
      <c r="AW789" s="16" t="str">
        <f t="shared" si="437"/>
        <v/>
      </c>
      <c r="AX789" s="16" t="str">
        <f t="shared" si="438"/>
        <v/>
      </c>
      <c r="AY789" s="16">
        <f t="shared" si="453"/>
        <v>0</v>
      </c>
    </row>
    <row r="790" spans="1:51" ht="15" customHeight="1" x14ac:dyDescent="0.2">
      <c r="A790" s="16" t="str">
        <f t="shared" si="445"/>
        <v>ID-S01AP1030-00788</v>
      </c>
      <c r="B790" s="17">
        <v>788</v>
      </c>
      <c r="C790" s="17"/>
      <c r="D790" s="18" t="s">
        <v>1715</v>
      </c>
      <c r="E790" s="19" t="s">
        <v>1716</v>
      </c>
      <c r="F790" s="20"/>
      <c r="G790" s="21" t="s">
        <v>27</v>
      </c>
      <c r="H790" s="22" t="s">
        <v>28</v>
      </c>
      <c r="I790" s="23" t="s">
        <v>1633</v>
      </c>
      <c r="J790" s="22" t="s">
        <v>41</v>
      </c>
      <c r="K790" s="22"/>
      <c r="L790" s="22" t="s">
        <v>31</v>
      </c>
      <c r="M790" s="23"/>
      <c r="N790" s="24"/>
      <c r="O790" s="63"/>
      <c r="P790" s="63"/>
      <c r="Q790" s="25" t="s">
        <v>42</v>
      </c>
      <c r="R790" s="26" t="s">
        <v>43</v>
      </c>
      <c r="S790" s="26" t="s">
        <v>51</v>
      </c>
      <c r="T790" s="26" t="s">
        <v>45</v>
      </c>
      <c r="U790" s="26" t="s">
        <v>46</v>
      </c>
      <c r="V790" s="34">
        <v>0</v>
      </c>
      <c r="W790" s="31"/>
      <c r="X790" s="22">
        <v>12</v>
      </c>
      <c r="Y790" s="152"/>
      <c r="Z790" s="139" t="s">
        <v>2930</v>
      </c>
      <c r="AA790" s="155">
        <f>COUNTIF($Z$1:Z790,Z790)</f>
        <v>12</v>
      </c>
      <c r="AB790" s="83">
        <f t="shared" si="454"/>
        <v>24</v>
      </c>
      <c r="AC790" s="122" t="str">
        <f>VLOOKUP(Z790,'module list'!A:B,2,0)</f>
        <v>DI</v>
      </c>
      <c r="AD790" s="122"/>
      <c r="AE790" s="32"/>
      <c r="AF790" s="33" t="s">
        <v>1702</v>
      </c>
      <c r="AG790" s="16" t="str">
        <f t="shared" si="446"/>
        <v>12.1.3</v>
      </c>
      <c r="AH790" s="222" t="str">
        <f t="shared" si="444"/>
        <v>EH1162 dust conveyor SW1154 - supply fault</v>
      </c>
      <c r="AI790" s="224"/>
      <c r="AJ790" s="16" t="str">
        <f t="shared" si="442"/>
        <v>EH1162</v>
      </c>
      <c r="AK790" s="16" t="str">
        <f t="shared" si="447"/>
        <v>P82</v>
      </c>
      <c r="AL790" s="16" t="str">
        <f t="shared" si="443"/>
        <v>EH</v>
      </c>
      <c r="AM790" s="16" t="str">
        <f t="shared" si="448"/>
        <v>1162</v>
      </c>
      <c r="AO790" s="16" t="str">
        <f t="shared" si="449"/>
        <v>_</v>
      </c>
      <c r="AP790" s="16">
        <f t="shared" si="450"/>
        <v>10</v>
      </c>
      <c r="AQ790" s="16" t="str">
        <f t="shared" si="455"/>
        <v>YSG</v>
      </c>
      <c r="AR790" s="16" t="str">
        <f t="shared" si="451"/>
        <v>P82EH1162_YSG</v>
      </c>
      <c r="AS790" s="16" t="str">
        <f t="shared" si="452"/>
        <v>ok</v>
      </c>
      <c r="AW790" s="16" t="str">
        <f t="shared" si="437"/>
        <v/>
      </c>
      <c r="AX790" s="16" t="str">
        <f t="shared" si="438"/>
        <v/>
      </c>
      <c r="AY790" s="16">
        <f t="shared" si="453"/>
        <v>0</v>
      </c>
    </row>
    <row r="791" spans="1:51" ht="15" customHeight="1" x14ac:dyDescent="0.2">
      <c r="A791" s="16" t="str">
        <f t="shared" si="445"/>
        <v>ID-S01AP1030-00789</v>
      </c>
      <c r="B791" s="17">
        <v>789</v>
      </c>
      <c r="C791" s="17"/>
      <c r="D791" s="18" t="s">
        <v>1717</v>
      </c>
      <c r="E791" s="19" t="s">
        <v>1718</v>
      </c>
      <c r="F791" s="20"/>
      <c r="G791" s="21" t="s">
        <v>27</v>
      </c>
      <c r="H791" s="22" t="s">
        <v>28</v>
      </c>
      <c r="I791" s="23" t="s">
        <v>1633</v>
      </c>
      <c r="J791" s="22" t="s">
        <v>41</v>
      </c>
      <c r="K791" s="22"/>
      <c r="L791" s="22" t="s">
        <v>31</v>
      </c>
      <c r="M791" s="23"/>
      <c r="N791" s="24"/>
      <c r="O791" s="63"/>
      <c r="P791" s="63"/>
      <c r="Q791" s="25" t="s">
        <v>54</v>
      </c>
      <c r="R791" s="26" t="s">
        <v>55</v>
      </c>
      <c r="S791" s="26" t="s">
        <v>44</v>
      </c>
      <c r="T791" s="26" t="s">
        <v>56</v>
      </c>
      <c r="U791" s="26" t="s">
        <v>57</v>
      </c>
      <c r="V791" s="34">
        <v>0</v>
      </c>
      <c r="W791" s="31"/>
      <c r="X791" s="22">
        <v>12</v>
      </c>
      <c r="Y791" s="152"/>
      <c r="Z791" s="139" t="s">
        <v>2946</v>
      </c>
      <c r="AA791" s="155">
        <f>COUNTIF($Z$1:Z791,Z791)</f>
        <v>15</v>
      </c>
      <c r="AB791" s="83">
        <f t="shared" si="454"/>
        <v>24</v>
      </c>
      <c r="AC791" s="122" t="str">
        <f>VLOOKUP(Z791,'module list'!A:B,2,0)</f>
        <v>DO</v>
      </c>
      <c r="AD791" s="122"/>
      <c r="AE791" s="32"/>
      <c r="AF791" s="33" t="s">
        <v>1702</v>
      </c>
      <c r="AG791" s="16" t="str">
        <f t="shared" si="446"/>
        <v>12.1.3</v>
      </c>
      <c r="AH791" s="222" t="str">
        <f t="shared" si="444"/>
        <v>EH1162 dust conveyor SW1154 - start/stop</v>
      </c>
      <c r="AI791" s="224"/>
      <c r="AJ791" s="16" t="str">
        <f t="shared" si="442"/>
        <v>EH1162</v>
      </c>
      <c r="AK791" s="16" t="str">
        <f t="shared" si="447"/>
        <v>P82</v>
      </c>
      <c r="AL791" s="16" t="str">
        <f t="shared" si="443"/>
        <v>EH</v>
      </c>
      <c r="AM791" s="16" t="str">
        <f t="shared" si="448"/>
        <v>1162</v>
      </c>
      <c r="AO791" s="16" t="str">
        <f t="shared" si="449"/>
        <v>_</v>
      </c>
      <c r="AP791" s="16">
        <f t="shared" si="450"/>
        <v>10</v>
      </c>
      <c r="AQ791" s="16" t="str">
        <f t="shared" si="455"/>
        <v>HSH</v>
      </c>
      <c r="AR791" s="16" t="str">
        <f t="shared" si="451"/>
        <v>P82EH1162_HSH</v>
      </c>
      <c r="AS791" s="16" t="str">
        <f t="shared" si="452"/>
        <v>ok</v>
      </c>
      <c r="AW791" s="16" t="str">
        <f t="shared" si="437"/>
        <v/>
      </c>
      <c r="AX791" s="16" t="str">
        <f t="shared" si="438"/>
        <v/>
      </c>
      <c r="AY791" s="16">
        <f t="shared" si="453"/>
        <v>0</v>
      </c>
    </row>
    <row r="792" spans="1:51" ht="15" customHeight="1" x14ac:dyDescent="0.2">
      <c r="A792" s="16" t="str">
        <f t="shared" si="445"/>
        <v>ID-S01AP1030-00790</v>
      </c>
      <c r="B792" s="17">
        <v>790</v>
      </c>
      <c r="C792" s="17"/>
      <c r="D792" s="18" t="s">
        <v>1719</v>
      </c>
      <c r="E792" s="19" t="s">
        <v>1720</v>
      </c>
      <c r="F792" s="20"/>
      <c r="G792" s="21" t="s">
        <v>27</v>
      </c>
      <c r="H792" s="22" t="s">
        <v>28</v>
      </c>
      <c r="I792" s="23" t="s">
        <v>1633</v>
      </c>
      <c r="J792" s="22" t="s">
        <v>41</v>
      </c>
      <c r="K792" s="22"/>
      <c r="L792" s="22" t="s">
        <v>31</v>
      </c>
      <c r="M792" s="23"/>
      <c r="N792" s="24"/>
      <c r="O792" s="63"/>
      <c r="P792" s="63"/>
      <c r="Q792" s="25" t="s">
        <v>42</v>
      </c>
      <c r="R792" s="26" t="s">
        <v>43</v>
      </c>
      <c r="S792" s="26" t="s">
        <v>44</v>
      </c>
      <c r="T792" s="26" t="s">
        <v>45</v>
      </c>
      <c r="U792" s="26" t="s">
        <v>46</v>
      </c>
      <c r="V792" s="34">
        <v>0</v>
      </c>
      <c r="W792" s="31"/>
      <c r="X792" s="22">
        <v>12</v>
      </c>
      <c r="Y792" s="152"/>
      <c r="Z792" s="139" t="s">
        <v>2930</v>
      </c>
      <c r="AA792" s="155">
        <f>COUNTIF($Z$1:Z792,Z792)</f>
        <v>13</v>
      </c>
      <c r="AB792" s="83">
        <f t="shared" si="454"/>
        <v>24</v>
      </c>
      <c r="AC792" s="122" t="str">
        <f>VLOOKUP(Z792,'module list'!A:B,2,0)</f>
        <v>DI</v>
      </c>
      <c r="AD792" s="122"/>
      <c r="AE792" s="32"/>
      <c r="AF792" s="33" t="s">
        <v>37</v>
      </c>
      <c r="AG792" s="16" t="str">
        <f t="shared" si="446"/>
        <v>12.1.3</v>
      </c>
      <c r="AH792" s="222" t="str">
        <f t="shared" si="444"/>
        <v>EL1102 dust - in remote</v>
      </c>
      <c r="AI792" s="224"/>
      <c r="AJ792" s="16" t="str">
        <f t="shared" si="442"/>
        <v>EL1102</v>
      </c>
      <c r="AK792" s="16" t="str">
        <f t="shared" si="447"/>
        <v>P82</v>
      </c>
      <c r="AL792" s="16" t="str">
        <f t="shared" si="443"/>
        <v>EL</v>
      </c>
      <c r="AM792" s="16" t="str">
        <f t="shared" si="448"/>
        <v>1102</v>
      </c>
      <c r="AO792" s="16" t="str">
        <f t="shared" si="449"/>
        <v>_</v>
      </c>
      <c r="AP792" s="16">
        <f t="shared" si="450"/>
        <v>10</v>
      </c>
      <c r="AQ792" s="16" t="str">
        <f t="shared" si="455"/>
        <v>YLRE</v>
      </c>
      <c r="AR792" s="16" t="str">
        <f t="shared" si="451"/>
        <v>P82EL1102_YLRE</v>
      </c>
      <c r="AS792" s="16" t="str">
        <f t="shared" si="452"/>
        <v>ok</v>
      </c>
      <c r="AW792" s="16" t="str">
        <f t="shared" si="437"/>
        <v/>
      </c>
      <c r="AX792" s="16" t="str">
        <f t="shared" si="438"/>
        <v/>
      </c>
      <c r="AY792" s="16">
        <f t="shared" si="453"/>
        <v>0</v>
      </c>
    </row>
    <row r="793" spans="1:51" ht="15" customHeight="1" x14ac:dyDescent="0.2">
      <c r="A793" s="16" t="str">
        <f t="shared" si="445"/>
        <v>ID-S01AP1030-00791</v>
      </c>
      <c r="B793" s="17">
        <v>791</v>
      </c>
      <c r="C793" s="17"/>
      <c r="D793" s="18" t="s">
        <v>1721</v>
      </c>
      <c r="E793" s="19" t="s">
        <v>1722</v>
      </c>
      <c r="F793" s="20"/>
      <c r="G793" s="21" t="s">
        <v>27</v>
      </c>
      <c r="H793" s="22" t="s">
        <v>28</v>
      </c>
      <c r="I793" s="23" t="s">
        <v>1633</v>
      </c>
      <c r="J793" s="22" t="s">
        <v>41</v>
      </c>
      <c r="K793" s="22"/>
      <c r="L793" s="22" t="s">
        <v>31</v>
      </c>
      <c r="M793" s="23"/>
      <c r="N793" s="24"/>
      <c r="O793" s="63"/>
      <c r="P793" s="63"/>
      <c r="Q793" s="25" t="s">
        <v>42</v>
      </c>
      <c r="R793" s="26" t="s">
        <v>43</v>
      </c>
      <c r="S793" s="26" t="s">
        <v>44</v>
      </c>
      <c r="T793" s="26" t="s">
        <v>45</v>
      </c>
      <c r="U793" s="26" t="s">
        <v>46</v>
      </c>
      <c r="V793" s="34">
        <v>0</v>
      </c>
      <c r="W793" s="31"/>
      <c r="X793" s="22">
        <v>12</v>
      </c>
      <c r="Y793" s="152"/>
      <c r="Z793" s="139" t="s">
        <v>2930</v>
      </c>
      <c r="AA793" s="155">
        <f>COUNTIF($Z$1:Z793,Z793)</f>
        <v>14</v>
      </c>
      <c r="AB793" s="83">
        <f t="shared" si="454"/>
        <v>24</v>
      </c>
      <c r="AC793" s="122" t="str">
        <f>VLOOKUP(Z793,'module list'!A:B,2,0)</f>
        <v>DI</v>
      </c>
      <c r="AD793" s="122"/>
      <c r="AE793" s="32"/>
      <c r="AF793" s="33" t="s">
        <v>37</v>
      </c>
      <c r="AG793" s="16" t="str">
        <f t="shared" si="446"/>
        <v>12.1.3</v>
      </c>
      <c r="AH793" s="222" t="str">
        <f t="shared" si="444"/>
        <v>EL1102 dust - in running</v>
      </c>
      <c r="AI793" s="224"/>
      <c r="AJ793" s="16" t="str">
        <f t="shared" si="442"/>
        <v>EL1102</v>
      </c>
      <c r="AK793" s="16" t="str">
        <f t="shared" si="447"/>
        <v>P82</v>
      </c>
      <c r="AL793" s="16" t="str">
        <f t="shared" si="443"/>
        <v>EL</v>
      </c>
      <c r="AM793" s="16" t="str">
        <f t="shared" si="448"/>
        <v>1102</v>
      </c>
      <c r="AO793" s="16" t="str">
        <f t="shared" si="449"/>
        <v>_</v>
      </c>
      <c r="AP793" s="16">
        <f t="shared" si="450"/>
        <v>10</v>
      </c>
      <c r="AQ793" s="16" t="str">
        <f t="shared" si="455"/>
        <v>YLH</v>
      </c>
      <c r="AR793" s="16" t="str">
        <f t="shared" si="451"/>
        <v>P82EL1102_YLH</v>
      </c>
      <c r="AS793" s="16" t="str">
        <f t="shared" si="452"/>
        <v>ok</v>
      </c>
      <c r="AW793" s="16" t="str">
        <f t="shared" si="437"/>
        <v/>
      </c>
      <c r="AX793" s="16" t="str">
        <f t="shared" si="438"/>
        <v/>
      </c>
      <c r="AY793" s="16">
        <f t="shared" si="453"/>
        <v>0</v>
      </c>
    </row>
    <row r="794" spans="1:51" ht="15" customHeight="1" x14ac:dyDescent="0.2">
      <c r="A794" s="16" t="str">
        <f t="shared" si="445"/>
        <v>ID-S01AP1030-00792</v>
      </c>
      <c r="B794" s="17">
        <v>792</v>
      </c>
      <c r="C794" s="17"/>
      <c r="D794" s="18" t="s">
        <v>1723</v>
      </c>
      <c r="E794" s="19" t="s">
        <v>1724</v>
      </c>
      <c r="F794" s="20"/>
      <c r="G794" s="21" t="s">
        <v>27</v>
      </c>
      <c r="H794" s="22" t="s">
        <v>28</v>
      </c>
      <c r="I794" s="23" t="s">
        <v>1633</v>
      </c>
      <c r="J794" s="22" t="s">
        <v>41</v>
      </c>
      <c r="K794" s="22"/>
      <c r="L794" s="22" t="s">
        <v>31</v>
      </c>
      <c r="M794" s="23"/>
      <c r="N794" s="24"/>
      <c r="O794" s="63"/>
      <c r="P794" s="63"/>
      <c r="Q794" s="25" t="s">
        <v>42</v>
      </c>
      <c r="R794" s="26" t="s">
        <v>43</v>
      </c>
      <c r="S794" s="26" t="s">
        <v>51</v>
      </c>
      <c r="T794" s="26" t="s">
        <v>45</v>
      </c>
      <c r="U794" s="26" t="s">
        <v>46</v>
      </c>
      <c r="V794" s="34">
        <v>0</v>
      </c>
      <c r="W794" s="31"/>
      <c r="X794" s="22">
        <v>12</v>
      </c>
      <c r="Y794" s="152"/>
      <c r="Z794" s="139" t="s">
        <v>2930</v>
      </c>
      <c r="AA794" s="155">
        <f>COUNTIF($Z$1:Z794,Z794)</f>
        <v>15</v>
      </c>
      <c r="AB794" s="83">
        <f t="shared" si="454"/>
        <v>24</v>
      </c>
      <c r="AC794" s="122" t="str">
        <f>VLOOKUP(Z794,'module list'!A:B,2,0)</f>
        <v>DI</v>
      </c>
      <c r="AD794" s="122"/>
      <c r="AE794" s="32"/>
      <c r="AF794" s="33" t="s">
        <v>37</v>
      </c>
      <c r="AG794" s="16" t="str">
        <f t="shared" si="446"/>
        <v>12.1.3</v>
      </c>
      <c r="AH794" s="222" t="str">
        <f t="shared" si="444"/>
        <v>EL1102 dust - supply fault</v>
      </c>
      <c r="AI794" s="224"/>
      <c r="AJ794" s="16" t="str">
        <f t="shared" si="442"/>
        <v>EL1102</v>
      </c>
      <c r="AK794" s="16" t="str">
        <f t="shared" si="447"/>
        <v>P82</v>
      </c>
      <c r="AL794" s="16" t="str">
        <f t="shared" si="443"/>
        <v>EL</v>
      </c>
      <c r="AM794" s="16" t="str">
        <f t="shared" si="448"/>
        <v>1102</v>
      </c>
      <c r="AO794" s="16" t="str">
        <f t="shared" si="449"/>
        <v>_</v>
      </c>
      <c r="AP794" s="16">
        <f t="shared" si="450"/>
        <v>10</v>
      </c>
      <c r="AQ794" s="16" t="str">
        <f t="shared" si="455"/>
        <v>YSG</v>
      </c>
      <c r="AR794" s="16" t="str">
        <f t="shared" si="451"/>
        <v>P82EL1102_YSG</v>
      </c>
      <c r="AS794" s="16" t="str">
        <f t="shared" si="452"/>
        <v>ok</v>
      </c>
      <c r="AW794" s="16" t="str">
        <f t="shared" si="437"/>
        <v/>
      </c>
      <c r="AX794" s="16" t="str">
        <f t="shared" si="438"/>
        <v/>
      </c>
      <c r="AY794" s="16">
        <f t="shared" si="453"/>
        <v>0</v>
      </c>
    </row>
    <row r="795" spans="1:51" ht="15" customHeight="1" x14ac:dyDescent="0.2">
      <c r="A795" s="16" t="str">
        <f t="shared" si="445"/>
        <v>ID-S01AP1030-00793</v>
      </c>
      <c r="B795" s="17">
        <v>793</v>
      </c>
      <c r="C795" s="17"/>
      <c r="D795" s="18" t="s">
        <v>1725</v>
      </c>
      <c r="E795" s="19" t="s">
        <v>1726</v>
      </c>
      <c r="F795" s="20"/>
      <c r="G795" s="21" t="s">
        <v>27</v>
      </c>
      <c r="H795" s="22" t="s">
        <v>28</v>
      </c>
      <c r="I795" s="23" t="s">
        <v>1633</v>
      </c>
      <c r="J795" s="22" t="s">
        <v>41</v>
      </c>
      <c r="K795" s="22"/>
      <c r="L795" s="22" t="s">
        <v>31</v>
      </c>
      <c r="M795" s="23"/>
      <c r="N795" s="24"/>
      <c r="O795" s="63"/>
      <c r="P795" s="63"/>
      <c r="Q795" s="25" t="s">
        <v>54</v>
      </c>
      <c r="R795" s="26" t="s">
        <v>55</v>
      </c>
      <c r="S795" s="26" t="s">
        <v>44</v>
      </c>
      <c r="T795" s="26" t="s">
        <v>56</v>
      </c>
      <c r="U795" s="26" t="s">
        <v>57</v>
      </c>
      <c r="V795" s="34">
        <v>0</v>
      </c>
      <c r="W795" s="31"/>
      <c r="X795" s="22">
        <v>12</v>
      </c>
      <c r="Y795" s="152"/>
      <c r="Z795" s="139" t="s">
        <v>2946</v>
      </c>
      <c r="AA795" s="155">
        <f>COUNTIF($Z$1:Z795,Z795)</f>
        <v>16</v>
      </c>
      <c r="AB795" s="83">
        <f t="shared" si="454"/>
        <v>24</v>
      </c>
      <c r="AC795" s="122" t="str">
        <f>VLOOKUP(Z795,'module list'!A:B,2,0)</f>
        <v>DO</v>
      </c>
      <c r="AD795" s="122"/>
      <c r="AE795" s="32"/>
      <c r="AF795" s="33" t="s">
        <v>37</v>
      </c>
      <c r="AG795" s="16" t="str">
        <f t="shared" si="446"/>
        <v>12.1.3</v>
      </c>
      <c r="AH795" s="222" t="str">
        <f t="shared" si="444"/>
        <v>EL1102 dust - start/stop</v>
      </c>
      <c r="AI795" s="224"/>
      <c r="AJ795" s="16" t="str">
        <f t="shared" si="442"/>
        <v>EL1102</v>
      </c>
      <c r="AK795" s="16" t="str">
        <f t="shared" si="447"/>
        <v>P82</v>
      </c>
      <c r="AL795" s="16" t="str">
        <f t="shared" si="443"/>
        <v>EL</v>
      </c>
      <c r="AM795" s="16" t="str">
        <f t="shared" si="448"/>
        <v>1102</v>
      </c>
      <c r="AO795" s="16" t="str">
        <f t="shared" si="449"/>
        <v>_</v>
      </c>
      <c r="AP795" s="16">
        <f t="shared" si="450"/>
        <v>10</v>
      </c>
      <c r="AQ795" s="16" t="str">
        <f t="shared" si="455"/>
        <v>HSH</v>
      </c>
      <c r="AR795" s="16" t="str">
        <f t="shared" si="451"/>
        <v>P82EL1102_HSH</v>
      </c>
      <c r="AS795" s="16" t="str">
        <f t="shared" si="452"/>
        <v>ok</v>
      </c>
      <c r="AW795" s="16" t="str">
        <f t="shared" si="437"/>
        <v/>
      </c>
      <c r="AX795" s="16" t="str">
        <f t="shared" si="438"/>
        <v/>
      </c>
      <c r="AY795" s="16">
        <f t="shared" si="453"/>
        <v>0</v>
      </c>
    </row>
    <row r="796" spans="1:51" ht="15" customHeight="1" x14ac:dyDescent="0.2">
      <c r="A796" s="16" t="str">
        <f t="shared" si="445"/>
        <v>ID-S01AP1030-00794</v>
      </c>
      <c r="B796" s="17">
        <v>794</v>
      </c>
      <c r="C796" s="17"/>
      <c r="D796" s="18" t="s">
        <v>1727</v>
      </c>
      <c r="E796" s="19" t="s">
        <v>1728</v>
      </c>
      <c r="F796" s="20"/>
      <c r="G796" s="21" t="s">
        <v>27</v>
      </c>
      <c r="H796" s="22" t="s">
        <v>28</v>
      </c>
      <c r="I796" s="23" t="s">
        <v>1633</v>
      </c>
      <c r="J796" s="22" t="s">
        <v>41</v>
      </c>
      <c r="K796" s="22"/>
      <c r="L796" s="22" t="s">
        <v>31</v>
      </c>
      <c r="M796" s="23"/>
      <c r="N796" s="24"/>
      <c r="O796" s="63"/>
      <c r="P796" s="63"/>
      <c r="Q796" s="25" t="s">
        <v>42</v>
      </c>
      <c r="R796" s="26" t="s">
        <v>43</v>
      </c>
      <c r="S796" s="26" t="s">
        <v>44</v>
      </c>
      <c r="T796" s="26" t="s">
        <v>45</v>
      </c>
      <c r="U796" s="26" t="s">
        <v>46</v>
      </c>
      <c r="V796" s="34">
        <v>0</v>
      </c>
      <c r="W796" s="31"/>
      <c r="X796" s="22">
        <v>12</v>
      </c>
      <c r="Y796" s="152"/>
      <c r="Z796" s="139" t="s">
        <v>2930</v>
      </c>
      <c r="AA796" s="155">
        <f>COUNTIF($Z$1:Z796,Z796)</f>
        <v>16</v>
      </c>
      <c r="AB796" s="83">
        <f t="shared" si="454"/>
        <v>24</v>
      </c>
      <c r="AC796" s="122" t="str">
        <f>VLOOKUP(Z796,'module list'!A:B,2,0)</f>
        <v>DI</v>
      </c>
      <c r="AD796" s="122"/>
      <c r="AE796" s="32"/>
      <c r="AF796" s="33" t="s">
        <v>37</v>
      </c>
      <c r="AG796" s="16" t="str">
        <f t="shared" si="446"/>
        <v>12.1.3</v>
      </c>
      <c r="AH796" s="222" t="str">
        <f t="shared" si="444"/>
        <v>FN1157 vent dust CV1156 - in remote</v>
      </c>
      <c r="AI796" s="224"/>
      <c r="AJ796" s="16" t="str">
        <f t="shared" si="442"/>
        <v>FN1157</v>
      </c>
      <c r="AK796" s="16" t="str">
        <f t="shared" si="447"/>
        <v>P82</v>
      </c>
      <c r="AL796" s="16" t="str">
        <f t="shared" si="443"/>
        <v>FN</v>
      </c>
      <c r="AM796" s="16" t="str">
        <f t="shared" si="448"/>
        <v>1157</v>
      </c>
      <c r="AO796" s="16" t="str">
        <f t="shared" si="449"/>
        <v>_</v>
      </c>
      <c r="AP796" s="16">
        <f t="shared" si="450"/>
        <v>10</v>
      </c>
      <c r="AQ796" s="16" t="str">
        <f t="shared" si="455"/>
        <v>YLRE</v>
      </c>
      <c r="AR796" s="16" t="str">
        <f t="shared" si="451"/>
        <v>P82FN1157_YLRE</v>
      </c>
      <c r="AS796" s="16" t="str">
        <f t="shared" si="452"/>
        <v>ok</v>
      </c>
      <c r="AW796" s="16" t="str">
        <f t="shared" si="437"/>
        <v/>
      </c>
      <c r="AX796" s="16" t="str">
        <f t="shared" si="438"/>
        <v/>
      </c>
      <c r="AY796" s="16">
        <f t="shared" si="453"/>
        <v>0</v>
      </c>
    </row>
    <row r="797" spans="1:51" ht="15" customHeight="1" x14ac:dyDescent="0.2">
      <c r="A797" s="16" t="str">
        <f t="shared" si="445"/>
        <v>ID-S01AP1030-00795</v>
      </c>
      <c r="B797" s="17">
        <v>795</v>
      </c>
      <c r="C797" s="17"/>
      <c r="D797" s="18" t="s">
        <v>1729</v>
      </c>
      <c r="E797" s="19" t="s">
        <v>1730</v>
      </c>
      <c r="F797" s="20"/>
      <c r="G797" s="21" t="s">
        <v>27</v>
      </c>
      <c r="H797" s="22" t="s">
        <v>28</v>
      </c>
      <c r="I797" s="23" t="s">
        <v>1633</v>
      </c>
      <c r="J797" s="22" t="s">
        <v>41</v>
      </c>
      <c r="K797" s="22"/>
      <c r="L797" s="22" t="s">
        <v>31</v>
      </c>
      <c r="M797" s="23"/>
      <c r="N797" s="24"/>
      <c r="O797" s="63"/>
      <c r="P797" s="63"/>
      <c r="Q797" s="25" t="s">
        <v>42</v>
      </c>
      <c r="R797" s="26" t="s">
        <v>43</v>
      </c>
      <c r="S797" s="26" t="s">
        <v>44</v>
      </c>
      <c r="T797" s="26" t="s">
        <v>45</v>
      </c>
      <c r="U797" s="26" t="s">
        <v>46</v>
      </c>
      <c r="V797" s="34">
        <v>0</v>
      </c>
      <c r="W797" s="31"/>
      <c r="X797" s="22">
        <v>12</v>
      </c>
      <c r="Y797" s="152"/>
      <c r="Z797" s="139" t="s">
        <v>2930</v>
      </c>
      <c r="AA797" s="155">
        <f>COUNTIF($Z$1:Z797,Z797)</f>
        <v>17</v>
      </c>
      <c r="AB797" s="83">
        <f t="shared" si="454"/>
        <v>24</v>
      </c>
      <c r="AC797" s="122" t="str">
        <f>VLOOKUP(Z797,'module list'!A:B,2,0)</f>
        <v>DI</v>
      </c>
      <c r="AD797" s="122"/>
      <c r="AE797" s="32"/>
      <c r="AF797" s="33" t="s">
        <v>37</v>
      </c>
      <c r="AG797" s="16" t="str">
        <f t="shared" si="446"/>
        <v>12.1.3</v>
      </c>
      <c r="AH797" s="222" t="str">
        <f t="shared" si="444"/>
        <v>FN1157 vent dust CV1156 - in running</v>
      </c>
      <c r="AI797" s="224"/>
      <c r="AJ797" s="16" t="str">
        <f t="shared" si="442"/>
        <v>FN1157</v>
      </c>
      <c r="AK797" s="16" t="str">
        <f t="shared" si="447"/>
        <v>P82</v>
      </c>
      <c r="AL797" s="16" t="str">
        <f t="shared" si="443"/>
        <v>FN</v>
      </c>
      <c r="AM797" s="16" t="str">
        <f t="shared" si="448"/>
        <v>1157</v>
      </c>
      <c r="AO797" s="16" t="str">
        <f t="shared" si="449"/>
        <v>_</v>
      </c>
      <c r="AP797" s="16">
        <f t="shared" si="450"/>
        <v>10</v>
      </c>
      <c r="AQ797" s="16" t="str">
        <f t="shared" si="455"/>
        <v>YLH</v>
      </c>
      <c r="AR797" s="16" t="str">
        <f t="shared" si="451"/>
        <v>P82FN1157_YLH</v>
      </c>
      <c r="AS797" s="16" t="str">
        <f t="shared" si="452"/>
        <v>ok</v>
      </c>
      <c r="AW797" s="16" t="str">
        <f t="shared" si="437"/>
        <v/>
      </c>
      <c r="AX797" s="16" t="str">
        <f t="shared" si="438"/>
        <v/>
      </c>
      <c r="AY797" s="16">
        <f t="shared" si="453"/>
        <v>0</v>
      </c>
    </row>
    <row r="798" spans="1:51" ht="15" customHeight="1" x14ac:dyDescent="0.2">
      <c r="A798" s="16" t="str">
        <f t="shared" si="445"/>
        <v>ID-S01AP1030-00796</v>
      </c>
      <c r="B798" s="17">
        <v>796</v>
      </c>
      <c r="C798" s="17"/>
      <c r="D798" s="18" t="s">
        <v>1731</v>
      </c>
      <c r="E798" s="19" t="s">
        <v>1732</v>
      </c>
      <c r="F798" s="20"/>
      <c r="G798" s="21" t="s">
        <v>27</v>
      </c>
      <c r="H798" s="22" t="s">
        <v>28</v>
      </c>
      <c r="I798" s="23" t="s">
        <v>1633</v>
      </c>
      <c r="J798" s="22" t="s">
        <v>41</v>
      </c>
      <c r="K798" s="22"/>
      <c r="L798" s="22" t="s">
        <v>31</v>
      </c>
      <c r="M798" s="23"/>
      <c r="N798" s="24"/>
      <c r="O798" s="63"/>
      <c r="P798" s="63"/>
      <c r="Q798" s="25" t="s">
        <v>42</v>
      </c>
      <c r="R798" s="26" t="s">
        <v>43</v>
      </c>
      <c r="S798" s="26" t="s">
        <v>51</v>
      </c>
      <c r="T798" s="26" t="s">
        <v>45</v>
      </c>
      <c r="U798" s="26" t="s">
        <v>46</v>
      </c>
      <c r="V798" s="34">
        <v>0</v>
      </c>
      <c r="W798" s="31"/>
      <c r="X798" s="22">
        <v>12</v>
      </c>
      <c r="Y798" s="152"/>
      <c r="Z798" s="139" t="s">
        <v>2930</v>
      </c>
      <c r="AA798" s="155">
        <f>COUNTIF($Z$1:Z798,Z798)</f>
        <v>18</v>
      </c>
      <c r="AB798" s="83">
        <f t="shared" si="454"/>
        <v>24</v>
      </c>
      <c r="AC798" s="122" t="str">
        <f>VLOOKUP(Z798,'module list'!A:B,2,0)</f>
        <v>DI</v>
      </c>
      <c r="AD798" s="122"/>
      <c r="AE798" s="32"/>
      <c r="AF798" s="33" t="s">
        <v>37</v>
      </c>
      <c r="AG798" s="16" t="str">
        <f t="shared" si="446"/>
        <v>12.1.3</v>
      </c>
      <c r="AH798" s="222" t="str">
        <f t="shared" si="444"/>
        <v>FN1157 vent dust CV1156 - supply fault</v>
      </c>
      <c r="AI798" s="224"/>
      <c r="AJ798" s="16" t="str">
        <f t="shared" si="442"/>
        <v>FN1157</v>
      </c>
      <c r="AK798" s="16" t="str">
        <f t="shared" si="447"/>
        <v>P82</v>
      </c>
      <c r="AL798" s="16" t="str">
        <f t="shared" si="443"/>
        <v>FN</v>
      </c>
      <c r="AM798" s="16" t="str">
        <f t="shared" si="448"/>
        <v>1157</v>
      </c>
      <c r="AO798" s="16" t="str">
        <f t="shared" si="449"/>
        <v>_</v>
      </c>
      <c r="AP798" s="16">
        <f t="shared" si="450"/>
        <v>10</v>
      </c>
      <c r="AQ798" s="16" t="str">
        <f t="shared" si="455"/>
        <v>YSG</v>
      </c>
      <c r="AR798" s="16" t="str">
        <f t="shared" si="451"/>
        <v>P82FN1157_YSG</v>
      </c>
      <c r="AS798" s="16" t="str">
        <f t="shared" si="452"/>
        <v>ok</v>
      </c>
      <c r="AW798" s="16" t="str">
        <f t="shared" si="437"/>
        <v/>
      </c>
      <c r="AX798" s="16" t="str">
        <f t="shared" si="438"/>
        <v/>
      </c>
      <c r="AY798" s="16">
        <f t="shared" si="453"/>
        <v>0</v>
      </c>
    </row>
    <row r="799" spans="1:51" ht="15" customHeight="1" x14ac:dyDescent="0.2">
      <c r="A799" s="16" t="str">
        <f t="shared" si="445"/>
        <v>ID-S01AP1030-00797</v>
      </c>
      <c r="B799" s="17">
        <v>797</v>
      </c>
      <c r="C799" s="17"/>
      <c r="D799" s="18" t="s">
        <v>1733</v>
      </c>
      <c r="E799" s="19" t="s">
        <v>1734</v>
      </c>
      <c r="F799" s="20"/>
      <c r="G799" s="21" t="s">
        <v>27</v>
      </c>
      <c r="H799" s="22" t="s">
        <v>28</v>
      </c>
      <c r="I799" s="23" t="s">
        <v>1633</v>
      </c>
      <c r="J799" s="22" t="s">
        <v>41</v>
      </c>
      <c r="K799" s="22"/>
      <c r="L799" s="22" t="s">
        <v>31</v>
      </c>
      <c r="M799" s="23"/>
      <c r="N799" s="24"/>
      <c r="O799" s="63"/>
      <c r="P799" s="63"/>
      <c r="Q799" s="25" t="s">
        <v>54</v>
      </c>
      <c r="R799" s="26" t="s">
        <v>55</v>
      </c>
      <c r="S799" s="26" t="s">
        <v>44</v>
      </c>
      <c r="T799" s="26" t="s">
        <v>56</v>
      </c>
      <c r="U799" s="26" t="s">
        <v>57</v>
      </c>
      <c r="V799" s="34">
        <v>0</v>
      </c>
      <c r="W799" s="31"/>
      <c r="X799" s="22">
        <v>12</v>
      </c>
      <c r="Y799" s="152"/>
      <c r="Z799" s="139" t="s">
        <v>2946</v>
      </c>
      <c r="AA799" s="155">
        <f>COUNTIF($Z$1:Z799,Z799)</f>
        <v>17</v>
      </c>
      <c r="AB799" s="83">
        <f t="shared" si="454"/>
        <v>24</v>
      </c>
      <c r="AC799" s="122" t="str">
        <f>VLOOKUP(Z799,'module list'!A:B,2,0)</f>
        <v>DO</v>
      </c>
      <c r="AD799" s="122"/>
      <c r="AE799" s="32"/>
      <c r="AF799" s="33" t="s">
        <v>37</v>
      </c>
      <c r="AG799" s="16" t="str">
        <f t="shared" si="446"/>
        <v>12.1.3</v>
      </c>
      <c r="AH799" s="222" t="str">
        <f t="shared" si="444"/>
        <v>FN1157 vent dust CV1156 - start/stop</v>
      </c>
      <c r="AI799" s="224"/>
      <c r="AJ799" s="16" t="str">
        <f t="shared" si="442"/>
        <v>FN1157</v>
      </c>
      <c r="AK799" s="16" t="str">
        <f t="shared" si="447"/>
        <v>P82</v>
      </c>
      <c r="AL799" s="16" t="str">
        <f t="shared" si="443"/>
        <v>FN</v>
      </c>
      <c r="AM799" s="16" t="str">
        <f t="shared" si="448"/>
        <v>1157</v>
      </c>
      <c r="AO799" s="16" t="str">
        <f t="shared" si="449"/>
        <v>_</v>
      </c>
      <c r="AP799" s="16">
        <f t="shared" si="450"/>
        <v>10</v>
      </c>
      <c r="AQ799" s="16" t="str">
        <f t="shared" si="455"/>
        <v>HSH</v>
      </c>
      <c r="AR799" s="16" t="str">
        <f t="shared" si="451"/>
        <v>P82FN1157_HSH</v>
      </c>
      <c r="AS799" s="16" t="str">
        <f t="shared" si="452"/>
        <v>ok</v>
      </c>
      <c r="AW799" s="16" t="str">
        <f t="shared" si="437"/>
        <v/>
      </c>
      <c r="AX799" s="16" t="str">
        <f t="shared" si="438"/>
        <v/>
      </c>
      <c r="AY799" s="16">
        <f t="shared" si="453"/>
        <v>0</v>
      </c>
    </row>
    <row r="800" spans="1:51" ht="15" customHeight="1" x14ac:dyDescent="0.2">
      <c r="A800" s="16" t="str">
        <f t="shared" si="445"/>
        <v>ID-S01AP1030-00798</v>
      </c>
      <c r="B800" s="17">
        <v>798</v>
      </c>
      <c r="C800" s="17"/>
      <c r="D800" s="18" t="s">
        <v>1735</v>
      </c>
      <c r="E800" s="19" t="s">
        <v>1736</v>
      </c>
      <c r="F800" s="20"/>
      <c r="G800" s="21" t="s">
        <v>27</v>
      </c>
      <c r="H800" s="22" t="s">
        <v>28</v>
      </c>
      <c r="I800" s="23" t="s">
        <v>1633</v>
      </c>
      <c r="J800" s="22" t="s">
        <v>1737</v>
      </c>
      <c r="K800" s="22"/>
      <c r="L800" s="22" t="s">
        <v>31</v>
      </c>
      <c r="M800" s="23"/>
      <c r="N800" s="24"/>
      <c r="O800" s="63"/>
      <c r="P800" s="63"/>
      <c r="Q800" s="25" t="s">
        <v>42</v>
      </c>
      <c r="R800" s="26" t="s">
        <v>43</v>
      </c>
      <c r="S800" s="26" t="s">
        <v>44</v>
      </c>
      <c r="T800" s="26" t="s">
        <v>45</v>
      </c>
      <c r="U800" s="26" t="s">
        <v>46</v>
      </c>
      <c r="V800" s="34">
        <v>0</v>
      </c>
      <c r="W800" s="31"/>
      <c r="X800" s="22">
        <v>12</v>
      </c>
      <c r="Y800" s="152"/>
      <c r="Z800" s="139" t="s">
        <v>2943</v>
      </c>
      <c r="AA800" s="155">
        <f>COUNTIF($Z$1:Z800,Z800)</f>
        <v>11</v>
      </c>
      <c r="AB800" s="83">
        <f t="shared" si="454"/>
        <v>17</v>
      </c>
      <c r="AC800" s="122" t="str">
        <f>VLOOKUP(Z800,'module list'!A:B,2,0)</f>
        <v>DI</v>
      </c>
      <c r="AD800" s="122"/>
      <c r="AE800" s="32"/>
      <c r="AF800" s="33" t="s">
        <v>37</v>
      </c>
      <c r="AG800" s="16" t="str">
        <f t="shared" si="446"/>
        <v>12.1.8</v>
      </c>
      <c r="AH800" s="222" t="str">
        <f t="shared" si="444"/>
        <v>HV1151 extract. dust silos SL1150 - opened</v>
      </c>
      <c r="AI800" s="224"/>
      <c r="AJ800" s="16" t="str">
        <f t="shared" si="442"/>
        <v>HV1151</v>
      </c>
      <c r="AK800" s="16" t="str">
        <f t="shared" si="447"/>
        <v>P82</v>
      </c>
      <c r="AL800" s="16" t="str">
        <f t="shared" si="443"/>
        <v>HV</v>
      </c>
      <c r="AM800" s="16" t="str">
        <f t="shared" si="448"/>
        <v>1151</v>
      </c>
      <c r="AO800" s="16" t="str">
        <f t="shared" si="449"/>
        <v>_</v>
      </c>
      <c r="AP800" s="16">
        <f t="shared" si="450"/>
        <v>10</v>
      </c>
      <c r="AQ800" s="16" t="str">
        <f t="shared" si="455"/>
        <v>ZSH</v>
      </c>
      <c r="AR800" s="16" t="str">
        <f t="shared" si="451"/>
        <v>P82HV1151_ZSH</v>
      </c>
      <c r="AS800" s="16" t="str">
        <f t="shared" si="452"/>
        <v>ok</v>
      </c>
      <c r="AW800" s="16" t="str">
        <f t="shared" si="437"/>
        <v/>
      </c>
      <c r="AX800" s="16" t="str">
        <f t="shared" si="438"/>
        <v/>
      </c>
      <c r="AY800" s="16">
        <f t="shared" si="453"/>
        <v>0</v>
      </c>
    </row>
    <row r="801" spans="1:51" ht="15" hidden="1" customHeight="1" x14ac:dyDescent="0.2">
      <c r="A801" s="16" t="str">
        <f t="shared" si="445"/>
        <v>ID-S01AP1030-00799</v>
      </c>
      <c r="B801" s="17">
        <v>799</v>
      </c>
      <c r="C801" s="17"/>
      <c r="D801" s="45" t="s">
        <v>1738</v>
      </c>
      <c r="E801" s="35" t="s">
        <v>1739</v>
      </c>
      <c r="F801" s="46"/>
      <c r="G801" s="21" t="s">
        <v>27</v>
      </c>
      <c r="H801" s="37" t="s">
        <v>28</v>
      </c>
      <c r="I801" s="36" t="s">
        <v>1633</v>
      </c>
      <c r="J801" s="37"/>
      <c r="K801" s="37"/>
      <c r="L801" s="22" t="s">
        <v>31</v>
      </c>
      <c r="M801" s="36"/>
      <c r="N801" s="38"/>
      <c r="O801" s="86"/>
      <c r="P801" s="86"/>
      <c r="Q801" s="39" t="s">
        <v>42</v>
      </c>
      <c r="R801" s="40" t="s">
        <v>43</v>
      </c>
      <c r="S801" s="40" t="s">
        <v>44</v>
      </c>
      <c r="T801" s="40" t="s">
        <v>45</v>
      </c>
      <c r="U801" s="40" t="s">
        <v>46</v>
      </c>
      <c r="V801" s="42">
        <v>0</v>
      </c>
      <c r="W801" s="31"/>
      <c r="X801" s="22"/>
      <c r="Y801" s="152"/>
      <c r="Z801" s="159"/>
      <c r="AA801" s="155">
        <f>COUNTIF($Z$1:Z801,Z801)</f>
        <v>0</v>
      </c>
      <c r="AB801" s="83">
        <f t="shared" si="454"/>
        <v>0</v>
      </c>
      <c r="AC801" s="122" t="e">
        <f>VLOOKUP(Z801,'module list'!A:B,2,0)</f>
        <v>#N/A</v>
      </c>
      <c r="AD801" s="122"/>
      <c r="AE801" s="44" t="s">
        <v>172</v>
      </c>
      <c r="AF801" s="33" t="s">
        <v>37</v>
      </c>
      <c r="AG801" s="16" t="str">
        <f t="shared" si="446"/>
        <v/>
      </c>
      <c r="AH801" s="222" t="str">
        <f t="shared" si="444"/>
        <v>HV1151 extract. dust silos SL1150 - in remote</v>
      </c>
      <c r="AI801" s="224"/>
      <c r="AJ801" s="16" t="str">
        <f t="shared" si="442"/>
        <v>HV1151</v>
      </c>
      <c r="AK801" s="16" t="str">
        <f t="shared" si="447"/>
        <v>P82</v>
      </c>
      <c r="AL801" s="16" t="str">
        <f t="shared" si="443"/>
        <v>HV</v>
      </c>
      <c r="AM801" s="16" t="str">
        <f t="shared" si="448"/>
        <v>1151</v>
      </c>
      <c r="AO801" s="16" t="str">
        <f t="shared" si="449"/>
        <v>_</v>
      </c>
      <c r="AP801" s="16">
        <f t="shared" si="450"/>
        <v>10</v>
      </c>
      <c r="AQ801" s="16" t="str">
        <f t="shared" si="455"/>
        <v>YLRE</v>
      </c>
      <c r="AR801" s="16" t="str">
        <f t="shared" si="451"/>
        <v>P82HV1151_YLRE</v>
      </c>
      <c r="AS801" s="16" t="str">
        <f t="shared" si="452"/>
        <v>ok</v>
      </c>
      <c r="AW801" s="16" t="str">
        <f t="shared" ref="AW793:AW856" si="456">IFERROR(IF(FIND("A",AC801,1),S801,""),"")</f>
        <v/>
      </c>
      <c r="AX801" s="16" t="str">
        <f t="shared" ref="AX772:AX835" si="457">IFERROR(IF(FIND("AI",AC801,1),U801,""),"")</f>
        <v/>
      </c>
      <c r="AY801" s="16">
        <f t="shared" si="453"/>
        <v>0</v>
      </c>
    </row>
    <row r="802" spans="1:51" ht="15" hidden="1" customHeight="1" x14ac:dyDescent="0.2">
      <c r="A802" s="16" t="str">
        <f t="shared" si="445"/>
        <v>ID-S01AP1030-00800</v>
      </c>
      <c r="B802" s="17">
        <v>800</v>
      </c>
      <c r="C802" s="17"/>
      <c r="D802" s="45" t="s">
        <v>1740</v>
      </c>
      <c r="E802" s="35" t="s">
        <v>1741</v>
      </c>
      <c r="F802" s="46"/>
      <c r="G802" s="21" t="s">
        <v>27</v>
      </c>
      <c r="H802" s="37" t="s">
        <v>28</v>
      </c>
      <c r="I802" s="36" t="s">
        <v>1633</v>
      </c>
      <c r="J802" s="37"/>
      <c r="K802" s="37"/>
      <c r="L802" s="22" t="s">
        <v>31</v>
      </c>
      <c r="M802" s="36"/>
      <c r="N802" s="38"/>
      <c r="O802" s="86"/>
      <c r="P802" s="86"/>
      <c r="Q802" s="39" t="s">
        <v>42</v>
      </c>
      <c r="R802" s="40" t="s">
        <v>43</v>
      </c>
      <c r="S802" s="40" t="s">
        <v>51</v>
      </c>
      <c r="T802" s="40" t="s">
        <v>45</v>
      </c>
      <c r="U802" s="40" t="s">
        <v>46</v>
      </c>
      <c r="V802" s="42">
        <v>0</v>
      </c>
      <c r="W802" s="31"/>
      <c r="X802" s="22"/>
      <c r="Y802" s="152"/>
      <c r="Z802" s="159"/>
      <c r="AA802" s="155">
        <f>COUNTIF($Z$1:Z802,Z802)</f>
        <v>0</v>
      </c>
      <c r="AB802" s="83">
        <f t="shared" si="454"/>
        <v>0</v>
      </c>
      <c r="AC802" s="122" t="e">
        <f>VLOOKUP(Z802,'module list'!A:B,2,0)</f>
        <v>#N/A</v>
      </c>
      <c r="AD802" s="122"/>
      <c r="AE802" s="44" t="s">
        <v>172</v>
      </c>
      <c r="AF802" s="33" t="s">
        <v>37</v>
      </c>
      <c r="AG802" s="16" t="str">
        <f t="shared" si="446"/>
        <v/>
      </c>
      <c r="AH802" s="222" t="str">
        <f t="shared" si="444"/>
        <v>HV1151 extract. dust silos SL1150 - com.alarm</v>
      </c>
      <c r="AI802" s="224"/>
      <c r="AJ802" s="16" t="str">
        <f t="shared" si="442"/>
        <v>HV1151</v>
      </c>
      <c r="AK802" s="16" t="str">
        <f t="shared" si="447"/>
        <v>P82</v>
      </c>
      <c r="AL802" s="16" t="str">
        <f t="shared" si="443"/>
        <v>HV</v>
      </c>
      <c r="AM802" s="16" t="str">
        <f t="shared" si="448"/>
        <v>1151</v>
      </c>
      <c r="AO802" s="16" t="str">
        <f t="shared" si="449"/>
        <v>_</v>
      </c>
      <c r="AP802" s="16">
        <f t="shared" si="450"/>
        <v>10</v>
      </c>
      <c r="AQ802" s="16" t="str">
        <f t="shared" si="455"/>
        <v>YSA</v>
      </c>
      <c r="AR802" s="16" t="str">
        <f t="shared" si="451"/>
        <v>P82HV1151_YSA</v>
      </c>
      <c r="AS802" s="16" t="str">
        <f t="shared" si="452"/>
        <v>ok</v>
      </c>
      <c r="AW802" s="16" t="str">
        <f t="shared" si="456"/>
        <v/>
      </c>
      <c r="AX802" s="16" t="str">
        <f t="shared" si="457"/>
        <v/>
      </c>
      <c r="AY802" s="16">
        <f t="shared" si="453"/>
        <v>0</v>
      </c>
    </row>
    <row r="803" spans="1:51" ht="15" hidden="1" customHeight="1" x14ac:dyDescent="0.2">
      <c r="A803" s="16" t="str">
        <f t="shared" si="445"/>
        <v>ID-S01AP1030-00801</v>
      </c>
      <c r="B803" s="17">
        <v>801</v>
      </c>
      <c r="C803" s="17"/>
      <c r="D803" s="45" t="s">
        <v>1742</v>
      </c>
      <c r="E803" s="35" t="s">
        <v>1743</v>
      </c>
      <c r="F803" s="46"/>
      <c r="G803" s="21" t="s">
        <v>27</v>
      </c>
      <c r="H803" s="37" t="s">
        <v>28</v>
      </c>
      <c r="I803" s="36" t="s">
        <v>1633</v>
      </c>
      <c r="J803" s="37"/>
      <c r="K803" s="37"/>
      <c r="L803" s="22" t="s">
        <v>31</v>
      </c>
      <c r="M803" s="36"/>
      <c r="N803" s="38"/>
      <c r="O803" s="86"/>
      <c r="P803" s="86"/>
      <c r="Q803" s="39" t="s">
        <v>54</v>
      </c>
      <c r="R803" s="40" t="s">
        <v>55</v>
      </c>
      <c r="S803" s="40" t="s">
        <v>44</v>
      </c>
      <c r="T803" s="40" t="s">
        <v>56</v>
      </c>
      <c r="U803" s="40" t="s">
        <v>46</v>
      </c>
      <c r="V803" s="42">
        <v>0</v>
      </c>
      <c r="W803" s="31"/>
      <c r="X803" s="22"/>
      <c r="Y803" s="152"/>
      <c r="Z803" s="159"/>
      <c r="AA803" s="155">
        <f>COUNTIF($Z$1:Z803,Z803)</f>
        <v>0</v>
      </c>
      <c r="AB803" s="83">
        <f t="shared" si="454"/>
        <v>0</v>
      </c>
      <c r="AC803" s="122" t="e">
        <f>VLOOKUP(Z803,'module list'!A:B,2,0)</f>
        <v>#N/A</v>
      </c>
      <c r="AD803" s="122"/>
      <c r="AE803" s="44" t="s">
        <v>172</v>
      </c>
      <c r="AF803" s="33" t="s">
        <v>37</v>
      </c>
      <c r="AG803" s="16" t="str">
        <f t="shared" si="446"/>
        <v/>
      </c>
      <c r="AH803" s="222" t="str">
        <f t="shared" si="444"/>
        <v>HV1151 extract. dust silos SL1150 - enable</v>
      </c>
      <c r="AI803" s="224"/>
      <c r="AJ803" s="16" t="str">
        <f t="shared" si="442"/>
        <v>HV1151</v>
      </c>
      <c r="AK803" s="16" t="str">
        <f t="shared" si="447"/>
        <v>P82</v>
      </c>
      <c r="AL803" s="16" t="str">
        <f t="shared" si="443"/>
        <v>HV</v>
      </c>
      <c r="AM803" s="16" t="str">
        <f t="shared" si="448"/>
        <v>1151</v>
      </c>
      <c r="AO803" s="16" t="str">
        <f t="shared" si="449"/>
        <v>_</v>
      </c>
      <c r="AP803" s="16">
        <f t="shared" si="450"/>
        <v>10</v>
      </c>
      <c r="AQ803" s="16" t="str">
        <f t="shared" si="455"/>
        <v>HSH</v>
      </c>
      <c r="AR803" s="16" t="str">
        <f t="shared" si="451"/>
        <v>P82HV1151_HSH</v>
      </c>
      <c r="AS803" s="16" t="str">
        <f t="shared" si="452"/>
        <v>ok</v>
      </c>
      <c r="AW803" s="16" t="str">
        <f t="shared" si="456"/>
        <v/>
      </c>
      <c r="AX803" s="16" t="str">
        <f t="shared" si="457"/>
        <v/>
      </c>
      <c r="AY803" s="16">
        <f t="shared" si="453"/>
        <v>0</v>
      </c>
    </row>
    <row r="804" spans="1:51" ht="15" customHeight="1" x14ac:dyDescent="0.2">
      <c r="A804" s="16" t="str">
        <f t="shared" si="445"/>
        <v>ID-S01AP1030-00802</v>
      </c>
      <c r="B804" s="17">
        <v>802</v>
      </c>
      <c r="C804" s="17"/>
      <c r="D804" s="18" t="s">
        <v>1744</v>
      </c>
      <c r="E804" s="19" t="s">
        <v>1745</v>
      </c>
      <c r="F804" s="20"/>
      <c r="G804" s="21">
        <v>1</v>
      </c>
      <c r="H804" s="22" t="s">
        <v>28</v>
      </c>
      <c r="I804" s="23" t="s">
        <v>1633</v>
      </c>
      <c r="J804" s="22" t="s">
        <v>41</v>
      </c>
      <c r="K804" s="22"/>
      <c r="L804" s="22" t="s">
        <v>31</v>
      </c>
      <c r="M804" s="23"/>
      <c r="N804" s="24"/>
      <c r="O804" s="63"/>
      <c r="P804" s="63"/>
      <c r="Q804" s="25" t="s">
        <v>42</v>
      </c>
      <c r="R804" s="26" t="s">
        <v>43</v>
      </c>
      <c r="S804" s="26" t="s">
        <v>44</v>
      </c>
      <c r="T804" s="26" t="s">
        <v>45</v>
      </c>
      <c r="U804" s="26" t="s">
        <v>46</v>
      </c>
      <c r="V804" s="34">
        <v>0</v>
      </c>
      <c r="W804" s="31"/>
      <c r="X804" s="22">
        <v>12</v>
      </c>
      <c r="Y804" s="152"/>
      <c r="Z804" s="139" t="s">
        <v>2930</v>
      </c>
      <c r="AA804" s="155">
        <f>COUNTIF($Z$1:Z804,Z804)</f>
        <v>19</v>
      </c>
      <c r="AB804" s="83">
        <f t="shared" si="454"/>
        <v>24</v>
      </c>
      <c r="AC804" s="122" t="str">
        <f>VLOOKUP(Z804,'module list'!A:B,2,0)</f>
        <v>DI</v>
      </c>
      <c r="AD804" s="122"/>
      <c r="AE804" s="32"/>
      <c r="AF804" s="33" t="s">
        <v>37</v>
      </c>
      <c r="AG804" s="16" t="str">
        <f t="shared" si="446"/>
        <v>12.1.3</v>
      </c>
      <c r="AH804" s="222" t="str">
        <f t="shared" si="444"/>
        <v>LB1156 dust silos SL1150 - in remote</v>
      </c>
      <c r="AI804" s="224"/>
      <c r="AJ804" s="16" t="str">
        <f t="shared" si="442"/>
        <v>LB1156</v>
      </c>
      <c r="AK804" s="16" t="str">
        <f t="shared" si="447"/>
        <v>P82</v>
      </c>
      <c r="AL804" s="16" t="str">
        <f t="shared" si="443"/>
        <v>LB</v>
      </c>
      <c r="AM804" s="16" t="str">
        <f t="shared" si="448"/>
        <v>1156</v>
      </c>
      <c r="AO804" s="16" t="str">
        <f t="shared" si="449"/>
        <v>_</v>
      </c>
      <c r="AP804" s="16">
        <f t="shared" si="450"/>
        <v>10</v>
      </c>
      <c r="AQ804" s="16" t="str">
        <f t="shared" si="455"/>
        <v>YLRE</v>
      </c>
      <c r="AR804" s="16" t="str">
        <f t="shared" si="451"/>
        <v>P82LB1156_YLRE</v>
      </c>
      <c r="AS804" s="16" t="str">
        <f t="shared" si="452"/>
        <v>ok</v>
      </c>
      <c r="AW804" s="16" t="str">
        <f t="shared" ref="AW804:AW814" si="458">IFERROR(IF(FIND("A",Q804,1),S804,""),"")</f>
        <v/>
      </c>
      <c r="AX804" s="16" t="str">
        <f t="shared" ref="AX804:AX814" si="459">IFERROR(IF(FIND("AI",Q804,1),U804,""),"")</f>
        <v/>
      </c>
      <c r="AY804" s="16">
        <f t="shared" si="453"/>
        <v>0</v>
      </c>
    </row>
    <row r="805" spans="1:51" ht="15" customHeight="1" x14ac:dyDescent="0.2">
      <c r="A805" s="16" t="str">
        <f t="shared" si="445"/>
        <v>ID-S01AP1030-00803</v>
      </c>
      <c r="B805" s="17">
        <v>803</v>
      </c>
      <c r="C805" s="17"/>
      <c r="D805" s="18" t="s">
        <v>1746</v>
      </c>
      <c r="E805" s="19" t="s">
        <v>1747</v>
      </c>
      <c r="F805" s="20"/>
      <c r="G805" s="21">
        <v>1</v>
      </c>
      <c r="H805" s="22" t="s">
        <v>28</v>
      </c>
      <c r="I805" s="23" t="s">
        <v>1633</v>
      </c>
      <c r="J805" s="22" t="s">
        <v>41</v>
      </c>
      <c r="K805" s="22"/>
      <c r="L805" s="22" t="s">
        <v>31</v>
      </c>
      <c r="M805" s="23"/>
      <c r="N805" s="24"/>
      <c r="O805" s="63"/>
      <c r="P805" s="63"/>
      <c r="Q805" s="25" t="s">
        <v>42</v>
      </c>
      <c r="R805" s="26" t="s">
        <v>43</v>
      </c>
      <c r="S805" s="26" t="s">
        <v>44</v>
      </c>
      <c r="T805" s="26" t="s">
        <v>45</v>
      </c>
      <c r="U805" s="26" t="s">
        <v>46</v>
      </c>
      <c r="V805" s="34">
        <v>0</v>
      </c>
      <c r="W805" s="31"/>
      <c r="X805" s="22">
        <v>12</v>
      </c>
      <c r="Y805" s="152"/>
      <c r="Z805" s="139" t="s">
        <v>2930</v>
      </c>
      <c r="AA805" s="155">
        <f>COUNTIF($Z$1:Z805,Z805)</f>
        <v>20</v>
      </c>
      <c r="AB805" s="83">
        <f t="shared" si="454"/>
        <v>24</v>
      </c>
      <c r="AC805" s="122" t="str">
        <f>VLOOKUP(Z805,'module list'!A:B,2,0)</f>
        <v>DI</v>
      </c>
      <c r="AD805" s="122"/>
      <c r="AE805" s="32"/>
      <c r="AF805" s="33" t="s">
        <v>37</v>
      </c>
      <c r="AG805" s="16" t="str">
        <f t="shared" si="446"/>
        <v>12.1.3</v>
      </c>
      <c r="AH805" s="222" t="str">
        <f t="shared" si="444"/>
        <v>LB1156 dust silos SL1150 - in running</v>
      </c>
      <c r="AI805" s="224"/>
      <c r="AJ805" s="16" t="str">
        <f t="shared" si="442"/>
        <v>LB1156</v>
      </c>
      <c r="AK805" s="16" t="str">
        <f t="shared" si="447"/>
        <v>P82</v>
      </c>
      <c r="AL805" s="16" t="str">
        <f t="shared" si="443"/>
        <v>LB</v>
      </c>
      <c r="AM805" s="16" t="str">
        <f t="shared" si="448"/>
        <v>1156</v>
      </c>
      <c r="AO805" s="16" t="str">
        <f t="shared" si="449"/>
        <v>_</v>
      </c>
      <c r="AP805" s="16">
        <f t="shared" si="450"/>
        <v>10</v>
      </c>
      <c r="AQ805" s="16" t="str">
        <f t="shared" si="455"/>
        <v>YLH</v>
      </c>
      <c r="AR805" s="16" t="str">
        <f t="shared" si="451"/>
        <v>P82LB1156_YLH</v>
      </c>
      <c r="AS805" s="16" t="str">
        <f t="shared" si="452"/>
        <v>ok</v>
      </c>
      <c r="AW805" s="16" t="str">
        <f t="shared" si="458"/>
        <v/>
      </c>
      <c r="AX805" s="16" t="str">
        <f t="shared" si="459"/>
        <v/>
      </c>
      <c r="AY805" s="16">
        <f t="shared" si="453"/>
        <v>0</v>
      </c>
    </row>
    <row r="806" spans="1:51" ht="15" customHeight="1" x14ac:dyDescent="0.2">
      <c r="A806" s="16" t="str">
        <f t="shared" si="445"/>
        <v>ID-S01AP1030-00804</v>
      </c>
      <c r="B806" s="17">
        <v>804</v>
      </c>
      <c r="C806" s="17"/>
      <c r="D806" s="18" t="s">
        <v>1748</v>
      </c>
      <c r="E806" s="19" t="s">
        <v>1749</v>
      </c>
      <c r="F806" s="20"/>
      <c r="G806" s="21">
        <v>1</v>
      </c>
      <c r="H806" s="22" t="s">
        <v>28</v>
      </c>
      <c r="I806" s="23" t="s">
        <v>1633</v>
      </c>
      <c r="J806" s="22" t="s">
        <v>41</v>
      </c>
      <c r="K806" s="22"/>
      <c r="L806" s="22" t="s">
        <v>31</v>
      </c>
      <c r="M806" s="23"/>
      <c r="N806" s="24"/>
      <c r="O806" s="63"/>
      <c r="P806" s="63"/>
      <c r="Q806" s="25" t="s">
        <v>42</v>
      </c>
      <c r="R806" s="26" t="s">
        <v>43</v>
      </c>
      <c r="S806" s="26" t="s">
        <v>51</v>
      </c>
      <c r="T806" s="26" t="s">
        <v>45</v>
      </c>
      <c r="U806" s="26" t="s">
        <v>46</v>
      </c>
      <c r="V806" s="34">
        <v>0</v>
      </c>
      <c r="W806" s="31"/>
      <c r="X806" s="22">
        <v>12</v>
      </c>
      <c r="Y806" s="152"/>
      <c r="Z806" s="139" t="s">
        <v>2930</v>
      </c>
      <c r="AA806" s="155">
        <f>COUNTIF($Z$1:Z806,Z806)</f>
        <v>21</v>
      </c>
      <c r="AB806" s="83">
        <f t="shared" si="454"/>
        <v>24</v>
      </c>
      <c r="AC806" s="122" t="str">
        <f>VLOOKUP(Z806,'module list'!A:B,2,0)</f>
        <v>DI</v>
      </c>
      <c r="AD806" s="122"/>
      <c r="AE806" s="32"/>
      <c r="AF806" s="33" t="s">
        <v>37</v>
      </c>
      <c r="AG806" s="16" t="str">
        <f t="shared" si="446"/>
        <v>12.1.3</v>
      </c>
      <c r="AH806" s="222" t="str">
        <f t="shared" si="444"/>
        <v>LB1156 dust silos SL1150 - supply fault</v>
      </c>
      <c r="AI806" s="224"/>
      <c r="AJ806" s="16" t="str">
        <f t="shared" si="442"/>
        <v>LB1156</v>
      </c>
      <c r="AK806" s="16" t="str">
        <f t="shared" si="447"/>
        <v>P82</v>
      </c>
      <c r="AL806" s="16" t="str">
        <f t="shared" si="443"/>
        <v>LB</v>
      </c>
      <c r="AM806" s="16" t="str">
        <f t="shared" si="448"/>
        <v>1156</v>
      </c>
      <c r="AO806" s="16" t="str">
        <f t="shared" si="449"/>
        <v>_</v>
      </c>
      <c r="AP806" s="16">
        <f t="shared" si="450"/>
        <v>10</v>
      </c>
      <c r="AQ806" s="16" t="str">
        <f t="shared" si="455"/>
        <v>YSG</v>
      </c>
      <c r="AR806" s="16" t="str">
        <f t="shared" si="451"/>
        <v>P82LB1156_YSG</v>
      </c>
      <c r="AS806" s="16" t="str">
        <f t="shared" si="452"/>
        <v>ok</v>
      </c>
      <c r="AW806" s="16" t="str">
        <f t="shared" si="458"/>
        <v/>
      </c>
      <c r="AX806" s="16" t="str">
        <f t="shared" si="459"/>
        <v/>
      </c>
      <c r="AY806" s="16">
        <f t="shared" si="453"/>
        <v>0</v>
      </c>
    </row>
    <row r="807" spans="1:51" ht="15" customHeight="1" x14ac:dyDescent="0.2">
      <c r="A807" s="16" t="str">
        <f t="shared" si="445"/>
        <v>ID-S01AP1030-00805</v>
      </c>
      <c r="B807" s="17">
        <v>805</v>
      </c>
      <c r="C807" s="17"/>
      <c r="D807" s="18" t="s">
        <v>1750</v>
      </c>
      <c r="E807" s="19" t="s">
        <v>1751</v>
      </c>
      <c r="F807" s="20"/>
      <c r="G807" s="21">
        <v>1</v>
      </c>
      <c r="H807" s="22" t="s">
        <v>28</v>
      </c>
      <c r="I807" s="23" t="s">
        <v>1633</v>
      </c>
      <c r="J807" s="22" t="s">
        <v>41</v>
      </c>
      <c r="K807" s="22"/>
      <c r="L807" s="22" t="s">
        <v>31</v>
      </c>
      <c r="M807" s="23"/>
      <c r="N807" s="24"/>
      <c r="O807" s="63"/>
      <c r="P807" s="63"/>
      <c r="Q807" s="25" t="s">
        <v>54</v>
      </c>
      <c r="R807" s="26" t="s">
        <v>55</v>
      </c>
      <c r="S807" s="26" t="s">
        <v>44</v>
      </c>
      <c r="T807" s="26" t="s">
        <v>56</v>
      </c>
      <c r="U807" s="26" t="s">
        <v>57</v>
      </c>
      <c r="V807" s="34">
        <v>0</v>
      </c>
      <c r="W807" s="31"/>
      <c r="X807" s="22">
        <v>12</v>
      </c>
      <c r="Y807" s="152"/>
      <c r="Z807" s="139" t="s">
        <v>2946</v>
      </c>
      <c r="AA807" s="155">
        <f>COUNTIF($Z$1:Z807,Z807)</f>
        <v>18</v>
      </c>
      <c r="AB807" s="83">
        <f t="shared" si="454"/>
        <v>24</v>
      </c>
      <c r="AC807" s="122" t="str">
        <f>VLOOKUP(Z807,'module list'!A:B,2,0)</f>
        <v>DO</v>
      </c>
      <c r="AD807" s="122"/>
      <c r="AE807" s="32"/>
      <c r="AF807" s="33" t="s">
        <v>37</v>
      </c>
      <c r="AG807" s="16" t="str">
        <f t="shared" si="446"/>
        <v>12.1.3</v>
      </c>
      <c r="AH807" s="222" t="str">
        <f t="shared" si="444"/>
        <v>LB1156 dust silos SL1150 - start/stop</v>
      </c>
      <c r="AI807" s="224"/>
      <c r="AJ807" s="16" t="str">
        <f t="shared" si="442"/>
        <v>LB1156</v>
      </c>
      <c r="AK807" s="16" t="str">
        <f t="shared" si="447"/>
        <v>P82</v>
      </c>
      <c r="AL807" s="16" t="str">
        <f t="shared" si="443"/>
        <v>LB</v>
      </c>
      <c r="AM807" s="16" t="str">
        <f t="shared" si="448"/>
        <v>1156</v>
      </c>
      <c r="AO807" s="16" t="str">
        <f t="shared" si="449"/>
        <v>_</v>
      </c>
      <c r="AP807" s="16">
        <f t="shared" si="450"/>
        <v>10</v>
      </c>
      <c r="AQ807" s="16" t="str">
        <f t="shared" si="455"/>
        <v>HSH</v>
      </c>
      <c r="AR807" s="16" t="str">
        <f t="shared" si="451"/>
        <v>P82LB1156_HSH</v>
      </c>
      <c r="AS807" s="16" t="str">
        <f t="shared" si="452"/>
        <v>ok</v>
      </c>
      <c r="AW807" s="16" t="str">
        <f t="shared" si="458"/>
        <v/>
      </c>
      <c r="AX807" s="16" t="str">
        <f t="shared" si="459"/>
        <v/>
      </c>
      <c r="AY807" s="16">
        <f t="shared" si="453"/>
        <v>0</v>
      </c>
    </row>
    <row r="808" spans="1:51" ht="15" customHeight="1" x14ac:dyDescent="0.2">
      <c r="A808" s="16" t="str">
        <f t="shared" si="445"/>
        <v>ID-S01AP1030-00806</v>
      </c>
      <c r="B808" s="17">
        <v>806</v>
      </c>
      <c r="C808" s="17"/>
      <c r="D808" s="18" t="s">
        <v>1752</v>
      </c>
      <c r="E808" s="19" t="s">
        <v>1753</v>
      </c>
      <c r="F808" s="20"/>
      <c r="G808" s="21" t="s">
        <v>27</v>
      </c>
      <c r="H808" s="22" t="s">
        <v>28</v>
      </c>
      <c r="I808" s="23" t="s">
        <v>1633</v>
      </c>
      <c r="J808" s="22" t="s">
        <v>1191</v>
      </c>
      <c r="K808" s="22"/>
      <c r="L808" s="22" t="s">
        <v>31</v>
      </c>
      <c r="M808" s="23"/>
      <c r="N808" s="24"/>
      <c r="O808" s="63"/>
      <c r="P808" s="63"/>
      <c r="Q808" s="25" t="s">
        <v>42</v>
      </c>
      <c r="R808" s="29" t="s">
        <v>181</v>
      </c>
      <c r="S808" s="26" t="s">
        <v>51</v>
      </c>
      <c r="T808" s="26" t="s">
        <v>45</v>
      </c>
      <c r="U808" s="26" t="s">
        <v>46</v>
      </c>
      <c r="V808" s="34">
        <v>0</v>
      </c>
      <c r="W808" s="31"/>
      <c r="X808" s="22">
        <v>12</v>
      </c>
      <c r="Y808" s="152"/>
      <c r="Z808" s="139" t="s">
        <v>2943</v>
      </c>
      <c r="AA808" s="155">
        <f>COUNTIF($Z$1:Z808,Z808)</f>
        <v>12</v>
      </c>
      <c r="AB808" s="83">
        <f t="shared" si="454"/>
        <v>17</v>
      </c>
      <c r="AC808" s="122" t="str">
        <f>VLOOKUP(Z808,'module list'!A:B,2,0)</f>
        <v>DI</v>
      </c>
      <c r="AD808" s="122"/>
      <c r="AE808" s="32"/>
      <c r="AF808" s="33" t="s">
        <v>172</v>
      </c>
      <c r="AG808" s="16" t="str">
        <f t="shared" si="446"/>
        <v>12.1.8</v>
      </c>
      <c r="AH808" s="222" t="str">
        <f t="shared" si="444"/>
        <v>H LSH1101 dust emergency discharge</v>
      </c>
      <c r="AI808" s="224"/>
      <c r="AJ808" s="16" t="str">
        <f t="shared" si="442"/>
        <v>H</v>
      </c>
      <c r="AK808" s="16" t="str">
        <f t="shared" si="447"/>
        <v>P82</v>
      </c>
      <c r="AL808" s="16" t="str">
        <f>MID(D808,4,3)</f>
        <v>LSH</v>
      </c>
      <c r="AM808" s="16" t="str">
        <f t="shared" si="448"/>
        <v>1101</v>
      </c>
      <c r="AN808" s="16" t="str">
        <f t="shared" ref="AN808:AN810" si="460">MID(D808,12,1)</f>
        <v/>
      </c>
      <c r="AO808" s="16" t="str">
        <f t="shared" si="449"/>
        <v/>
      </c>
      <c r="AP808" s="16" t="str">
        <f t="shared" si="450"/>
        <v/>
      </c>
      <c r="AQ808" s="226"/>
      <c r="AR808" s="16" t="str">
        <f t="shared" si="451"/>
        <v>P82LSH1101</v>
      </c>
      <c r="AS808" s="16" t="str">
        <f t="shared" si="452"/>
        <v>ok</v>
      </c>
      <c r="AW808" s="16" t="str">
        <f t="shared" si="458"/>
        <v/>
      </c>
      <c r="AX808" s="16" t="str">
        <f t="shared" si="459"/>
        <v/>
      </c>
      <c r="AY808" s="16">
        <f t="shared" si="453"/>
        <v>0</v>
      </c>
    </row>
    <row r="809" spans="1:51" ht="15" customHeight="1" x14ac:dyDescent="0.2">
      <c r="A809" s="16" t="str">
        <f t="shared" si="445"/>
        <v>ID-S01AP1030-00807</v>
      </c>
      <c r="B809" s="17">
        <v>807</v>
      </c>
      <c r="C809" s="17"/>
      <c r="D809" s="18" t="s">
        <v>1754</v>
      </c>
      <c r="E809" s="19" t="s">
        <v>1755</v>
      </c>
      <c r="F809" s="20"/>
      <c r="G809" s="21" t="s">
        <v>27</v>
      </c>
      <c r="H809" s="22" t="s">
        <v>28</v>
      </c>
      <c r="I809" s="23" t="s">
        <v>1633</v>
      </c>
      <c r="J809" s="22" t="s">
        <v>1756</v>
      </c>
      <c r="K809" s="22"/>
      <c r="L809" s="22" t="s">
        <v>31</v>
      </c>
      <c r="M809" s="23"/>
      <c r="N809" s="24"/>
      <c r="O809" s="63"/>
      <c r="P809" s="63"/>
      <c r="Q809" s="25" t="s">
        <v>42</v>
      </c>
      <c r="R809" s="29" t="s">
        <v>181</v>
      </c>
      <c r="S809" s="26" t="s">
        <v>51</v>
      </c>
      <c r="T809" s="26" t="s">
        <v>45</v>
      </c>
      <c r="U809" s="26" t="s">
        <v>46</v>
      </c>
      <c r="V809" s="34">
        <v>0</v>
      </c>
      <c r="W809" s="31"/>
      <c r="X809" s="22">
        <v>12</v>
      </c>
      <c r="Y809" s="152"/>
      <c r="Z809" s="139" t="s">
        <v>2943</v>
      </c>
      <c r="AA809" s="155">
        <f>COUNTIF($Z$1:Z809,Z809)</f>
        <v>13</v>
      </c>
      <c r="AB809" s="83">
        <f t="shared" si="454"/>
        <v>17</v>
      </c>
      <c r="AC809" s="122" t="str">
        <f>VLOOKUP(Z809,'module list'!A:B,2,0)</f>
        <v>DI</v>
      </c>
      <c r="AD809" s="122"/>
      <c r="AE809" s="32"/>
      <c r="AF809" s="33" t="s">
        <v>172</v>
      </c>
      <c r="AG809" s="16" t="str">
        <f t="shared" si="446"/>
        <v>12.1.8</v>
      </c>
      <c r="AH809" s="222" t="str">
        <f t="shared" si="444"/>
        <v>HH LSHH1150 dust silos SL1150</v>
      </c>
      <c r="AI809" s="224"/>
      <c r="AJ809" s="16" t="str">
        <f t="shared" si="442"/>
        <v>HH</v>
      </c>
      <c r="AK809" s="16" t="str">
        <f t="shared" si="447"/>
        <v>P82</v>
      </c>
      <c r="AL809" s="16" t="str">
        <f t="shared" ref="AL809:AL810" si="461">MID(D809,4,4)</f>
        <v>LSHH</v>
      </c>
      <c r="AM809" s="16" t="str">
        <f t="shared" si="448"/>
        <v>1150</v>
      </c>
      <c r="AN809" s="16" t="str">
        <f t="shared" si="460"/>
        <v/>
      </c>
      <c r="AO809" s="16" t="str">
        <f t="shared" si="449"/>
        <v/>
      </c>
      <c r="AP809" s="16" t="str">
        <f t="shared" si="450"/>
        <v/>
      </c>
      <c r="AQ809" s="226"/>
      <c r="AR809" s="16" t="str">
        <f t="shared" si="451"/>
        <v>P82LSHH1150</v>
      </c>
      <c r="AS809" s="16" t="str">
        <f t="shared" si="452"/>
        <v>ok</v>
      </c>
      <c r="AW809" s="16" t="str">
        <f t="shared" si="458"/>
        <v/>
      </c>
      <c r="AX809" s="16" t="str">
        <f t="shared" si="459"/>
        <v/>
      </c>
      <c r="AY809" s="16">
        <f t="shared" si="453"/>
        <v>0</v>
      </c>
    </row>
    <row r="810" spans="1:51" ht="15" customHeight="1" x14ac:dyDescent="0.2">
      <c r="A810" s="16" t="str">
        <f t="shared" si="445"/>
        <v>ID-S01AP1030-00808</v>
      </c>
      <c r="B810" s="17">
        <v>808</v>
      </c>
      <c r="C810" s="17"/>
      <c r="D810" s="18" t="s">
        <v>1757</v>
      </c>
      <c r="E810" s="19" t="s">
        <v>1758</v>
      </c>
      <c r="F810" s="20"/>
      <c r="G810" s="21" t="s">
        <v>27</v>
      </c>
      <c r="H810" s="22" t="s">
        <v>28</v>
      </c>
      <c r="I810" s="23" t="s">
        <v>1633</v>
      </c>
      <c r="J810" s="22" t="s">
        <v>1737</v>
      </c>
      <c r="K810" s="22"/>
      <c r="L810" s="22" t="s">
        <v>31</v>
      </c>
      <c r="M810" s="23"/>
      <c r="N810" s="24"/>
      <c r="O810" s="63"/>
      <c r="P810" s="63"/>
      <c r="Q810" s="25" t="s">
        <v>42</v>
      </c>
      <c r="R810" s="29" t="s">
        <v>181</v>
      </c>
      <c r="S810" s="26" t="s">
        <v>51</v>
      </c>
      <c r="T810" s="26" t="s">
        <v>45</v>
      </c>
      <c r="U810" s="26" t="s">
        <v>46</v>
      </c>
      <c r="V810" s="34">
        <v>0</v>
      </c>
      <c r="W810" s="31"/>
      <c r="X810" s="22">
        <v>12</v>
      </c>
      <c r="Y810" s="152"/>
      <c r="Z810" s="139" t="s">
        <v>2943</v>
      </c>
      <c r="AA810" s="155">
        <f>COUNTIF($Z$1:Z810,Z810)</f>
        <v>14</v>
      </c>
      <c r="AB810" s="83">
        <f t="shared" si="454"/>
        <v>17</v>
      </c>
      <c r="AC810" s="122" t="str">
        <f>VLOOKUP(Z810,'module list'!A:B,2,0)</f>
        <v>DI</v>
      </c>
      <c r="AD810" s="122"/>
      <c r="AE810" s="32"/>
      <c r="AF810" s="33" t="s">
        <v>172</v>
      </c>
      <c r="AG810" s="16" t="str">
        <f t="shared" si="446"/>
        <v>12.1.8</v>
      </c>
      <c r="AH810" s="222" t="str">
        <f t="shared" si="444"/>
        <v>LL LSLL1150 dust silos SL1150</v>
      </c>
      <c r="AI810" s="224"/>
      <c r="AJ810" s="16" t="str">
        <f t="shared" si="442"/>
        <v>LL</v>
      </c>
      <c r="AK810" s="16" t="str">
        <f t="shared" si="447"/>
        <v>P82</v>
      </c>
      <c r="AL810" s="16" t="str">
        <f t="shared" si="461"/>
        <v>LSLL</v>
      </c>
      <c r="AM810" s="16" t="str">
        <f t="shared" si="448"/>
        <v>1150</v>
      </c>
      <c r="AN810" s="16" t="str">
        <f t="shared" si="460"/>
        <v/>
      </c>
      <c r="AO810" s="16" t="str">
        <f t="shared" si="449"/>
        <v/>
      </c>
      <c r="AP810" s="16" t="str">
        <f t="shared" si="450"/>
        <v/>
      </c>
      <c r="AQ810" s="226"/>
      <c r="AR810" s="16" t="str">
        <f t="shared" si="451"/>
        <v>P82LSLL1150</v>
      </c>
      <c r="AS810" s="16" t="str">
        <f t="shared" si="452"/>
        <v>ok</v>
      </c>
      <c r="AW810" s="16" t="str">
        <f t="shared" si="458"/>
        <v/>
      </c>
      <c r="AX810" s="16" t="str">
        <f t="shared" si="459"/>
        <v/>
      </c>
      <c r="AY810" s="16">
        <f t="shared" si="453"/>
        <v>0</v>
      </c>
    </row>
    <row r="811" spans="1:51" ht="15" customHeight="1" x14ac:dyDescent="0.2">
      <c r="A811" s="16" t="str">
        <f t="shared" si="445"/>
        <v>ID-S01AP1030-00809</v>
      </c>
      <c r="B811" s="17">
        <v>809</v>
      </c>
      <c r="C811" s="17"/>
      <c r="D811" s="18" t="s">
        <v>1759</v>
      </c>
      <c r="E811" s="35" t="s">
        <v>1760</v>
      </c>
      <c r="F811" s="46"/>
      <c r="G811" s="21" t="s">
        <v>27</v>
      </c>
      <c r="H811" s="37" t="s">
        <v>28</v>
      </c>
      <c r="I811" s="36" t="s">
        <v>1633</v>
      </c>
      <c r="J811" s="37" t="s">
        <v>1761</v>
      </c>
      <c r="K811" s="37"/>
      <c r="L811" s="22" t="s">
        <v>31</v>
      </c>
      <c r="M811" s="36"/>
      <c r="N811" s="38"/>
      <c r="O811" s="86"/>
      <c r="P811" s="86"/>
      <c r="Q811" s="39" t="s">
        <v>32</v>
      </c>
      <c r="R811" s="40" t="s">
        <v>33</v>
      </c>
      <c r="S811" s="47" t="s">
        <v>34</v>
      </c>
      <c r="T811" s="48" t="s">
        <v>170</v>
      </c>
      <c r="U811" s="49">
        <v>100</v>
      </c>
      <c r="V811" s="50" t="s">
        <v>171</v>
      </c>
      <c r="W811" s="43"/>
      <c r="X811" s="22">
        <v>12</v>
      </c>
      <c r="Y811" s="153"/>
      <c r="Z811" s="139" t="s">
        <v>2967</v>
      </c>
      <c r="AA811" s="155">
        <f>COUNTIF($Z$1:Z811,Z811)</f>
        <v>15</v>
      </c>
      <c r="AB811" s="83">
        <f t="shared" si="454"/>
        <v>16</v>
      </c>
      <c r="AC811" s="122" t="str">
        <f>VLOOKUP(Z811,'module list'!A:B,2,0)</f>
        <v>AI</v>
      </c>
      <c r="AD811" s="37"/>
      <c r="AE811" s="44"/>
      <c r="AF811" s="33" t="s">
        <v>37</v>
      </c>
      <c r="AG811" s="16" t="str">
        <f t="shared" si="446"/>
        <v>12.1.8</v>
      </c>
      <c r="AH811" s="222" t="str">
        <f t="shared" si="444"/>
        <v>LT1150 dust silos SL1150</v>
      </c>
      <c r="AI811" s="224"/>
      <c r="AJ811" s="16" t="str">
        <f t="shared" si="442"/>
        <v>LT1150</v>
      </c>
      <c r="AK811" s="16" t="str">
        <f t="shared" si="447"/>
        <v>P82</v>
      </c>
      <c r="AL811" s="16" t="str">
        <f>MID(D811,4,2)</f>
        <v>LI</v>
      </c>
      <c r="AM811" s="16" t="str">
        <f t="shared" si="448"/>
        <v>1150</v>
      </c>
      <c r="AN811" s="16" t="str">
        <f t="shared" ref="AN811" si="462">MID(D811,10,1)</f>
        <v/>
      </c>
      <c r="AO811" s="16" t="str">
        <f t="shared" si="449"/>
        <v/>
      </c>
      <c r="AP811" s="16" t="str">
        <f t="shared" si="450"/>
        <v/>
      </c>
      <c r="AQ811" s="226"/>
      <c r="AR811" s="16" t="str">
        <f t="shared" si="451"/>
        <v>P82LI1150</v>
      </c>
      <c r="AS811" s="16" t="str">
        <f t="shared" si="452"/>
        <v>ok</v>
      </c>
      <c r="AW811" s="16" t="str">
        <f t="shared" si="458"/>
        <v>0</v>
      </c>
      <c r="AX811" s="16">
        <f t="shared" si="459"/>
        <v>100</v>
      </c>
      <c r="AY811" s="16" t="str">
        <f t="shared" si="453"/>
        <v>%</v>
      </c>
    </row>
    <row r="812" spans="1:51" ht="15" customHeight="1" x14ac:dyDescent="0.2">
      <c r="A812" s="16" t="str">
        <f t="shared" si="445"/>
        <v>ID-S01AP1030-00810</v>
      </c>
      <c r="B812" s="17">
        <v>810</v>
      </c>
      <c r="C812" s="17"/>
      <c r="D812" s="18" t="s">
        <v>1762</v>
      </c>
      <c r="E812" s="19" t="s">
        <v>1763</v>
      </c>
      <c r="F812" s="20"/>
      <c r="G812" s="21" t="s">
        <v>27</v>
      </c>
      <c r="H812" s="22" t="s">
        <v>28</v>
      </c>
      <c r="I812" s="23" t="s">
        <v>1633</v>
      </c>
      <c r="J812" s="22" t="s">
        <v>1191</v>
      </c>
      <c r="K812" s="22"/>
      <c r="L812" s="22" t="s">
        <v>31</v>
      </c>
      <c r="M812" s="23"/>
      <c r="N812" s="24"/>
      <c r="O812" s="63"/>
      <c r="P812" s="63"/>
      <c r="Q812" s="25" t="s">
        <v>42</v>
      </c>
      <c r="R812" s="26" t="s">
        <v>43</v>
      </c>
      <c r="S812" s="26" t="s">
        <v>44</v>
      </c>
      <c r="T812" s="26" t="s">
        <v>45</v>
      </c>
      <c r="U812" s="26" t="s">
        <v>46</v>
      </c>
      <c r="V812" s="34">
        <v>0</v>
      </c>
      <c r="W812" s="31"/>
      <c r="X812" s="22">
        <v>12</v>
      </c>
      <c r="Y812" s="152"/>
      <c r="Z812" s="139" t="s">
        <v>2943</v>
      </c>
      <c r="AA812" s="155">
        <f>COUNTIF($Z$1:Z812,Z812)</f>
        <v>15</v>
      </c>
      <c r="AB812" s="83">
        <f t="shared" si="454"/>
        <v>17</v>
      </c>
      <c r="AC812" s="122" t="str">
        <f>VLOOKUP(Z812,'module list'!A:B,2,0)</f>
        <v>DI</v>
      </c>
      <c r="AD812" s="122"/>
      <c r="AE812" s="32"/>
      <c r="AF812" s="33" t="s">
        <v>37</v>
      </c>
      <c r="AG812" s="16" t="str">
        <f t="shared" si="446"/>
        <v>12.1.8</v>
      </c>
      <c r="AH812" s="222" t="str">
        <f t="shared" si="444"/>
        <v>POV1103 dust to emergency discharge - opened</v>
      </c>
      <c r="AI812" s="224"/>
      <c r="AJ812" s="16" t="str">
        <f t="shared" si="442"/>
        <v>POV1103</v>
      </c>
      <c r="AK812" s="16" t="str">
        <f t="shared" si="447"/>
        <v>P82</v>
      </c>
      <c r="AL812" s="16" t="str">
        <f t="shared" ref="AL812:AL839" si="463">MID(D812,4,3)</f>
        <v>POV</v>
      </c>
      <c r="AM812" s="16" t="str">
        <f t="shared" si="448"/>
        <v>1103</v>
      </c>
      <c r="AO812" s="16" t="str">
        <f t="shared" si="449"/>
        <v>_</v>
      </c>
      <c r="AP812" s="16">
        <f t="shared" si="450"/>
        <v>11</v>
      </c>
      <c r="AQ812" s="16" t="str">
        <f t="shared" ref="AQ812:AQ828" si="464">RIGHT(D812,LEN(D812)-FIND("_",D812))</f>
        <v>ZSH</v>
      </c>
      <c r="AR812" s="16" t="str">
        <f t="shared" si="451"/>
        <v>P82POV1103_ZSH</v>
      </c>
      <c r="AS812" s="16" t="str">
        <f t="shared" si="452"/>
        <v>ok</v>
      </c>
      <c r="AW812" s="16" t="str">
        <f t="shared" si="458"/>
        <v/>
      </c>
      <c r="AX812" s="16" t="str">
        <f t="shared" si="459"/>
        <v/>
      </c>
      <c r="AY812" s="16">
        <f t="shared" si="453"/>
        <v>0</v>
      </c>
    </row>
    <row r="813" spans="1:51" ht="15" customHeight="1" x14ac:dyDescent="0.2">
      <c r="A813" s="16" t="str">
        <f t="shared" si="445"/>
        <v>ID-S01AP1030-00811</v>
      </c>
      <c r="B813" s="17">
        <v>811</v>
      </c>
      <c r="C813" s="17"/>
      <c r="D813" s="18" t="s">
        <v>1764</v>
      </c>
      <c r="E813" s="19" t="s">
        <v>1765</v>
      </c>
      <c r="F813" s="20"/>
      <c r="G813" s="21" t="s">
        <v>27</v>
      </c>
      <c r="H813" s="22" t="s">
        <v>28</v>
      </c>
      <c r="I813" s="23" t="s">
        <v>1633</v>
      </c>
      <c r="J813" s="22" t="s">
        <v>1191</v>
      </c>
      <c r="K813" s="22"/>
      <c r="L813" s="22" t="s">
        <v>31</v>
      </c>
      <c r="M813" s="23"/>
      <c r="N813" s="24"/>
      <c r="O813" s="63"/>
      <c r="P813" s="63"/>
      <c r="Q813" s="25" t="s">
        <v>54</v>
      </c>
      <c r="R813" s="26" t="s">
        <v>201</v>
      </c>
      <c r="S813" s="26" t="s">
        <v>44</v>
      </c>
      <c r="T813" s="26" t="s">
        <v>56</v>
      </c>
      <c r="U813" s="26" t="s">
        <v>46</v>
      </c>
      <c r="V813" s="34">
        <v>0</v>
      </c>
      <c r="W813" s="31"/>
      <c r="X813" s="22">
        <v>12</v>
      </c>
      <c r="Y813" s="152"/>
      <c r="Z813" s="139" t="s">
        <v>2950</v>
      </c>
      <c r="AA813" s="155">
        <f>COUNTIF($Z$1:Z813,Z813)</f>
        <v>26</v>
      </c>
      <c r="AB813" s="83">
        <f t="shared" si="454"/>
        <v>32</v>
      </c>
      <c r="AC813" s="122" t="str">
        <f>VLOOKUP(Z813,'module list'!A:B,2,0)</f>
        <v>DO</v>
      </c>
      <c r="AD813" s="122"/>
      <c r="AE813" s="32"/>
      <c r="AF813" s="33" t="s">
        <v>37</v>
      </c>
      <c r="AG813" s="16" t="str">
        <f t="shared" si="446"/>
        <v>12.1.7</v>
      </c>
      <c r="AH813" s="222" t="str">
        <f t="shared" si="444"/>
        <v>POV1103 dust to emergency discharge - open</v>
      </c>
      <c r="AI813" s="224"/>
      <c r="AJ813" s="16" t="str">
        <f t="shared" si="442"/>
        <v>POV1103</v>
      </c>
      <c r="AK813" s="16" t="str">
        <f t="shared" si="447"/>
        <v>P82</v>
      </c>
      <c r="AL813" s="16" t="str">
        <f t="shared" si="463"/>
        <v>POV</v>
      </c>
      <c r="AM813" s="16" t="str">
        <f t="shared" si="448"/>
        <v>1103</v>
      </c>
      <c r="AO813" s="16" t="str">
        <f t="shared" si="449"/>
        <v>_</v>
      </c>
      <c r="AP813" s="16">
        <f t="shared" si="450"/>
        <v>11</v>
      </c>
      <c r="AQ813" s="16" t="str">
        <f t="shared" si="464"/>
        <v>HSH</v>
      </c>
      <c r="AR813" s="16" t="str">
        <f t="shared" si="451"/>
        <v>P82POV1103_HSH</v>
      </c>
      <c r="AS813" s="16" t="str">
        <f t="shared" si="452"/>
        <v>ok</v>
      </c>
      <c r="AW813" s="16" t="str">
        <f t="shared" si="458"/>
        <v/>
      </c>
      <c r="AX813" s="16" t="str">
        <f t="shared" si="459"/>
        <v/>
      </c>
      <c r="AY813" s="16">
        <f t="shared" si="453"/>
        <v>0</v>
      </c>
    </row>
    <row r="814" spans="1:51" ht="15" customHeight="1" x14ac:dyDescent="0.2">
      <c r="A814" s="16" t="str">
        <f t="shared" si="445"/>
        <v>ID-S01AP1030-00812</v>
      </c>
      <c r="B814" s="17">
        <v>812</v>
      </c>
      <c r="C814" s="17"/>
      <c r="D814" s="18" t="s">
        <v>1766</v>
      </c>
      <c r="E814" s="19" t="s">
        <v>1767</v>
      </c>
      <c r="F814" s="20"/>
      <c r="G814" s="21" t="s">
        <v>27</v>
      </c>
      <c r="H814" s="22" t="s">
        <v>28</v>
      </c>
      <c r="I814" s="23" t="s">
        <v>1633</v>
      </c>
      <c r="J814" s="22" t="s">
        <v>1191</v>
      </c>
      <c r="K814" s="22"/>
      <c r="L814" s="22" t="s">
        <v>31</v>
      </c>
      <c r="M814" s="23"/>
      <c r="N814" s="24"/>
      <c r="O814" s="63"/>
      <c r="P814" s="63"/>
      <c r="Q814" s="25" t="s">
        <v>54</v>
      </c>
      <c r="R814" s="26" t="s">
        <v>201</v>
      </c>
      <c r="S814" s="26" t="s">
        <v>44</v>
      </c>
      <c r="T814" s="26" t="s">
        <v>56</v>
      </c>
      <c r="U814" s="26" t="s">
        <v>46</v>
      </c>
      <c r="V814" s="34">
        <v>0</v>
      </c>
      <c r="W814" s="31"/>
      <c r="X814" s="22">
        <v>12</v>
      </c>
      <c r="Y814" s="152"/>
      <c r="Z814" s="139" t="s">
        <v>2950</v>
      </c>
      <c r="AA814" s="155">
        <f>COUNTIF($Z$1:Z814,Z814)</f>
        <v>27</v>
      </c>
      <c r="AB814" s="83">
        <f t="shared" si="454"/>
        <v>32</v>
      </c>
      <c r="AC814" s="122" t="str">
        <f>VLOOKUP(Z814,'module list'!A:B,2,0)</f>
        <v>DO</v>
      </c>
      <c r="AD814" s="122"/>
      <c r="AE814" s="32"/>
      <c r="AF814" s="33" t="s">
        <v>37</v>
      </c>
      <c r="AG814" s="16" t="str">
        <f t="shared" si="446"/>
        <v>12.1.7</v>
      </c>
      <c r="AH814" s="222" t="str">
        <f t="shared" si="444"/>
        <v>POV1103 dust to emergency discharge - close</v>
      </c>
      <c r="AI814" s="224"/>
      <c r="AJ814" s="16" t="str">
        <f t="shared" si="442"/>
        <v>POV1103</v>
      </c>
      <c r="AK814" s="16" t="str">
        <f t="shared" si="447"/>
        <v>P82</v>
      </c>
      <c r="AL814" s="16" t="str">
        <f t="shared" si="463"/>
        <v>POV</v>
      </c>
      <c r="AM814" s="16" t="str">
        <f t="shared" si="448"/>
        <v>1103</v>
      </c>
      <c r="AO814" s="16" t="str">
        <f t="shared" si="449"/>
        <v>_</v>
      </c>
      <c r="AP814" s="16">
        <f t="shared" si="450"/>
        <v>11</v>
      </c>
      <c r="AQ814" s="16" t="str">
        <f t="shared" si="464"/>
        <v>HSL</v>
      </c>
      <c r="AR814" s="16" t="str">
        <f t="shared" si="451"/>
        <v>P82POV1103_HSL</v>
      </c>
      <c r="AS814" s="16" t="str">
        <f t="shared" si="452"/>
        <v>ok</v>
      </c>
      <c r="AW814" s="16" t="str">
        <f t="shared" si="458"/>
        <v/>
      </c>
      <c r="AX814" s="16" t="str">
        <f t="shared" si="459"/>
        <v/>
      </c>
      <c r="AY814" s="16">
        <f t="shared" si="453"/>
        <v>0</v>
      </c>
    </row>
    <row r="815" spans="1:51" ht="15" hidden="1" customHeight="1" x14ac:dyDescent="0.2">
      <c r="A815" s="16" t="str">
        <f t="shared" si="445"/>
        <v>ID-S01AP1030-00813</v>
      </c>
      <c r="B815" s="17">
        <v>813</v>
      </c>
      <c r="C815" s="17"/>
      <c r="D815" s="45" t="s">
        <v>1768</v>
      </c>
      <c r="E815" s="35" t="s">
        <v>1769</v>
      </c>
      <c r="F815" s="46"/>
      <c r="G815" s="21" t="s">
        <v>27</v>
      </c>
      <c r="H815" s="37" t="s">
        <v>28</v>
      </c>
      <c r="I815" s="36" t="s">
        <v>1633</v>
      </c>
      <c r="J815" s="37" t="s">
        <v>1756</v>
      </c>
      <c r="K815" s="37"/>
      <c r="L815" s="22" t="s">
        <v>31</v>
      </c>
      <c r="M815" s="36"/>
      <c r="N815" s="38"/>
      <c r="O815" s="86"/>
      <c r="P815" s="86"/>
      <c r="Q815" s="39" t="s">
        <v>42</v>
      </c>
      <c r="R815" s="40" t="s">
        <v>43</v>
      </c>
      <c r="S815" s="40" t="s">
        <v>44</v>
      </c>
      <c r="T815" s="40" t="s">
        <v>45</v>
      </c>
      <c r="U815" s="40" t="s">
        <v>46</v>
      </c>
      <c r="V815" s="42">
        <v>0</v>
      </c>
      <c r="W815" s="43"/>
      <c r="X815" s="22"/>
      <c r="Y815" s="153"/>
      <c r="Z815" s="158"/>
      <c r="AA815" s="155">
        <f>COUNTIF($Z$1:Z815,Z815)</f>
        <v>0</v>
      </c>
      <c r="AB815" s="83">
        <f t="shared" si="454"/>
        <v>0</v>
      </c>
      <c r="AC815" s="122" t="e">
        <f>VLOOKUP(Z815,'module list'!A:B,2,0)</f>
        <v>#N/A</v>
      </c>
      <c r="AD815" s="37"/>
      <c r="AE815" s="44" t="s">
        <v>172</v>
      </c>
      <c r="AF815" s="33" t="s">
        <v>37</v>
      </c>
      <c r="AG815" s="16" t="str">
        <f t="shared" si="446"/>
        <v/>
      </c>
      <c r="AH815" s="222" t="str">
        <f t="shared" si="444"/>
        <v>POV1150 vent dust CV1156 - closed</v>
      </c>
      <c r="AI815" s="224"/>
      <c r="AJ815" s="16" t="str">
        <f t="shared" si="442"/>
        <v>POV1150</v>
      </c>
      <c r="AK815" s="16" t="str">
        <f t="shared" si="447"/>
        <v>P82</v>
      </c>
      <c r="AL815" s="16" t="str">
        <f t="shared" si="463"/>
        <v>POV</v>
      </c>
      <c r="AM815" s="16" t="str">
        <f t="shared" si="448"/>
        <v>1150</v>
      </c>
      <c r="AO815" s="16" t="str">
        <f t="shared" si="449"/>
        <v>_</v>
      </c>
      <c r="AP815" s="16">
        <f t="shared" si="450"/>
        <v>11</v>
      </c>
      <c r="AQ815" s="16" t="str">
        <f t="shared" si="464"/>
        <v>ZSL</v>
      </c>
      <c r="AR815" s="16" t="str">
        <f t="shared" si="451"/>
        <v>P82POV1150_ZSL</v>
      </c>
      <c r="AS815" s="16" t="str">
        <f t="shared" si="452"/>
        <v>ok</v>
      </c>
      <c r="AW815" s="16" t="str">
        <f t="shared" si="456"/>
        <v/>
      </c>
      <c r="AX815" s="16" t="str">
        <f t="shared" si="457"/>
        <v/>
      </c>
      <c r="AY815" s="16">
        <f t="shared" si="453"/>
        <v>0</v>
      </c>
    </row>
    <row r="816" spans="1:51" ht="15" hidden="1" customHeight="1" x14ac:dyDescent="0.2">
      <c r="A816" s="16" t="str">
        <f t="shared" si="445"/>
        <v>ID-S01AP1030-00814</v>
      </c>
      <c r="B816" s="17">
        <v>814</v>
      </c>
      <c r="C816" s="17"/>
      <c r="D816" s="45" t="s">
        <v>1770</v>
      </c>
      <c r="E816" s="35" t="s">
        <v>1771</v>
      </c>
      <c r="F816" s="46"/>
      <c r="G816" s="21" t="s">
        <v>27</v>
      </c>
      <c r="H816" s="37" t="s">
        <v>28</v>
      </c>
      <c r="I816" s="36" t="s">
        <v>1633</v>
      </c>
      <c r="J816" s="37" t="s">
        <v>1756</v>
      </c>
      <c r="K816" s="37"/>
      <c r="L816" s="22" t="s">
        <v>31</v>
      </c>
      <c r="M816" s="36"/>
      <c r="N816" s="38"/>
      <c r="O816" s="86"/>
      <c r="P816" s="86"/>
      <c r="Q816" s="39" t="s">
        <v>54</v>
      </c>
      <c r="R816" s="40" t="s">
        <v>201</v>
      </c>
      <c r="S816" s="40" t="s">
        <v>44</v>
      </c>
      <c r="T816" s="40" t="s">
        <v>56</v>
      </c>
      <c r="U816" s="40" t="s">
        <v>46</v>
      </c>
      <c r="V816" s="42">
        <v>0</v>
      </c>
      <c r="W816" s="43"/>
      <c r="X816" s="22"/>
      <c r="Y816" s="153"/>
      <c r="Z816" s="158"/>
      <c r="AA816" s="155">
        <f>COUNTIF($Z$1:Z816,Z816)</f>
        <v>0</v>
      </c>
      <c r="AB816" s="83">
        <f t="shared" si="454"/>
        <v>0</v>
      </c>
      <c r="AC816" s="122" t="e">
        <f>VLOOKUP(Z816,'module list'!A:B,2,0)</f>
        <v>#N/A</v>
      </c>
      <c r="AD816" s="37"/>
      <c r="AE816" s="44" t="s">
        <v>172</v>
      </c>
      <c r="AF816" s="33" t="s">
        <v>37</v>
      </c>
      <c r="AG816" s="16" t="str">
        <f t="shared" si="446"/>
        <v/>
      </c>
      <c r="AH816" s="222" t="str">
        <f t="shared" si="444"/>
        <v>POV1150 vent dust CV1156 - close</v>
      </c>
      <c r="AI816" s="224"/>
      <c r="AJ816" s="16" t="str">
        <f t="shared" si="442"/>
        <v>POV1150</v>
      </c>
      <c r="AK816" s="16" t="str">
        <f t="shared" si="447"/>
        <v>P82</v>
      </c>
      <c r="AL816" s="16" t="str">
        <f t="shared" si="463"/>
        <v>POV</v>
      </c>
      <c r="AM816" s="16" t="str">
        <f t="shared" si="448"/>
        <v>1150</v>
      </c>
      <c r="AO816" s="16" t="str">
        <f t="shared" si="449"/>
        <v>_</v>
      </c>
      <c r="AP816" s="16">
        <f t="shared" si="450"/>
        <v>11</v>
      </c>
      <c r="AQ816" s="16" t="str">
        <f t="shared" si="464"/>
        <v>HSL</v>
      </c>
      <c r="AR816" s="16" t="str">
        <f t="shared" si="451"/>
        <v>P82POV1150_HSL</v>
      </c>
      <c r="AS816" s="16" t="str">
        <f t="shared" si="452"/>
        <v>ok</v>
      </c>
      <c r="AW816" s="16" t="str">
        <f t="shared" si="456"/>
        <v/>
      </c>
      <c r="AX816" s="16" t="str">
        <f t="shared" si="457"/>
        <v/>
      </c>
      <c r="AY816" s="16">
        <f t="shared" si="453"/>
        <v>0</v>
      </c>
    </row>
    <row r="817" spans="1:51" ht="15" customHeight="1" x14ac:dyDescent="0.2">
      <c r="A817" s="16" t="str">
        <f t="shared" si="445"/>
        <v>ID-S01AP1030-00815</v>
      </c>
      <c r="B817" s="17">
        <v>815</v>
      </c>
      <c r="C817" s="17"/>
      <c r="D817" s="18" t="s">
        <v>1772</v>
      </c>
      <c r="E817" s="19" t="s">
        <v>1773</v>
      </c>
      <c r="F817" s="20"/>
      <c r="G817" s="21" t="s">
        <v>27</v>
      </c>
      <c r="H817" s="22" t="s">
        <v>28</v>
      </c>
      <c r="I817" s="23" t="s">
        <v>1633</v>
      </c>
      <c r="J817" s="22" t="s">
        <v>1737</v>
      </c>
      <c r="K817" s="22"/>
      <c r="L817" s="22" t="s">
        <v>31</v>
      </c>
      <c r="M817" s="23"/>
      <c r="N817" s="24"/>
      <c r="O817" s="63"/>
      <c r="P817" s="63"/>
      <c r="Q817" s="25" t="s">
        <v>42</v>
      </c>
      <c r="R817" s="26" t="s">
        <v>43</v>
      </c>
      <c r="S817" s="26" t="s">
        <v>44</v>
      </c>
      <c r="T817" s="26" t="s">
        <v>45</v>
      </c>
      <c r="U817" s="26" t="s">
        <v>46</v>
      </c>
      <c r="V817" s="34">
        <v>0</v>
      </c>
      <c r="W817" s="31"/>
      <c r="X817" s="22">
        <v>12</v>
      </c>
      <c r="Y817" s="152"/>
      <c r="Z817" s="139" t="s">
        <v>2943</v>
      </c>
      <c r="AA817" s="155">
        <f>COUNTIF($Z$1:Z817,Z817)</f>
        <v>16</v>
      </c>
      <c r="AB817" s="83">
        <f t="shared" si="454"/>
        <v>17</v>
      </c>
      <c r="AC817" s="122" t="str">
        <f>VLOOKUP(Z817,'module list'!A:B,2,0)</f>
        <v>DI</v>
      </c>
      <c r="AD817" s="122"/>
      <c r="AE817" s="32"/>
      <c r="AF817" s="33" t="s">
        <v>37</v>
      </c>
      <c r="AG817" s="16" t="str">
        <f t="shared" si="446"/>
        <v>12.1.8</v>
      </c>
      <c r="AH817" s="222" t="str">
        <f t="shared" si="444"/>
        <v>POV1152 extract. dust silos SL1150 - opened</v>
      </c>
      <c r="AI817" s="224"/>
      <c r="AJ817" s="16" t="str">
        <f t="shared" si="442"/>
        <v>POV1152</v>
      </c>
      <c r="AK817" s="16" t="str">
        <f t="shared" si="447"/>
        <v>P82</v>
      </c>
      <c r="AL817" s="16" t="str">
        <f t="shared" si="463"/>
        <v>POV</v>
      </c>
      <c r="AM817" s="16" t="str">
        <f t="shared" si="448"/>
        <v>1152</v>
      </c>
      <c r="AO817" s="16" t="str">
        <f t="shared" si="449"/>
        <v>_</v>
      </c>
      <c r="AP817" s="16">
        <f t="shared" si="450"/>
        <v>11</v>
      </c>
      <c r="AQ817" s="16" t="str">
        <f t="shared" si="464"/>
        <v>ZSH</v>
      </c>
      <c r="AR817" s="16" t="str">
        <f t="shared" si="451"/>
        <v>P82POV1152_ZSH</v>
      </c>
      <c r="AS817" s="16" t="str">
        <f t="shared" si="452"/>
        <v>ok</v>
      </c>
      <c r="AW817" s="16" t="str">
        <f t="shared" ref="AW817:AW843" si="465">IFERROR(IF(FIND("A",Q817,1),S817,""),"")</f>
        <v/>
      </c>
      <c r="AX817" s="16" t="str">
        <f t="shared" ref="AX817:AX843" si="466">IFERROR(IF(FIND("AI",Q817,1),U817,""),"")</f>
        <v/>
      </c>
      <c r="AY817" s="16">
        <f t="shared" si="453"/>
        <v>0</v>
      </c>
    </row>
    <row r="818" spans="1:51" ht="15" customHeight="1" x14ac:dyDescent="0.2">
      <c r="A818" s="16" t="str">
        <f t="shared" si="445"/>
        <v>ID-S01AP1030-00816</v>
      </c>
      <c r="B818" s="17">
        <v>816</v>
      </c>
      <c r="C818" s="17"/>
      <c r="D818" s="18" t="s">
        <v>1774</v>
      </c>
      <c r="E818" s="19" t="s">
        <v>1775</v>
      </c>
      <c r="F818" s="20"/>
      <c r="G818" s="21" t="s">
        <v>27</v>
      </c>
      <c r="H818" s="22" t="s">
        <v>28</v>
      </c>
      <c r="I818" s="23" t="s">
        <v>1633</v>
      </c>
      <c r="J818" s="22" t="s">
        <v>1737</v>
      </c>
      <c r="K818" s="22"/>
      <c r="L818" s="22" t="s">
        <v>31</v>
      </c>
      <c r="M818" s="23"/>
      <c r="N818" s="24"/>
      <c r="O818" s="63"/>
      <c r="P818" s="63"/>
      <c r="Q818" s="25" t="s">
        <v>42</v>
      </c>
      <c r="R818" s="26" t="s">
        <v>43</v>
      </c>
      <c r="S818" s="26" t="s">
        <v>44</v>
      </c>
      <c r="T818" s="26" t="s">
        <v>45</v>
      </c>
      <c r="U818" s="26" t="s">
        <v>46</v>
      </c>
      <c r="V818" s="34">
        <v>0</v>
      </c>
      <c r="W818" s="31"/>
      <c r="X818" s="22">
        <v>12</v>
      </c>
      <c r="Y818" s="152"/>
      <c r="Z818" s="139" t="s">
        <v>2943</v>
      </c>
      <c r="AA818" s="155">
        <f>COUNTIF($Z$1:Z818,Z818)</f>
        <v>17</v>
      </c>
      <c r="AB818" s="83">
        <f t="shared" si="454"/>
        <v>17</v>
      </c>
      <c r="AC818" s="122" t="str">
        <f>VLOOKUP(Z818,'module list'!A:B,2,0)</f>
        <v>DI</v>
      </c>
      <c r="AD818" s="122"/>
      <c r="AE818" s="32"/>
      <c r="AF818" s="33" t="s">
        <v>37</v>
      </c>
      <c r="AG818" s="16" t="str">
        <f t="shared" si="446"/>
        <v>12.1.8</v>
      </c>
      <c r="AH818" s="222" t="str">
        <f t="shared" si="444"/>
        <v>POV1152 extract. dust silos SL1150 - closed</v>
      </c>
      <c r="AI818" s="224"/>
      <c r="AJ818" s="16" t="str">
        <f t="shared" si="442"/>
        <v>POV1152</v>
      </c>
      <c r="AK818" s="16" t="str">
        <f t="shared" si="447"/>
        <v>P82</v>
      </c>
      <c r="AL818" s="16" t="str">
        <f t="shared" si="463"/>
        <v>POV</v>
      </c>
      <c r="AM818" s="16" t="str">
        <f t="shared" si="448"/>
        <v>1152</v>
      </c>
      <c r="AO818" s="16" t="str">
        <f t="shared" si="449"/>
        <v>_</v>
      </c>
      <c r="AP818" s="16">
        <f t="shared" si="450"/>
        <v>11</v>
      </c>
      <c r="AQ818" s="16" t="str">
        <f t="shared" si="464"/>
        <v>ZSL</v>
      </c>
      <c r="AR818" s="16" t="str">
        <f t="shared" si="451"/>
        <v>P82POV1152_ZSL</v>
      </c>
      <c r="AS818" s="16" t="str">
        <f t="shared" si="452"/>
        <v>ok</v>
      </c>
      <c r="AW818" s="16" t="str">
        <f t="shared" si="465"/>
        <v/>
      </c>
      <c r="AX818" s="16" t="str">
        <f t="shared" si="466"/>
        <v/>
      </c>
      <c r="AY818" s="16">
        <f t="shared" si="453"/>
        <v>0</v>
      </c>
    </row>
    <row r="819" spans="1:51" ht="15" customHeight="1" x14ac:dyDescent="0.2">
      <c r="A819" s="16" t="str">
        <f t="shared" si="445"/>
        <v>ID-S01AP1030-00817</v>
      </c>
      <c r="B819" s="17">
        <v>817</v>
      </c>
      <c r="C819" s="17"/>
      <c r="D819" s="18" t="s">
        <v>1776</v>
      </c>
      <c r="E819" s="19" t="s">
        <v>1777</v>
      </c>
      <c r="F819" s="20"/>
      <c r="G819" s="21" t="s">
        <v>27</v>
      </c>
      <c r="H819" s="22" t="s">
        <v>28</v>
      </c>
      <c r="I819" s="23" t="s">
        <v>1633</v>
      </c>
      <c r="J819" s="22" t="s">
        <v>1778</v>
      </c>
      <c r="K819" s="22"/>
      <c r="L819" s="22" t="s">
        <v>31</v>
      </c>
      <c r="M819" s="23"/>
      <c r="N819" s="24"/>
      <c r="O819" s="63"/>
      <c r="P819" s="63"/>
      <c r="Q819" s="25" t="s">
        <v>54</v>
      </c>
      <c r="R819" s="26" t="s">
        <v>201</v>
      </c>
      <c r="S819" s="26" t="s">
        <v>44</v>
      </c>
      <c r="T819" s="26" t="s">
        <v>56</v>
      </c>
      <c r="U819" s="26" t="s">
        <v>46</v>
      </c>
      <c r="V819" s="34">
        <v>0</v>
      </c>
      <c r="W819" s="31"/>
      <c r="X819" s="22">
        <v>12</v>
      </c>
      <c r="Y819" s="152"/>
      <c r="Z819" s="139" t="s">
        <v>2946</v>
      </c>
      <c r="AA819" s="155">
        <f>COUNTIF($Z$1:Z819,Z819)</f>
        <v>19</v>
      </c>
      <c r="AB819" s="83">
        <f t="shared" si="454"/>
        <v>24</v>
      </c>
      <c r="AC819" s="122" t="str">
        <f>VLOOKUP(Z819,'module list'!A:B,2,0)</f>
        <v>DO</v>
      </c>
      <c r="AD819" s="122"/>
      <c r="AE819" s="32"/>
      <c r="AF819" s="33" t="s">
        <v>37</v>
      </c>
      <c r="AG819" s="16" t="str">
        <f t="shared" si="446"/>
        <v>12.1.3</v>
      </c>
      <c r="AH819" s="222" t="str">
        <f t="shared" si="444"/>
        <v>POV1152 extract. dust silos SL1150 - open</v>
      </c>
      <c r="AI819" s="224"/>
      <c r="AJ819" s="16" t="str">
        <f t="shared" si="442"/>
        <v>POV1152</v>
      </c>
      <c r="AK819" s="16" t="str">
        <f t="shared" si="447"/>
        <v>P82</v>
      </c>
      <c r="AL819" s="16" t="str">
        <f t="shared" si="463"/>
        <v>POV</v>
      </c>
      <c r="AM819" s="16" t="str">
        <f t="shared" si="448"/>
        <v>1152</v>
      </c>
      <c r="AO819" s="16" t="str">
        <f t="shared" si="449"/>
        <v>_</v>
      </c>
      <c r="AP819" s="16">
        <f t="shared" si="450"/>
        <v>11</v>
      </c>
      <c r="AQ819" s="16" t="str">
        <f t="shared" si="464"/>
        <v>HSH</v>
      </c>
      <c r="AR819" s="16" t="str">
        <f t="shared" si="451"/>
        <v>P82POV1152_HSH</v>
      </c>
      <c r="AS819" s="16" t="str">
        <f t="shared" si="452"/>
        <v>ok</v>
      </c>
      <c r="AW819" s="16" t="str">
        <f t="shared" si="465"/>
        <v/>
      </c>
      <c r="AX819" s="16" t="str">
        <f t="shared" si="466"/>
        <v/>
      </c>
      <c r="AY819" s="16">
        <f t="shared" si="453"/>
        <v>0</v>
      </c>
    </row>
    <row r="820" spans="1:51" ht="15" customHeight="1" x14ac:dyDescent="0.2">
      <c r="A820" s="16" t="str">
        <f t="shared" si="445"/>
        <v>ID-S01AP1030-00818</v>
      </c>
      <c r="B820" s="17">
        <v>818</v>
      </c>
      <c r="C820" s="17"/>
      <c r="D820" s="18" t="s">
        <v>1779</v>
      </c>
      <c r="E820" s="19" t="s">
        <v>1780</v>
      </c>
      <c r="F820" s="20"/>
      <c r="G820" s="21" t="s">
        <v>27</v>
      </c>
      <c r="H820" s="22" t="s">
        <v>28</v>
      </c>
      <c r="I820" s="23" t="s">
        <v>1633</v>
      </c>
      <c r="J820" s="22" t="s">
        <v>1778</v>
      </c>
      <c r="K820" s="22"/>
      <c r="L820" s="22" t="s">
        <v>31</v>
      </c>
      <c r="M820" s="23"/>
      <c r="N820" s="24"/>
      <c r="O820" s="63"/>
      <c r="P820" s="63"/>
      <c r="Q820" s="25" t="s">
        <v>54</v>
      </c>
      <c r="R820" s="26" t="s">
        <v>201</v>
      </c>
      <c r="S820" s="26" t="s">
        <v>44</v>
      </c>
      <c r="T820" s="26" t="s">
        <v>56</v>
      </c>
      <c r="U820" s="26" t="s">
        <v>46</v>
      </c>
      <c r="V820" s="34">
        <v>0</v>
      </c>
      <c r="W820" s="31"/>
      <c r="X820" s="22">
        <v>12</v>
      </c>
      <c r="Y820" s="152"/>
      <c r="Z820" s="139" t="s">
        <v>2946</v>
      </c>
      <c r="AA820" s="155">
        <f>COUNTIF($Z$1:Z820,Z820)</f>
        <v>20</v>
      </c>
      <c r="AB820" s="83">
        <f t="shared" si="454"/>
        <v>24</v>
      </c>
      <c r="AC820" s="122" t="str">
        <f>VLOOKUP(Z820,'module list'!A:B,2,0)</f>
        <v>DO</v>
      </c>
      <c r="AD820" s="122"/>
      <c r="AE820" s="32"/>
      <c r="AF820" s="33" t="s">
        <v>37</v>
      </c>
      <c r="AG820" s="16" t="str">
        <f t="shared" si="446"/>
        <v>12.1.3</v>
      </c>
      <c r="AH820" s="222" t="str">
        <f t="shared" si="444"/>
        <v>POV1152 extract. dust silos SL1150 - close</v>
      </c>
      <c r="AI820" s="224"/>
      <c r="AJ820" s="16" t="str">
        <f t="shared" ref="AJ820:AJ883" si="467">LEFT(AH820,FIND(" ",AH820)-1)</f>
        <v>POV1152</v>
      </c>
      <c r="AK820" s="16" t="str">
        <f t="shared" si="447"/>
        <v>P82</v>
      </c>
      <c r="AL820" s="16" t="str">
        <f t="shared" si="463"/>
        <v>POV</v>
      </c>
      <c r="AM820" s="16" t="str">
        <f t="shared" si="448"/>
        <v>1152</v>
      </c>
      <c r="AO820" s="16" t="str">
        <f t="shared" si="449"/>
        <v>_</v>
      </c>
      <c r="AP820" s="16">
        <f t="shared" si="450"/>
        <v>11</v>
      </c>
      <c r="AQ820" s="16" t="str">
        <f t="shared" si="464"/>
        <v>HSL</v>
      </c>
      <c r="AR820" s="16" t="str">
        <f t="shared" si="451"/>
        <v>P82POV1152_HSL</v>
      </c>
      <c r="AS820" s="16" t="str">
        <f t="shared" si="452"/>
        <v>ok</v>
      </c>
      <c r="AW820" s="16" t="str">
        <f t="shared" si="465"/>
        <v/>
      </c>
      <c r="AX820" s="16" t="str">
        <f t="shared" si="466"/>
        <v/>
      </c>
      <c r="AY820" s="16">
        <f t="shared" si="453"/>
        <v>0</v>
      </c>
    </row>
    <row r="821" spans="1:51" ht="15" customHeight="1" x14ac:dyDescent="0.2">
      <c r="A821" s="16" t="str">
        <f t="shared" si="445"/>
        <v>ID-S01AP1030-00819</v>
      </c>
      <c r="B821" s="17">
        <v>819</v>
      </c>
      <c r="C821" s="17"/>
      <c r="D821" s="18" t="s">
        <v>1781</v>
      </c>
      <c r="E821" s="19" t="s">
        <v>1782</v>
      </c>
      <c r="F821" s="20"/>
      <c r="G821" s="21" t="s">
        <v>27</v>
      </c>
      <c r="H821" s="22" t="s">
        <v>28</v>
      </c>
      <c r="I821" s="23" t="s">
        <v>1633</v>
      </c>
      <c r="J821" s="22" t="s">
        <v>1737</v>
      </c>
      <c r="K821" s="22"/>
      <c r="L821" s="22" t="s">
        <v>31</v>
      </c>
      <c r="M821" s="23"/>
      <c r="N821" s="24"/>
      <c r="O821" s="63"/>
      <c r="P821" s="63"/>
      <c r="Q821" s="25" t="s">
        <v>42</v>
      </c>
      <c r="R821" s="26" t="s">
        <v>43</v>
      </c>
      <c r="S821" s="26" t="s">
        <v>44</v>
      </c>
      <c r="T821" s="26" t="s">
        <v>45</v>
      </c>
      <c r="U821" s="26" t="s">
        <v>46</v>
      </c>
      <c r="V821" s="34">
        <v>0</v>
      </c>
      <c r="W821" s="31"/>
      <c r="X821" s="22">
        <v>12</v>
      </c>
      <c r="Y821" s="152"/>
      <c r="Z821" s="139" t="s">
        <v>2925</v>
      </c>
      <c r="AA821" s="155">
        <f>COUNTIF($Z$1:Z821,Z821)</f>
        <v>12</v>
      </c>
      <c r="AB821" s="83">
        <f t="shared" si="454"/>
        <v>25</v>
      </c>
      <c r="AC821" s="122" t="str">
        <f>VLOOKUP(Z821,'module list'!A:B,2,0)</f>
        <v>DI</v>
      </c>
      <c r="AD821" s="122"/>
      <c r="AE821" s="32"/>
      <c r="AF821" s="33" t="s">
        <v>37</v>
      </c>
      <c r="AG821" s="16" t="str">
        <f t="shared" si="446"/>
        <v>12.1.6</v>
      </c>
      <c r="AH821" s="222" t="str">
        <f t="shared" si="444"/>
        <v>POV1155 dust outlet SW1154 - opened</v>
      </c>
      <c r="AI821" s="224"/>
      <c r="AJ821" s="16" t="str">
        <f t="shared" si="467"/>
        <v>POV1155</v>
      </c>
      <c r="AK821" s="16" t="str">
        <f t="shared" si="447"/>
        <v>P82</v>
      </c>
      <c r="AL821" s="16" t="str">
        <f t="shared" si="463"/>
        <v>POV</v>
      </c>
      <c r="AM821" s="16" t="str">
        <f t="shared" si="448"/>
        <v>1155</v>
      </c>
      <c r="AO821" s="16" t="str">
        <f t="shared" si="449"/>
        <v>_</v>
      </c>
      <c r="AP821" s="16">
        <f t="shared" si="450"/>
        <v>11</v>
      </c>
      <c r="AQ821" s="16" t="str">
        <f t="shared" si="464"/>
        <v>ZSH</v>
      </c>
      <c r="AR821" s="16" t="str">
        <f t="shared" si="451"/>
        <v>P82POV1155_ZSH</v>
      </c>
      <c r="AS821" s="16" t="str">
        <f t="shared" si="452"/>
        <v>ok</v>
      </c>
      <c r="AW821" s="16" t="str">
        <f t="shared" si="465"/>
        <v/>
      </c>
      <c r="AX821" s="16" t="str">
        <f t="shared" si="466"/>
        <v/>
      </c>
      <c r="AY821" s="16">
        <f t="shared" si="453"/>
        <v>0</v>
      </c>
    </row>
    <row r="822" spans="1:51" ht="15" customHeight="1" x14ac:dyDescent="0.2">
      <c r="A822" s="16" t="str">
        <f t="shared" si="445"/>
        <v>ID-S01AP1030-00820</v>
      </c>
      <c r="B822" s="17">
        <v>820</v>
      </c>
      <c r="C822" s="17"/>
      <c r="D822" s="18" t="s">
        <v>1783</v>
      </c>
      <c r="E822" s="19" t="s">
        <v>1784</v>
      </c>
      <c r="F822" s="20"/>
      <c r="G822" s="21" t="s">
        <v>27</v>
      </c>
      <c r="H822" s="22" t="s">
        <v>28</v>
      </c>
      <c r="I822" s="23" t="s">
        <v>1633</v>
      </c>
      <c r="J822" s="22" t="s">
        <v>1737</v>
      </c>
      <c r="K822" s="22"/>
      <c r="L822" s="22" t="s">
        <v>31</v>
      </c>
      <c r="M822" s="23"/>
      <c r="N822" s="24"/>
      <c r="O822" s="63"/>
      <c r="P822" s="63"/>
      <c r="Q822" s="25" t="s">
        <v>42</v>
      </c>
      <c r="R822" s="26" t="s">
        <v>43</v>
      </c>
      <c r="S822" s="26" t="s">
        <v>44</v>
      </c>
      <c r="T822" s="26" t="s">
        <v>45</v>
      </c>
      <c r="U822" s="26" t="s">
        <v>46</v>
      </c>
      <c r="V822" s="34">
        <v>0</v>
      </c>
      <c r="W822" s="31"/>
      <c r="X822" s="22">
        <v>12</v>
      </c>
      <c r="Y822" s="152"/>
      <c r="Z822" s="139" t="s">
        <v>2925</v>
      </c>
      <c r="AA822" s="155">
        <f>COUNTIF($Z$1:Z822,Z822)</f>
        <v>13</v>
      </c>
      <c r="AB822" s="83">
        <f t="shared" si="454"/>
        <v>25</v>
      </c>
      <c r="AC822" s="122" t="str">
        <f>VLOOKUP(Z822,'module list'!A:B,2,0)</f>
        <v>DI</v>
      </c>
      <c r="AD822" s="122"/>
      <c r="AE822" s="32"/>
      <c r="AF822" s="33" t="s">
        <v>37</v>
      </c>
      <c r="AG822" s="16" t="str">
        <f t="shared" si="446"/>
        <v>12.1.6</v>
      </c>
      <c r="AH822" s="222" t="str">
        <f t="shared" si="444"/>
        <v>POV1155 dust outlet SW1154 - closed</v>
      </c>
      <c r="AI822" s="224"/>
      <c r="AJ822" s="16" t="str">
        <f t="shared" si="467"/>
        <v>POV1155</v>
      </c>
      <c r="AK822" s="16" t="str">
        <f t="shared" si="447"/>
        <v>P82</v>
      </c>
      <c r="AL822" s="16" t="str">
        <f t="shared" si="463"/>
        <v>POV</v>
      </c>
      <c r="AM822" s="16" t="str">
        <f t="shared" si="448"/>
        <v>1155</v>
      </c>
      <c r="AO822" s="16" t="str">
        <f t="shared" si="449"/>
        <v>_</v>
      </c>
      <c r="AP822" s="16">
        <f t="shared" si="450"/>
        <v>11</v>
      </c>
      <c r="AQ822" s="16" t="str">
        <f t="shared" si="464"/>
        <v>ZSL</v>
      </c>
      <c r="AR822" s="16" t="str">
        <f t="shared" si="451"/>
        <v>P82POV1155_ZSL</v>
      </c>
      <c r="AS822" s="16" t="str">
        <f t="shared" si="452"/>
        <v>ok</v>
      </c>
      <c r="AW822" s="16" t="str">
        <f t="shared" si="465"/>
        <v/>
      </c>
      <c r="AX822" s="16" t="str">
        <f t="shared" si="466"/>
        <v/>
      </c>
      <c r="AY822" s="16">
        <f t="shared" si="453"/>
        <v>0</v>
      </c>
    </row>
    <row r="823" spans="1:51" ht="15" customHeight="1" x14ac:dyDescent="0.2">
      <c r="A823" s="16" t="str">
        <f t="shared" si="445"/>
        <v>ID-S01AP1030-00821</v>
      </c>
      <c r="B823" s="17">
        <v>821</v>
      </c>
      <c r="C823" s="17"/>
      <c r="D823" s="18" t="s">
        <v>1785</v>
      </c>
      <c r="E823" s="19" t="s">
        <v>1786</v>
      </c>
      <c r="F823" s="20"/>
      <c r="G823" s="21" t="s">
        <v>27</v>
      </c>
      <c r="H823" s="22" t="s">
        <v>28</v>
      </c>
      <c r="I823" s="23" t="s">
        <v>1633</v>
      </c>
      <c r="J823" s="22" t="s">
        <v>1778</v>
      </c>
      <c r="K823" s="22"/>
      <c r="L823" s="22" t="s">
        <v>31</v>
      </c>
      <c r="M823" s="23"/>
      <c r="N823" s="24"/>
      <c r="O823" s="63"/>
      <c r="P823" s="63"/>
      <c r="Q823" s="25" t="s">
        <v>54</v>
      </c>
      <c r="R823" s="26" t="s">
        <v>201</v>
      </c>
      <c r="S823" s="26" t="s">
        <v>44</v>
      </c>
      <c r="T823" s="26" t="s">
        <v>56</v>
      </c>
      <c r="U823" s="26" t="s">
        <v>46</v>
      </c>
      <c r="V823" s="34">
        <v>0</v>
      </c>
      <c r="W823" s="31"/>
      <c r="X823" s="22">
        <v>12</v>
      </c>
      <c r="Y823" s="152"/>
      <c r="Z823" s="139" t="s">
        <v>2946</v>
      </c>
      <c r="AA823" s="155">
        <f>COUNTIF($Z$1:Z823,Z823)</f>
        <v>21</v>
      </c>
      <c r="AB823" s="83">
        <f t="shared" si="454"/>
        <v>24</v>
      </c>
      <c r="AC823" s="122" t="str">
        <f>VLOOKUP(Z823,'module list'!A:B,2,0)</f>
        <v>DO</v>
      </c>
      <c r="AD823" s="122"/>
      <c r="AE823" s="32"/>
      <c r="AF823" s="33" t="s">
        <v>37</v>
      </c>
      <c r="AG823" s="16" t="str">
        <f t="shared" si="446"/>
        <v>12.1.3</v>
      </c>
      <c r="AH823" s="222" t="str">
        <f t="shared" si="444"/>
        <v>POV1155 dust outlet SW1154 - open</v>
      </c>
      <c r="AI823" s="224"/>
      <c r="AJ823" s="16" t="str">
        <f t="shared" si="467"/>
        <v>POV1155</v>
      </c>
      <c r="AK823" s="16" t="str">
        <f t="shared" si="447"/>
        <v>P82</v>
      </c>
      <c r="AL823" s="16" t="str">
        <f t="shared" si="463"/>
        <v>POV</v>
      </c>
      <c r="AM823" s="16" t="str">
        <f t="shared" si="448"/>
        <v>1155</v>
      </c>
      <c r="AO823" s="16" t="str">
        <f t="shared" si="449"/>
        <v>_</v>
      </c>
      <c r="AP823" s="16">
        <f t="shared" si="450"/>
        <v>11</v>
      </c>
      <c r="AQ823" s="16" t="str">
        <f t="shared" si="464"/>
        <v>HSH</v>
      </c>
      <c r="AR823" s="16" t="str">
        <f t="shared" si="451"/>
        <v>P82POV1155_HSH</v>
      </c>
      <c r="AS823" s="16" t="str">
        <f t="shared" si="452"/>
        <v>ok</v>
      </c>
      <c r="AW823" s="16" t="str">
        <f t="shared" si="465"/>
        <v/>
      </c>
      <c r="AX823" s="16" t="str">
        <f t="shared" si="466"/>
        <v/>
      </c>
      <c r="AY823" s="16">
        <f t="shared" si="453"/>
        <v>0</v>
      </c>
    </row>
    <row r="824" spans="1:51" ht="15" customHeight="1" x14ac:dyDescent="0.2">
      <c r="A824" s="16" t="str">
        <f t="shared" si="445"/>
        <v>ID-S01AP1030-00822</v>
      </c>
      <c r="B824" s="17">
        <v>822</v>
      </c>
      <c r="C824" s="17"/>
      <c r="D824" s="18" t="s">
        <v>1787</v>
      </c>
      <c r="E824" s="19" t="s">
        <v>1788</v>
      </c>
      <c r="F824" s="20"/>
      <c r="G824" s="21" t="s">
        <v>27</v>
      </c>
      <c r="H824" s="22" t="s">
        <v>28</v>
      </c>
      <c r="I824" s="23" t="s">
        <v>1633</v>
      </c>
      <c r="J824" s="22" t="s">
        <v>1778</v>
      </c>
      <c r="K824" s="22"/>
      <c r="L824" s="22" t="s">
        <v>31</v>
      </c>
      <c r="M824" s="23"/>
      <c r="N824" s="24"/>
      <c r="O824" s="63"/>
      <c r="P824" s="63"/>
      <c r="Q824" s="25" t="s">
        <v>54</v>
      </c>
      <c r="R824" s="26" t="s">
        <v>201</v>
      </c>
      <c r="S824" s="26" t="s">
        <v>44</v>
      </c>
      <c r="T824" s="26" t="s">
        <v>56</v>
      </c>
      <c r="U824" s="26" t="s">
        <v>46</v>
      </c>
      <c r="V824" s="34">
        <v>0</v>
      </c>
      <c r="W824" s="31"/>
      <c r="X824" s="22">
        <v>12</v>
      </c>
      <c r="Y824" s="152"/>
      <c r="Z824" s="139" t="s">
        <v>2946</v>
      </c>
      <c r="AA824" s="155">
        <f>COUNTIF($Z$1:Z824,Z824)</f>
        <v>22</v>
      </c>
      <c r="AB824" s="83">
        <f t="shared" si="454"/>
        <v>24</v>
      </c>
      <c r="AC824" s="122" t="str">
        <f>VLOOKUP(Z824,'module list'!A:B,2,0)</f>
        <v>DO</v>
      </c>
      <c r="AD824" s="122"/>
      <c r="AE824" s="32"/>
      <c r="AF824" s="33" t="s">
        <v>37</v>
      </c>
      <c r="AG824" s="16" t="str">
        <f t="shared" si="446"/>
        <v>12.1.3</v>
      </c>
      <c r="AH824" s="222" t="str">
        <f t="shared" si="444"/>
        <v>POV1155 dust outlet SW1154 - close</v>
      </c>
      <c r="AI824" s="224"/>
      <c r="AJ824" s="16" t="str">
        <f t="shared" si="467"/>
        <v>POV1155</v>
      </c>
      <c r="AK824" s="16" t="str">
        <f t="shared" si="447"/>
        <v>P82</v>
      </c>
      <c r="AL824" s="16" t="str">
        <f t="shared" si="463"/>
        <v>POV</v>
      </c>
      <c r="AM824" s="16" t="str">
        <f t="shared" si="448"/>
        <v>1155</v>
      </c>
      <c r="AO824" s="16" t="str">
        <f t="shared" si="449"/>
        <v>_</v>
      </c>
      <c r="AP824" s="16">
        <f t="shared" si="450"/>
        <v>11</v>
      </c>
      <c r="AQ824" s="16" t="str">
        <f t="shared" si="464"/>
        <v>HSL</v>
      </c>
      <c r="AR824" s="16" t="str">
        <f t="shared" si="451"/>
        <v>P82POV1155_HSL</v>
      </c>
      <c r="AS824" s="16" t="str">
        <f t="shared" si="452"/>
        <v>ok</v>
      </c>
      <c r="AW824" s="16" t="str">
        <f t="shared" si="465"/>
        <v/>
      </c>
      <c r="AX824" s="16" t="str">
        <f t="shared" si="466"/>
        <v/>
      </c>
      <c r="AY824" s="16">
        <f t="shared" si="453"/>
        <v>0</v>
      </c>
    </row>
    <row r="825" spans="1:51" ht="15" customHeight="1" x14ac:dyDescent="0.2">
      <c r="A825" s="16" t="str">
        <f t="shared" si="445"/>
        <v>ID-S01AP1030-00823</v>
      </c>
      <c r="B825" s="17">
        <v>823</v>
      </c>
      <c r="C825" s="17"/>
      <c r="D825" s="18" t="s">
        <v>1789</v>
      </c>
      <c r="E825" s="19" t="s">
        <v>1790</v>
      </c>
      <c r="F825" s="20"/>
      <c r="G825" s="21" t="s">
        <v>27</v>
      </c>
      <c r="H825" s="22" t="s">
        <v>28</v>
      </c>
      <c r="I825" s="23" t="s">
        <v>1633</v>
      </c>
      <c r="J825" s="22" t="s">
        <v>41</v>
      </c>
      <c r="K825" s="22"/>
      <c r="L825" s="22" t="s">
        <v>31</v>
      </c>
      <c r="M825" s="23"/>
      <c r="N825" s="24"/>
      <c r="O825" s="63"/>
      <c r="P825" s="63"/>
      <c r="Q825" s="25" t="s">
        <v>42</v>
      </c>
      <c r="R825" s="26" t="s">
        <v>43</v>
      </c>
      <c r="S825" s="26" t="s">
        <v>44</v>
      </c>
      <c r="T825" s="26" t="s">
        <v>45</v>
      </c>
      <c r="U825" s="26" t="s">
        <v>46</v>
      </c>
      <c r="V825" s="34" t="s">
        <v>27</v>
      </c>
      <c r="W825" s="31"/>
      <c r="X825" s="22">
        <v>12</v>
      </c>
      <c r="Y825" s="152" t="str">
        <f t="shared" ref="Y825:Y827" si="468">AN825</f>
        <v>B</v>
      </c>
      <c r="Z825" s="139" t="s">
        <v>2931</v>
      </c>
      <c r="AA825" s="155">
        <f>COUNTIF($Z$1:Z825,Z825)</f>
        <v>1</v>
      </c>
      <c r="AB825" s="83">
        <f t="shared" si="454"/>
        <v>3</v>
      </c>
      <c r="AC825" s="122" t="str">
        <f>VLOOKUP(Z825,'module list'!A:B,2,0)</f>
        <v>DI</v>
      </c>
      <c r="AD825" s="122"/>
      <c r="AE825" s="32"/>
      <c r="AF825" s="33" t="s">
        <v>297</v>
      </c>
      <c r="AG825" s="16" t="str">
        <f t="shared" si="446"/>
        <v>12.1.4</v>
      </c>
      <c r="AH825" s="222" t="str">
        <f t="shared" si="444"/>
        <v>activ. BAC1153B dust silos SL1151 - in remote</v>
      </c>
      <c r="AI825" s="224"/>
      <c r="AJ825" s="16" t="str">
        <f t="shared" si="467"/>
        <v>activ.</v>
      </c>
      <c r="AK825" s="16" t="str">
        <f t="shared" si="447"/>
        <v>P82</v>
      </c>
      <c r="AL825" s="16" t="str">
        <f t="shared" si="463"/>
        <v>BAC</v>
      </c>
      <c r="AM825" s="16" t="str">
        <f t="shared" si="448"/>
        <v>1153</v>
      </c>
      <c r="AN825" s="16" t="str">
        <f t="shared" ref="AN825:AN828" si="469">MID(D825,11,1)</f>
        <v>B</v>
      </c>
      <c r="AO825" s="16" t="str">
        <f t="shared" si="449"/>
        <v>_</v>
      </c>
      <c r="AP825" s="16">
        <f t="shared" si="450"/>
        <v>12</v>
      </c>
      <c r="AQ825" s="16" t="str">
        <f t="shared" si="464"/>
        <v>YLRE</v>
      </c>
      <c r="AR825" s="16" t="str">
        <f t="shared" si="451"/>
        <v>P82BAC1153B_YLRE</v>
      </c>
      <c r="AS825" s="16" t="str">
        <f t="shared" si="452"/>
        <v>ok</v>
      </c>
      <c r="AW825" s="16" t="str">
        <f t="shared" si="465"/>
        <v/>
      </c>
      <c r="AX825" s="16" t="str">
        <f t="shared" si="466"/>
        <v/>
      </c>
      <c r="AY825" s="16" t="str">
        <f t="shared" si="453"/>
        <v/>
      </c>
    </row>
    <row r="826" spans="1:51" ht="15" customHeight="1" x14ac:dyDescent="0.2">
      <c r="A826" s="16" t="str">
        <f t="shared" si="445"/>
        <v>ID-S01AP1030-00824</v>
      </c>
      <c r="B826" s="17">
        <v>824</v>
      </c>
      <c r="C826" s="17"/>
      <c r="D826" s="18" t="s">
        <v>1791</v>
      </c>
      <c r="E826" s="19" t="s">
        <v>1792</v>
      </c>
      <c r="F826" s="20"/>
      <c r="G826" s="21" t="s">
        <v>27</v>
      </c>
      <c r="H826" s="22" t="s">
        <v>28</v>
      </c>
      <c r="I826" s="23" t="s">
        <v>1633</v>
      </c>
      <c r="J826" s="22" t="s">
        <v>41</v>
      </c>
      <c r="K826" s="22"/>
      <c r="L826" s="22" t="s">
        <v>31</v>
      </c>
      <c r="M826" s="23"/>
      <c r="N826" s="24"/>
      <c r="O826" s="63"/>
      <c r="P826" s="63"/>
      <c r="Q826" s="25" t="s">
        <v>42</v>
      </c>
      <c r="R826" s="26" t="s">
        <v>43</v>
      </c>
      <c r="S826" s="26" t="s">
        <v>44</v>
      </c>
      <c r="T826" s="26" t="s">
        <v>45</v>
      </c>
      <c r="U826" s="26" t="s">
        <v>46</v>
      </c>
      <c r="V826" s="34" t="s">
        <v>27</v>
      </c>
      <c r="W826" s="31"/>
      <c r="X826" s="22">
        <v>12</v>
      </c>
      <c r="Y826" s="152" t="str">
        <f t="shared" si="468"/>
        <v>B</v>
      </c>
      <c r="Z826" s="139" t="s">
        <v>2931</v>
      </c>
      <c r="AA826" s="155">
        <f>COUNTIF($Z$1:Z826,Z826)</f>
        <v>2</v>
      </c>
      <c r="AB826" s="83">
        <f t="shared" si="454"/>
        <v>3</v>
      </c>
      <c r="AC826" s="122" t="str">
        <f>VLOOKUP(Z826,'module list'!A:B,2,0)</f>
        <v>DI</v>
      </c>
      <c r="AD826" s="122"/>
      <c r="AE826" s="32"/>
      <c r="AF826" s="33" t="s">
        <v>297</v>
      </c>
      <c r="AG826" s="16" t="str">
        <f t="shared" si="446"/>
        <v>12.1.4</v>
      </c>
      <c r="AH826" s="222" t="str">
        <f t="shared" si="444"/>
        <v>activ. BAC1153B dust silos SL1151 - in running</v>
      </c>
      <c r="AI826" s="224"/>
      <c r="AJ826" s="16" t="str">
        <f t="shared" si="467"/>
        <v>activ.</v>
      </c>
      <c r="AK826" s="16" t="str">
        <f t="shared" si="447"/>
        <v>P82</v>
      </c>
      <c r="AL826" s="16" t="str">
        <f t="shared" si="463"/>
        <v>BAC</v>
      </c>
      <c r="AM826" s="16" t="str">
        <f t="shared" si="448"/>
        <v>1153</v>
      </c>
      <c r="AN826" s="16" t="str">
        <f t="shared" si="469"/>
        <v>B</v>
      </c>
      <c r="AO826" s="16" t="str">
        <f t="shared" si="449"/>
        <v>_</v>
      </c>
      <c r="AP826" s="16">
        <f t="shared" si="450"/>
        <v>12</v>
      </c>
      <c r="AQ826" s="16" t="str">
        <f t="shared" si="464"/>
        <v>YLH</v>
      </c>
      <c r="AR826" s="16" t="str">
        <f t="shared" si="451"/>
        <v>P82BAC1153B_YLH</v>
      </c>
      <c r="AS826" s="16" t="str">
        <f t="shared" si="452"/>
        <v>ok</v>
      </c>
      <c r="AW826" s="16" t="str">
        <f t="shared" si="465"/>
        <v/>
      </c>
      <c r="AX826" s="16" t="str">
        <f t="shared" si="466"/>
        <v/>
      </c>
      <c r="AY826" s="16" t="str">
        <f t="shared" si="453"/>
        <v/>
      </c>
    </row>
    <row r="827" spans="1:51" ht="15" customHeight="1" x14ac:dyDescent="0.2">
      <c r="A827" s="16" t="str">
        <f t="shared" si="445"/>
        <v>ID-S01AP1030-00825</v>
      </c>
      <c r="B827" s="17">
        <v>825</v>
      </c>
      <c r="C827" s="17"/>
      <c r="D827" s="18" t="s">
        <v>1793</v>
      </c>
      <c r="E827" s="19" t="s">
        <v>1794</v>
      </c>
      <c r="F827" s="20"/>
      <c r="G827" s="21" t="s">
        <v>27</v>
      </c>
      <c r="H827" s="22" t="s">
        <v>28</v>
      </c>
      <c r="I827" s="23" t="s">
        <v>1633</v>
      </c>
      <c r="J827" s="22" t="s">
        <v>41</v>
      </c>
      <c r="K827" s="22"/>
      <c r="L827" s="22" t="s">
        <v>31</v>
      </c>
      <c r="M827" s="23"/>
      <c r="N827" s="24"/>
      <c r="O827" s="63"/>
      <c r="P827" s="63"/>
      <c r="Q827" s="25" t="s">
        <v>42</v>
      </c>
      <c r="R827" s="26" t="s">
        <v>43</v>
      </c>
      <c r="S827" s="26" t="s">
        <v>51</v>
      </c>
      <c r="T827" s="26" t="s">
        <v>45</v>
      </c>
      <c r="U827" s="26" t="s">
        <v>46</v>
      </c>
      <c r="V827" s="34" t="s">
        <v>27</v>
      </c>
      <c r="W827" s="31"/>
      <c r="X827" s="22">
        <v>12</v>
      </c>
      <c r="Y827" s="152" t="str">
        <f t="shared" si="468"/>
        <v>B</v>
      </c>
      <c r="Z827" s="139" t="s">
        <v>2931</v>
      </c>
      <c r="AA827" s="155">
        <f>COUNTIF($Z$1:Z827,Z827)</f>
        <v>3</v>
      </c>
      <c r="AB827" s="83">
        <f t="shared" si="454"/>
        <v>3</v>
      </c>
      <c r="AC827" s="122" t="str">
        <f>VLOOKUP(Z827,'module list'!A:B,2,0)</f>
        <v>DI</v>
      </c>
      <c r="AD827" s="122"/>
      <c r="AE827" s="32"/>
      <c r="AF827" s="33" t="s">
        <v>297</v>
      </c>
      <c r="AG827" s="16" t="str">
        <f t="shared" si="446"/>
        <v>12.1.4</v>
      </c>
      <c r="AH827" s="222" t="str">
        <f t="shared" si="444"/>
        <v>activ. BAC1153B dust silos SL1151 - supply fault</v>
      </c>
      <c r="AI827" s="224"/>
      <c r="AJ827" s="16" t="str">
        <f t="shared" si="467"/>
        <v>activ.</v>
      </c>
      <c r="AK827" s="16" t="str">
        <f t="shared" si="447"/>
        <v>P82</v>
      </c>
      <c r="AL827" s="16" t="str">
        <f t="shared" si="463"/>
        <v>BAC</v>
      </c>
      <c r="AM827" s="16" t="str">
        <f t="shared" si="448"/>
        <v>1153</v>
      </c>
      <c r="AN827" s="16" t="str">
        <f t="shared" si="469"/>
        <v>B</v>
      </c>
      <c r="AO827" s="16" t="str">
        <f t="shared" si="449"/>
        <v>_</v>
      </c>
      <c r="AP827" s="16">
        <f t="shared" si="450"/>
        <v>12</v>
      </c>
      <c r="AQ827" s="16" t="str">
        <f t="shared" si="464"/>
        <v>YSG</v>
      </c>
      <c r="AR827" s="16" t="str">
        <f t="shared" si="451"/>
        <v>P82BAC1153B_YSG</v>
      </c>
      <c r="AS827" s="16" t="str">
        <f t="shared" si="452"/>
        <v>ok</v>
      </c>
      <c r="AW827" s="16" t="str">
        <f t="shared" si="465"/>
        <v/>
      </c>
      <c r="AX827" s="16" t="str">
        <f t="shared" si="466"/>
        <v/>
      </c>
      <c r="AY827" s="16" t="str">
        <f t="shared" si="453"/>
        <v/>
      </c>
    </row>
    <row r="828" spans="1:51" ht="15" customHeight="1" x14ac:dyDescent="0.2">
      <c r="A828" s="16" t="str">
        <f t="shared" si="445"/>
        <v>ID-S01AP1030-00826</v>
      </c>
      <c r="B828" s="17">
        <v>826</v>
      </c>
      <c r="C828" s="17"/>
      <c r="D828" s="18" t="s">
        <v>1795</v>
      </c>
      <c r="E828" s="19" t="s">
        <v>1796</v>
      </c>
      <c r="F828" s="20"/>
      <c r="G828" s="21" t="s">
        <v>27</v>
      </c>
      <c r="H828" s="22" t="s">
        <v>28</v>
      </c>
      <c r="I828" s="23" t="s">
        <v>1633</v>
      </c>
      <c r="J828" s="22" t="s">
        <v>41</v>
      </c>
      <c r="K828" s="22"/>
      <c r="L828" s="22" t="s">
        <v>31</v>
      </c>
      <c r="M828" s="23"/>
      <c r="N828" s="24"/>
      <c r="O828" s="63"/>
      <c r="P828" s="63"/>
      <c r="Q828" s="25" t="s">
        <v>54</v>
      </c>
      <c r="R828" s="26" t="s">
        <v>55</v>
      </c>
      <c r="S828" s="26" t="s">
        <v>44</v>
      </c>
      <c r="T828" s="26" t="s">
        <v>56</v>
      </c>
      <c r="U828" s="26" t="s">
        <v>57</v>
      </c>
      <c r="V828" s="34" t="s">
        <v>27</v>
      </c>
      <c r="W828" s="31"/>
      <c r="X828" s="22">
        <v>12</v>
      </c>
      <c r="Y828" s="152"/>
      <c r="Z828" s="139" t="s">
        <v>2946</v>
      </c>
      <c r="AA828" s="155">
        <f>COUNTIF($Z$1:Z828,Z828)</f>
        <v>23</v>
      </c>
      <c r="AB828" s="83">
        <f t="shared" si="454"/>
        <v>24</v>
      </c>
      <c r="AC828" s="122" t="str">
        <f>VLOOKUP(Z828,'module list'!A:B,2,0)</f>
        <v>DO</v>
      </c>
      <c r="AD828" s="122"/>
      <c r="AE828" s="32"/>
      <c r="AF828" s="33" t="s">
        <v>297</v>
      </c>
      <c r="AG828" s="16" t="str">
        <f t="shared" si="446"/>
        <v>12.1.3</v>
      </c>
      <c r="AH828" s="222" t="str">
        <f t="shared" si="444"/>
        <v>activ. BAC1153B dust silos SL1151 - start/stop</v>
      </c>
      <c r="AI828" s="224"/>
      <c r="AJ828" s="16" t="str">
        <f t="shared" si="467"/>
        <v>activ.</v>
      </c>
      <c r="AK828" s="16" t="str">
        <f t="shared" si="447"/>
        <v>P82</v>
      </c>
      <c r="AL828" s="16" t="str">
        <f t="shared" si="463"/>
        <v>BAC</v>
      </c>
      <c r="AM828" s="16" t="str">
        <f t="shared" si="448"/>
        <v>1153</v>
      </c>
      <c r="AN828" s="16" t="str">
        <f t="shared" si="469"/>
        <v>B</v>
      </c>
      <c r="AO828" s="16" t="str">
        <f t="shared" si="449"/>
        <v>_</v>
      </c>
      <c r="AP828" s="16">
        <f t="shared" si="450"/>
        <v>12</v>
      </c>
      <c r="AQ828" s="16" t="str">
        <f t="shared" si="464"/>
        <v>HSH</v>
      </c>
      <c r="AR828" s="16" t="str">
        <f t="shared" si="451"/>
        <v>P82BAC1153B_HSH</v>
      </c>
      <c r="AS828" s="16" t="str">
        <f t="shared" si="452"/>
        <v>ok</v>
      </c>
      <c r="AW828" s="16" t="str">
        <f t="shared" si="465"/>
        <v/>
      </c>
      <c r="AX828" s="16" t="str">
        <f t="shared" si="466"/>
        <v/>
      </c>
      <c r="AY828" s="16" t="str">
        <f t="shared" si="453"/>
        <v/>
      </c>
    </row>
    <row r="829" spans="1:51" ht="15" customHeight="1" x14ac:dyDescent="0.2">
      <c r="A829" s="16" t="str">
        <f t="shared" si="445"/>
        <v>ID-S01AP1030-00827</v>
      </c>
      <c r="B829" s="17">
        <v>827</v>
      </c>
      <c r="C829" s="17"/>
      <c r="D829" s="18" t="s">
        <v>1797</v>
      </c>
      <c r="E829" s="19" t="s">
        <v>1798</v>
      </c>
      <c r="F829" s="20"/>
      <c r="G829" s="21" t="s">
        <v>27</v>
      </c>
      <c r="H829" s="22" t="s">
        <v>28</v>
      </c>
      <c r="I829" s="23" t="s">
        <v>1633</v>
      </c>
      <c r="J829" s="22" t="s">
        <v>1756</v>
      </c>
      <c r="K829" s="22"/>
      <c r="L829" s="22" t="s">
        <v>31</v>
      </c>
      <c r="M829" s="23"/>
      <c r="N829" s="24"/>
      <c r="O829" s="63"/>
      <c r="P829" s="63"/>
      <c r="Q829" s="25" t="s">
        <v>42</v>
      </c>
      <c r="R829" s="26" t="s">
        <v>43</v>
      </c>
      <c r="S829" s="26" t="s">
        <v>51</v>
      </c>
      <c r="T829" s="26" t="s">
        <v>45</v>
      </c>
      <c r="U829" s="26" t="s">
        <v>46</v>
      </c>
      <c r="V829" s="34">
        <v>0</v>
      </c>
      <c r="W829" s="31"/>
      <c r="X829" s="22">
        <v>12</v>
      </c>
      <c r="Y829" s="152"/>
      <c r="Z829" s="139" t="s">
        <v>2925</v>
      </c>
      <c r="AA829" s="155">
        <f>COUNTIF($Z$1:Z829,Z829)</f>
        <v>14</v>
      </c>
      <c r="AB829" s="83">
        <f t="shared" si="454"/>
        <v>25</v>
      </c>
      <c r="AC829" s="122" t="str">
        <f>VLOOKUP(Z829,'module list'!A:B,2,0)</f>
        <v>DI</v>
      </c>
      <c r="AD829" s="122"/>
      <c r="AE829" s="32"/>
      <c r="AF829" s="33" t="s">
        <v>37</v>
      </c>
      <c r="AG829" s="16" t="str">
        <f t="shared" si="446"/>
        <v>12.1.6</v>
      </c>
      <c r="AH829" s="222" t="str">
        <f t="shared" si="444"/>
        <v>HH PSHH1150 dust compr.air FF1150</v>
      </c>
      <c r="AI829" s="224"/>
      <c r="AJ829" s="16" t="str">
        <f t="shared" si="467"/>
        <v>HH</v>
      </c>
      <c r="AK829" s="16" t="str">
        <f t="shared" si="447"/>
        <v>P82</v>
      </c>
      <c r="AL829" s="16" t="str">
        <f t="shared" ref="AL829" si="470">MID(D829,4,4)</f>
        <v>PSHH</v>
      </c>
      <c r="AM829" s="16" t="str">
        <f t="shared" si="448"/>
        <v>1150</v>
      </c>
      <c r="AN829" s="16" t="str">
        <f t="shared" ref="AN829:AN830" si="471">MID(D829,12,1)</f>
        <v/>
      </c>
      <c r="AO829" s="16" t="str">
        <f t="shared" si="449"/>
        <v/>
      </c>
      <c r="AP829" s="16" t="str">
        <f t="shared" si="450"/>
        <v/>
      </c>
      <c r="AQ829" s="226"/>
      <c r="AR829" s="16" t="str">
        <f t="shared" si="451"/>
        <v>P82PSHH1150</v>
      </c>
      <c r="AS829" s="16" t="str">
        <f t="shared" si="452"/>
        <v>ok</v>
      </c>
      <c r="AW829" s="16" t="str">
        <f t="shared" si="465"/>
        <v/>
      </c>
      <c r="AX829" s="16" t="str">
        <f t="shared" si="466"/>
        <v/>
      </c>
      <c r="AY829" s="16">
        <f t="shared" si="453"/>
        <v>0</v>
      </c>
    </row>
    <row r="830" spans="1:51" ht="15" customHeight="1" x14ac:dyDescent="0.2">
      <c r="A830" s="16" t="str">
        <f t="shared" si="445"/>
        <v>ID-S01AP1030-00828</v>
      </c>
      <c r="B830" s="17">
        <v>828</v>
      </c>
      <c r="C830" s="17"/>
      <c r="D830" s="18" t="s">
        <v>1799</v>
      </c>
      <c r="E830" s="19" t="s">
        <v>1800</v>
      </c>
      <c r="F830" s="20"/>
      <c r="G830" s="21" t="s">
        <v>27</v>
      </c>
      <c r="H830" s="22" t="s">
        <v>28</v>
      </c>
      <c r="I830" s="23" t="s">
        <v>1633</v>
      </c>
      <c r="J830" s="22" t="s">
        <v>1756</v>
      </c>
      <c r="K830" s="22"/>
      <c r="L830" s="22" t="s">
        <v>31</v>
      </c>
      <c r="M830" s="23"/>
      <c r="N830" s="24"/>
      <c r="O830" s="63"/>
      <c r="P830" s="63"/>
      <c r="Q830" s="25" t="s">
        <v>42</v>
      </c>
      <c r="R830" s="26" t="s">
        <v>43</v>
      </c>
      <c r="S830" s="26" t="s">
        <v>51</v>
      </c>
      <c r="T830" s="26" t="s">
        <v>45</v>
      </c>
      <c r="U830" s="26" t="s">
        <v>46</v>
      </c>
      <c r="V830" s="34">
        <v>0</v>
      </c>
      <c r="W830" s="31"/>
      <c r="X830" s="22">
        <v>12</v>
      </c>
      <c r="Y830" s="152"/>
      <c r="Z830" s="139" t="s">
        <v>2925</v>
      </c>
      <c r="AA830" s="155">
        <f>COUNTIF($Z$1:Z830,Z830)</f>
        <v>15</v>
      </c>
      <c r="AB830" s="83">
        <f t="shared" si="454"/>
        <v>25</v>
      </c>
      <c r="AC830" s="122" t="str">
        <f>VLOOKUP(Z830,'module list'!A:B,2,0)</f>
        <v>DI</v>
      </c>
      <c r="AD830" s="122"/>
      <c r="AE830" s="32"/>
      <c r="AF830" s="33" t="s">
        <v>37</v>
      </c>
      <c r="AG830" s="16" t="str">
        <f t="shared" si="446"/>
        <v>12.1.6</v>
      </c>
      <c r="AH830" s="222" t="str">
        <f t="shared" si="444"/>
        <v>L PSL1351 dust compr.air PRV1351</v>
      </c>
      <c r="AI830" s="224"/>
      <c r="AJ830" s="16" t="str">
        <f t="shared" si="467"/>
        <v>L</v>
      </c>
      <c r="AK830" s="16" t="str">
        <f t="shared" si="447"/>
        <v>P82</v>
      </c>
      <c r="AL830" s="16" t="str">
        <f>MID(D830,4,3)</f>
        <v>PSL</v>
      </c>
      <c r="AM830" s="16" t="str">
        <f t="shared" si="448"/>
        <v>1351</v>
      </c>
      <c r="AN830" s="16" t="str">
        <f t="shared" si="471"/>
        <v/>
      </c>
      <c r="AO830" s="16" t="str">
        <f t="shared" si="449"/>
        <v/>
      </c>
      <c r="AP830" s="16" t="str">
        <f t="shared" si="450"/>
        <v/>
      </c>
      <c r="AQ830" s="226"/>
      <c r="AR830" s="16" t="str">
        <f t="shared" si="451"/>
        <v>P82PSL1351</v>
      </c>
      <c r="AS830" s="16" t="str">
        <f t="shared" si="452"/>
        <v>ok</v>
      </c>
      <c r="AW830" s="16" t="str">
        <f t="shared" si="465"/>
        <v/>
      </c>
      <c r="AX830" s="16" t="str">
        <f t="shared" si="466"/>
        <v/>
      </c>
      <c r="AY830" s="16">
        <f t="shared" si="453"/>
        <v>0</v>
      </c>
    </row>
    <row r="831" spans="1:51" ht="15" customHeight="1" x14ac:dyDescent="0.2">
      <c r="A831" s="16" t="str">
        <f t="shared" si="445"/>
        <v>ID-S01AP1030-00829</v>
      </c>
      <c r="B831" s="17">
        <v>829</v>
      </c>
      <c r="C831" s="17"/>
      <c r="D831" s="18" t="s">
        <v>1801</v>
      </c>
      <c r="E831" s="19" t="s">
        <v>1802</v>
      </c>
      <c r="F831" s="20"/>
      <c r="G831" s="21" t="s">
        <v>27</v>
      </c>
      <c r="H831" s="22" t="s">
        <v>28</v>
      </c>
      <c r="I831" s="23" t="s">
        <v>1633</v>
      </c>
      <c r="J831" s="22" t="s">
        <v>1756</v>
      </c>
      <c r="K831" s="22"/>
      <c r="L831" s="22" t="s">
        <v>31</v>
      </c>
      <c r="M831" s="23"/>
      <c r="N831" s="24"/>
      <c r="O831" s="63"/>
      <c r="P831" s="63"/>
      <c r="Q831" s="25" t="s">
        <v>54</v>
      </c>
      <c r="R831" s="26" t="s">
        <v>201</v>
      </c>
      <c r="S831" s="26" t="s">
        <v>44</v>
      </c>
      <c r="T831" s="26" t="s">
        <v>56</v>
      </c>
      <c r="U831" s="26" t="s">
        <v>46</v>
      </c>
      <c r="V831" s="34">
        <v>0</v>
      </c>
      <c r="W831" s="31"/>
      <c r="X831" s="22">
        <v>12</v>
      </c>
      <c r="Y831" s="152"/>
      <c r="Z831" s="139" t="s">
        <v>2950</v>
      </c>
      <c r="AA831" s="155">
        <f>COUNTIF($Z$1:Z831,Z831)</f>
        <v>28</v>
      </c>
      <c r="AB831" s="83">
        <f t="shared" si="454"/>
        <v>32</v>
      </c>
      <c r="AC831" s="122" t="str">
        <f>VLOOKUP(Z831,'module list'!A:B,2,0)</f>
        <v>DO</v>
      </c>
      <c r="AD831" s="122"/>
      <c r="AE831" s="32"/>
      <c r="AF831" s="33" t="s">
        <v>37</v>
      </c>
      <c r="AG831" s="16" t="str">
        <f t="shared" si="446"/>
        <v>12.1.7</v>
      </c>
      <c r="AH831" s="222" t="str">
        <f t="shared" si="444"/>
        <v>SOV1300 dust compr.air EL1102 - open</v>
      </c>
      <c r="AI831" s="224"/>
      <c r="AJ831" s="16" t="str">
        <f t="shared" si="467"/>
        <v>SOV1300</v>
      </c>
      <c r="AK831" s="16" t="str">
        <f t="shared" si="447"/>
        <v>P82</v>
      </c>
      <c r="AL831" s="16" t="str">
        <f t="shared" si="463"/>
        <v>SOV</v>
      </c>
      <c r="AM831" s="16" t="str">
        <f t="shared" si="448"/>
        <v>1300</v>
      </c>
      <c r="AO831" s="16" t="str">
        <f t="shared" si="449"/>
        <v>_</v>
      </c>
      <c r="AP831" s="16">
        <f t="shared" si="450"/>
        <v>11</v>
      </c>
      <c r="AQ831" s="16" t="str">
        <f>RIGHT(D831,LEN(D831)-FIND("_",D831))</f>
        <v>HSH</v>
      </c>
      <c r="AR831" s="16" t="str">
        <f t="shared" si="451"/>
        <v>P82SOV1300_HSH</v>
      </c>
      <c r="AS831" s="16" t="str">
        <f t="shared" si="452"/>
        <v>ok</v>
      </c>
      <c r="AW831" s="16" t="str">
        <f t="shared" si="465"/>
        <v/>
      </c>
      <c r="AX831" s="16" t="str">
        <f t="shared" si="466"/>
        <v/>
      </c>
      <c r="AY831" s="16">
        <f t="shared" si="453"/>
        <v>0</v>
      </c>
    </row>
    <row r="832" spans="1:51" ht="15" customHeight="1" x14ac:dyDescent="0.2">
      <c r="A832" s="16" t="str">
        <f t="shared" si="445"/>
        <v>ID-S01AP1030-00830</v>
      </c>
      <c r="B832" s="17">
        <v>830</v>
      </c>
      <c r="C832" s="17"/>
      <c r="D832" s="18" t="s">
        <v>1803</v>
      </c>
      <c r="E832" s="19" t="s">
        <v>1804</v>
      </c>
      <c r="F832" s="20"/>
      <c r="G832" s="21" t="s">
        <v>27</v>
      </c>
      <c r="H832" s="22" t="s">
        <v>28</v>
      </c>
      <c r="I832" s="23" t="s">
        <v>1633</v>
      </c>
      <c r="J832" s="22" t="s">
        <v>1737</v>
      </c>
      <c r="K832" s="22"/>
      <c r="L832" s="22" t="s">
        <v>31</v>
      </c>
      <c r="M832" s="23"/>
      <c r="N832" s="24"/>
      <c r="O832" s="63"/>
      <c r="P832" s="63"/>
      <c r="Q832" s="25" t="s">
        <v>54</v>
      </c>
      <c r="R832" s="26" t="s">
        <v>201</v>
      </c>
      <c r="S832" s="26" t="s">
        <v>44</v>
      </c>
      <c r="T832" s="26" t="s">
        <v>56</v>
      </c>
      <c r="U832" s="26" t="s">
        <v>46</v>
      </c>
      <c r="V832" s="34">
        <v>0</v>
      </c>
      <c r="W832" s="31"/>
      <c r="X832" s="22">
        <v>12</v>
      </c>
      <c r="Y832" s="152"/>
      <c r="Z832" s="139" t="s">
        <v>2950</v>
      </c>
      <c r="AA832" s="155">
        <f>COUNTIF($Z$1:Z832,Z832)</f>
        <v>29</v>
      </c>
      <c r="AB832" s="83">
        <f t="shared" si="454"/>
        <v>32</v>
      </c>
      <c r="AC832" s="122" t="str">
        <f>VLOOKUP(Z832,'module list'!A:B,2,0)</f>
        <v>DO</v>
      </c>
      <c r="AD832" s="122"/>
      <c r="AE832" s="32"/>
      <c r="AF832" s="33" t="s">
        <v>37</v>
      </c>
      <c r="AG832" s="16" t="str">
        <f t="shared" si="446"/>
        <v>12.1.7</v>
      </c>
      <c r="AH832" s="222" t="str">
        <f t="shared" si="444"/>
        <v>SOV1301 dust compr.air EL1102 - open</v>
      </c>
      <c r="AI832" s="224"/>
      <c r="AJ832" s="16" t="str">
        <f t="shared" si="467"/>
        <v>SOV1301</v>
      </c>
      <c r="AK832" s="16" t="str">
        <f t="shared" si="447"/>
        <v>P82</v>
      </c>
      <c r="AL832" s="16" t="str">
        <f t="shared" si="463"/>
        <v>SOV</v>
      </c>
      <c r="AM832" s="16" t="str">
        <f t="shared" si="448"/>
        <v>1301</v>
      </c>
      <c r="AO832" s="16" t="str">
        <f t="shared" si="449"/>
        <v>_</v>
      </c>
      <c r="AP832" s="16">
        <f t="shared" si="450"/>
        <v>11</v>
      </c>
      <c r="AQ832" s="16" t="str">
        <f>RIGHT(D832,LEN(D832)-FIND("_",D832))</f>
        <v>HSH</v>
      </c>
      <c r="AR832" s="16" t="str">
        <f t="shared" si="451"/>
        <v>P82SOV1301_HSH</v>
      </c>
      <c r="AS832" s="16" t="str">
        <f t="shared" si="452"/>
        <v>ok</v>
      </c>
      <c r="AW832" s="16" t="str">
        <f t="shared" si="465"/>
        <v/>
      </c>
      <c r="AX832" s="16" t="str">
        <f t="shared" si="466"/>
        <v/>
      </c>
      <c r="AY832" s="16">
        <f t="shared" si="453"/>
        <v>0</v>
      </c>
    </row>
    <row r="833" spans="1:51" ht="15" customHeight="1" x14ac:dyDescent="0.2">
      <c r="A833" s="16" t="str">
        <f t="shared" si="445"/>
        <v>ID-S01AP1030-00831</v>
      </c>
      <c r="B833" s="17">
        <v>831</v>
      </c>
      <c r="C833" s="17"/>
      <c r="D833" s="18" t="s">
        <v>1805</v>
      </c>
      <c r="E833" s="19" t="s">
        <v>1806</v>
      </c>
      <c r="F833" s="20"/>
      <c r="G833" s="21" t="s">
        <v>27</v>
      </c>
      <c r="H833" s="22" t="s">
        <v>28</v>
      </c>
      <c r="I833" s="23" t="s">
        <v>1633</v>
      </c>
      <c r="J833" s="22" t="s">
        <v>1737</v>
      </c>
      <c r="K833" s="22"/>
      <c r="L833" s="22" t="s">
        <v>31</v>
      </c>
      <c r="M833" s="23"/>
      <c r="N833" s="24"/>
      <c r="O833" s="63"/>
      <c r="P833" s="63"/>
      <c r="Q833" s="25" t="s">
        <v>54</v>
      </c>
      <c r="R833" s="26" t="s">
        <v>201</v>
      </c>
      <c r="S833" s="26" t="s">
        <v>44</v>
      </c>
      <c r="T833" s="26" t="s">
        <v>56</v>
      </c>
      <c r="U833" s="26" t="s">
        <v>46</v>
      </c>
      <c r="V833" s="34">
        <v>0</v>
      </c>
      <c r="W833" s="31"/>
      <c r="X833" s="22">
        <v>12</v>
      </c>
      <c r="Y833" s="152"/>
      <c r="Z833" s="139" t="s">
        <v>2950</v>
      </c>
      <c r="AA833" s="155">
        <f>COUNTIF($Z$1:Z833,Z833)</f>
        <v>30</v>
      </c>
      <c r="AB833" s="83">
        <f t="shared" si="454"/>
        <v>32</v>
      </c>
      <c r="AC833" s="122" t="str">
        <f>VLOOKUP(Z833,'module list'!A:B,2,0)</f>
        <v>DO</v>
      </c>
      <c r="AD833" s="122"/>
      <c r="AE833" s="32"/>
      <c r="AF833" s="33" t="s">
        <v>37</v>
      </c>
      <c r="AG833" s="16" t="str">
        <f t="shared" si="446"/>
        <v>12.1.7</v>
      </c>
      <c r="AH833" s="222" t="str">
        <f t="shared" si="444"/>
        <v>SOV1357 fluid dust compr.air PRV1357 - open</v>
      </c>
      <c r="AI833" s="224"/>
      <c r="AJ833" s="16" t="str">
        <f t="shared" si="467"/>
        <v>SOV1357</v>
      </c>
      <c r="AK833" s="16" t="str">
        <f t="shared" si="447"/>
        <v>P82</v>
      </c>
      <c r="AL833" s="16" t="str">
        <f t="shared" si="463"/>
        <v>SOV</v>
      </c>
      <c r="AM833" s="16" t="str">
        <f t="shared" si="448"/>
        <v>1357</v>
      </c>
      <c r="AO833" s="16" t="str">
        <f t="shared" si="449"/>
        <v>_</v>
      </c>
      <c r="AP833" s="16">
        <f t="shared" si="450"/>
        <v>11</v>
      </c>
      <c r="AQ833" s="16" t="str">
        <f>RIGHT(D833,LEN(D833)-FIND("_",D833))</f>
        <v>HSH</v>
      </c>
      <c r="AR833" s="16" t="str">
        <f t="shared" si="451"/>
        <v>P82SOV1357_HSH</v>
      </c>
      <c r="AS833" s="16" t="str">
        <f t="shared" si="452"/>
        <v>ok</v>
      </c>
      <c r="AW833" s="16" t="str">
        <f t="shared" si="465"/>
        <v/>
      </c>
      <c r="AX833" s="16" t="str">
        <f t="shared" si="466"/>
        <v/>
      </c>
      <c r="AY833" s="16">
        <f t="shared" si="453"/>
        <v>0</v>
      </c>
    </row>
    <row r="834" spans="1:51" ht="15" customHeight="1" x14ac:dyDescent="0.2">
      <c r="A834" s="16" t="str">
        <f t="shared" si="445"/>
        <v>ID-S01AP1030-00832</v>
      </c>
      <c r="B834" s="17">
        <v>832</v>
      </c>
      <c r="C834" s="17"/>
      <c r="D834" s="18" t="s">
        <v>1807</v>
      </c>
      <c r="E834" s="19" t="s">
        <v>1808</v>
      </c>
      <c r="F834" s="20"/>
      <c r="G834" s="21" t="s">
        <v>27</v>
      </c>
      <c r="H834" s="22" t="s">
        <v>28</v>
      </c>
      <c r="I834" s="23" t="s">
        <v>1633</v>
      </c>
      <c r="J834" s="22" t="s">
        <v>1737</v>
      </c>
      <c r="K834" s="22"/>
      <c r="L834" s="22" t="s">
        <v>31</v>
      </c>
      <c r="M834" s="23"/>
      <c r="N834" s="24"/>
      <c r="O834" s="63"/>
      <c r="P834" s="63"/>
      <c r="Q834" s="25" t="s">
        <v>54</v>
      </c>
      <c r="R834" s="26" t="s">
        <v>201</v>
      </c>
      <c r="S834" s="26" t="s">
        <v>44</v>
      </c>
      <c r="T834" s="26" t="s">
        <v>56</v>
      </c>
      <c r="U834" s="26" t="s">
        <v>46</v>
      </c>
      <c r="V834" s="34">
        <v>0</v>
      </c>
      <c r="W834" s="31"/>
      <c r="X834" s="22">
        <v>12</v>
      </c>
      <c r="Y834" s="152"/>
      <c r="Z834" s="139" t="s">
        <v>2950</v>
      </c>
      <c r="AA834" s="155">
        <f>COUNTIF($Z$1:Z834,Z834)</f>
        <v>31</v>
      </c>
      <c r="AB834" s="83">
        <f t="shared" si="454"/>
        <v>32</v>
      </c>
      <c r="AC834" s="122" t="str">
        <f>VLOOKUP(Z834,'module list'!A:B,2,0)</f>
        <v>DO</v>
      </c>
      <c r="AD834" s="122"/>
      <c r="AE834" s="32"/>
      <c r="AF834" s="33" t="s">
        <v>37</v>
      </c>
      <c r="AG834" s="16" t="str">
        <f t="shared" si="446"/>
        <v>12.1.7</v>
      </c>
      <c r="AH834" s="222" t="str">
        <f t="shared" si="444"/>
        <v>SOV1358 fluid dust compr.air PRV1358 - open</v>
      </c>
      <c r="AI834" s="224"/>
      <c r="AJ834" s="16" t="str">
        <f t="shared" si="467"/>
        <v>SOV1358</v>
      </c>
      <c r="AK834" s="16" t="str">
        <f t="shared" si="447"/>
        <v>P82</v>
      </c>
      <c r="AL834" s="16" t="str">
        <f t="shared" si="463"/>
        <v>SOV</v>
      </c>
      <c r="AM834" s="16" t="str">
        <f t="shared" si="448"/>
        <v>1358</v>
      </c>
      <c r="AO834" s="16" t="str">
        <f t="shared" si="449"/>
        <v>_</v>
      </c>
      <c r="AP834" s="16">
        <f t="shared" si="450"/>
        <v>11</v>
      </c>
      <c r="AQ834" s="16" t="str">
        <f>RIGHT(D834,LEN(D834)-FIND("_",D834))</f>
        <v>HSH</v>
      </c>
      <c r="AR834" s="16" t="str">
        <f t="shared" si="451"/>
        <v>P82SOV1358_HSH</v>
      </c>
      <c r="AS834" s="16" t="str">
        <f t="shared" si="452"/>
        <v>ok</v>
      </c>
      <c r="AW834" s="16" t="str">
        <f t="shared" si="465"/>
        <v/>
      </c>
      <c r="AX834" s="16" t="str">
        <f t="shared" si="466"/>
        <v/>
      </c>
      <c r="AY834" s="16">
        <f t="shared" si="453"/>
        <v>0</v>
      </c>
    </row>
    <row r="835" spans="1:51" ht="15" customHeight="1" x14ac:dyDescent="0.2">
      <c r="A835" s="16" t="str">
        <f t="shared" si="445"/>
        <v>ID-S01AP1030-00833</v>
      </c>
      <c r="B835" s="17">
        <v>833</v>
      </c>
      <c r="C835" s="17"/>
      <c r="D835" s="18" t="s">
        <v>1809</v>
      </c>
      <c r="E835" s="19" t="s">
        <v>1810</v>
      </c>
      <c r="F835" s="20"/>
      <c r="G835" s="21" t="s">
        <v>27</v>
      </c>
      <c r="H835" s="22" t="s">
        <v>28</v>
      </c>
      <c r="I835" s="23" t="s">
        <v>1633</v>
      </c>
      <c r="J835" s="22" t="s">
        <v>1737</v>
      </c>
      <c r="K835" s="22"/>
      <c r="L835" s="22" t="s">
        <v>31</v>
      </c>
      <c r="M835" s="23"/>
      <c r="N835" s="24"/>
      <c r="O835" s="63"/>
      <c r="P835" s="63"/>
      <c r="Q835" s="25" t="s">
        <v>54</v>
      </c>
      <c r="R835" s="26" t="s">
        <v>201</v>
      </c>
      <c r="S835" s="26" t="s">
        <v>44</v>
      </c>
      <c r="T835" s="26" t="s">
        <v>56</v>
      </c>
      <c r="U835" s="26" t="s">
        <v>46</v>
      </c>
      <c r="V835" s="34">
        <v>0</v>
      </c>
      <c r="W835" s="31"/>
      <c r="X835" s="22">
        <v>12</v>
      </c>
      <c r="Y835" s="152"/>
      <c r="Z835" s="139" t="s">
        <v>2950</v>
      </c>
      <c r="AA835" s="155">
        <f>COUNTIF($Z$1:Z835,Z835)</f>
        <v>32</v>
      </c>
      <c r="AB835" s="83">
        <f t="shared" si="454"/>
        <v>32</v>
      </c>
      <c r="AC835" s="122" t="str">
        <f>VLOOKUP(Z835,'module list'!A:B,2,0)</f>
        <v>DO</v>
      </c>
      <c r="AD835" s="122"/>
      <c r="AE835" s="32"/>
      <c r="AF835" s="33" t="s">
        <v>37</v>
      </c>
      <c r="AG835" s="16" t="str">
        <f t="shared" si="446"/>
        <v>12.1.7</v>
      </c>
      <c r="AH835" s="222" t="str">
        <f t="shared" ref="AH835:AH898" si="472">RIGHT(E835,LEN(E835)-FIND(" ",E835))</f>
        <v>SOV1359 fluid dust compr.air PRV1359 - open</v>
      </c>
      <c r="AI835" s="224"/>
      <c r="AJ835" s="16" t="str">
        <f t="shared" si="467"/>
        <v>SOV1359</v>
      </c>
      <c r="AK835" s="16" t="str">
        <f t="shared" si="447"/>
        <v>P82</v>
      </c>
      <c r="AL835" s="16" t="str">
        <f t="shared" si="463"/>
        <v>SOV</v>
      </c>
      <c r="AM835" s="16" t="str">
        <f t="shared" si="448"/>
        <v>1359</v>
      </c>
      <c r="AO835" s="16" t="str">
        <f t="shared" si="449"/>
        <v>_</v>
      </c>
      <c r="AP835" s="16">
        <f t="shared" si="450"/>
        <v>11</v>
      </c>
      <c r="AQ835" s="16" t="str">
        <f>RIGHT(D835,LEN(D835)-FIND("_",D835))</f>
        <v>HSH</v>
      </c>
      <c r="AR835" s="16" t="str">
        <f t="shared" si="451"/>
        <v>P82SOV1359_HSH</v>
      </c>
      <c r="AS835" s="16" t="str">
        <f t="shared" si="452"/>
        <v>ok</v>
      </c>
      <c r="AW835" s="16" t="str">
        <f t="shared" si="465"/>
        <v/>
      </c>
      <c r="AX835" s="16" t="str">
        <f t="shared" si="466"/>
        <v/>
      </c>
      <c r="AY835" s="16">
        <f t="shared" si="453"/>
        <v>0</v>
      </c>
    </row>
    <row r="836" spans="1:51" ht="15" customHeight="1" x14ac:dyDescent="0.2">
      <c r="A836" s="16" t="str">
        <f t="shared" ref="A836:A854" si="473">"ID-"&amp;L836&amp;"-"&amp;TEXT(B836,"00000")</f>
        <v>ID-S01AP1030-00834</v>
      </c>
      <c r="B836" s="17">
        <v>834</v>
      </c>
      <c r="C836" s="17"/>
      <c r="D836" s="18" t="s">
        <v>1811</v>
      </c>
      <c r="E836" s="19" t="s">
        <v>1812</v>
      </c>
      <c r="F836" s="20"/>
      <c r="G836" s="21" t="s">
        <v>27</v>
      </c>
      <c r="H836" s="22" t="s">
        <v>28</v>
      </c>
      <c r="I836" s="23" t="s">
        <v>1633</v>
      </c>
      <c r="J836" s="22" t="s">
        <v>1081</v>
      </c>
      <c r="K836" s="22"/>
      <c r="L836" s="22" t="s">
        <v>31</v>
      </c>
      <c r="M836" s="23"/>
      <c r="N836" s="24"/>
      <c r="O836" s="63"/>
      <c r="P836" s="63"/>
      <c r="Q836" s="25" t="s">
        <v>42</v>
      </c>
      <c r="R836" s="26" t="s">
        <v>43</v>
      </c>
      <c r="S836" s="26" t="s">
        <v>51</v>
      </c>
      <c r="T836" s="26" t="s">
        <v>45</v>
      </c>
      <c r="U836" s="26" t="s">
        <v>46</v>
      </c>
      <c r="V836" s="34">
        <v>0</v>
      </c>
      <c r="W836" s="31"/>
      <c r="X836" s="22">
        <v>12</v>
      </c>
      <c r="Y836" s="152"/>
      <c r="Z836" s="139" t="s">
        <v>2925</v>
      </c>
      <c r="AA836" s="155">
        <f>COUNTIF($Z$1:Z836,Z836)</f>
        <v>16</v>
      </c>
      <c r="AB836" s="83">
        <f t="shared" si="454"/>
        <v>25</v>
      </c>
      <c r="AC836" s="122" t="str">
        <f>VLOOKUP(Z836,'module list'!A:B,2,0)</f>
        <v>DI</v>
      </c>
      <c r="AD836" s="122"/>
      <c r="AE836" s="32"/>
      <c r="AF836" s="33" t="s">
        <v>37</v>
      </c>
      <c r="AG836" s="16" t="str">
        <f t="shared" ref="AG836:AG899" si="474">LEFT(Z836,6)</f>
        <v>12.1.6</v>
      </c>
      <c r="AH836" s="222" t="str">
        <f t="shared" si="472"/>
        <v>L SSL1100 dust conveyor CY1100</v>
      </c>
      <c r="AI836" s="224"/>
      <c r="AJ836" s="16" t="str">
        <f t="shared" si="467"/>
        <v>L</v>
      </c>
      <c r="AK836" s="16" t="str">
        <f t="shared" ref="AK836:AK899" si="475">LEFT(D836,3)</f>
        <v>P82</v>
      </c>
      <c r="AL836" s="16" t="str">
        <f t="shared" si="463"/>
        <v>SSL</v>
      </c>
      <c r="AM836" s="16" t="str">
        <f t="shared" ref="AM836:AM899" si="476">MID(D836,LEN(AK836)+LEN(AL836)+1,4)</f>
        <v>1100</v>
      </c>
      <c r="AN836" s="16" t="str">
        <f t="shared" ref="AN836:AN839" si="477">MID(D836,12,1)</f>
        <v/>
      </c>
      <c r="AO836" s="16" t="str">
        <f t="shared" ref="AO836:AO899" si="478">IF(ISNUMBER(AP836),"_","")</f>
        <v/>
      </c>
      <c r="AP836" s="16" t="str">
        <f t="shared" ref="AP836:AP899" si="479">IFERROR(FIND("_",D836),"")</f>
        <v/>
      </c>
      <c r="AQ836" s="226"/>
      <c r="AR836" s="16" t="str">
        <f t="shared" ref="AR836:AR899" si="480">_xlfn.CONCAT(AK836:AO836,AQ836)</f>
        <v>P82SSL1100</v>
      </c>
      <c r="AS836" s="16" t="str">
        <f t="shared" ref="AS836:AS899" si="481">IF(AR836=D836,"ok")</f>
        <v>ok</v>
      </c>
      <c r="AW836" s="16" t="str">
        <f t="shared" si="465"/>
        <v/>
      </c>
      <c r="AX836" s="16" t="str">
        <f t="shared" si="466"/>
        <v/>
      </c>
      <c r="AY836" s="16">
        <f t="shared" ref="AY836:AY899" si="482">V836</f>
        <v>0</v>
      </c>
    </row>
    <row r="837" spans="1:51" ht="15" customHeight="1" x14ac:dyDescent="0.2">
      <c r="A837" s="16" t="str">
        <f t="shared" si="473"/>
        <v>ID-S01AP1030-00835</v>
      </c>
      <c r="B837" s="17">
        <v>835</v>
      </c>
      <c r="C837" s="17"/>
      <c r="D837" s="18" t="s">
        <v>1813</v>
      </c>
      <c r="E837" s="19" t="s">
        <v>1814</v>
      </c>
      <c r="F837" s="20"/>
      <c r="G837" s="21" t="s">
        <v>27</v>
      </c>
      <c r="H837" s="22" t="s">
        <v>28</v>
      </c>
      <c r="I837" s="23" t="s">
        <v>1633</v>
      </c>
      <c r="J837" s="22" t="s">
        <v>1191</v>
      </c>
      <c r="K837" s="22"/>
      <c r="L837" s="22" t="s">
        <v>31</v>
      </c>
      <c r="M837" s="23"/>
      <c r="N837" s="24"/>
      <c r="O837" s="63"/>
      <c r="P837" s="63"/>
      <c r="Q837" s="25" t="s">
        <v>42</v>
      </c>
      <c r="R837" s="26" t="s">
        <v>43</v>
      </c>
      <c r="S837" s="26" t="s">
        <v>51</v>
      </c>
      <c r="T837" s="26" t="s">
        <v>45</v>
      </c>
      <c r="U837" s="26" t="s">
        <v>46</v>
      </c>
      <c r="V837" s="34">
        <v>0</v>
      </c>
      <c r="W837" s="31"/>
      <c r="X837" s="22">
        <v>12</v>
      </c>
      <c r="Y837" s="152"/>
      <c r="Z837" s="139" t="s">
        <v>2925</v>
      </c>
      <c r="AA837" s="155">
        <f>COUNTIF($Z$1:Z837,Z837)</f>
        <v>17</v>
      </c>
      <c r="AB837" s="83">
        <f t="shared" ref="AB837:AB900" si="483">COUNTIF(Z:Z,Z837)</f>
        <v>25</v>
      </c>
      <c r="AC837" s="122" t="str">
        <f>VLOOKUP(Z837,'module list'!A:B,2,0)</f>
        <v>DI</v>
      </c>
      <c r="AD837" s="122"/>
      <c r="AE837" s="32"/>
      <c r="AF837" s="33" t="s">
        <v>37</v>
      </c>
      <c r="AG837" s="16" t="str">
        <f t="shared" si="474"/>
        <v>12.1.6</v>
      </c>
      <c r="AH837" s="222" t="str">
        <f t="shared" si="472"/>
        <v>L SSL1101 dust conveyor CY1101</v>
      </c>
      <c r="AI837" s="224"/>
      <c r="AJ837" s="16" t="str">
        <f t="shared" si="467"/>
        <v>L</v>
      </c>
      <c r="AK837" s="16" t="str">
        <f t="shared" si="475"/>
        <v>P82</v>
      </c>
      <c r="AL837" s="16" t="str">
        <f t="shared" si="463"/>
        <v>SSL</v>
      </c>
      <c r="AM837" s="16" t="str">
        <f t="shared" si="476"/>
        <v>1101</v>
      </c>
      <c r="AN837" s="16" t="str">
        <f t="shared" si="477"/>
        <v/>
      </c>
      <c r="AO837" s="16" t="str">
        <f t="shared" si="478"/>
        <v/>
      </c>
      <c r="AP837" s="16" t="str">
        <f t="shared" si="479"/>
        <v/>
      </c>
      <c r="AQ837" s="226"/>
      <c r="AR837" s="16" t="str">
        <f t="shared" si="480"/>
        <v>P82SSL1101</v>
      </c>
      <c r="AS837" s="16" t="str">
        <f t="shared" si="481"/>
        <v>ok</v>
      </c>
      <c r="AW837" s="16" t="str">
        <f t="shared" si="465"/>
        <v/>
      </c>
      <c r="AX837" s="16" t="str">
        <f t="shared" si="466"/>
        <v/>
      </c>
      <c r="AY837" s="16">
        <f t="shared" si="482"/>
        <v>0</v>
      </c>
    </row>
    <row r="838" spans="1:51" ht="15" customHeight="1" x14ac:dyDescent="0.2">
      <c r="A838" s="16" t="str">
        <f t="shared" si="473"/>
        <v>ID-S01AP1030-00836</v>
      </c>
      <c r="B838" s="17">
        <v>836</v>
      </c>
      <c r="C838" s="17"/>
      <c r="D838" s="18" t="s">
        <v>1815</v>
      </c>
      <c r="E838" s="19" t="s">
        <v>1816</v>
      </c>
      <c r="F838" s="20"/>
      <c r="G838" s="21" t="s">
        <v>27</v>
      </c>
      <c r="H838" s="22" t="s">
        <v>28</v>
      </c>
      <c r="I838" s="23" t="s">
        <v>1633</v>
      </c>
      <c r="J838" s="22" t="s">
        <v>1756</v>
      </c>
      <c r="K838" s="22"/>
      <c r="L838" s="22" t="s">
        <v>31</v>
      </c>
      <c r="M838" s="23"/>
      <c r="N838" s="24"/>
      <c r="O838" s="63"/>
      <c r="P838" s="63"/>
      <c r="Q838" s="25" t="s">
        <v>42</v>
      </c>
      <c r="R838" s="26" t="s">
        <v>43</v>
      </c>
      <c r="S838" s="26" t="s">
        <v>51</v>
      </c>
      <c r="T838" s="26" t="s">
        <v>45</v>
      </c>
      <c r="U838" s="26" t="s">
        <v>46</v>
      </c>
      <c r="V838" s="34">
        <v>0</v>
      </c>
      <c r="W838" s="31"/>
      <c r="X838" s="22">
        <v>12</v>
      </c>
      <c r="Y838" s="152"/>
      <c r="Z838" s="139" t="s">
        <v>2925</v>
      </c>
      <c r="AA838" s="155">
        <f>COUNTIF($Z$1:Z838,Z838)</f>
        <v>18</v>
      </c>
      <c r="AB838" s="83">
        <f t="shared" si="483"/>
        <v>25</v>
      </c>
      <c r="AC838" s="122" t="str">
        <f>VLOOKUP(Z838,'module list'!A:B,2,0)</f>
        <v>DI</v>
      </c>
      <c r="AD838" s="122"/>
      <c r="AE838" s="32"/>
      <c r="AF838" s="33" t="s">
        <v>37</v>
      </c>
      <c r="AG838" s="16" t="str">
        <f t="shared" si="474"/>
        <v>12.1.6</v>
      </c>
      <c r="AH838" s="222" t="str">
        <f t="shared" si="472"/>
        <v>L SSL1102 dust conveyor EL1102</v>
      </c>
      <c r="AI838" s="224"/>
      <c r="AJ838" s="16" t="str">
        <f t="shared" si="467"/>
        <v>L</v>
      </c>
      <c r="AK838" s="16" t="str">
        <f t="shared" si="475"/>
        <v>P82</v>
      </c>
      <c r="AL838" s="16" t="str">
        <f t="shared" si="463"/>
        <v>SSL</v>
      </c>
      <c r="AM838" s="16" t="str">
        <f t="shared" si="476"/>
        <v>1102</v>
      </c>
      <c r="AN838" s="16" t="str">
        <f t="shared" si="477"/>
        <v/>
      </c>
      <c r="AO838" s="16" t="str">
        <f t="shared" si="478"/>
        <v/>
      </c>
      <c r="AP838" s="16" t="str">
        <f t="shared" si="479"/>
        <v/>
      </c>
      <c r="AQ838" s="226"/>
      <c r="AR838" s="16" t="str">
        <f t="shared" si="480"/>
        <v>P82SSL1102</v>
      </c>
      <c r="AS838" s="16" t="str">
        <f t="shared" si="481"/>
        <v>ok</v>
      </c>
      <c r="AW838" s="16" t="str">
        <f t="shared" si="465"/>
        <v/>
      </c>
      <c r="AX838" s="16" t="str">
        <f t="shared" si="466"/>
        <v/>
      </c>
      <c r="AY838" s="16">
        <f t="shared" si="482"/>
        <v>0</v>
      </c>
    </row>
    <row r="839" spans="1:51" ht="15" customHeight="1" x14ac:dyDescent="0.2">
      <c r="A839" s="16" t="str">
        <f t="shared" si="473"/>
        <v>ID-S01AP1030-00837</v>
      </c>
      <c r="B839" s="17">
        <v>837</v>
      </c>
      <c r="C839" s="17"/>
      <c r="D839" s="18" t="s">
        <v>1817</v>
      </c>
      <c r="E839" s="19" t="s">
        <v>1818</v>
      </c>
      <c r="F839" s="20"/>
      <c r="G839" s="21" t="s">
        <v>27</v>
      </c>
      <c r="H839" s="22" t="s">
        <v>28</v>
      </c>
      <c r="I839" s="23" t="s">
        <v>1633</v>
      </c>
      <c r="J839" s="22" t="s">
        <v>1737</v>
      </c>
      <c r="K839" s="22"/>
      <c r="L839" s="22" t="s">
        <v>31</v>
      </c>
      <c r="M839" s="23"/>
      <c r="N839" s="24"/>
      <c r="O839" s="63"/>
      <c r="P839" s="63"/>
      <c r="Q839" s="25" t="s">
        <v>42</v>
      </c>
      <c r="R839" s="26" t="s">
        <v>43</v>
      </c>
      <c r="S839" s="26" t="s">
        <v>51</v>
      </c>
      <c r="T839" s="26" t="s">
        <v>45</v>
      </c>
      <c r="U839" s="26" t="s">
        <v>46</v>
      </c>
      <c r="V839" s="34">
        <v>0</v>
      </c>
      <c r="W839" s="31"/>
      <c r="X839" s="22">
        <v>12</v>
      </c>
      <c r="Y839" s="152"/>
      <c r="Z839" s="139" t="s">
        <v>2925</v>
      </c>
      <c r="AA839" s="155">
        <f>COUNTIF($Z$1:Z839,Z839)</f>
        <v>19</v>
      </c>
      <c r="AB839" s="83">
        <f t="shared" si="483"/>
        <v>25</v>
      </c>
      <c r="AC839" s="122" t="str">
        <f>VLOOKUP(Z839,'module list'!A:B,2,0)</f>
        <v>DI</v>
      </c>
      <c r="AD839" s="122"/>
      <c r="AE839" s="32"/>
      <c r="AF839" s="33" t="s">
        <v>37</v>
      </c>
      <c r="AG839" s="16" t="str">
        <f t="shared" si="474"/>
        <v>12.1.6</v>
      </c>
      <c r="AH839" s="222" t="str">
        <f t="shared" si="472"/>
        <v>L SSL1154 dust conveyor SW1154</v>
      </c>
      <c r="AI839" s="224"/>
      <c r="AJ839" s="16" t="str">
        <f t="shared" si="467"/>
        <v>L</v>
      </c>
      <c r="AK839" s="16" t="str">
        <f t="shared" si="475"/>
        <v>P82</v>
      </c>
      <c r="AL839" s="16" t="str">
        <f t="shared" si="463"/>
        <v>SSL</v>
      </c>
      <c r="AM839" s="16" t="str">
        <f t="shared" si="476"/>
        <v>1154</v>
      </c>
      <c r="AN839" s="16" t="str">
        <f t="shared" si="477"/>
        <v/>
      </c>
      <c r="AO839" s="16" t="str">
        <f t="shared" si="478"/>
        <v/>
      </c>
      <c r="AP839" s="16" t="str">
        <f t="shared" si="479"/>
        <v/>
      </c>
      <c r="AQ839" s="226"/>
      <c r="AR839" s="16" t="str">
        <f t="shared" si="480"/>
        <v>P82SSL1154</v>
      </c>
      <c r="AS839" s="16" t="str">
        <f t="shared" si="481"/>
        <v>ok</v>
      </c>
      <c r="AW839" s="16" t="str">
        <f t="shared" si="465"/>
        <v/>
      </c>
      <c r="AX839" s="16" t="str">
        <f t="shared" si="466"/>
        <v/>
      </c>
      <c r="AY839" s="16">
        <f t="shared" si="482"/>
        <v>0</v>
      </c>
    </row>
    <row r="840" spans="1:51" ht="15" customHeight="1" x14ac:dyDescent="0.2">
      <c r="A840" s="16" t="str">
        <f t="shared" si="473"/>
        <v>ID-S01AP1030-00838</v>
      </c>
      <c r="B840" s="17">
        <v>838</v>
      </c>
      <c r="C840" s="17"/>
      <c r="D840" s="18" t="s">
        <v>1819</v>
      </c>
      <c r="E840" s="19" t="s">
        <v>1820</v>
      </c>
      <c r="F840" s="20"/>
      <c r="G840" s="21" t="s">
        <v>27</v>
      </c>
      <c r="H840" s="22" t="s">
        <v>28</v>
      </c>
      <c r="I840" s="23" t="s">
        <v>1633</v>
      </c>
      <c r="J840" s="22" t="s">
        <v>41</v>
      </c>
      <c r="K840" s="22"/>
      <c r="L840" s="22" t="s">
        <v>31</v>
      </c>
      <c r="M840" s="23"/>
      <c r="N840" s="24"/>
      <c r="O840" s="63"/>
      <c r="P840" s="63"/>
      <c r="Q840" s="25" t="s">
        <v>42</v>
      </c>
      <c r="R840" s="26" t="s">
        <v>43</v>
      </c>
      <c r="S840" s="26" t="s">
        <v>44</v>
      </c>
      <c r="T840" s="26" t="s">
        <v>45</v>
      </c>
      <c r="U840" s="26" t="s">
        <v>46</v>
      </c>
      <c r="V840" s="34">
        <v>0</v>
      </c>
      <c r="W840" s="31"/>
      <c r="X840" s="22">
        <v>12</v>
      </c>
      <c r="Y840" s="152"/>
      <c r="Z840" s="139" t="s">
        <v>2930</v>
      </c>
      <c r="AA840" s="155">
        <f>COUNTIF($Z$1:Z840,Z840)</f>
        <v>22</v>
      </c>
      <c r="AB840" s="83">
        <f t="shared" si="483"/>
        <v>24</v>
      </c>
      <c r="AC840" s="122" t="str">
        <f>VLOOKUP(Z840,'module list'!A:B,2,0)</f>
        <v>DI</v>
      </c>
      <c r="AD840" s="122"/>
      <c r="AE840" s="32"/>
      <c r="AF840" s="33" t="s">
        <v>37</v>
      </c>
      <c r="AG840" s="16" t="str">
        <f t="shared" si="474"/>
        <v>12.1.3</v>
      </c>
      <c r="AH840" s="222" t="str">
        <f t="shared" si="472"/>
        <v>conv. SW1154 extract. dust - in remote</v>
      </c>
      <c r="AI840" s="224"/>
      <c r="AJ840" s="16" t="str">
        <f t="shared" si="467"/>
        <v>conv.</v>
      </c>
      <c r="AK840" s="16" t="str">
        <f t="shared" si="475"/>
        <v>P82</v>
      </c>
      <c r="AL840" s="16" t="str">
        <f t="shared" ref="AL840:AL847" si="484">MID(D840,4,2)</f>
        <v>SW</v>
      </c>
      <c r="AM840" s="16" t="str">
        <f t="shared" si="476"/>
        <v>1154</v>
      </c>
      <c r="AO840" s="16" t="str">
        <f t="shared" si="478"/>
        <v>_</v>
      </c>
      <c r="AP840" s="16">
        <f t="shared" si="479"/>
        <v>10</v>
      </c>
      <c r="AQ840" s="16" t="str">
        <f t="shared" ref="AQ840:AQ847" si="485">RIGHT(D840,LEN(D840)-FIND("_",D840))</f>
        <v>YLRE</v>
      </c>
      <c r="AR840" s="16" t="str">
        <f t="shared" si="480"/>
        <v>P82SW1154_YLRE</v>
      </c>
      <c r="AS840" s="16" t="str">
        <f t="shared" si="481"/>
        <v>ok</v>
      </c>
      <c r="AW840" s="16" t="str">
        <f t="shared" si="465"/>
        <v/>
      </c>
      <c r="AX840" s="16" t="str">
        <f t="shared" si="466"/>
        <v/>
      </c>
      <c r="AY840" s="16">
        <f t="shared" si="482"/>
        <v>0</v>
      </c>
    </row>
    <row r="841" spans="1:51" ht="15" customHeight="1" x14ac:dyDescent="0.2">
      <c r="A841" s="16" t="str">
        <f t="shared" si="473"/>
        <v>ID-S01AP1030-00839</v>
      </c>
      <c r="B841" s="17">
        <v>839</v>
      </c>
      <c r="C841" s="17"/>
      <c r="D841" s="18" t="s">
        <v>1821</v>
      </c>
      <c r="E841" s="19" t="s">
        <v>1822</v>
      </c>
      <c r="F841" s="20"/>
      <c r="G841" s="21" t="s">
        <v>27</v>
      </c>
      <c r="H841" s="22" t="s">
        <v>28</v>
      </c>
      <c r="I841" s="23" t="s">
        <v>1633</v>
      </c>
      <c r="J841" s="22" t="s">
        <v>41</v>
      </c>
      <c r="K841" s="22"/>
      <c r="L841" s="22" t="s">
        <v>31</v>
      </c>
      <c r="M841" s="23"/>
      <c r="N841" s="24"/>
      <c r="O841" s="63"/>
      <c r="P841" s="63"/>
      <c r="Q841" s="25" t="s">
        <v>42</v>
      </c>
      <c r="R841" s="26" t="s">
        <v>43</v>
      </c>
      <c r="S841" s="26" t="s">
        <v>44</v>
      </c>
      <c r="T841" s="26" t="s">
        <v>45</v>
      </c>
      <c r="U841" s="26" t="s">
        <v>46</v>
      </c>
      <c r="V841" s="34">
        <v>0</v>
      </c>
      <c r="W841" s="31"/>
      <c r="X841" s="22">
        <v>12</v>
      </c>
      <c r="Y841" s="152"/>
      <c r="Z841" s="139" t="s">
        <v>2930</v>
      </c>
      <c r="AA841" s="155">
        <f>COUNTIF($Z$1:Z841,Z841)</f>
        <v>23</v>
      </c>
      <c r="AB841" s="83">
        <f t="shared" si="483"/>
        <v>24</v>
      </c>
      <c r="AC841" s="122" t="str">
        <f>VLOOKUP(Z841,'module list'!A:B,2,0)</f>
        <v>DI</v>
      </c>
      <c r="AD841" s="122"/>
      <c r="AE841" s="32"/>
      <c r="AF841" s="33" t="s">
        <v>37</v>
      </c>
      <c r="AG841" s="16" t="str">
        <f t="shared" si="474"/>
        <v>12.1.3</v>
      </c>
      <c r="AH841" s="222" t="str">
        <f t="shared" si="472"/>
        <v>conv. SW1154 extract. dust - in running</v>
      </c>
      <c r="AI841" s="224"/>
      <c r="AJ841" s="16" t="str">
        <f t="shared" si="467"/>
        <v>conv.</v>
      </c>
      <c r="AK841" s="16" t="str">
        <f t="shared" si="475"/>
        <v>P82</v>
      </c>
      <c r="AL841" s="16" t="str">
        <f t="shared" si="484"/>
        <v>SW</v>
      </c>
      <c r="AM841" s="16" t="str">
        <f t="shared" si="476"/>
        <v>1154</v>
      </c>
      <c r="AO841" s="16" t="str">
        <f t="shared" si="478"/>
        <v>_</v>
      </c>
      <c r="AP841" s="16">
        <f t="shared" si="479"/>
        <v>10</v>
      </c>
      <c r="AQ841" s="16" t="str">
        <f t="shared" si="485"/>
        <v>YLH</v>
      </c>
      <c r="AR841" s="16" t="str">
        <f t="shared" si="480"/>
        <v>P82SW1154_YLH</v>
      </c>
      <c r="AS841" s="16" t="str">
        <f t="shared" si="481"/>
        <v>ok</v>
      </c>
      <c r="AW841" s="16" t="str">
        <f t="shared" si="465"/>
        <v/>
      </c>
      <c r="AX841" s="16" t="str">
        <f t="shared" si="466"/>
        <v/>
      </c>
      <c r="AY841" s="16">
        <f t="shared" si="482"/>
        <v>0</v>
      </c>
    </row>
    <row r="842" spans="1:51" ht="15" customHeight="1" x14ac:dyDescent="0.2">
      <c r="A842" s="16" t="str">
        <f t="shared" si="473"/>
        <v>ID-S01AP1030-00840</v>
      </c>
      <c r="B842" s="17">
        <v>840</v>
      </c>
      <c r="C842" s="17"/>
      <c r="D842" s="18" t="s">
        <v>1823</v>
      </c>
      <c r="E842" s="19" t="s">
        <v>1824</v>
      </c>
      <c r="F842" s="20"/>
      <c r="G842" s="21" t="s">
        <v>27</v>
      </c>
      <c r="H842" s="22" t="s">
        <v>28</v>
      </c>
      <c r="I842" s="23" t="s">
        <v>1633</v>
      </c>
      <c r="J842" s="22" t="s">
        <v>41</v>
      </c>
      <c r="K842" s="22"/>
      <c r="L842" s="22" t="s">
        <v>31</v>
      </c>
      <c r="M842" s="23"/>
      <c r="N842" s="24"/>
      <c r="O842" s="63"/>
      <c r="P842" s="63"/>
      <c r="Q842" s="25" t="s">
        <v>42</v>
      </c>
      <c r="R842" s="26" t="s">
        <v>43</v>
      </c>
      <c r="S842" s="26" t="s">
        <v>51</v>
      </c>
      <c r="T842" s="26" t="s">
        <v>45</v>
      </c>
      <c r="U842" s="26" t="s">
        <v>46</v>
      </c>
      <c r="V842" s="34">
        <v>0</v>
      </c>
      <c r="W842" s="31"/>
      <c r="X842" s="22">
        <v>12</v>
      </c>
      <c r="Y842" s="152"/>
      <c r="Z842" s="139" t="s">
        <v>2930</v>
      </c>
      <c r="AA842" s="155">
        <f>COUNTIF($Z$1:Z842,Z842)</f>
        <v>24</v>
      </c>
      <c r="AB842" s="83">
        <f t="shared" si="483"/>
        <v>24</v>
      </c>
      <c r="AC842" s="122" t="str">
        <f>VLOOKUP(Z842,'module list'!A:B,2,0)</f>
        <v>DI</v>
      </c>
      <c r="AD842" s="122"/>
      <c r="AE842" s="32"/>
      <c r="AF842" s="33" t="s">
        <v>37</v>
      </c>
      <c r="AG842" s="16" t="str">
        <f t="shared" si="474"/>
        <v>12.1.3</v>
      </c>
      <c r="AH842" s="222" t="str">
        <f t="shared" si="472"/>
        <v>conv. SW1154 extract. dust - supply fault</v>
      </c>
      <c r="AI842" s="224"/>
      <c r="AJ842" s="16" t="str">
        <f t="shared" si="467"/>
        <v>conv.</v>
      </c>
      <c r="AK842" s="16" t="str">
        <f t="shared" si="475"/>
        <v>P82</v>
      </c>
      <c r="AL842" s="16" t="str">
        <f t="shared" si="484"/>
        <v>SW</v>
      </c>
      <c r="AM842" s="16" t="str">
        <f t="shared" si="476"/>
        <v>1154</v>
      </c>
      <c r="AO842" s="16" t="str">
        <f t="shared" si="478"/>
        <v>_</v>
      </c>
      <c r="AP842" s="16">
        <f t="shared" si="479"/>
        <v>10</v>
      </c>
      <c r="AQ842" s="16" t="str">
        <f t="shared" si="485"/>
        <v>YSG</v>
      </c>
      <c r="AR842" s="16" t="str">
        <f t="shared" si="480"/>
        <v>P82SW1154_YSG</v>
      </c>
      <c r="AS842" s="16" t="str">
        <f t="shared" si="481"/>
        <v>ok</v>
      </c>
      <c r="AW842" s="16" t="str">
        <f t="shared" si="465"/>
        <v/>
      </c>
      <c r="AX842" s="16" t="str">
        <f t="shared" si="466"/>
        <v/>
      </c>
      <c r="AY842" s="16">
        <f t="shared" si="482"/>
        <v>0</v>
      </c>
    </row>
    <row r="843" spans="1:51" ht="15" customHeight="1" x14ac:dyDescent="0.2">
      <c r="A843" s="16" t="str">
        <f t="shared" si="473"/>
        <v>ID-S01AP1030-00841</v>
      </c>
      <c r="B843" s="17">
        <v>841</v>
      </c>
      <c r="C843" s="17"/>
      <c r="D843" s="18" t="s">
        <v>1825</v>
      </c>
      <c r="E843" s="19" t="s">
        <v>1826</v>
      </c>
      <c r="F843" s="20"/>
      <c r="G843" s="21" t="s">
        <v>27</v>
      </c>
      <c r="H843" s="22" t="s">
        <v>28</v>
      </c>
      <c r="I843" s="23" t="s">
        <v>1633</v>
      </c>
      <c r="J843" s="22" t="s">
        <v>41</v>
      </c>
      <c r="K843" s="22"/>
      <c r="L843" s="22" t="s">
        <v>31</v>
      </c>
      <c r="M843" s="23"/>
      <c r="N843" s="24"/>
      <c r="O843" s="63"/>
      <c r="P843" s="63"/>
      <c r="Q843" s="25" t="s">
        <v>54</v>
      </c>
      <c r="R843" s="26" t="s">
        <v>55</v>
      </c>
      <c r="S843" s="26" t="s">
        <v>44</v>
      </c>
      <c r="T843" s="26" t="s">
        <v>56</v>
      </c>
      <c r="U843" s="26" t="s">
        <v>57</v>
      </c>
      <c r="V843" s="34">
        <v>0</v>
      </c>
      <c r="W843" s="31"/>
      <c r="X843" s="22">
        <v>12</v>
      </c>
      <c r="Y843" s="152"/>
      <c r="Z843" s="139" t="s">
        <v>2946</v>
      </c>
      <c r="AA843" s="155">
        <f>COUNTIF($Z$1:Z843,Z843)</f>
        <v>24</v>
      </c>
      <c r="AB843" s="83">
        <f t="shared" si="483"/>
        <v>24</v>
      </c>
      <c r="AC843" s="122" t="str">
        <f>VLOOKUP(Z843,'module list'!A:B,2,0)</f>
        <v>DO</v>
      </c>
      <c r="AD843" s="122"/>
      <c r="AE843" s="32"/>
      <c r="AF843" s="33" t="s">
        <v>37</v>
      </c>
      <c r="AG843" s="16" t="str">
        <f t="shared" si="474"/>
        <v>12.1.3</v>
      </c>
      <c r="AH843" s="222" t="str">
        <f t="shared" si="472"/>
        <v>conv. SW1154 extract. dust - start/stop</v>
      </c>
      <c r="AI843" s="224"/>
      <c r="AJ843" s="16" t="str">
        <f t="shared" si="467"/>
        <v>conv.</v>
      </c>
      <c r="AK843" s="16" t="str">
        <f t="shared" si="475"/>
        <v>P82</v>
      </c>
      <c r="AL843" s="16" t="str">
        <f t="shared" si="484"/>
        <v>SW</v>
      </c>
      <c r="AM843" s="16" t="str">
        <f t="shared" si="476"/>
        <v>1154</v>
      </c>
      <c r="AO843" s="16" t="str">
        <f t="shared" si="478"/>
        <v>_</v>
      </c>
      <c r="AP843" s="16">
        <f t="shared" si="479"/>
        <v>10</v>
      </c>
      <c r="AQ843" s="16" t="str">
        <f t="shared" si="485"/>
        <v>HSH</v>
      </c>
      <c r="AR843" s="16" t="str">
        <f t="shared" si="480"/>
        <v>P82SW1154_HSH</v>
      </c>
      <c r="AS843" s="16" t="str">
        <f t="shared" si="481"/>
        <v>ok</v>
      </c>
      <c r="AW843" s="16" t="str">
        <f t="shared" si="465"/>
        <v/>
      </c>
      <c r="AX843" s="16" t="str">
        <f t="shared" si="466"/>
        <v/>
      </c>
      <c r="AY843" s="16">
        <f t="shared" si="482"/>
        <v>0</v>
      </c>
    </row>
    <row r="844" spans="1:51" ht="15" hidden="1" customHeight="1" x14ac:dyDescent="0.2">
      <c r="A844" s="16" t="str">
        <f t="shared" si="473"/>
        <v>ID-S01AP1030-00842</v>
      </c>
      <c r="B844" s="17">
        <v>842</v>
      </c>
      <c r="C844" s="17"/>
      <c r="D844" s="45" t="s">
        <v>1744</v>
      </c>
      <c r="E844" s="45" t="s">
        <v>1745</v>
      </c>
      <c r="F844" s="46"/>
      <c r="G844" s="21">
        <v>1</v>
      </c>
      <c r="H844" s="37" t="s">
        <v>28</v>
      </c>
      <c r="I844" s="36" t="s">
        <v>1633</v>
      </c>
      <c r="J844" s="37"/>
      <c r="K844" s="37"/>
      <c r="L844" s="22" t="s">
        <v>31</v>
      </c>
      <c r="M844" s="36"/>
      <c r="N844" s="38"/>
      <c r="O844" s="86"/>
      <c r="P844" s="86"/>
      <c r="Q844" s="39" t="s">
        <v>42</v>
      </c>
      <c r="R844" s="40" t="s">
        <v>43</v>
      </c>
      <c r="S844" s="40" t="s">
        <v>44</v>
      </c>
      <c r="T844" s="40" t="s">
        <v>45</v>
      </c>
      <c r="U844" s="40" t="s">
        <v>46</v>
      </c>
      <c r="V844" s="42">
        <v>0</v>
      </c>
      <c r="W844" s="31"/>
      <c r="X844" s="22"/>
      <c r="Y844" s="152"/>
      <c r="Z844" s="159"/>
      <c r="AA844" s="155">
        <f>COUNTIF($Z$1:Z844,Z844)</f>
        <v>0</v>
      </c>
      <c r="AB844" s="83">
        <f t="shared" si="483"/>
        <v>0</v>
      </c>
      <c r="AC844" s="122" t="e">
        <f>VLOOKUP(Z844,'module list'!A:B,2,0)</f>
        <v>#N/A</v>
      </c>
      <c r="AD844" s="122"/>
      <c r="AE844" s="44" t="s">
        <v>172</v>
      </c>
      <c r="AF844" s="33" t="s">
        <v>37</v>
      </c>
      <c r="AG844" s="16" t="str">
        <f t="shared" si="474"/>
        <v/>
      </c>
      <c r="AH844" s="222" t="str">
        <f t="shared" si="472"/>
        <v>LB1156 dust silos SL1150 - in remote</v>
      </c>
      <c r="AI844" s="224"/>
      <c r="AJ844" s="16" t="str">
        <f t="shared" si="467"/>
        <v>LB1156</v>
      </c>
      <c r="AK844" s="16" t="str">
        <f t="shared" si="475"/>
        <v>P82</v>
      </c>
      <c r="AL844" s="16" t="str">
        <f t="shared" si="484"/>
        <v>LB</v>
      </c>
      <c r="AM844" s="16" t="str">
        <f t="shared" si="476"/>
        <v>1156</v>
      </c>
      <c r="AO844" s="16" t="str">
        <f t="shared" si="478"/>
        <v>_</v>
      </c>
      <c r="AP844" s="16">
        <f t="shared" si="479"/>
        <v>10</v>
      </c>
      <c r="AQ844" s="16" t="str">
        <f t="shared" si="485"/>
        <v>YLRE</v>
      </c>
      <c r="AR844" s="16" t="str">
        <f t="shared" si="480"/>
        <v>P82LB1156_YLRE</v>
      </c>
      <c r="AS844" s="16" t="str">
        <f t="shared" si="481"/>
        <v>ok</v>
      </c>
      <c r="AW844" s="16" t="str">
        <f t="shared" si="456"/>
        <v/>
      </c>
      <c r="AX844" s="16" t="str">
        <f t="shared" ref="AX836:AX899" si="486">IFERROR(IF(FIND("AI",AC844,1),U844,""),"")</f>
        <v/>
      </c>
      <c r="AY844" s="16">
        <f t="shared" si="482"/>
        <v>0</v>
      </c>
    </row>
    <row r="845" spans="1:51" ht="15" hidden="1" customHeight="1" x14ac:dyDescent="0.2">
      <c r="A845" s="16" t="str">
        <f t="shared" si="473"/>
        <v>ID-S01AP1030-00843</v>
      </c>
      <c r="B845" s="17">
        <v>843</v>
      </c>
      <c r="C845" s="17"/>
      <c r="D845" s="45" t="s">
        <v>1746</v>
      </c>
      <c r="E845" s="45" t="s">
        <v>1747</v>
      </c>
      <c r="F845" s="46"/>
      <c r="G845" s="21">
        <v>1</v>
      </c>
      <c r="H845" s="37" t="s">
        <v>28</v>
      </c>
      <c r="I845" s="36" t="s">
        <v>1633</v>
      </c>
      <c r="J845" s="37"/>
      <c r="K845" s="37"/>
      <c r="L845" s="22" t="s">
        <v>31</v>
      </c>
      <c r="M845" s="36"/>
      <c r="N845" s="38"/>
      <c r="O845" s="86"/>
      <c r="P845" s="86"/>
      <c r="Q845" s="39" t="s">
        <v>42</v>
      </c>
      <c r="R845" s="40" t="s">
        <v>43</v>
      </c>
      <c r="S845" s="40" t="s">
        <v>44</v>
      </c>
      <c r="T845" s="40" t="s">
        <v>45</v>
      </c>
      <c r="U845" s="40" t="s">
        <v>46</v>
      </c>
      <c r="V845" s="42">
        <v>0</v>
      </c>
      <c r="W845" s="31"/>
      <c r="X845" s="22"/>
      <c r="Y845" s="152"/>
      <c r="Z845" s="159"/>
      <c r="AA845" s="155">
        <f>COUNTIF($Z$1:Z845,Z845)</f>
        <v>0</v>
      </c>
      <c r="AB845" s="83">
        <f t="shared" si="483"/>
        <v>0</v>
      </c>
      <c r="AC845" s="122" t="e">
        <f>VLOOKUP(Z845,'module list'!A:B,2,0)</f>
        <v>#N/A</v>
      </c>
      <c r="AD845" s="122"/>
      <c r="AE845" s="44" t="s">
        <v>172</v>
      </c>
      <c r="AF845" s="33" t="s">
        <v>37</v>
      </c>
      <c r="AG845" s="16" t="str">
        <f t="shared" si="474"/>
        <v/>
      </c>
      <c r="AH845" s="222" t="str">
        <f t="shared" si="472"/>
        <v>LB1156 dust silos SL1150 - in running</v>
      </c>
      <c r="AI845" s="224"/>
      <c r="AJ845" s="16" t="str">
        <f t="shared" si="467"/>
        <v>LB1156</v>
      </c>
      <c r="AK845" s="16" t="str">
        <f t="shared" si="475"/>
        <v>P82</v>
      </c>
      <c r="AL845" s="16" t="str">
        <f t="shared" si="484"/>
        <v>LB</v>
      </c>
      <c r="AM845" s="16" t="str">
        <f t="shared" si="476"/>
        <v>1156</v>
      </c>
      <c r="AO845" s="16" t="str">
        <f t="shared" si="478"/>
        <v>_</v>
      </c>
      <c r="AP845" s="16">
        <f t="shared" si="479"/>
        <v>10</v>
      </c>
      <c r="AQ845" s="16" t="str">
        <f t="shared" si="485"/>
        <v>YLH</v>
      </c>
      <c r="AR845" s="16" t="str">
        <f t="shared" si="480"/>
        <v>P82LB1156_YLH</v>
      </c>
      <c r="AS845" s="16" t="str">
        <f t="shared" si="481"/>
        <v>ok</v>
      </c>
      <c r="AW845" s="16" t="str">
        <f t="shared" si="456"/>
        <v/>
      </c>
      <c r="AX845" s="16" t="str">
        <f t="shared" si="486"/>
        <v/>
      </c>
      <c r="AY845" s="16">
        <f t="shared" si="482"/>
        <v>0</v>
      </c>
    </row>
    <row r="846" spans="1:51" ht="15" hidden="1" customHeight="1" x14ac:dyDescent="0.2">
      <c r="A846" s="16" t="str">
        <f t="shared" si="473"/>
        <v>ID-S01AP1030-00844</v>
      </c>
      <c r="B846" s="17">
        <v>844</v>
      </c>
      <c r="C846" s="17"/>
      <c r="D846" s="45" t="s">
        <v>1748</v>
      </c>
      <c r="E846" s="45" t="s">
        <v>1749</v>
      </c>
      <c r="F846" s="46"/>
      <c r="G846" s="21">
        <v>1</v>
      </c>
      <c r="H846" s="37" t="s">
        <v>28</v>
      </c>
      <c r="I846" s="36" t="s">
        <v>1633</v>
      </c>
      <c r="J846" s="37"/>
      <c r="K846" s="37"/>
      <c r="L846" s="22" t="s">
        <v>31</v>
      </c>
      <c r="M846" s="36"/>
      <c r="N846" s="38"/>
      <c r="O846" s="86"/>
      <c r="P846" s="86"/>
      <c r="Q846" s="39" t="s">
        <v>42</v>
      </c>
      <c r="R846" s="40" t="s">
        <v>43</v>
      </c>
      <c r="S846" s="40" t="s">
        <v>51</v>
      </c>
      <c r="T846" s="40" t="s">
        <v>45</v>
      </c>
      <c r="U846" s="40" t="s">
        <v>46</v>
      </c>
      <c r="V846" s="42">
        <v>0</v>
      </c>
      <c r="W846" s="31"/>
      <c r="X846" s="22"/>
      <c r="Y846" s="152"/>
      <c r="Z846" s="159"/>
      <c r="AA846" s="155">
        <f>COUNTIF($Z$1:Z846,Z846)</f>
        <v>0</v>
      </c>
      <c r="AB846" s="83">
        <f t="shared" si="483"/>
        <v>0</v>
      </c>
      <c r="AC846" s="122" t="e">
        <f>VLOOKUP(Z846,'module list'!A:B,2,0)</f>
        <v>#N/A</v>
      </c>
      <c r="AD846" s="122"/>
      <c r="AE846" s="44" t="s">
        <v>172</v>
      </c>
      <c r="AF846" s="33" t="s">
        <v>37</v>
      </c>
      <c r="AG846" s="16" t="str">
        <f t="shared" si="474"/>
        <v/>
      </c>
      <c r="AH846" s="222" t="str">
        <f t="shared" si="472"/>
        <v>LB1156 dust silos SL1150 - supply fault</v>
      </c>
      <c r="AI846" s="224"/>
      <c r="AJ846" s="16" t="str">
        <f t="shared" si="467"/>
        <v>LB1156</v>
      </c>
      <c r="AK846" s="16" t="str">
        <f t="shared" si="475"/>
        <v>P82</v>
      </c>
      <c r="AL846" s="16" t="str">
        <f t="shared" si="484"/>
        <v>LB</v>
      </c>
      <c r="AM846" s="16" t="str">
        <f t="shared" si="476"/>
        <v>1156</v>
      </c>
      <c r="AO846" s="16" t="str">
        <f t="shared" si="478"/>
        <v>_</v>
      </c>
      <c r="AP846" s="16">
        <f t="shared" si="479"/>
        <v>10</v>
      </c>
      <c r="AQ846" s="16" t="str">
        <f t="shared" si="485"/>
        <v>YSG</v>
      </c>
      <c r="AR846" s="16" t="str">
        <f t="shared" si="480"/>
        <v>P82LB1156_YSG</v>
      </c>
      <c r="AS846" s="16" t="str">
        <f t="shared" si="481"/>
        <v>ok</v>
      </c>
      <c r="AW846" s="16" t="str">
        <f t="shared" si="456"/>
        <v/>
      </c>
      <c r="AX846" s="16" t="str">
        <f t="shared" si="486"/>
        <v/>
      </c>
      <c r="AY846" s="16">
        <f t="shared" si="482"/>
        <v>0</v>
      </c>
    </row>
    <row r="847" spans="1:51" ht="15" hidden="1" customHeight="1" x14ac:dyDescent="0.2">
      <c r="A847" s="16" t="str">
        <f t="shared" si="473"/>
        <v>ID-S01AP1030-00845</v>
      </c>
      <c r="B847" s="17">
        <v>845</v>
      </c>
      <c r="C847" s="17"/>
      <c r="D847" s="45" t="s">
        <v>1750</v>
      </c>
      <c r="E847" s="45" t="s">
        <v>1751</v>
      </c>
      <c r="F847" s="46"/>
      <c r="G847" s="21">
        <v>1</v>
      </c>
      <c r="H847" s="37" t="s">
        <v>28</v>
      </c>
      <c r="I847" s="36" t="s">
        <v>1633</v>
      </c>
      <c r="J847" s="37"/>
      <c r="K847" s="37"/>
      <c r="L847" s="22" t="s">
        <v>31</v>
      </c>
      <c r="M847" s="36"/>
      <c r="N847" s="38"/>
      <c r="O847" s="86"/>
      <c r="P847" s="86"/>
      <c r="Q847" s="39" t="s">
        <v>54</v>
      </c>
      <c r="R847" s="40" t="s">
        <v>55</v>
      </c>
      <c r="S847" s="40" t="s">
        <v>44</v>
      </c>
      <c r="T847" s="40" t="s">
        <v>56</v>
      </c>
      <c r="U847" s="40" t="s">
        <v>57</v>
      </c>
      <c r="V847" s="42">
        <v>0</v>
      </c>
      <c r="W847" s="31"/>
      <c r="X847" s="22"/>
      <c r="Y847" s="152"/>
      <c r="Z847" s="159"/>
      <c r="AA847" s="155">
        <f>COUNTIF($Z$1:Z847,Z847)</f>
        <v>0</v>
      </c>
      <c r="AB847" s="83">
        <f t="shared" si="483"/>
        <v>0</v>
      </c>
      <c r="AC847" s="122" t="e">
        <f>VLOOKUP(Z847,'module list'!A:B,2,0)</f>
        <v>#N/A</v>
      </c>
      <c r="AD847" s="122"/>
      <c r="AE847" s="44" t="s">
        <v>172</v>
      </c>
      <c r="AF847" s="33" t="s">
        <v>37</v>
      </c>
      <c r="AG847" s="16" t="str">
        <f t="shared" si="474"/>
        <v/>
      </c>
      <c r="AH847" s="222" t="str">
        <f t="shared" si="472"/>
        <v>LB1156 dust silos SL1150 - start/stop</v>
      </c>
      <c r="AI847" s="224"/>
      <c r="AJ847" s="16" t="str">
        <f t="shared" si="467"/>
        <v>LB1156</v>
      </c>
      <c r="AK847" s="16" t="str">
        <f t="shared" si="475"/>
        <v>P82</v>
      </c>
      <c r="AL847" s="16" t="str">
        <f t="shared" si="484"/>
        <v>LB</v>
      </c>
      <c r="AM847" s="16" t="str">
        <f t="shared" si="476"/>
        <v>1156</v>
      </c>
      <c r="AO847" s="16" t="str">
        <f t="shared" si="478"/>
        <v>_</v>
      </c>
      <c r="AP847" s="16">
        <f t="shared" si="479"/>
        <v>10</v>
      </c>
      <c r="AQ847" s="16" t="str">
        <f t="shared" si="485"/>
        <v>HSH</v>
      </c>
      <c r="AR847" s="16" t="str">
        <f t="shared" si="480"/>
        <v>P82LB1156_HSH</v>
      </c>
      <c r="AS847" s="16" t="str">
        <f t="shared" si="481"/>
        <v>ok</v>
      </c>
      <c r="AW847" s="16" t="str">
        <f t="shared" si="456"/>
        <v/>
      </c>
      <c r="AX847" s="16" t="str">
        <f t="shared" si="486"/>
        <v/>
      </c>
      <c r="AY847" s="16">
        <f t="shared" si="482"/>
        <v>0</v>
      </c>
    </row>
    <row r="848" spans="1:51" ht="15" customHeight="1" x14ac:dyDescent="0.2">
      <c r="A848" s="16" t="str">
        <f t="shared" si="473"/>
        <v>ID-S01AP1030-00846</v>
      </c>
      <c r="B848" s="17">
        <v>846</v>
      </c>
      <c r="C848" s="17"/>
      <c r="D848" s="18" t="s">
        <v>1827</v>
      </c>
      <c r="E848" s="19" t="s">
        <v>1828</v>
      </c>
      <c r="F848" s="20"/>
      <c r="G848" s="21" t="s">
        <v>27</v>
      </c>
      <c r="H848" s="22" t="s">
        <v>28</v>
      </c>
      <c r="I848" s="23" t="s">
        <v>1633</v>
      </c>
      <c r="J848" s="22" t="s">
        <v>1081</v>
      </c>
      <c r="K848" s="22"/>
      <c r="L848" s="22" t="s">
        <v>31</v>
      </c>
      <c r="M848" s="23"/>
      <c r="N848" s="24"/>
      <c r="O848" s="63"/>
      <c r="P848" s="63"/>
      <c r="Q848" s="25" t="s">
        <v>42</v>
      </c>
      <c r="R848" s="26" t="s">
        <v>43</v>
      </c>
      <c r="S848" s="26" t="s">
        <v>51</v>
      </c>
      <c r="T848" s="26" t="s">
        <v>45</v>
      </c>
      <c r="U848" s="26" t="s">
        <v>46</v>
      </c>
      <c r="V848" s="34">
        <v>0</v>
      </c>
      <c r="W848" s="31"/>
      <c r="X848" s="22">
        <v>12</v>
      </c>
      <c r="Y848" s="152"/>
      <c r="Z848" s="139" t="s">
        <v>2925</v>
      </c>
      <c r="AA848" s="155">
        <f>COUNTIF($Z$1:Z848,Z848)</f>
        <v>20</v>
      </c>
      <c r="AB848" s="83">
        <f t="shared" si="483"/>
        <v>25</v>
      </c>
      <c r="AC848" s="122" t="str">
        <f>VLOOKUP(Z848,'module list'!A:B,2,0)</f>
        <v>DI</v>
      </c>
      <c r="AD848" s="122"/>
      <c r="AE848" s="32"/>
      <c r="AF848" s="33" t="s">
        <v>37</v>
      </c>
      <c r="AG848" s="16" t="str">
        <f t="shared" si="474"/>
        <v>12.1.6</v>
      </c>
      <c r="AH848" s="222" t="str">
        <f t="shared" si="472"/>
        <v>H TSH1110 dust Heater EH1110</v>
      </c>
      <c r="AI848" s="224"/>
      <c r="AJ848" s="16" t="str">
        <f t="shared" si="467"/>
        <v>H</v>
      </c>
      <c r="AK848" s="16" t="str">
        <f t="shared" si="475"/>
        <v>P82</v>
      </c>
      <c r="AL848" s="16" t="str">
        <f t="shared" ref="AL848:AL853" si="487">MID(D848,4,3)</f>
        <v>TSH</v>
      </c>
      <c r="AM848" s="16" t="str">
        <f t="shared" si="476"/>
        <v>1110</v>
      </c>
      <c r="AN848" s="16" t="str">
        <f t="shared" ref="AN848:AN853" si="488">MID(D848,12,1)</f>
        <v/>
      </c>
      <c r="AO848" s="16" t="str">
        <f t="shared" si="478"/>
        <v/>
      </c>
      <c r="AP848" s="16" t="str">
        <f t="shared" si="479"/>
        <v/>
      </c>
      <c r="AQ848" s="226"/>
      <c r="AR848" s="16" t="str">
        <f t="shared" si="480"/>
        <v>P82TSH1110</v>
      </c>
      <c r="AS848" s="16" t="str">
        <f t="shared" si="481"/>
        <v>ok</v>
      </c>
      <c r="AW848" s="16" t="str">
        <f t="shared" ref="AW848:AW911" si="489">IFERROR(IF(FIND("A",Q848,1),S848,""),"")</f>
        <v/>
      </c>
      <c r="AX848" s="16" t="str">
        <f t="shared" ref="AX848:AX911" si="490">IFERROR(IF(FIND("AI",Q848,1),U848,""),"")</f>
        <v/>
      </c>
      <c r="AY848" s="16">
        <f t="shared" si="482"/>
        <v>0</v>
      </c>
    </row>
    <row r="849" spans="1:51" ht="15" customHeight="1" x14ac:dyDescent="0.2">
      <c r="A849" s="16" t="str">
        <f t="shared" si="473"/>
        <v>ID-S01AP1030-00847</v>
      </c>
      <c r="B849" s="17">
        <v>847</v>
      </c>
      <c r="C849" s="17"/>
      <c r="D849" s="18" t="s">
        <v>1829</v>
      </c>
      <c r="E849" s="19" t="s">
        <v>1830</v>
      </c>
      <c r="F849" s="20"/>
      <c r="G849" s="21" t="s">
        <v>27</v>
      </c>
      <c r="H849" s="22" t="s">
        <v>28</v>
      </c>
      <c r="I849" s="23" t="s">
        <v>1633</v>
      </c>
      <c r="J849" s="22" t="s">
        <v>1191</v>
      </c>
      <c r="K849" s="22"/>
      <c r="L849" s="22" t="s">
        <v>31</v>
      </c>
      <c r="M849" s="23"/>
      <c r="N849" s="24"/>
      <c r="O849" s="63"/>
      <c r="P849" s="63"/>
      <c r="Q849" s="25" t="s">
        <v>42</v>
      </c>
      <c r="R849" s="26" t="s">
        <v>43</v>
      </c>
      <c r="S849" s="26" t="s">
        <v>51</v>
      </c>
      <c r="T849" s="26" t="s">
        <v>45</v>
      </c>
      <c r="U849" s="26" t="s">
        <v>46</v>
      </c>
      <c r="V849" s="34">
        <v>0</v>
      </c>
      <c r="W849" s="31"/>
      <c r="X849" s="22">
        <v>12</v>
      </c>
      <c r="Y849" s="152"/>
      <c r="Z849" s="139" t="s">
        <v>2925</v>
      </c>
      <c r="AA849" s="155">
        <f>COUNTIF($Z$1:Z849,Z849)</f>
        <v>21</v>
      </c>
      <c r="AB849" s="83">
        <f t="shared" si="483"/>
        <v>25</v>
      </c>
      <c r="AC849" s="122" t="str">
        <f>VLOOKUP(Z849,'module list'!A:B,2,0)</f>
        <v>DI</v>
      </c>
      <c r="AD849" s="122"/>
      <c r="AE849" s="32"/>
      <c r="AF849" s="33" t="s">
        <v>37</v>
      </c>
      <c r="AG849" s="16" t="str">
        <f t="shared" si="474"/>
        <v>12.1.6</v>
      </c>
      <c r="AH849" s="222" t="str">
        <f t="shared" si="472"/>
        <v>H TSH1111 dust Heater EH1111</v>
      </c>
      <c r="AI849" s="224"/>
      <c r="AJ849" s="16" t="str">
        <f t="shared" si="467"/>
        <v>H</v>
      </c>
      <c r="AK849" s="16" t="str">
        <f t="shared" si="475"/>
        <v>P82</v>
      </c>
      <c r="AL849" s="16" t="str">
        <f t="shared" si="487"/>
        <v>TSH</v>
      </c>
      <c r="AM849" s="16" t="str">
        <f t="shared" si="476"/>
        <v>1111</v>
      </c>
      <c r="AN849" s="16" t="str">
        <f t="shared" si="488"/>
        <v/>
      </c>
      <c r="AO849" s="16" t="str">
        <f t="shared" si="478"/>
        <v/>
      </c>
      <c r="AP849" s="16" t="str">
        <f t="shared" si="479"/>
        <v/>
      </c>
      <c r="AQ849" s="226"/>
      <c r="AR849" s="16" t="str">
        <f t="shared" si="480"/>
        <v>P82TSH1111</v>
      </c>
      <c r="AS849" s="16" t="str">
        <f t="shared" si="481"/>
        <v>ok</v>
      </c>
      <c r="AW849" s="16" t="str">
        <f t="shared" si="489"/>
        <v/>
      </c>
      <c r="AX849" s="16" t="str">
        <f t="shared" si="490"/>
        <v/>
      </c>
      <c r="AY849" s="16">
        <f t="shared" si="482"/>
        <v>0</v>
      </c>
    </row>
    <row r="850" spans="1:51" ht="15" customHeight="1" x14ac:dyDescent="0.2">
      <c r="A850" s="16" t="str">
        <f t="shared" si="473"/>
        <v>ID-S01AP1030-00848</v>
      </c>
      <c r="B850" s="17">
        <v>848</v>
      </c>
      <c r="C850" s="17"/>
      <c r="D850" s="18" t="s">
        <v>1831</v>
      </c>
      <c r="E850" s="19" t="s">
        <v>1832</v>
      </c>
      <c r="F850" s="20"/>
      <c r="G850" s="21" t="s">
        <v>27</v>
      </c>
      <c r="H850" s="22" t="s">
        <v>28</v>
      </c>
      <c r="I850" s="23" t="s">
        <v>1633</v>
      </c>
      <c r="J850" s="22" t="s">
        <v>1737</v>
      </c>
      <c r="K850" s="22"/>
      <c r="L850" s="22" t="s">
        <v>31</v>
      </c>
      <c r="M850" s="23"/>
      <c r="N850" s="24"/>
      <c r="O850" s="63"/>
      <c r="P850" s="63"/>
      <c r="Q850" s="25" t="s">
        <v>42</v>
      </c>
      <c r="R850" s="26" t="s">
        <v>43</v>
      </c>
      <c r="S850" s="26" t="s">
        <v>51</v>
      </c>
      <c r="T850" s="26" t="s">
        <v>45</v>
      </c>
      <c r="U850" s="26" t="s">
        <v>46</v>
      </c>
      <c r="V850" s="34">
        <v>0</v>
      </c>
      <c r="W850" s="31"/>
      <c r="X850" s="22">
        <v>12</v>
      </c>
      <c r="Y850" s="152"/>
      <c r="Z850" s="139" t="s">
        <v>2925</v>
      </c>
      <c r="AA850" s="155">
        <f>COUNTIF($Z$1:Z850,Z850)</f>
        <v>22</v>
      </c>
      <c r="AB850" s="83">
        <f t="shared" si="483"/>
        <v>25</v>
      </c>
      <c r="AC850" s="122" t="str">
        <f>VLOOKUP(Z850,'module list'!A:B,2,0)</f>
        <v>DI</v>
      </c>
      <c r="AD850" s="122"/>
      <c r="AE850" s="32"/>
      <c r="AF850" s="33" t="s">
        <v>37</v>
      </c>
      <c r="AG850" s="16" t="str">
        <f t="shared" si="474"/>
        <v>12.1.6</v>
      </c>
      <c r="AH850" s="222" t="str">
        <f t="shared" si="472"/>
        <v>H TSH1112 dust Heater EH1112</v>
      </c>
      <c r="AI850" s="224"/>
      <c r="AJ850" s="16" t="str">
        <f t="shared" si="467"/>
        <v>H</v>
      </c>
      <c r="AK850" s="16" t="str">
        <f t="shared" si="475"/>
        <v>P82</v>
      </c>
      <c r="AL850" s="16" t="str">
        <f t="shared" si="487"/>
        <v>TSH</v>
      </c>
      <c r="AM850" s="16" t="str">
        <f t="shared" si="476"/>
        <v>1112</v>
      </c>
      <c r="AN850" s="16" t="str">
        <f t="shared" si="488"/>
        <v/>
      </c>
      <c r="AO850" s="16" t="str">
        <f t="shared" si="478"/>
        <v/>
      </c>
      <c r="AP850" s="16" t="str">
        <f t="shared" si="479"/>
        <v/>
      </c>
      <c r="AQ850" s="226"/>
      <c r="AR850" s="16" t="str">
        <f t="shared" si="480"/>
        <v>P82TSH1112</v>
      </c>
      <c r="AS850" s="16" t="str">
        <f t="shared" si="481"/>
        <v>ok</v>
      </c>
      <c r="AW850" s="16" t="str">
        <f t="shared" si="489"/>
        <v/>
      </c>
      <c r="AX850" s="16" t="str">
        <f t="shared" si="490"/>
        <v/>
      </c>
      <c r="AY850" s="16">
        <f t="shared" si="482"/>
        <v>0</v>
      </c>
    </row>
    <row r="851" spans="1:51" ht="15" customHeight="1" x14ac:dyDescent="0.2">
      <c r="A851" s="16" t="str">
        <f t="shared" si="473"/>
        <v>ID-S01AP1030-00849</v>
      </c>
      <c r="B851" s="17">
        <v>849</v>
      </c>
      <c r="C851" s="17"/>
      <c r="D851" s="18" t="s">
        <v>1833</v>
      </c>
      <c r="E851" s="19" t="s">
        <v>1834</v>
      </c>
      <c r="F851" s="20"/>
      <c r="G851" s="21" t="s">
        <v>27</v>
      </c>
      <c r="H851" s="22" t="s">
        <v>28</v>
      </c>
      <c r="I851" s="23" t="s">
        <v>1633</v>
      </c>
      <c r="J851" s="22" t="s">
        <v>1737</v>
      </c>
      <c r="K851" s="22"/>
      <c r="L851" s="22" t="s">
        <v>31</v>
      </c>
      <c r="M851" s="23"/>
      <c r="N851" s="24"/>
      <c r="O851" s="63"/>
      <c r="P851" s="63"/>
      <c r="Q851" s="25" t="s">
        <v>42</v>
      </c>
      <c r="R851" s="26" t="s">
        <v>43</v>
      </c>
      <c r="S851" s="26" t="s">
        <v>51</v>
      </c>
      <c r="T851" s="26" t="s">
        <v>45</v>
      </c>
      <c r="U851" s="26" t="s">
        <v>46</v>
      </c>
      <c r="V851" s="34">
        <v>0</v>
      </c>
      <c r="W851" s="31"/>
      <c r="X851" s="22">
        <v>12</v>
      </c>
      <c r="Y851" s="152"/>
      <c r="Z851" s="139" t="s">
        <v>2925</v>
      </c>
      <c r="AA851" s="155">
        <f>COUNTIF($Z$1:Z851,Z851)</f>
        <v>23</v>
      </c>
      <c r="AB851" s="83">
        <f t="shared" si="483"/>
        <v>25</v>
      </c>
      <c r="AC851" s="122" t="str">
        <f>VLOOKUP(Z851,'module list'!A:B,2,0)</f>
        <v>DI</v>
      </c>
      <c r="AD851" s="122"/>
      <c r="AE851" s="32"/>
      <c r="AF851" s="33" t="s">
        <v>37</v>
      </c>
      <c r="AG851" s="16" t="str">
        <f t="shared" si="474"/>
        <v>12.1.6</v>
      </c>
      <c r="AH851" s="222" t="str">
        <f t="shared" si="472"/>
        <v>H TSH1160 dust silos Heater EH1160</v>
      </c>
      <c r="AI851" s="224"/>
      <c r="AJ851" s="16" t="str">
        <f t="shared" si="467"/>
        <v>H</v>
      </c>
      <c r="AK851" s="16" t="str">
        <f t="shared" si="475"/>
        <v>P82</v>
      </c>
      <c r="AL851" s="16" t="str">
        <f t="shared" si="487"/>
        <v>TSH</v>
      </c>
      <c r="AM851" s="16" t="str">
        <f t="shared" si="476"/>
        <v>1160</v>
      </c>
      <c r="AN851" s="16" t="str">
        <f t="shared" si="488"/>
        <v/>
      </c>
      <c r="AO851" s="16" t="str">
        <f t="shared" si="478"/>
        <v/>
      </c>
      <c r="AP851" s="16" t="str">
        <f t="shared" si="479"/>
        <v/>
      </c>
      <c r="AQ851" s="226"/>
      <c r="AR851" s="16" t="str">
        <f t="shared" si="480"/>
        <v>P82TSH1160</v>
      </c>
      <c r="AS851" s="16" t="str">
        <f t="shared" si="481"/>
        <v>ok</v>
      </c>
      <c r="AW851" s="16" t="str">
        <f t="shared" si="489"/>
        <v/>
      </c>
      <c r="AX851" s="16" t="str">
        <f t="shared" si="490"/>
        <v/>
      </c>
      <c r="AY851" s="16">
        <f t="shared" si="482"/>
        <v>0</v>
      </c>
    </row>
    <row r="852" spans="1:51" ht="15" customHeight="1" x14ac:dyDescent="0.2">
      <c r="A852" s="16" t="str">
        <f t="shared" si="473"/>
        <v>ID-S01AP1030-00850</v>
      </c>
      <c r="B852" s="17">
        <v>850</v>
      </c>
      <c r="C852" s="17"/>
      <c r="D852" s="18" t="s">
        <v>1835</v>
      </c>
      <c r="E852" s="19" t="s">
        <v>1836</v>
      </c>
      <c r="F852" s="20"/>
      <c r="G852" s="21" t="s">
        <v>27</v>
      </c>
      <c r="H852" s="22" t="s">
        <v>28</v>
      </c>
      <c r="I852" s="23" t="s">
        <v>1633</v>
      </c>
      <c r="J852" s="22" t="s">
        <v>1737</v>
      </c>
      <c r="K852" s="22"/>
      <c r="L852" s="22" t="s">
        <v>31</v>
      </c>
      <c r="M852" s="23"/>
      <c r="N852" s="24"/>
      <c r="O852" s="63"/>
      <c r="P852" s="63"/>
      <c r="Q852" s="25" t="s">
        <v>42</v>
      </c>
      <c r="R852" s="26" t="s">
        <v>43</v>
      </c>
      <c r="S852" s="26" t="s">
        <v>51</v>
      </c>
      <c r="T852" s="26" t="s">
        <v>45</v>
      </c>
      <c r="U852" s="26" t="s">
        <v>46</v>
      </c>
      <c r="V852" s="34">
        <v>0</v>
      </c>
      <c r="W852" s="31"/>
      <c r="X852" s="22">
        <v>12</v>
      </c>
      <c r="Y852" s="152"/>
      <c r="Z852" s="139" t="s">
        <v>2925</v>
      </c>
      <c r="AA852" s="155">
        <f>COUNTIF($Z$1:Z852,Z852)</f>
        <v>24</v>
      </c>
      <c r="AB852" s="83">
        <f t="shared" si="483"/>
        <v>25</v>
      </c>
      <c r="AC852" s="122" t="str">
        <f>VLOOKUP(Z852,'module list'!A:B,2,0)</f>
        <v>DI</v>
      </c>
      <c r="AD852" s="122"/>
      <c r="AE852" s="32"/>
      <c r="AF852" s="33" t="s">
        <v>37</v>
      </c>
      <c r="AG852" s="16" t="str">
        <f t="shared" si="474"/>
        <v>12.1.6</v>
      </c>
      <c r="AH852" s="222" t="str">
        <f t="shared" si="472"/>
        <v>H TSH1161 dust Heater EH1161</v>
      </c>
      <c r="AI852" s="224"/>
      <c r="AJ852" s="16" t="str">
        <f t="shared" si="467"/>
        <v>H</v>
      </c>
      <c r="AK852" s="16" t="str">
        <f t="shared" si="475"/>
        <v>P82</v>
      </c>
      <c r="AL852" s="16" t="str">
        <f t="shared" si="487"/>
        <v>TSH</v>
      </c>
      <c r="AM852" s="16" t="str">
        <f t="shared" si="476"/>
        <v>1161</v>
      </c>
      <c r="AN852" s="16" t="str">
        <f t="shared" si="488"/>
        <v/>
      </c>
      <c r="AO852" s="16" t="str">
        <f t="shared" si="478"/>
        <v/>
      </c>
      <c r="AP852" s="16" t="str">
        <f t="shared" si="479"/>
        <v/>
      </c>
      <c r="AQ852" s="226"/>
      <c r="AR852" s="16" t="str">
        <f t="shared" si="480"/>
        <v>P82TSH1161</v>
      </c>
      <c r="AS852" s="16" t="str">
        <f t="shared" si="481"/>
        <v>ok</v>
      </c>
      <c r="AW852" s="16" t="str">
        <f t="shared" si="489"/>
        <v/>
      </c>
      <c r="AX852" s="16" t="str">
        <f t="shared" si="490"/>
        <v/>
      </c>
      <c r="AY852" s="16">
        <f t="shared" si="482"/>
        <v>0</v>
      </c>
    </row>
    <row r="853" spans="1:51" ht="15" customHeight="1" x14ac:dyDescent="0.2">
      <c r="A853" s="16" t="str">
        <f t="shared" si="473"/>
        <v>ID-S01AP1030-00851</v>
      </c>
      <c r="B853" s="17">
        <v>851</v>
      </c>
      <c r="C853" s="17"/>
      <c r="D853" s="18" t="s">
        <v>1837</v>
      </c>
      <c r="E853" s="19" t="s">
        <v>1838</v>
      </c>
      <c r="F853" s="20"/>
      <c r="G853" s="21" t="s">
        <v>27</v>
      </c>
      <c r="H853" s="22" t="s">
        <v>28</v>
      </c>
      <c r="I853" s="23" t="s">
        <v>1633</v>
      </c>
      <c r="J853" s="22" t="s">
        <v>1737</v>
      </c>
      <c r="K853" s="22"/>
      <c r="L853" s="22" t="s">
        <v>31</v>
      </c>
      <c r="M853" s="23"/>
      <c r="N853" s="24"/>
      <c r="O853" s="63"/>
      <c r="P853" s="63"/>
      <c r="Q853" s="25" t="s">
        <v>42</v>
      </c>
      <c r="R853" s="26" t="s">
        <v>43</v>
      </c>
      <c r="S853" s="26" t="s">
        <v>51</v>
      </c>
      <c r="T853" s="26" t="s">
        <v>45</v>
      </c>
      <c r="U853" s="26" t="s">
        <v>46</v>
      </c>
      <c r="V853" s="34">
        <v>0</v>
      </c>
      <c r="W853" s="31"/>
      <c r="X853" s="22">
        <v>12</v>
      </c>
      <c r="Y853" s="152"/>
      <c r="Z853" s="139" t="s">
        <v>2925</v>
      </c>
      <c r="AA853" s="155">
        <f>COUNTIF($Z$1:Z853,Z853)</f>
        <v>25</v>
      </c>
      <c r="AB853" s="83">
        <f t="shared" si="483"/>
        <v>25</v>
      </c>
      <c r="AC853" s="122" t="str">
        <f>VLOOKUP(Z853,'module list'!A:B,2,0)</f>
        <v>DI</v>
      </c>
      <c r="AD853" s="122"/>
      <c r="AE853" s="32"/>
      <c r="AF853" s="33" t="s">
        <v>37</v>
      </c>
      <c r="AG853" s="16" t="str">
        <f t="shared" si="474"/>
        <v>12.1.6</v>
      </c>
      <c r="AH853" s="222" t="str">
        <f t="shared" si="472"/>
        <v>H TSH1162 dust Heater EH1162</v>
      </c>
      <c r="AI853" s="224"/>
      <c r="AJ853" s="16" t="str">
        <f t="shared" si="467"/>
        <v>H</v>
      </c>
      <c r="AK853" s="16" t="str">
        <f t="shared" si="475"/>
        <v>P82</v>
      </c>
      <c r="AL853" s="16" t="str">
        <f t="shared" si="487"/>
        <v>TSH</v>
      </c>
      <c r="AM853" s="16" t="str">
        <f t="shared" si="476"/>
        <v>1162</v>
      </c>
      <c r="AN853" s="16" t="str">
        <f t="shared" si="488"/>
        <v/>
      </c>
      <c r="AO853" s="16" t="str">
        <f t="shared" si="478"/>
        <v/>
      </c>
      <c r="AP853" s="16" t="str">
        <f t="shared" si="479"/>
        <v/>
      </c>
      <c r="AQ853" s="226"/>
      <c r="AR853" s="16" t="str">
        <f t="shared" si="480"/>
        <v>P82TSH1162</v>
      </c>
      <c r="AS853" s="16" t="str">
        <f t="shared" si="481"/>
        <v>ok</v>
      </c>
      <c r="AW853" s="16" t="str">
        <f t="shared" si="489"/>
        <v/>
      </c>
      <c r="AX853" s="16" t="str">
        <f t="shared" si="490"/>
        <v/>
      </c>
      <c r="AY853" s="16">
        <f t="shared" si="482"/>
        <v>0</v>
      </c>
    </row>
    <row r="854" spans="1:51" ht="15" customHeight="1" x14ac:dyDescent="0.2">
      <c r="A854" s="16" t="str">
        <f t="shared" si="473"/>
        <v>ID-S01AP1030-00852</v>
      </c>
      <c r="B854" s="17">
        <v>852</v>
      </c>
      <c r="C854" s="17"/>
      <c r="D854" s="18" t="s">
        <v>1839</v>
      </c>
      <c r="E854" s="19" t="s">
        <v>1840</v>
      </c>
      <c r="F854" s="20"/>
      <c r="G854" s="21" t="s">
        <v>27</v>
      </c>
      <c r="H854" s="22" t="s">
        <v>28</v>
      </c>
      <c r="I854" s="23" t="s">
        <v>1633</v>
      </c>
      <c r="J854" s="22" t="s">
        <v>1761</v>
      </c>
      <c r="K854" s="22"/>
      <c r="L854" s="22" t="s">
        <v>31</v>
      </c>
      <c r="M854" s="23"/>
      <c r="N854" s="24"/>
      <c r="O854" s="63"/>
      <c r="P854" s="63"/>
      <c r="Q854" s="25" t="s">
        <v>32</v>
      </c>
      <c r="R854" s="26" t="s">
        <v>292</v>
      </c>
      <c r="S854" s="27" t="s">
        <v>34</v>
      </c>
      <c r="T854" s="28" t="s">
        <v>35</v>
      </c>
      <c r="U854" s="29">
        <v>200</v>
      </c>
      <c r="V854" s="30" t="s">
        <v>337</v>
      </c>
      <c r="W854" s="126" t="s">
        <v>2918</v>
      </c>
      <c r="X854" s="22">
        <v>12</v>
      </c>
      <c r="Y854" s="152"/>
      <c r="Z854" s="139" t="s">
        <v>2967</v>
      </c>
      <c r="AA854" s="155">
        <f>COUNTIF($Z$1:Z854,Z854)</f>
        <v>16</v>
      </c>
      <c r="AB854" s="83">
        <f t="shared" si="483"/>
        <v>16</v>
      </c>
      <c r="AC854" s="122" t="str">
        <f>VLOOKUP(Z854,'module list'!A:B,2,0)</f>
        <v>AI</v>
      </c>
      <c r="AD854" s="122"/>
      <c r="AE854" s="32"/>
      <c r="AF854" s="78" t="s">
        <v>2919</v>
      </c>
      <c r="AG854" s="16" t="str">
        <f t="shared" si="474"/>
        <v>12.1.8</v>
      </c>
      <c r="AH854" s="222" t="str">
        <f t="shared" si="472"/>
        <v>WT1150 dust silos SL1150</v>
      </c>
      <c r="AI854" s="224"/>
      <c r="AJ854" s="16" t="str">
        <f t="shared" si="467"/>
        <v>WT1150</v>
      </c>
      <c r="AK854" s="16" t="str">
        <f t="shared" si="475"/>
        <v>P82</v>
      </c>
      <c r="AL854" s="16" t="str">
        <f t="shared" ref="AL854:AL917" si="491">MID(D854,4,2)</f>
        <v>WI</v>
      </c>
      <c r="AM854" s="16" t="str">
        <f t="shared" si="476"/>
        <v>1150</v>
      </c>
      <c r="AN854" s="16" t="str">
        <f t="shared" ref="AN854" si="492">MID(D854,10,1)</f>
        <v/>
      </c>
      <c r="AO854" s="16" t="str">
        <f t="shared" si="478"/>
        <v/>
      </c>
      <c r="AP854" s="16" t="str">
        <f t="shared" si="479"/>
        <v/>
      </c>
      <c r="AQ854" s="226"/>
      <c r="AR854" s="16" t="str">
        <f t="shared" si="480"/>
        <v>P82WI1150</v>
      </c>
      <c r="AS854" s="16" t="str">
        <f t="shared" si="481"/>
        <v>ok</v>
      </c>
      <c r="AW854" s="16" t="str">
        <f t="shared" si="489"/>
        <v>0</v>
      </c>
      <c r="AX854" s="16">
        <f t="shared" si="490"/>
        <v>200</v>
      </c>
      <c r="AY854" s="16" t="str">
        <f t="shared" si="482"/>
        <v>ton</v>
      </c>
    </row>
    <row r="855" spans="1:51" ht="15" customHeight="1" x14ac:dyDescent="0.2">
      <c r="A855" s="16" t="str">
        <f>"ID-"&amp;L855&amp;"-"&amp;TEXT(B855,"00000")</f>
        <v>ID-S01AP1020-00001</v>
      </c>
      <c r="B855" s="17">
        <v>1</v>
      </c>
      <c r="C855" s="17"/>
      <c r="D855" s="18" t="s">
        <v>1841</v>
      </c>
      <c r="E855" s="19" t="s">
        <v>1842</v>
      </c>
      <c r="F855" s="60" t="s">
        <v>27</v>
      </c>
      <c r="G855" s="61" t="str">
        <f>IF(ISERROR(D855),"",IF(AND(D855&lt;&gt;"",COUNTIF($D:$D,$D855)&gt;1),1,""))</f>
        <v/>
      </c>
      <c r="H855" s="22" t="s">
        <v>1843</v>
      </c>
      <c r="I855" s="22"/>
      <c r="J855" s="22" t="s">
        <v>1844</v>
      </c>
      <c r="K855" s="22"/>
      <c r="L855" s="22" t="s">
        <v>1845</v>
      </c>
      <c r="M855" s="62"/>
      <c r="N855" s="24"/>
      <c r="O855" s="63" t="s">
        <v>1846</v>
      </c>
      <c r="P855" s="63" t="s">
        <v>1847</v>
      </c>
      <c r="Q855" s="25" t="s">
        <v>42</v>
      </c>
      <c r="R855" s="26" t="s">
        <v>43</v>
      </c>
      <c r="S855" s="26" t="s">
        <v>44</v>
      </c>
      <c r="T855" s="26" t="s">
        <v>45</v>
      </c>
      <c r="U855" s="26" t="s">
        <v>46</v>
      </c>
      <c r="V855" s="34">
        <v>0</v>
      </c>
      <c r="W855" s="64"/>
      <c r="X855" s="22">
        <v>11</v>
      </c>
      <c r="Y855" s="152"/>
      <c r="Z855" s="159" t="s">
        <v>2815</v>
      </c>
      <c r="AA855" s="155">
        <f>COUNTIF($Z$1:Z855,Z855)</f>
        <v>1</v>
      </c>
      <c r="AB855" s="83">
        <f t="shared" si="483"/>
        <v>32</v>
      </c>
      <c r="AC855" s="122" t="str">
        <f>VLOOKUP(Z855,'module list'!A:B,2,0)</f>
        <v>DI</v>
      </c>
      <c r="AD855" s="32"/>
      <c r="AF855" s="33" t="s">
        <v>34</v>
      </c>
      <c r="AG855" s="16" t="str">
        <f t="shared" si="474"/>
        <v>11.1.1</v>
      </c>
      <c r="AH855" s="222" t="str">
        <f t="shared" si="472"/>
        <v>CY1003 was. from bunker - in remote</v>
      </c>
      <c r="AI855" s="224"/>
      <c r="AJ855" s="16" t="str">
        <f t="shared" si="467"/>
        <v>CY1003</v>
      </c>
      <c r="AK855" s="16" t="str">
        <f t="shared" si="475"/>
        <v>P23</v>
      </c>
      <c r="AL855" s="16" t="str">
        <f t="shared" si="491"/>
        <v>CY</v>
      </c>
      <c r="AM855" s="16" t="str">
        <f t="shared" si="476"/>
        <v>1003</v>
      </c>
      <c r="AO855" s="16" t="str">
        <f t="shared" si="478"/>
        <v>_</v>
      </c>
      <c r="AP855" s="16">
        <f t="shared" si="479"/>
        <v>10</v>
      </c>
      <c r="AQ855" s="16" t="str">
        <f t="shared" ref="AQ855:AQ900" si="493">RIGHT(D855,LEN(D855)-FIND("_",D855))</f>
        <v>YLRE</v>
      </c>
      <c r="AR855" s="16" t="str">
        <f t="shared" si="480"/>
        <v>P23CY1003_YLRE</v>
      </c>
      <c r="AS855" s="16" t="str">
        <f t="shared" si="481"/>
        <v>ok</v>
      </c>
      <c r="AW855" s="16" t="str">
        <f t="shared" si="489"/>
        <v/>
      </c>
      <c r="AX855" s="16" t="str">
        <f t="shared" si="490"/>
        <v/>
      </c>
      <c r="AY855" s="16">
        <f t="shared" si="482"/>
        <v>0</v>
      </c>
    </row>
    <row r="856" spans="1:51" ht="15" customHeight="1" x14ac:dyDescent="0.2">
      <c r="A856" s="16" t="str">
        <f t="shared" ref="A856:A919" si="494">"ID-"&amp;L856&amp;"-"&amp;TEXT(B856,"00000")</f>
        <v>ID-S01AP1020-00002</v>
      </c>
      <c r="B856" s="17">
        <v>2</v>
      </c>
      <c r="C856" s="17"/>
      <c r="D856" s="18" t="s">
        <v>1848</v>
      </c>
      <c r="E856" s="19" t="s">
        <v>1849</v>
      </c>
      <c r="F856" s="60" t="s">
        <v>27</v>
      </c>
      <c r="G856" s="61" t="str">
        <f t="shared" ref="G856:G919" si="495">IF(ISERROR(D856),"",IF(AND(D856&lt;&gt;"",COUNTIF($D:$D,$D856)&gt;1),1,""))</f>
        <v/>
      </c>
      <c r="H856" s="22" t="s">
        <v>1843</v>
      </c>
      <c r="I856" s="22"/>
      <c r="J856" s="22" t="s">
        <v>1844</v>
      </c>
      <c r="K856" s="22"/>
      <c r="L856" s="22" t="s">
        <v>1845</v>
      </c>
      <c r="M856" s="62"/>
      <c r="N856" s="24"/>
      <c r="O856" s="63" t="s">
        <v>1846</v>
      </c>
      <c r="P856" s="63" t="s">
        <v>1850</v>
      </c>
      <c r="Q856" s="25" t="s">
        <v>42</v>
      </c>
      <c r="R856" s="26" t="s">
        <v>43</v>
      </c>
      <c r="S856" s="26" t="s">
        <v>44</v>
      </c>
      <c r="T856" s="26" t="s">
        <v>45</v>
      </c>
      <c r="U856" s="26" t="s">
        <v>46</v>
      </c>
      <c r="V856" s="34">
        <v>0</v>
      </c>
      <c r="W856" s="64"/>
      <c r="X856" s="22">
        <v>11</v>
      </c>
      <c r="Y856" s="152"/>
      <c r="Z856" s="159" t="s">
        <v>2815</v>
      </c>
      <c r="AA856" s="155">
        <f>COUNTIF($Z$1:Z856,Z856)</f>
        <v>2</v>
      </c>
      <c r="AB856" s="83">
        <f t="shared" si="483"/>
        <v>32</v>
      </c>
      <c r="AC856" s="122" t="str">
        <f>VLOOKUP(Z856,'module list'!A:B,2,0)</f>
        <v>DI</v>
      </c>
      <c r="AD856" s="32"/>
      <c r="AF856" s="33" t="s">
        <v>34</v>
      </c>
      <c r="AG856" s="16" t="str">
        <f t="shared" si="474"/>
        <v>11.1.1</v>
      </c>
      <c r="AH856" s="222" t="str">
        <f t="shared" si="472"/>
        <v>CY1003 was. from bunker - in running</v>
      </c>
      <c r="AI856" s="224"/>
      <c r="AJ856" s="16" t="str">
        <f t="shared" si="467"/>
        <v>CY1003</v>
      </c>
      <c r="AK856" s="16" t="str">
        <f t="shared" si="475"/>
        <v>P23</v>
      </c>
      <c r="AL856" s="16" t="str">
        <f t="shared" si="491"/>
        <v>CY</v>
      </c>
      <c r="AM856" s="16" t="str">
        <f t="shared" si="476"/>
        <v>1003</v>
      </c>
      <c r="AO856" s="16" t="str">
        <f t="shared" si="478"/>
        <v>_</v>
      </c>
      <c r="AP856" s="16">
        <f t="shared" si="479"/>
        <v>10</v>
      </c>
      <c r="AQ856" s="16" t="str">
        <f t="shared" si="493"/>
        <v>YLH</v>
      </c>
      <c r="AR856" s="16" t="str">
        <f t="shared" si="480"/>
        <v>P23CY1003_YLH</v>
      </c>
      <c r="AS856" s="16" t="str">
        <f t="shared" si="481"/>
        <v>ok</v>
      </c>
      <c r="AW856" s="16" t="str">
        <f t="shared" si="489"/>
        <v/>
      </c>
      <c r="AX856" s="16" t="str">
        <f t="shared" si="490"/>
        <v/>
      </c>
      <c r="AY856" s="16">
        <f t="shared" si="482"/>
        <v>0</v>
      </c>
    </row>
    <row r="857" spans="1:51" ht="15" customHeight="1" x14ac:dyDescent="0.2">
      <c r="A857" s="16" t="str">
        <f t="shared" si="494"/>
        <v>ID-S01AP1020-00003</v>
      </c>
      <c r="B857" s="17">
        <v>3</v>
      </c>
      <c r="C857" s="17"/>
      <c r="D857" s="18" t="s">
        <v>1851</v>
      </c>
      <c r="E857" s="19" t="s">
        <v>1852</v>
      </c>
      <c r="F857" s="60" t="s">
        <v>27</v>
      </c>
      <c r="G857" s="61" t="str">
        <f t="shared" si="495"/>
        <v/>
      </c>
      <c r="H857" s="22" t="s">
        <v>1843</v>
      </c>
      <c r="I857" s="22"/>
      <c r="J857" s="22" t="s">
        <v>1844</v>
      </c>
      <c r="K857" s="22"/>
      <c r="L857" s="22" t="s">
        <v>1845</v>
      </c>
      <c r="M857" s="62"/>
      <c r="N857" s="24"/>
      <c r="O857" s="63" t="s">
        <v>1846</v>
      </c>
      <c r="P857" s="63" t="s">
        <v>1853</v>
      </c>
      <c r="Q857" s="25" t="s">
        <v>42</v>
      </c>
      <c r="R857" s="26" t="s">
        <v>43</v>
      </c>
      <c r="S857" s="26" t="s">
        <v>51</v>
      </c>
      <c r="T857" s="26" t="s">
        <v>45</v>
      </c>
      <c r="U857" s="26" t="s">
        <v>46</v>
      </c>
      <c r="V857" s="34">
        <v>0</v>
      </c>
      <c r="W857" s="64"/>
      <c r="X857" s="22">
        <v>11</v>
      </c>
      <c r="Y857" s="152"/>
      <c r="Z857" s="159" t="s">
        <v>2815</v>
      </c>
      <c r="AA857" s="155">
        <f>COUNTIF($Z$1:Z857,Z857)</f>
        <v>3</v>
      </c>
      <c r="AB857" s="83">
        <f t="shared" si="483"/>
        <v>32</v>
      </c>
      <c r="AC857" s="122" t="str">
        <f>VLOOKUP(Z857,'module list'!A:B,2,0)</f>
        <v>DI</v>
      </c>
      <c r="AD857" s="32"/>
      <c r="AF857" s="33" t="s">
        <v>34</v>
      </c>
      <c r="AG857" s="16" t="str">
        <f t="shared" si="474"/>
        <v>11.1.1</v>
      </c>
      <c r="AH857" s="222" t="str">
        <f t="shared" si="472"/>
        <v>CY1003 was. from bunker - gen.fault</v>
      </c>
      <c r="AI857" s="224"/>
      <c r="AJ857" s="16" t="str">
        <f t="shared" si="467"/>
        <v>CY1003</v>
      </c>
      <c r="AK857" s="16" t="str">
        <f t="shared" si="475"/>
        <v>P23</v>
      </c>
      <c r="AL857" s="16" t="str">
        <f t="shared" si="491"/>
        <v>CY</v>
      </c>
      <c r="AM857" s="16" t="str">
        <f t="shared" si="476"/>
        <v>1003</v>
      </c>
      <c r="AO857" s="16" t="str">
        <f t="shared" si="478"/>
        <v>_</v>
      </c>
      <c r="AP857" s="16">
        <f t="shared" si="479"/>
        <v>10</v>
      </c>
      <c r="AQ857" s="16" t="str">
        <f t="shared" si="493"/>
        <v>YS</v>
      </c>
      <c r="AR857" s="16" t="str">
        <f t="shared" si="480"/>
        <v>P23CY1003_YS</v>
      </c>
      <c r="AS857" s="16" t="str">
        <f t="shared" si="481"/>
        <v>ok</v>
      </c>
      <c r="AW857" s="16" t="str">
        <f t="shared" si="489"/>
        <v/>
      </c>
      <c r="AX857" s="16" t="str">
        <f t="shared" si="490"/>
        <v/>
      </c>
      <c r="AY857" s="16">
        <f t="shared" si="482"/>
        <v>0</v>
      </c>
    </row>
    <row r="858" spans="1:51" ht="15" customHeight="1" x14ac:dyDescent="0.2">
      <c r="A858" s="16" t="str">
        <f t="shared" si="494"/>
        <v>ID-S01AP1020-00004</v>
      </c>
      <c r="B858" s="17">
        <v>4</v>
      </c>
      <c r="C858" s="17"/>
      <c r="D858" s="18" t="s">
        <v>1854</v>
      </c>
      <c r="E858" s="19" t="s">
        <v>1855</v>
      </c>
      <c r="F858" s="60" t="s">
        <v>27</v>
      </c>
      <c r="G858" s="61" t="str">
        <f t="shared" si="495"/>
        <v/>
      </c>
      <c r="H858" s="22" t="s">
        <v>1843</v>
      </c>
      <c r="I858" s="22"/>
      <c r="J858" s="22" t="s">
        <v>1844</v>
      </c>
      <c r="K858" s="22"/>
      <c r="L858" s="22" t="s">
        <v>1845</v>
      </c>
      <c r="M858" s="62"/>
      <c r="N858" s="24"/>
      <c r="O858" s="63" t="s">
        <v>1846</v>
      </c>
      <c r="P858" s="63" t="s">
        <v>1856</v>
      </c>
      <c r="Q858" s="25" t="s">
        <v>54</v>
      </c>
      <c r="R858" s="26" t="s">
        <v>55</v>
      </c>
      <c r="S858" s="26" t="s">
        <v>44</v>
      </c>
      <c r="T858" s="26" t="s">
        <v>56</v>
      </c>
      <c r="U858" s="26" t="s">
        <v>57</v>
      </c>
      <c r="V858" s="34">
        <v>0</v>
      </c>
      <c r="W858" s="64"/>
      <c r="X858" s="22">
        <v>11</v>
      </c>
      <c r="Y858" s="152"/>
      <c r="Z858" s="159" t="s">
        <v>2816</v>
      </c>
      <c r="AA858" s="155">
        <f>COUNTIF($Z$1:Z858,Z858)</f>
        <v>1</v>
      </c>
      <c r="AB858" s="83">
        <f t="shared" si="483"/>
        <v>30</v>
      </c>
      <c r="AC858" s="122" t="str">
        <f>VLOOKUP(Z858,'module list'!A:B,2,0)</f>
        <v>DO</v>
      </c>
      <c r="AD858" s="32"/>
      <c r="AF858" s="33" t="s">
        <v>34</v>
      </c>
      <c r="AG858" s="16" t="str">
        <f t="shared" si="474"/>
        <v>11.1.1</v>
      </c>
      <c r="AH858" s="222" t="str">
        <f t="shared" si="472"/>
        <v>CY1003 was. from bunker - start/stop</v>
      </c>
      <c r="AI858" s="224"/>
      <c r="AJ858" s="16" t="str">
        <f t="shared" si="467"/>
        <v>CY1003</v>
      </c>
      <c r="AK858" s="16" t="str">
        <f t="shared" si="475"/>
        <v>P23</v>
      </c>
      <c r="AL858" s="16" t="str">
        <f t="shared" si="491"/>
        <v>CY</v>
      </c>
      <c r="AM858" s="16" t="str">
        <f t="shared" si="476"/>
        <v>1003</v>
      </c>
      <c r="AO858" s="16" t="str">
        <f t="shared" si="478"/>
        <v>_</v>
      </c>
      <c r="AP858" s="16">
        <f t="shared" si="479"/>
        <v>10</v>
      </c>
      <c r="AQ858" s="16" t="str">
        <f t="shared" si="493"/>
        <v>HSH</v>
      </c>
      <c r="AR858" s="16" t="str">
        <f t="shared" si="480"/>
        <v>P23CY1003_HSH</v>
      </c>
      <c r="AS858" s="16" t="str">
        <f t="shared" si="481"/>
        <v>ok</v>
      </c>
      <c r="AW858" s="16" t="str">
        <f t="shared" si="489"/>
        <v/>
      </c>
      <c r="AX858" s="16" t="str">
        <f t="shared" si="490"/>
        <v/>
      </c>
      <c r="AY858" s="16">
        <f t="shared" si="482"/>
        <v>0</v>
      </c>
    </row>
    <row r="859" spans="1:51" ht="15" customHeight="1" x14ac:dyDescent="0.2">
      <c r="A859" s="16" t="str">
        <f t="shared" si="494"/>
        <v>ID-S01AP1020-00005</v>
      </c>
      <c r="B859" s="17">
        <v>5</v>
      </c>
      <c r="C859" s="17"/>
      <c r="D859" s="18" t="s">
        <v>1857</v>
      </c>
      <c r="E859" s="19" t="s">
        <v>1858</v>
      </c>
      <c r="F859" s="60" t="s">
        <v>27</v>
      </c>
      <c r="G859" s="61" t="str">
        <f t="shared" si="495"/>
        <v/>
      </c>
      <c r="H859" s="22" t="s">
        <v>1843</v>
      </c>
      <c r="I859" s="22"/>
      <c r="J859" s="22" t="s">
        <v>1844</v>
      </c>
      <c r="K859" s="22"/>
      <c r="L859" s="22" t="s">
        <v>1845</v>
      </c>
      <c r="M859" s="62"/>
      <c r="N859" s="24"/>
      <c r="O859" s="63" t="s">
        <v>1846</v>
      </c>
      <c r="P859" s="63" t="s">
        <v>1859</v>
      </c>
      <c r="Q859" s="25" t="s">
        <v>32</v>
      </c>
      <c r="R859" s="26" t="s">
        <v>292</v>
      </c>
      <c r="S859" s="26">
        <v>0</v>
      </c>
      <c r="T859" s="26" t="s">
        <v>170</v>
      </c>
      <c r="U859" s="26">
        <v>100</v>
      </c>
      <c r="V859" s="34" t="s">
        <v>171</v>
      </c>
      <c r="W859" s="64"/>
      <c r="X859" s="22">
        <v>11</v>
      </c>
      <c r="Y859" s="152"/>
      <c r="Z859" s="139" t="s">
        <v>2819</v>
      </c>
      <c r="AA859" s="155">
        <f>COUNTIF($Z$1:Z859,Z859)</f>
        <v>1</v>
      </c>
      <c r="AB859" s="83">
        <f t="shared" si="483"/>
        <v>13</v>
      </c>
      <c r="AC859" s="122" t="str">
        <f>VLOOKUP(Z859,'module list'!A:B,2,0)</f>
        <v>AI</v>
      </c>
      <c r="AD859" s="32"/>
      <c r="AF859" s="33" t="s">
        <v>34</v>
      </c>
      <c r="AG859" s="16" t="str">
        <f t="shared" si="474"/>
        <v>11.1.1</v>
      </c>
      <c r="AH859" s="222" t="str">
        <f t="shared" si="472"/>
        <v>CY1003 was. from bunker - speed</v>
      </c>
      <c r="AI859" s="224"/>
      <c r="AJ859" s="16" t="str">
        <f t="shared" si="467"/>
        <v>CY1003</v>
      </c>
      <c r="AK859" s="16" t="str">
        <f t="shared" si="475"/>
        <v>P23</v>
      </c>
      <c r="AL859" s="16" t="str">
        <f t="shared" si="491"/>
        <v>CY</v>
      </c>
      <c r="AM859" s="16" t="str">
        <f t="shared" si="476"/>
        <v>1003</v>
      </c>
      <c r="AO859" s="16" t="str">
        <f t="shared" si="478"/>
        <v>_</v>
      </c>
      <c r="AP859" s="16">
        <f t="shared" si="479"/>
        <v>10</v>
      </c>
      <c r="AQ859" s="16" t="str">
        <f t="shared" si="493"/>
        <v>SI</v>
      </c>
      <c r="AR859" s="16" t="str">
        <f t="shared" si="480"/>
        <v>P23CY1003_SI</v>
      </c>
      <c r="AS859" s="16" t="str">
        <f t="shared" si="481"/>
        <v>ok</v>
      </c>
      <c r="AW859" s="16">
        <f t="shared" si="489"/>
        <v>0</v>
      </c>
      <c r="AX859" s="16">
        <f t="shared" si="490"/>
        <v>100</v>
      </c>
      <c r="AY859" s="16" t="str">
        <f t="shared" si="482"/>
        <v>%</v>
      </c>
    </row>
    <row r="860" spans="1:51" ht="15" customHeight="1" x14ac:dyDescent="0.2">
      <c r="A860" s="16" t="str">
        <f t="shared" si="494"/>
        <v>ID-S01AP1020-00006</v>
      </c>
      <c r="B860" s="17">
        <v>6</v>
      </c>
      <c r="C860" s="17"/>
      <c r="D860" s="18" t="s">
        <v>1860</v>
      </c>
      <c r="E860" s="19" t="s">
        <v>1861</v>
      </c>
      <c r="F860" s="60" t="s">
        <v>27</v>
      </c>
      <c r="G860" s="61" t="str">
        <f t="shared" si="495"/>
        <v/>
      </c>
      <c r="H860" s="22" t="s">
        <v>1843</v>
      </c>
      <c r="I860" s="22"/>
      <c r="J860" s="22" t="s">
        <v>1844</v>
      </c>
      <c r="K860" s="22"/>
      <c r="L860" s="22" t="s">
        <v>1845</v>
      </c>
      <c r="M860" s="62"/>
      <c r="N860" s="24"/>
      <c r="O860" s="63" t="s">
        <v>1846</v>
      </c>
      <c r="P860" s="63" t="s">
        <v>1862</v>
      </c>
      <c r="Q860" s="25" t="s">
        <v>32</v>
      </c>
      <c r="R860" s="26" t="s">
        <v>292</v>
      </c>
      <c r="S860" s="26" t="s">
        <v>296</v>
      </c>
      <c r="T860" s="26" t="s">
        <v>170</v>
      </c>
      <c r="U860" s="26" t="s">
        <v>296</v>
      </c>
      <c r="V860" s="34" t="s">
        <v>297</v>
      </c>
      <c r="W860" s="64"/>
      <c r="X860" s="22">
        <v>11</v>
      </c>
      <c r="Y860" s="152"/>
      <c r="Z860" s="139" t="s">
        <v>2819</v>
      </c>
      <c r="AA860" s="155">
        <f>COUNTIF($Z$1:Z860,Z860)</f>
        <v>2</v>
      </c>
      <c r="AB860" s="83">
        <f t="shared" si="483"/>
        <v>13</v>
      </c>
      <c r="AC860" s="122" t="str">
        <f>VLOOKUP(Z860,'module list'!A:B,2,0)</f>
        <v>AI</v>
      </c>
      <c r="AD860" s="32"/>
      <c r="AF860" s="33" t="s">
        <v>34</v>
      </c>
      <c r="AG860" s="16" t="str">
        <f t="shared" si="474"/>
        <v>11.1.1</v>
      </c>
      <c r="AH860" s="222" t="str">
        <f t="shared" si="472"/>
        <v>CY1003 was. from bunker - current</v>
      </c>
      <c r="AI860" s="224"/>
      <c r="AJ860" s="16" t="str">
        <f t="shared" si="467"/>
        <v>CY1003</v>
      </c>
      <c r="AK860" s="16" t="str">
        <f t="shared" si="475"/>
        <v>P23</v>
      </c>
      <c r="AL860" s="16" t="str">
        <f t="shared" si="491"/>
        <v>CY</v>
      </c>
      <c r="AM860" s="16" t="str">
        <f t="shared" si="476"/>
        <v>1003</v>
      </c>
      <c r="AO860" s="16" t="str">
        <f t="shared" si="478"/>
        <v>_</v>
      </c>
      <c r="AP860" s="16">
        <f t="shared" si="479"/>
        <v>10</v>
      </c>
      <c r="AQ860" s="16" t="str">
        <f t="shared" si="493"/>
        <v>II</v>
      </c>
      <c r="AR860" s="16" t="str">
        <f t="shared" si="480"/>
        <v>P23CY1003_II</v>
      </c>
      <c r="AS860" s="16" t="str">
        <f t="shared" si="481"/>
        <v>ok</v>
      </c>
      <c r="AW860" s="16" t="str">
        <f t="shared" si="489"/>
        <v>xxx</v>
      </c>
      <c r="AX860" s="16" t="str">
        <f t="shared" si="490"/>
        <v>xxx</v>
      </c>
      <c r="AY860" s="16" t="str">
        <f t="shared" si="482"/>
        <v>A</v>
      </c>
    </row>
    <row r="861" spans="1:51" ht="15" customHeight="1" x14ac:dyDescent="0.2">
      <c r="A861" s="16" t="str">
        <f t="shared" si="494"/>
        <v>ID-S01AP1020-00007</v>
      </c>
      <c r="B861" s="17">
        <v>7</v>
      </c>
      <c r="C861" s="17"/>
      <c r="D861" s="18" t="s">
        <v>1863</v>
      </c>
      <c r="E861" s="19" t="s">
        <v>1864</v>
      </c>
      <c r="F861" s="60" t="s">
        <v>27</v>
      </c>
      <c r="G861" s="61" t="str">
        <f t="shared" si="495"/>
        <v/>
      </c>
      <c r="H861" s="22" t="s">
        <v>1843</v>
      </c>
      <c r="I861" s="22"/>
      <c r="J861" s="22" t="s">
        <v>1844</v>
      </c>
      <c r="K861" s="22"/>
      <c r="L861" s="22" t="s">
        <v>1845</v>
      </c>
      <c r="M861" s="62"/>
      <c r="N861" s="24"/>
      <c r="O861" s="63" t="s">
        <v>1846</v>
      </c>
      <c r="P861" s="63" t="s">
        <v>1865</v>
      </c>
      <c r="Q861" s="25" t="s">
        <v>168</v>
      </c>
      <c r="R861" s="26" t="s">
        <v>169</v>
      </c>
      <c r="S861" s="26">
        <v>0</v>
      </c>
      <c r="T861" s="26" t="s">
        <v>170</v>
      </c>
      <c r="U861" s="26">
        <v>100</v>
      </c>
      <c r="V861" s="34" t="s">
        <v>171</v>
      </c>
      <c r="W861" s="64"/>
      <c r="X861" s="22">
        <v>11</v>
      </c>
      <c r="Y861" s="152"/>
      <c r="Z861" s="139" t="s">
        <v>2820</v>
      </c>
      <c r="AA861" s="155">
        <f>COUNTIF($Z$1:Z861,Z861)</f>
        <v>1</v>
      </c>
      <c r="AB861" s="83">
        <f t="shared" si="483"/>
        <v>8</v>
      </c>
      <c r="AC861" s="122" t="str">
        <f>VLOOKUP(Z861,'module list'!A:B,2,0)</f>
        <v>AO</v>
      </c>
      <c r="AD861" s="32"/>
      <c r="AF861" s="33" t="s">
        <v>34</v>
      </c>
      <c r="AG861" s="16" t="str">
        <f t="shared" si="474"/>
        <v>11.1.1</v>
      </c>
      <c r="AH861" s="222" t="str">
        <f t="shared" si="472"/>
        <v>CY1003 was. from bunker - req.speed</v>
      </c>
      <c r="AI861" s="224"/>
      <c r="AJ861" s="16" t="str">
        <f t="shared" si="467"/>
        <v>CY1003</v>
      </c>
      <c r="AK861" s="16" t="str">
        <f t="shared" si="475"/>
        <v>P23</v>
      </c>
      <c r="AL861" s="16" t="str">
        <f t="shared" si="491"/>
        <v>CY</v>
      </c>
      <c r="AM861" s="16" t="str">
        <f t="shared" si="476"/>
        <v>1003</v>
      </c>
      <c r="AO861" s="16" t="str">
        <f t="shared" si="478"/>
        <v>_</v>
      </c>
      <c r="AP861" s="16">
        <f t="shared" si="479"/>
        <v>10</v>
      </c>
      <c r="AQ861" s="16" t="str">
        <f t="shared" si="493"/>
        <v>SY</v>
      </c>
      <c r="AR861" s="16" t="str">
        <f t="shared" si="480"/>
        <v>P23CY1003_SY</v>
      </c>
      <c r="AS861" s="16" t="str">
        <f t="shared" si="481"/>
        <v>ok</v>
      </c>
      <c r="AW861" s="16">
        <f t="shared" si="489"/>
        <v>0</v>
      </c>
      <c r="AX861" s="16" t="str">
        <f t="shared" si="490"/>
        <v/>
      </c>
      <c r="AY861" s="16" t="str">
        <f t="shared" si="482"/>
        <v>%</v>
      </c>
    </row>
    <row r="862" spans="1:51" ht="15" customHeight="1" x14ac:dyDescent="0.2">
      <c r="A862" s="16" t="str">
        <f t="shared" si="494"/>
        <v>ID-S01AP1020-00008</v>
      </c>
      <c r="B862" s="17">
        <v>8</v>
      </c>
      <c r="C862" s="17" t="s">
        <v>1866</v>
      </c>
      <c r="D862" s="65" t="s">
        <v>2765</v>
      </c>
      <c r="E862" s="19" t="s">
        <v>1867</v>
      </c>
      <c r="F862" s="60" t="s">
        <v>27</v>
      </c>
      <c r="G862" s="61" t="str">
        <f t="shared" si="495"/>
        <v/>
      </c>
      <c r="H862" s="22" t="s">
        <v>1843</v>
      </c>
      <c r="I862" s="22"/>
      <c r="J862" s="22" t="s">
        <v>27</v>
      </c>
      <c r="K862" s="22"/>
      <c r="L862" s="22" t="s">
        <v>1845</v>
      </c>
      <c r="M862" s="62"/>
      <c r="N862" s="24"/>
      <c r="O862" s="63" t="s">
        <v>1868</v>
      </c>
      <c r="P862" s="63" t="s">
        <v>1869</v>
      </c>
      <c r="Q862" s="25" t="s">
        <v>42</v>
      </c>
      <c r="R862" s="26" t="s">
        <v>43</v>
      </c>
      <c r="S862" s="26" t="s">
        <v>44</v>
      </c>
      <c r="T862" s="26" t="s">
        <v>45</v>
      </c>
      <c r="U862" s="26">
        <v>0</v>
      </c>
      <c r="V862" s="34">
        <v>0</v>
      </c>
      <c r="W862" s="64"/>
      <c r="X862" s="22">
        <v>11</v>
      </c>
      <c r="Y862" s="152"/>
      <c r="Z862" s="159" t="s">
        <v>2815</v>
      </c>
      <c r="AA862" s="155">
        <f>COUNTIF($Z$1:Z862,Z862)</f>
        <v>4</v>
      </c>
      <c r="AB862" s="83">
        <f t="shared" si="483"/>
        <v>32</v>
      </c>
      <c r="AC862" s="122" t="str">
        <f>VLOOKUP(Z862,'module list'!A:B,2,0)</f>
        <v>DI</v>
      </c>
      <c r="AD862" s="32"/>
      <c r="AF862" s="33" t="s">
        <v>34</v>
      </c>
      <c r="AG862" s="16" t="str">
        <f t="shared" si="474"/>
        <v>11.1.1</v>
      </c>
      <c r="AH862" s="222" t="str">
        <f t="shared" si="472"/>
        <v>LP1010 elevator drums - truck ready</v>
      </c>
      <c r="AI862" s="224"/>
      <c r="AJ862" s="16" t="str">
        <f t="shared" si="467"/>
        <v>LP1010</v>
      </c>
      <c r="AK862" s="16" t="str">
        <f t="shared" si="475"/>
        <v>P23</v>
      </c>
      <c r="AL862" s="16" t="str">
        <f t="shared" si="491"/>
        <v>LP</v>
      </c>
      <c r="AM862" s="16" t="str">
        <f t="shared" si="476"/>
        <v>1010</v>
      </c>
      <c r="AO862" s="16" t="str">
        <f t="shared" si="478"/>
        <v>_</v>
      </c>
      <c r="AP862" s="16">
        <f t="shared" si="479"/>
        <v>10</v>
      </c>
      <c r="AQ862" s="16" t="str">
        <f t="shared" si="493"/>
        <v>YSA-1</v>
      </c>
      <c r="AR862" s="16" t="str">
        <f t="shared" si="480"/>
        <v>P23LP1010_YSA-1</v>
      </c>
      <c r="AS862" s="16" t="str">
        <f t="shared" si="481"/>
        <v>ok</v>
      </c>
      <c r="AW862" s="16" t="str">
        <f t="shared" si="489"/>
        <v/>
      </c>
      <c r="AX862" s="16" t="str">
        <f t="shared" si="490"/>
        <v/>
      </c>
      <c r="AY862" s="16">
        <f t="shared" si="482"/>
        <v>0</v>
      </c>
    </row>
    <row r="863" spans="1:51" ht="15" customHeight="1" x14ac:dyDescent="0.2">
      <c r="A863" s="16" t="str">
        <f t="shared" si="494"/>
        <v>ID-S01AP1020-00009</v>
      </c>
      <c r="B863" s="17">
        <v>9</v>
      </c>
      <c r="C863" s="17" t="s">
        <v>1866</v>
      </c>
      <c r="D863" s="65" t="s">
        <v>2766</v>
      </c>
      <c r="E863" s="19" t="s">
        <v>1870</v>
      </c>
      <c r="F863" s="60" t="s">
        <v>27</v>
      </c>
      <c r="G863" s="61" t="str">
        <f t="shared" si="495"/>
        <v/>
      </c>
      <c r="H863" s="22" t="s">
        <v>1843</v>
      </c>
      <c r="I863" s="22"/>
      <c r="J863" s="22" t="s">
        <v>27</v>
      </c>
      <c r="K863" s="22"/>
      <c r="L863" s="22" t="s">
        <v>1845</v>
      </c>
      <c r="M863" s="62"/>
      <c r="N863" s="24"/>
      <c r="O863" s="63" t="s">
        <v>1868</v>
      </c>
      <c r="P863" s="63" t="s">
        <v>1869</v>
      </c>
      <c r="Q863" s="25" t="s">
        <v>42</v>
      </c>
      <c r="R863" s="26" t="s">
        <v>43</v>
      </c>
      <c r="S863" s="26" t="s">
        <v>44</v>
      </c>
      <c r="T863" s="26" t="s">
        <v>45</v>
      </c>
      <c r="U863" s="26">
        <v>0</v>
      </c>
      <c r="V863" s="34">
        <v>0</v>
      </c>
      <c r="W863" s="64"/>
      <c r="X863" s="22">
        <v>11</v>
      </c>
      <c r="Y863" s="152"/>
      <c r="Z863" s="159" t="s">
        <v>2815</v>
      </c>
      <c r="AA863" s="155">
        <f>COUNTIF($Z$1:Z863,Z863)</f>
        <v>5</v>
      </c>
      <c r="AB863" s="83">
        <f t="shared" si="483"/>
        <v>32</v>
      </c>
      <c r="AC863" s="122" t="str">
        <f>VLOOKUP(Z863,'module list'!A:B,2,0)</f>
        <v>DI</v>
      </c>
      <c r="AD863" s="32"/>
      <c r="AF863" s="33" t="s">
        <v>34</v>
      </c>
      <c r="AG863" s="16" t="str">
        <f t="shared" si="474"/>
        <v>11.1.1</v>
      </c>
      <c r="AH863" s="222" t="str">
        <f t="shared" si="472"/>
        <v>LP1010 elevator drums - sequence started</v>
      </c>
      <c r="AI863" s="224"/>
      <c r="AJ863" s="16" t="str">
        <f t="shared" si="467"/>
        <v>LP1010</v>
      </c>
      <c r="AK863" s="16" t="str">
        <f t="shared" si="475"/>
        <v>P23</v>
      </c>
      <c r="AL863" s="16" t="str">
        <f t="shared" si="491"/>
        <v>LP</v>
      </c>
      <c r="AM863" s="16" t="str">
        <f t="shared" si="476"/>
        <v>1010</v>
      </c>
      <c r="AO863" s="16" t="str">
        <f t="shared" si="478"/>
        <v>_</v>
      </c>
      <c r="AP863" s="16">
        <f t="shared" si="479"/>
        <v>10</v>
      </c>
      <c r="AQ863" s="16" t="str">
        <f t="shared" si="493"/>
        <v>YSA-2</v>
      </c>
      <c r="AR863" s="16" t="str">
        <f t="shared" si="480"/>
        <v>P23LP1010_YSA-2</v>
      </c>
      <c r="AS863" s="16" t="str">
        <f t="shared" si="481"/>
        <v>ok</v>
      </c>
      <c r="AW863" s="16" t="str">
        <f t="shared" si="489"/>
        <v/>
      </c>
      <c r="AX863" s="16" t="str">
        <f t="shared" si="490"/>
        <v/>
      </c>
      <c r="AY863" s="16">
        <f t="shared" si="482"/>
        <v>0</v>
      </c>
    </row>
    <row r="864" spans="1:51" ht="15" customHeight="1" x14ac:dyDescent="0.2">
      <c r="A864" s="16" t="str">
        <f t="shared" si="494"/>
        <v>ID-S01AP1020-00010</v>
      </c>
      <c r="B864" s="17">
        <v>10</v>
      </c>
      <c r="C864" s="17" t="s">
        <v>1866</v>
      </c>
      <c r="D864" s="65" t="s">
        <v>2767</v>
      </c>
      <c r="E864" s="19" t="s">
        <v>1871</v>
      </c>
      <c r="F864" s="60" t="s">
        <v>27</v>
      </c>
      <c r="G864" s="61" t="str">
        <f t="shared" si="495"/>
        <v/>
      </c>
      <c r="H864" s="22" t="s">
        <v>1843</v>
      </c>
      <c r="I864" s="22"/>
      <c r="J864" s="22" t="s">
        <v>27</v>
      </c>
      <c r="K864" s="22"/>
      <c r="L864" s="22" t="s">
        <v>1845</v>
      </c>
      <c r="M864" s="62"/>
      <c r="N864" s="24"/>
      <c r="O864" s="63" t="s">
        <v>1868</v>
      </c>
      <c r="P864" s="63" t="s">
        <v>1869</v>
      </c>
      <c r="Q864" s="25" t="s">
        <v>42</v>
      </c>
      <c r="R864" s="26" t="s">
        <v>43</v>
      </c>
      <c r="S864" s="26" t="s">
        <v>44</v>
      </c>
      <c r="T864" s="26" t="s">
        <v>45</v>
      </c>
      <c r="U864" s="26">
        <v>0</v>
      </c>
      <c r="V864" s="34">
        <v>0</v>
      </c>
      <c r="W864" s="64"/>
      <c r="X864" s="22">
        <v>11</v>
      </c>
      <c r="Y864" s="152"/>
      <c r="Z864" s="159" t="s">
        <v>2815</v>
      </c>
      <c r="AA864" s="155">
        <f>COUNTIF($Z$1:Z864,Z864)</f>
        <v>6</v>
      </c>
      <c r="AB864" s="83">
        <f t="shared" si="483"/>
        <v>32</v>
      </c>
      <c r="AC864" s="122" t="str">
        <f>VLOOKUP(Z864,'module list'!A:B,2,0)</f>
        <v>DI</v>
      </c>
      <c r="AD864" s="32"/>
      <c r="AF864" s="33" t="s">
        <v>34</v>
      </c>
      <c r="AG864" s="16" t="str">
        <f t="shared" si="474"/>
        <v>11.1.1</v>
      </c>
      <c r="AH864" s="222" t="str">
        <f t="shared" si="472"/>
        <v>LP1010 elevator drums - excessive weight</v>
      </c>
      <c r="AI864" s="224"/>
      <c r="AJ864" s="16" t="str">
        <f t="shared" si="467"/>
        <v>LP1010</v>
      </c>
      <c r="AK864" s="16" t="str">
        <f t="shared" si="475"/>
        <v>P23</v>
      </c>
      <c r="AL864" s="16" t="str">
        <f t="shared" si="491"/>
        <v>LP</v>
      </c>
      <c r="AM864" s="16" t="str">
        <f t="shared" si="476"/>
        <v>1010</v>
      </c>
      <c r="AO864" s="16" t="str">
        <f t="shared" si="478"/>
        <v>_</v>
      </c>
      <c r="AP864" s="16">
        <f t="shared" si="479"/>
        <v>10</v>
      </c>
      <c r="AQ864" s="16" t="str">
        <f t="shared" si="493"/>
        <v>YSA-3</v>
      </c>
      <c r="AR864" s="16" t="str">
        <f t="shared" si="480"/>
        <v>P23LP1010_YSA-3</v>
      </c>
      <c r="AS864" s="16" t="str">
        <f t="shared" si="481"/>
        <v>ok</v>
      </c>
      <c r="AW864" s="16" t="str">
        <f t="shared" si="489"/>
        <v/>
      </c>
      <c r="AX864" s="16" t="str">
        <f t="shared" si="490"/>
        <v/>
      </c>
      <c r="AY864" s="16">
        <f t="shared" si="482"/>
        <v>0</v>
      </c>
    </row>
    <row r="865" spans="1:51" ht="15" customHeight="1" x14ac:dyDescent="0.2">
      <c r="A865" s="16" t="str">
        <f t="shared" si="494"/>
        <v>ID-S01AP1020-00011</v>
      </c>
      <c r="B865" s="17">
        <v>11</v>
      </c>
      <c r="C865" s="17" t="s">
        <v>1866</v>
      </c>
      <c r="D865" s="65" t="s">
        <v>2768</v>
      </c>
      <c r="E865" s="19" t="s">
        <v>1872</v>
      </c>
      <c r="F865" s="60">
        <v>59</v>
      </c>
      <c r="G865" s="61" t="str">
        <f t="shared" si="495"/>
        <v/>
      </c>
      <c r="H865" s="22" t="s">
        <v>1843</v>
      </c>
      <c r="I865" s="22"/>
      <c r="J865" s="22" t="s">
        <v>27</v>
      </c>
      <c r="K865" s="22"/>
      <c r="L865" s="22" t="s">
        <v>1845</v>
      </c>
      <c r="M865" s="62"/>
      <c r="N865" s="24"/>
      <c r="O865" s="63" t="s">
        <v>1868</v>
      </c>
      <c r="P865" s="63" t="s">
        <v>1869</v>
      </c>
      <c r="Q865" s="25" t="s">
        <v>42</v>
      </c>
      <c r="R865" s="26" t="s">
        <v>43</v>
      </c>
      <c r="S865" s="26" t="s">
        <v>44</v>
      </c>
      <c r="T865" s="26" t="s">
        <v>45</v>
      </c>
      <c r="U865" s="26">
        <v>0</v>
      </c>
      <c r="V865" s="34">
        <v>0</v>
      </c>
      <c r="W865" s="64"/>
      <c r="X865" s="22">
        <v>11</v>
      </c>
      <c r="Y865" s="152"/>
      <c r="Z865" s="159" t="s">
        <v>2815</v>
      </c>
      <c r="AA865" s="155">
        <f>COUNTIF($Z$1:Z865,Z865)</f>
        <v>7</v>
      </c>
      <c r="AB865" s="83">
        <f t="shared" si="483"/>
        <v>32</v>
      </c>
      <c r="AC865" s="122" t="str">
        <f>VLOOKUP(Z865,'module list'!A:B,2,0)</f>
        <v>DI</v>
      </c>
      <c r="AD865" s="32"/>
      <c r="AF865" s="33" t="s">
        <v>34</v>
      </c>
      <c r="AG865" s="16" t="str">
        <f t="shared" si="474"/>
        <v>11.1.1</v>
      </c>
      <c r="AH865" s="222" t="str">
        <f t="shared" si="472"/>
        <v>LP1010 elevator drums - arrival at the upper floor</v>
      </c>
      <c r="AI865" s="224"/>
      <c r="AJ865" s="16" t="str">
        <f t="shared" si="467"/>
        <v>LP1010</v>
      </c>
      <c r="AK865" s="16" t="str">
        <f t="shared" si="475"/>
        <v>P23</v>
      </c>
      <c r="AL865" s="16" t="str">
        <f t="shared" si="491"/>
        <v>LP</v>
      </c>
      <c r="AM865" s="16" t="str">
        <f t="shared" si="476"/>
        <v>1010</v>
      </c>
      <c r="AO865" s="16" t="str">
        <f t="shared" si="478"/>
        <v>_</v>
      </c>
      <c r="AP865" s="16">
        <f t="shared" si="479"/>
        <v>10</v>
      </c>
      <c r="AQ865" s="16" t="str">
        <f t="shared" si="493"/>
        <v>YSA-4</v>
      </c>
      <c r="AR865" s="16" t="str">
        <f t="shared" si="480"/>
        <v>P23LP1010_YSA-4</v>
      </c>
      <c r="AS865" s="16" t="str">
        <f t="shared" si="481"/>
        <v>ok</v>
      </c>
      <c r="AW865" s="16" t="str">
        <f t="shared" si="489"/>
        <v/>
      </c>
      <c r="AX865" s="16" t="str">
        <f t="shared" si="490"/>
        <v/>
      </c>
      <c r="AY865" s="16">
        <f t="shared" si="482"/>
        <v>0</v>
      </c>
    </row>
    <row r="866" spans="1:51" ht="15" customHeight="1" x14ac:dyDescent="0.2">
      <c r="A866" s="16" t="str">
        <f t="shared" si="494"/>
        <v>ID-S01AP1020-00012</v>
      </c>
      <c r="B866" s="17">
        <v>12</v>
      </c>
      <c r="C866" s="17" t="s">
        <v>1866</v>
      </c>
      <c r="D866" s="65" t="s">
        <v>2769</v>
      </c>
      <c r="E866" s="19" t="s">
        <v>1873</v>
      </c>
      <c r="F866" s="60" t="s">
        <v>27</v>
      </c>
      <c r="G866" s="61" t="str">
        <f t="shared" si="495"/>
        <v/>
      </c>
      <c r="H866" s="22" t="s">
        <v>1843</v>
      </c>
      <c r="I866" s="22"/>
      <c r="J866" s="22" t="s">
        <v>27</v>
      </c>
      <c r="K866" s="22"/>
      <c r="L866" s="22" t="s">
        <v>1845</v>
      </c>
      <c r="M866" s="62"/>
      <c r="N866" s="24"/>
      <c r="O866" s="63" t="s">
        <v>1868</v>
      </c>
      <c r="P866" s="63" t="s">
        <v>1869</v>
      </c>
      <c r="Q866" s="25" t="s">
        <v>42</v>
      </c>
      <c r="R866" s="26" t="s">
        <v>43</v>
      </c>
      <c r="S866" s="26" t="s">
        <v>44</v>
      </c>
      <c r="T866" s="26" t="s">
        <v>45</v>
      </c>
      <c r="U866" s="26">
        <v>0</v>
      </c>
      <c r="V866" s="34">
        <v>0</v>
      </c>
      <c r="W866" s="64"/>
      <c r="X866" s="22">
        <v>11</v>
      </c>
      <c r="Y866" s="152"/>
      <c r="Z866" s="159" t="s">
        <v>2815</v>
      </c>
      <c r="AA866" s="155">
        <f>COUNTIF($Z$1:Z866,Z866)</f>
        <v>8</v>
      </c>
      <c r="AB866" s="83">
        <f t="shared" si="483"/>
        <v>32</v>
      </c>
      <c r="AC866" s="122" t="str">
        <f>VLOOKUP(Z866,'module list'!A:B,2,0)</f>
        <v>DI</v>
      </c>
      <c r="AD866" s="32"/>
      <c r="AF866" s="33" t="s">
        <v>34</v>
      </c>
      <c r="AG866" s="16" t="str">
        <f t="shared" si="474"/>
        <v>11.1.1</v>
      </c>
      <c r="AH866" s="222" t="str">
        <f t="shared" si="472"/>
        <v>LP1010 elevator drums - charge carried out</v>
      </c>
      <c r="AI866" s="224"/>
      <c r="AJ866" s="16" t="str">
        <f t="shared" si="467"/>
        <v>LP1010</v>
      </c>
      <c r="AK866" s="16" t="str">
        <f t="shared" si="475"/>
        <v>P23</v>
      </c>
      <c r="AL866" s="16" t="str">
        <f t="shared" si="491"/>
        <v>LP</v>
      </c>
      <c r="AM866" s="16" t="str">
        <f t="shared" si="476"/>
        <v>1010</v>
      </c>
      <c r="AO866" s="16" t="str">
        <f t="shared" si="478"/>
        <v>_</v>
      </c>
      <c r="AP866" s="16">
        <f t="shared" si="479"/>
        <v>10</v>
      </c>
      <c r="AQ866" s="16" t="str">
        <f t="shared" si="493"/>
        <v>YSA-5</v>
      </c>
      <c r="AR866" s="16" t="str">
        <f t="shared" si="480"/>
        <v>P23LP1010_YSA-5</v>
      </c>
      <c r="AS866" s="16" t="str">
        <f t="shared" si="481"/>
        <v>ok</v>
      </c>
      <c r="AW866" s="16" t="str">
        <f t="shared" si="489"/>
        <v/>
      </c>
      <c r="AX866" s="16" t="str">
        <f t="shared" si="490"/>
        <v/>
      </c>
      <c r="AY866" s="16">
        <f t="shared" si="482"/>
        <v>0</v>
      </c>
    </row>
    <row r="867" spans="1:51" ht="15" customHeight="1" x14ac:dyDescent="0.2">
      <c r="A867" s="16" t="str">
        <f t="shared" si="494"/>
        <v>ID-S01AP1020-00013</v>
      </c>
      <c r="B867" s="17">
        <v>13</v>
      </c>
      <c r="C867" s="17" t="s">
        <v>1866</v>
      </c>
      <c r="D867" s="65" t="s">
        <v>2770</v>
      </c>
      <c r="E867" s="19" t="s">
        <v>1874</v>
      </c>
      <c r="F867" s="60" t="s">
        <v>27</v>
      </c>
      <c r="G867" s="61" t="str">
        <f t="shared" si="495"/>
        <v/>
      </c>
      <c r="H867" s="22" t="s">
        <v>1843</v>
      </c>
      <c r="I867" s="22"/>
      <c r="J867" s="22" t="s">
        <v>27</v>
      </c>
      <c r="K867" s="22"/>
      <c r="L867" s="22" t="s">
        <v>1845</v>
      </c>
      <c r="M867" s="62"/>
      <c r="N867" s="24"/>
      <c r="O867" s="63" t="s">
        <v>1868</v>
      </c>
      <c r="P867" s="63" t="s">
        <v>1869</v>
      </c>
      <c r="Q867" s="25" t="s">
        <v>42</v>
      </c>
      <c r="R867" s="26" t="s">
        <v>43</v>
      </c>
      <c r="S867" s="26" t="s">
        <v>44</v>
      </c>
      <c r="T867" s="26" t="s">
        <v>45</v>
      </c>
      <c r="U867" s="26">
        <v>0</v>
      </c>
      <c r="V867" s="34">
        <v>0</v>
      </c>
      <c r="W867" s="64"/>
      <c r="X867" s="22">
        <v>11</v>
      </c>
      <c r="Y867" s="152"/>
      <c r="Z867" s="159" t="s">
        <v>2815</v>
      </c>
      <c r="AA867" s="155">
        <f>COUNTIF($Z$1:Z867,Z867)</f>
        <v>9</v>
      </c>
      <c r="AB867" s="83">
        <f t="shared" si="483"/>
        <v>32</v>
      </c>
      <c r="AC867" s="122" t="str">
        <f>VLOOKUP(Z867,'module list'!A:B,2,0)</f>
        <v>DI</v>
      </c>
      <c r="AD867" s="32"/>
      <c r="AF867" s="33" t="s">
        <v>34</v>
      </c>
      <c r="AG867" s="16" t="str">
        <f t="shared" si="474"/>
        <v>11.1.1</v>
      </c>
      <c r="AH867" s="222" t="str">
        <f t="shared" si="472"/>
        <v>LP1010 elevator drums - stem on the elevator</v>
      </c>
      <c r="AI867" s="224"/>
      <c r="AJ867" s="16" t="str">
        <f t="shared" si="467"/>
        <v>LP1010</v>
      </c>
      <c r="AK867" s="16" t="str">
        <f t="shared" si="475"/>
        <v>P23</v>
      </c>
      <c r="AL867" s="16" t="str">
        <f t="shared" si="491"/>
        <v>LP</v>
      </c>
      <c r="AM867" s="16" t="str">
        <f t="shared" si="476"/>
        <v>1010</v>
      </c>
      <c r="AO867" s="16" t="str">
        <f t="shared" si="478"/>
        <v>_</v>
      </c>
      <c r="AP867" s="16">
        <f t="shared" si="479"/>
        <v>10</v>
      </c>
      <c r="AQ867" s="16" t="str">
        <f t="shared" si="493"/>
        <v>YSA-6</v>
      </c>
      <c r="AR867" s="16" t="str">
        <f t="shared" si="480"/>
        <v>P23LP1010_YSA-6</v>
      </c>
      <c r="AS867" s="16" t="str">
        <f t="shared" si="481"/>
        <v>ok</v>
      </c>
      <c r="AW867" s="16" t="str">
        <f t="shared" si="489"/>
        <v/>
      </c>
      <c r="AX867" s="16" t="str">
        <f t="shared" si="490"/>
        <v/>
      </c>
      <c r="AY867" s="16">
        <f t="shared" si="482"/>
        <v>0</v>
      </c>
    </row>
    <row r="868" spans="1:51" ht="15" customHeight="1" x14ac:dyDescent="0.2">
      <c r="A868" s="16" t="str">
        <f t="shared" si="494"/>
        <v>ID-S01AP1020-00014</v>
      </c>
      <c r="B868" s="17">
        <v>14</v>
      </c>
      <c r="C868" s="17" t="s">
        <v>1875</v>
      </c>
      <c r="D868" s="65" t="s">
        <v>2771</v>
      </c>
      <c r="E868" s="19" t="s">
        <v>1876</v>
      </c>
      <c r="F868" s="60">
        <v>56</v>
      </c>
      <c r="G868" s="61" t="str">
        <f t="shared" si="495"/>
        <v/>
      </c>
      <c r="H868" s="22" t="s">
        <v>1843</v>
      </c>
      <c r="I868" s="22"/>
      <c r="J868" s="22" t="s">
        <v>27</v>
      </c>
      <c r="K868" s="22"/>
      <c r="L868" s="22" t="s">
        <v>1845</v>
      </c>
      <c r="M868" s="62"/>
      <c r="N868" s="24"/>
      <c r="O868" s="63" t="s">
        <v>1868</v>
      </c>
      <c r="P868" s="63" t="s">
        <v>1856</v>
      </c>
      <c r="Q868" s="25" t="s">
        <v>54</v>
      </c>
      <c r="R868" s="26" t="s">
        <v>55</v>
      </c>
      <c r="S868" s="26" t="s">
        <v>44</v>
      </c>
      <c r="T868" s="26" t="s">
        <v>56</v>
      </c>
      <c r="U868" s="26">
        <v>0</v>
      </c>
      <c r="V868" s="34">
        <v>0</v>
      </c>
      <c r="W868" s="64"/>
      <c r="X868" s="22">
        <v>11</v>
      </c>
      <c r="Y868" s="152"/>
      <c r="Z868" s="159" t="s">
        <v>2816</v>
      </c>
      <c r="AA868" s="155">
        <f>COUNTIF($Z$1:Z868,Z868)</f>
        <v>2</v>
      </c>
      <c r="AB868" s="83">
        <f t="shared" si="483"/>
        <v>30</v>
      </c>
      <c r="AC868" s="122" t="str">
        <f>VLOOKUP(Z868,'module list'!A:B,2,0)</f>
        <v>DO</v>
      </c>
      <c r="AD868" s="32"/>
      <c r="AF868" s="33" t="s">
        <v>34</v>
      </c>
      <c r="AG868" s="16" t="str">
        <f t="shared" si="474"/>
        <v>11.1.1</v>
      </c>
      <c r="AH868" s="222" t="str">
        <f t="shared" si="472"/>
        <v>LP1010 elevator drums - enabling at the exhaust</v>
      </c>
      <c r="AI868" s="224"/>
      <c r="AJ868" s="16" t="str">
        <f t="shared" si="467"/>
        <v>LP1010</v>
      </c>
      <c r="AK868" s="16" t="str">
        <f t="shared" si="475"/>
        <v>P23</v>
      </c>
      <c r="AL868" s="16" t="str">
        <f t="shared" si="491"/>
        <v>LP</v>
      </c>
      <c r="AM868" s="16" t="str">
        <f t="shared" si="476"/>
        <v>1010</v>
      </c>
      <c r="AO868" s="16" t="str">
        <f t="shared" si="478"/>
        <v>_</v>
      </c>
      <c r="AP868" s="16">
        <f t="shared" si="479"/>
        <v>10</v>
      </c>
      <c r="AQ868" s="16" t="str">
        <f t="shared" si="493"/>
        <v>HSH-1</v>
      </c>
      <c r="AR868" s="16" t="str">
        <f t="shared" si="480"/>
        <v>P23LP1010_HSH-1</v>
      </c>
      <c r="AS868" s="16" t="str">
        <f t="shared" si="481"/>
        <v>ok</v>
      </c>
      <c r="AW868" s="16" t="str">
        <f t="shared" si="489"/>
        <v/>
      </c>
      <c r="AX868" s="16" t="str">
        <f t="shared" si="490"/>
        <v/>
      </c>
      <c r="AY868" s="16">
        <f t="shared" si="482"/>
        <v>0</v>
      </c>
    </row>
    <row r="869" spans="1:51" ht="15" customHeight="1" x14ac:dyDescent="0.2">
      <c r="A869" s="16" t="str">
        <f t="shared" si="494"/>
        <v>ID-S01AP1020-00015</v>
      </c>
      <c r="B869" s="17">
        <v>15</v>
      </c>
      <c r="C869" s="17" t="s">
        <v>1875</v>
      </c>
      <c r="D869" s="65" t="s">
        <v>2772</v>
      </c>
      <c r="E869" s="19" t="s">
        <v>1877</v>
      </c>
      <c r="F869" s="60" t="s">
        <v>27</v>
      </c>
      <c r="G869" s="61" t="str">
        <f t="shared" si="495"/>
        <v/>
      </c>
      <c r="H869" s="22" t="s">
        <v>1843</v>
      </c>
      <c r="I869" s="22"/>
      <c r="J869" s="22" t="s">
        <v>27</v>
      </c>
      <c r="K869" s="22"/>
      <c r="L869" s="22" t="s">
        <v>1845</v>
      </c>
      <c r="M869" s="62"/>
      <c r="N869" s="24"/>
      <c r="O869" s="63" t="s">
        <v>1868</v>
      </c>
      <c r="P869" s="63" t="s">
        <v>1856</v>
      </c>
      <c r="Q869" s="25" t="s">
        <v>54</v>
      </c>
      <c r="R869" s="26" t="s">
        <v>55</v>
      </c>
      <c r="S869" s="26" t="s">
        <v>44</v>
      </c>
      <c r="T869" s="26" t="s">
        <v>56</v>
      </c>
      <c r="U869" s="26">
        <v>0</v>
      </c>
      <c r="V869" s="34">
        <v>0</v>
      </c>
      <c r="W869" s="64"/>
      <c r="X869" s="22">
        <v>11</v>
      </c>
      <c r="Y869" s="152"/>
      <c r="Z869" s="159" t="s">
        <v>2816</v>
      </c>
      <c r="AA869" s="155">
        <f>COUNTIF($Z$1:Z869,Z869)</f>
        <v>3</v>
      </c>
      <c r="AB869" s="83">
        <f t="shared" si="483"/>
        <v>30</v>
      </c>
      <c r="AC869" s="122" t="str">
        <f>VLOOKUP(Z869,'module list'!A:B,2,0)</f>
        <v>DO</v>
      </c>
      <c r="AD869" s="32"/>
      <c r="AF869" s="33" t="s">
        <v>34</v>
      </c>
      <c r="AG869" s="16" t="str">
        <f t="shared" si="474"/>
        <v>11.1.1</v>
      </c>
      <c r="AH869" s="222" t="str">
        <f t="shared" si="472"/>
        <v>LP1010 elevator drums - request loading</v>
      </c>
      <c r="AI869" s="224"/>
      <c r="AJ869" s="16" t="str">
        <f t="shared" si="467"/>
        <v>LP1010</v>
      </c>
      <c r="AK869" s="16" t="str">
        <f t="shared" si="475"/>
        <v>P23</v>
      </c>
      <c r="AL869" s="16" t="str">
        <f t="shared" si="491"/>
        <v>LP</v>
      </c>
      <c r="AM869" s="16" t="str">
        <f t="shared" si="476"/>
        <v>1010</v>
      </c>
      <c r="AO869" s="16" t="str">
        <f t="shared" si="478"/>
        <v>_</v>
      </c>
      <c r="AP869" s="16">
        <f t="shared" si="479"/>
        <v>10</v>
      </c>
      <c r="AQ869" s="16" t="str">
        <f t="shared" si="493"/>
        <v>HSH-2</v>
      </c>
      <c r="AR869" s="16" t="str">
        <f t="shared" si="480"/>
        <v>P23LP1010_HSH-2</v>
      </c>
      <c r="AS869" s="16" t="str">
        <f t="shared" si="481"/>
        <v>ok</v>
      </c>
      <c r="AW869" s="16" t="str">
        <f t="shared" si="489"/>
        <v/>
      </c>
      <c r="AX869" s="16" t="str">
        <f t="shared" si="490"/>
        <v/>
      </c>
      <c r="AY869" s="16">
        <f t="shared" si="482"/>
        <v>0</v>
      </c>
    </row>
    <row r="870" spans="1:51" ht="15" customHeight="1" x14ac:dyDescent="0.2">
      <c r="A870" s="16" t="str">
        <f t="shared" si="494"/>
        <v>ID-S01AP1020-00016</v>
      </c>
      <c r="B870" s="17">
        <v>16</v>
      </c>
      <c r="C870" s="17" t="s">
        <v>1875</v>
      </c>
      <c r="D870" s="65" t="s">
        <v>2773</v>
      </c>
      <c r="E870" s="19" t="s">
        <v>1878</v>
      </c>
      <c r="F870" s="60" t="s">
        <v>27</v>
      </c>
      <c r="G870" s="61" t="str">
        <f t="shared" si="495"/>
        <v/>
      </c>
      <c r="H870" s="22" t="s">
        <v>1843</v>
      </c>
      <c r="I870" s="22"/>
      <c r="J870" s="22" t="s">
        <v>27</v>
      </c>
      <c r="K870" s="22"/>
      <c r="L870" s="22" t="s">
        <v>1845</v>
      </c>
      <c r="M870" s="62"/>
      <c r="N870" s="24"/>
      <c r="O870" s="63" t="s">
        <v>1868</v>
      </c>
      <c r="P870" s="63" t="s">
        <v>1856</v>
      </c>
      <c r="Q870" s="25" t="s">
        <v>54</v>
      </c>
      <c r="R870" s="26" t="s">
        <v>55</v>
      </c>
      <c r="S870" s="26" t="s">
        <v>44</v>
      </c>
      <c r="T870" s="26" t="s">
        <v>56</v>
      </c>
      <c r="U870" s="26">
        <v>0</v>
      </c>
      <c r="V870" s="34">
        <v>0</v>
      </c>
      <c r="W870" s="64"/>
      <c r="X870" s="22">
        <v>11</v>
      </c>
      <c r="Y870" s="152"/>
      <c r="Z870" s="159" t="s">
        <v>2816</v>
      </c>
      <c r="AA870" s="155">
        <f>COUNTIF($Z$1:Z870,Z870)</f>
        <v>4</v>
      </c>
      <c r="AB870" s="83">
        <f t="shared" si="483"/>
        <v>30</v>
      </c>
      <c r="AC870" s="122" t="str">
        <f>VLOOKUP(Z870,'module list'!A:B,2,0)</f>
        <v>DO</v>
      </c>
      <c r="AD870" s="32"/>
      <c r="AF870" s="33" t="s">
        <v>34</v>
      </c>
      <c r="AG870" s="16" t="str">
        <f t="shared" si="474"/>
        <v>11.1.1</v>
      </c>
      <c r="AH870" s="222" t="str">
        <f t="shared" si="472"/>
        <v>LP1010 elevator drums - load door open</v>
      </c>
      <c r="AI870" s="224"/>
      <c r="AJ870" s="16" t="str">
        <f t="shared" si="467"/>
        <v>LP1010</v>
      </c>
      <c r="AK870" s="16" t="str">
        <f t="shared" si="475"/>
        <v>P23</v>
      </c>
      <c r="AL870" s="16" t="str">
        <f t="shared" si="491"/>
        <v>LP</v>
      </c>
      <c r="AM870" s="16" t="str">
        <f t="shared" si="476"/>
        <v>1010</v>
      </c>
      <c r="AO870" s="16" t="str">
        <f t="shared" si="478"/>
        <v>_</v>
      </c>
      <c r="AP870" s="16">
        <f t="shared" si="479"/>
        <v>10</v>
      </c>
      <c r="AQ870" s="16" t="str">
        <f t="shared" si="493"/>
        <v>HSH-3</v>
      </c>
      <c r="AR870" s="16" t="str">
        <f t="shared" si="480"/>
        <v>P23LP1010_HSH-3</v>
      </c>
      <c r="AS870" s="16" t="str">
        <f t="shared" si="481"/>
        <v>ok</v>
      </c>
      <c r="AW870" s="16" t="str">
        <f t="shared" si="489"/>
        <v/>
      </c>
      <c r="AX870" s="16" t="str">
        <f t="shared" si="490"/>
        <v/>
      </c>
      <c r="AY870" s="16">
        <f t="shared" si="482"/>
        <v>0</v>
      </c>
    </row>
    <row r="871" spans="1:51" ht="15" customHeight="1" x14ac:dyDescent="0.2">
      <c r="A871" s="16" t="str">
        <f t="shared" si="494"/>
        <v>ID-S01AP1020-00017</v>
      </c>
      <c r="B871" s="17">
        <v>17</v>
      </c>
      <c r="C871" s="17"/>
      <c r="D871" s="18" t="s">
        <v>1879</v>
      </c>
      <c r="E871" s="19" t="s">
        <v>1880</v>
      </c>
      <c r="F871" s="60" t="s">
        <v>27</v>
      </c>
      <c r="G871" s="61" t="str">
        <f t="shared" si="495"/>
        <v/>
      </c>
      <c r="H871" s="22" t="s">
        <v>1843</v>
      </c>
      <c r="I871" s="22"/>
      <c r="J871" s="22" t="s">
        <v>1844</v>
      </c>
      <c r="K871" s="22"/>
      <c r="L871" s="22" t="s">
        <v>1845</v>
      </c>
      <c r="M871" s="62"/>
      <c r="N871" s="24"/>
      <c r="O871" s="63" t="s">
        <v>1846</v>
      </c>
      <c r="P871" s="63" t="s">
        <v>1847</v>
      </c>
      <c r="Q871" s="25" t="s">
        <v>42</v>
      </c>
      <c r="R871" s="26" t="s">
        <v>43</v>
      </c>
      <c r="S871" s="26" t="s">
        <v>44</v>
      </c>
      <c r="T871" s="26" t="s">
        <v>45</v>
      </c>
      <c r="U871" s="26" t="s">
        <v>46</v>
      </c>
      <c r="V871" s="34">
        <v>0</v>
      </c>
      <c r="W871" s="64"/>
      <c r="X871" s="22">
        <v>11</v>
      </c>
      <c r="Y871" s="152"/>
      <c r="Z871" s="159" t="s">
        <v>2815</v>
      </c>
      <c r="AA871" s="155">
        <f>COUNTIF($Z$1:Z871,Z871)</f>
        <v>10</v>
      </c>
      <c r="AB871" s="83">
        <f t="shared" si="483"/>
        <v>32</v>
      </c>
      <c r="AC871" s="122" t="str">
        <f>VLOOKUP(Z871,'module list'!A:B,2,0)</f>
        <v>DI</v>
      </c>
      <c r="AD871" s="32"/>
      <c r="AF871" s="33" t="s">
        <v>34</v>
      </c>
      <c r="AG871" s="16" t="str">
        <f t="shared" si="474"/>
        <v>11.1.1</v>
      </c>
      <c r="AH871" s="222" t="str">
        <f t="shared" si="472"/>
        <v>RK1002 main motor - in remote</v>
      </c>
      <c r="AI871" s="224"/>
      <c r="AJ871" s="16" t="str">
        <f t="shared" si="467"/>
        <v>RK1002</v>
      </c>
      <c r="AK871" s="16" t="str">
        <f t="shared" si="475"/>
        <v>P23</v>
      </c>
      <c r="AL871" s="16" t="str">
        <f t="shared" si="491"/>
        <v>RK</v>
      </c>
      <c r="AM871" s="16" t="str">
        <f t="shared" si="476"/>
        <v>1002</v>
      </c>
      <c r="AO871" s="16" t="str">
        <f t="shared" si="478"/>
        <v>_</v>
      </c>
      <c r="AP871" s="16">
        <f t="shared" si="479"/>
        <v>10</v>
      </c>
      <c r="AQ871" s="16" t="str">
        <f t="shared" si="493"/>
        <v>YLRE</v>
      </c>
      <c r="AR871" s="16" t="str">
        <f t="shared" si="480"/>
        <v>P23RK1002_YLRE</v>
      </c>
      <c r="AS871" s="16" t="str">
        <f t="shared" si="481"/>
        <v>ok</v>
      </c>
      <c r="AW871" s="16" t="str">
        <f t="shared" si="489"/>
        <v/>
      </c>
      <c r="AX871" s="16" t="str">
        <f t="shared" si="490"/>
        <v/>
      </c>
      <c r="AY871" s="16">
        <f t="shared" si="482"/>
        <v>0</v>
      </c>
    </row>
    <row r="872" spans="1:51" ht="15" customHeight="1" x14ac:dyDescent="0.2">
      <c r="A872" s="16" t="str">
        <f t="shared" si="494"/>
        <v>ID-S01AP1020-00018</v>
      </c>
      <c r="B872" s="17">
        <v>18</v>
      </c>
      <c r="C872" s="17"/>
      <c r="D872" s="18" t="s">
        <v>1881</v>
      </c>
      <c r="E872" s="19" t="s">
        <v>1882</v>
      </c>
      <c r="F872" s="60" t="s">
        <v>27</v>
      </c>
      <c r="G872" s="61" t="str">
        <f t="shared" si="495"/>
        <v/>
      </c>
      <c r="H872" s="22" t="s">
        <v>1843</v>
      </c>
      <c r="I872" s="22"/>
      <c r="J872" s="22" t="s">
        <v>1844</v>
      </c>
      <c r="K872" s="22"/>
      <c r="L872" s="22" t="s">
        <v>1845</v>
      </c>
      <c r="M872" s="62"/>
      <c r="N872" s="24"/>
      <c r="O872" s="63" t="s">
        <v>1846</v>
      </c>
      <c r="P872" s="63" t="s">
        <v>1850</v>
      </c>
      <c r="Q872" s="25" t="s">
        <v>42</v>
      </c>
      <c r="R872" s="26" t="s">
        <v>43</v>
      </c>
      <c r="S872" s="26" t="s">
        <v>44</v>
      </c>
      <c r="T872" s="26" t="s">
        <v>45</v>
      </c>
      <c r="U872" s="26" t="s">
        <v>46</v>
      </c>
      <c r="V872" s="34">
        <v>0</v>
      </c>
      <c r="W872" s="64"/>
      <c r="X872" s="22">
        <v>11</v>
      </c>
      <c r="Y872" s="152"/>
      <c r="Z872" s="159" t="s">
        <v>2815</v>
      </c>
      <c r="AA872" s="155">
        <f>COUNTIF($Z$1:Z872,Z872)</f>
        <v>11</v>
      </c>
      <c r="AB872" s="83">
        <f t="shared" si="483"/>
        <v>32</v>
      </c>
      <c r="AC872" s="122" t="str">
        <f>VLOOKUP(Z872,'module list'!A:B,2,0)</f>
        <v>DI</v>
      </c>
      <c r="AD872" s="32"/>
      <c r="AF872" s="33" t="s">
        <v>34</v>
      </c>
      <c r="AG872" s="16" t="str">
        <f t="shared" si="474"/>
        <v>11.1.1</v>
      </c>
      <c r="AH872" s="222" t="str">
        <f t="shared" si="472"/>
        <v>RK1002 main motor - in running</v>
      </c>
      <c r="AI872" s="224"/>
      <c r="AJ872" s="16" t="str">
        <f t="shared" si="467"/>
        <v>RK1002</v>
      </c>
      <c r="AK872" s="16" t="str">
        <f t="shared" si="475"/>
        <v>P23</v>
      </c>
      <c r="AL872" s="16" t="str">
        <f t="shared" si="491"/>
        <v>RK</v>
      </c>
      <c r="AM872" s="16" t="str">
        <f t="shared" si="476"/>
        <v>1002</v>
      </c>
      <c r="AO872" s="16" t="str">
        <f t="shared" si="478"/>
        <v>_</v>
      </c>
      <c r="AP872" s="16">
        <f t="shared" si="479"/>
        <v>10</v>
      </c>
      <c r="AQ872" s="16" t="str">
        <f t="shared" si="493"/>
        <v>YLH</v>
      </c>
      <c r="AR872" s="16" t="str">
        <f t="shared" si="480"/>
        <v>P23RK1002_YLH</v>
      </c>
      <c r="AS872" s="16" t="str">
        <f t="shared" si="481"/>
        <v>ok</v>
      </c>
      <c r="AW872" s="16" t="str">
        <f t="shared" si="489"/>
        <v/>
      </c>
      <c r="AX872" s="16" t="str">
        <f t="shared" si="490"/>
        <v/>
      </c>
      <c r="AY872" s="16">
        <f t="shared" si="482"/>
        <v>0</v>
      </c>
    </row>
    <row r="873" spans="1:51" ht="15" customHeight="1" x14ac:dyDescent="0.2">
      <c r="A873" s="16" t="str">
        <f t="shared" si="494"/>
        <v>ID-S01AP1020-00019</v>
      </c>
      <c r="B873" s="17">
        <v>19</v>
      </c>
      <c r="C873" s="17"/>
      <c r="D873" s="18" t="s">
        <v>1883</v>
      </c>
      <c r="E873" s="19" t="s">
        <v>1884</v>
      </c>
      <c r="F873" s="60" t="s">
        <v>27</v>
      </c>
      <c r="G873" s="61" t="str">
        <f t="shared" si="495"/>
        <v/>
      </c>
      <c r="H873" s="22" t="s">
        <v>1843</v>
      </c>
      <c r="I873" s="22"/>
      <c r="J873" s="22" t="s">
        <v>1844</v>
      </c>
      <c r="K873" s="22"/>
      <c r="L873" s="22" t="s">
        <v>1845</v>
      </c>
      <c r="M873" s="62"/>
      <c r="N873" s="24"/>
      <c r="O873" s="63" t="s">
        <v>1846</v>
      </c>
      <c r="P873" s="63" t="s">
        <v>1853</v>
      </c>
      <c r="Q873" s="25" t="s">
        <v>42</v>
      </c>
      <c r="R873" s="26" t="s">
        <v>43</v>
      </c>
      <c r="S873" s="26" t="s">
        <v>51</v>
      </c>
      <c r="T873" s="26" t="s">
        <v>45</v>
      </c>
      <c r="U873" s="26" t="s">
        <v>46</v>
      </c>
      <c r="V873" s="34">
        <v>0</v>
      </c>
      <c r="W873" s="64"/>
      <c r="X873" s="22">
        <v>11</v>
      </c>
      <c r="Y873" s="152"/>
      <c r="Z873" s="159" t="s">
        <v>2815</v>
      </c>
      <c r="AA873" s="155">
        <f>COUNTIF($Z$1:Z873,Z873)</f>
        <v>12</v>
      </c>
      <c r="AB873" s="83">
        <f t="shared" si="483"/>
        <v>32</v>
      </c>
      <c r="AC873" s="122" t="str">
        <f>VLOOKUP(Z873,'module list'!A:B,2,0)</f>
        <v>DI</v>
      </c>
      <c r="AD873" s="32"/>
      <c r="AF873" s="33" t="s">
        <v>34</v>
      </c>
      <c r="AG873" s="16" t="str">
        <f t="shared" si="474"/>
        <v>11.1.1</v>
      </c>
      <c r="AH873" s="222" t="str">
        <f t="shared" si="472"/>
        <v>RK1002 main motor - gen.fault</v>
      </c>
      <c r="AI873" s="224"/>
      <c r="AJ873" s="16" t="str">
        <f t="shared" si="467"/>
        <v>RK1002</v>
      </c>
      <c r="AK873" s="16" t="str">
        <f t="shared" si="475"/>
        <v>P23</v>
      </c>
      <c r="AL873" s="16" t="str">
        <f t="shared" si="491"/>
        <v>RK</v>
      </c>
      <c r="AM873" s="16" t="str">
        <f t="shared" si="476"/>
        <v>1002</v>
      </c>
      <c r="AO873" s="16" t="str">
        <f t="shared" si="478"/>
        <v>_</v>
      </c>
      <c r="AP873" s="16">
        <f t="shared" si="479"/>
        <v>10</v>
      </c>
      <c r="AQ873" s="16" t="str">
        <f t="shared" si="493"/>
        <v>YS</v>
      </c>
      <c r="AR873" s="16" t="str">
        <f t="shared" si="480"/>
        <v>P23RK1002_YS</v>
      </c>
      <c r="AS873" s="16" t="str">
        <f t="shared" si="481"/>
        <v>ok</v>
      </c>
      <c r="AW873" s="16" t="str">
        <f t="shared" si="489"/>
        <v/>
      </c>
      <c r="AX873" s="16" t="str">
        <f t="shared" si="490"/>
        <v/>
      </c>
      <c r="AY873" s="16">
        <f t="shared" si="482"/>
        <v>0</v>
      </c>
    </row>
    <row r="874" spans="1:51" ht="15" customHeight="1" x14ac:dyDescent="0.2">
      <c r="A874" s="16" t="str">
        <f t="shared" si="494"/>
        <v>ID-S01AP1020-00020</v>
      </c>
      <c r="B874" s="17">
        <v>20</v>
      </c>
      <c r="C874" s="17"/>
      <c r="D874" s="18" t="s">
        <v>1885</v>
      </c>
      <c r="E874" s="19" t="s">
        <v>1886</v>
      </c>
      <c r="F874" s="60" t="s">
        <v>27</v>
      </c>
      <c r="G874" s="61" t="str">
        <f t="shared" si="495"/>
        <v/>
      </c>
      <c r="H874" s="22" t="s">
        <v>1843</v>
      </c>
      <c r="I874" s="22"/>
      <c r="J874" s="22" t="s">
        <v>1844</v>
      </c>
      <c r="K874" s="22"/>
      <c r="L874" s="22" t="s">
        <v>1845</v>
      </c>
      <c r="M874" s="62"/>
      <c r="N874" s="24"/>
      <c r="O874" s="63" t="s">
        <v>1846</v>
      </c>
      <c r="P874" s="63" t="s">
        <v>1856</v>
      </c>
      <c r="Q874" s="25" t="s">
        <v>54</v>
      </c>
      <c r="R874" s="26" t="s">
        <v>55</v>
      </c>
      <c r="S874" s="26" t="s">
        <v>44</v>
      </c>
      <c r="T874" s="26" t="s">
        <v>56</v>
      </c>
      <c r="U874" s="26" t="s">
        <v>57</v>
      </c>
      <c r="V874" s="34">
        <v>0</v>
      </c>
      <c r="W874" s="64"/>
      <c r="X874" s="22">
        <v>11</v>
      </c>
      <c r="Y874" s="152"/>
      <c r="Z874" s="159" t="s">
        <v>2816</v>
      </c>
      <c r="AA874" s="155">
        <f>COUNTIF($Z$1:Z874,Z874)</f>
        <v>5</v>
      </c>
      <c r="AB874" s="83">
        <f t="shared" si="483"/>
        <v>30</v>
      </c>
      <c r="AC874" s="122" t="str">
        <f>VLOOKUP(Z874,'module list'!A:B,2,0)</f>
        <v>DO</v>
      </c>
      <c r="AD874" s="32"/>
      <c r="AF874" s="33" t="s">
        <v>34</v>
      </c>
      <c r="AG874" s="16" t="str">
        <f t="shared" si="474"/>
        <v>11.1.1</v>
      </c>
      <c r="AH874" s="222" t="str">
        <f t="shared" si="472"/>
        <v>RK1002 main motor - start/stop</v>
      </c>
      <c r="AI874" s="224"/>
      <c r="AJ874" s="16" t="str">
        <f t="shared" si="467"/>
        <v>RK1002</v>
      </c>
      <c r="AK874" s="16" t="str">
        <f t="shared" si="475"/>
        <v>P23</v>
      </c>
      <c r="AL874" s="16" t="str">
        <f t="shared" si="491"/>
        <v>RK</v>
      </c>
      <c r="AM874" s="16" t="str">
        <f t="shared" si="476"/>
        <v>1002</v>
      </c>
      <c r="AO874" s="16" t="str">
        <f t="shared" si="478"/>
        <v>_</v>
      </c>
      <c r="AP874" s="16">
        <f t="shared" si="479"/>
        <v>10</v>
      </c>
      <c r="AQ874" s="16" t="str">
        <f t="shared" si="493"/>
        <v>HSH</v>
      </c>
      <c r="AR874" s="16" t="str">
        <f t="shared" si="480"/>
        <v>P23RK1002_HSH</v>
      </c>
      <c r="AS874" s="16" t="str">
        <f t="shared" si="481"/>
        <v>ok</v>
      </c>
      <c r="AW874" s="16" t="str">
        <f t="shared" si="489"/>
        <v/>
      </c>
      <c r="AX874" s="16" t="str">
        <f t="shared" si="490"/>
        <v/>
      </c>
      <c r="AY874" s="16">
        <f t="shared" si="482"/>
        <v>0</v>
      </c>
    </row>
    <row r="875" spans="1:51" ht="15" customHeight="1" x14ac:dyDescent="0.2">
      <c r="A875" s="16" t="str">
        <f t="shared" si="494"/>
        <v>ID-S01AP1020-00021</v>
      </c>
      <c r="B875" s="17">
        <v>21</v>
      </c>
      <c r="C875" s="17"/>
      <c r="D875" s="18" t="s">
        <v>1887</v>
      </c>
      <c r="E875" s="19" t="s">
        <v>1888</v>
      </c>
      <c r="F875" s="60" t="s">
        <v>27</v>
      </c>
      <c r="G875" s="61" t="str">
        <f t="shared" si="495"/>
        <v/>
      </c>
      <c r="H875" s="22" t="s">
        <v>1843</v>
      </c>
      <c r="I875" s="22"/>
      <c r="J875" s="22" t="s">
        <v>1844</v>
      </c>
      <c r="K875" s="22"/>
      <c r="L875" s="22" t="s">
        <v>1845</v>
      </c>
      <c r="M875" s="62"/>
      <c r="N875" s="24"/>
      <c r="O875" s="63" t="s">
        <v>1846</v>
      </c>
      <c r="P875" s="63" t="s">
        <v>1859</v>
      </c>
      <c r="Q875" s="25" t="s">
        <v>32</v>
      </c>
      <c r="R875" s="26" t="s">
        <v>292</v>
      </c>
      <c r="S875" s="26">
        <v>0</v>
      </c>
      <c r="T875" s="26" t="s">
        <v>170</v>
      </c>
      <c r="U875" s="26">
        <v>100</v>
      </c>
      <c r="V875" s="34" t="s">
        <v>171</v>
      </c>
      <c r="W875" s="64"/>
      <c r="X875" s="22">
        <v>11</v>
      </c>
      <c r="Y875" s="152"/>
      <c r="Z875" s="139" t="s">
        <v>2819</v>
      </c>
      <c r="AA875" s="155">
        <f>COUNTIF($Z$1:Z875,Z875)</f>
        <v>3</v>
      </c>
      <c r="AB875" s="83">
        <f t="shared" si="483"/>
        <v>13</v>
      </c>
      <c r="AC875" s="122" t="str">
        <f>VLOOKUP(Z875,'module list'!A:B,2,0)</f>
        <v>AI</v>
      </c>
      <c r="AD875" s="32"/>
      <c r="AF875" s="33" t="s">
        <v>34</v>
      </c>
      <c r="AG875" s="16" t="str">
        <f t="shared" si="474"/>
        <v>11.1.1</v>
      </c>
      <c r="AH875" s="222" t="str">
        <f t="shared" si="472"/>
        <v>RK1002 main motor - speed</v>
      </c>
      <c r="AI875" s="224"/>
      <c r="AJ875" s="16" t="str">
        <f t="shared" si="467"/>
        <v>RK1002</v>
      </c>
      <c r="AK875" s="16" t="str">
        <f t="shared" si="475"/>
        <v>P23</v>
      </c>
      <c r="AL875" s="16" t="str">
        <f t="shared" si="491"/>
        <v>RK</v>
      </c>
      <c r="AM875" s="16" t="str">
        <f t="shared" si="476"/>
        <v>1002</v>
      </c>
      <c r="AO875" s="16" t="str">
        <f t="shared" si="478"/>
        <v>_</v>
      </c>
      <c r="AP875" s="16">
        <f t="shared" si="479"/>
        <v>10</v>
      </c>
      <c r="AQ875" s="16" t="str">
        <f t="shared" si="493"/>
        <v>SI</v>
      </c>
      <c r="AR875" s="16" t="str">
        <f t="shared" si="480"/>
        <v>P23RK1002_SI</v>
      </c>
      <c r="AS875" s="16" t="str">
        <f t="shared" si="481"/>
        <v>ok</v>
      </c>
      <c r="AW875" s="16">
        <f t="shared" si="489"/>
        <v>0</v>
      </c>
      <c r="AX875" s="16">
        <f t="shared" si="490"/>
        <v>100</v>
      </c>
      <c r="AY875" s="16" t="str">
        <f t="shared" si="482"/>
        <v>%</v>
      </c>
    </row>
    <row r="876" spans="1:51" ht="15" customHeight="1" x14ac:dyDescent="0.2">
      <c r="A876" s="16" t="str">
        <f t="shared" si="494"/>
        <v>ID-S01AP1020-00022</v>
      </c>
      <c r="B876" s="17">
        <v>22</v>
      </c>
      <c r="C876" s="17"/>
      <c r="D876" s="18" t="s">
        <v>1889</v>
      </c>
      <c r="E876" s="19" t="s">
        <v>1890</v>
      </c>
      <c r="F876" s="60" t="s">
        <v>27</v>
      </c>
      <c r="G876" s="61" t="str">
        <f t="shared" si="495"/>
        <v/>
      </c>
      <c r="H876" s="22" t="s">
        <v>1843</v>
      </c>
      <c r="I876" s="22"/>
      <c r="J876" s="22" t="s">
        <v>1844</v>
      </c>
      <c r="K876" s="22"/>
      <c r="L876" s="22" t="s">
        <v>1845</v>
      </c>
      <c r="M876" s="62"/>
      <c r="N876" s="24"/>
      <c r="O876" s="63" t="s">
        <v>1846</v>
      </c>
      <c r="P876" s="63" t="s">
        <v>1862</v>
      </c>
      <c r="Q876" s="25" t="s">
        <v>32</v>
      </c>
      <c r="R876" s="26" t="s">
        <v>292</v>
      </c>
      <c r="S876" s="26" t="s">
        <v>296</v>
      </c>
      <c r="T876" s="26" t="s">
        <v>170</v>
      </c>
      <c r="U876" s="26" t="s">
        <v>296</v>
      </c>
      <c r="V876" s="34" t="s">
        <v>297</v>
      </c>
      <c r="W876" s="64"/>
      <c r="X876" s="22">
        <v>11</v>
      </c>
      <c r="Y876" s="152"/>
      <c r="Z876" s="139" t="s">
        <v>2819</v>
      </c>
      <c r="AA876" s="155">
        <f>COUNTIF($Z$1:Z876,Z876)</f>
        <v>4</v>
      </c>
      <c r="AB876" s="83">
        <f t="shared" si="483"/>
        <v>13</v>
      </c>
      <c r="AC876" s="122" t="str">
        <f>VLOOKUP(Z876,'module list'!A:B,2,0)</f>
        <v>AI</v>
      </c>
      <c r="AD876" s="32"/>
      <c r="AF876" s="33" t="s">
        <v>34</v>
      </c>
      <c r="AG876" s="16" t="str">
        <f t="shared" si="474"/>
        <v>11.1.1</v>
      </c>
      <c r="AH876" s="222" t="str">
        <f t="shared" si="472"/>
        <v>RK1002 main motor - current</v>
      </c>
      <c r="AI876" s="224"/>
      <c r="AJ876" s="16" t="str">
        <f t="shared" si="467"/>
        <v>RK1002</v>
      </c>
      <c r="AK876" s="16" t="str">
        <f t="shared" si="475"/>
        <v>P23</v>
      </c>
      <c r="AL876" s="16" t="str">
        <f t="shared" si="491"/>
        <v>RK</v>
      </c>
      <c r="AM876" s="16" t="str">
        <f t="shared" si="476"/>
        <v>1002</v>
      </c>
      <c r="AO876" s="16" t="str">
        <f t="shared" si="478"/>
        <v>_</v>
      </c>
      <c r="AP876" s="16">
        <f t="shared" si="479"/>
        <v>10</v>
      </c>
      <c r="AQ876" s="16" t="str">
        <f t="shared" si="493"/>
        <v>II</v>
      </c>
      <c r="AR876" s="16" t="str">
        <f t="shared" si="480"/>
        <v>P23RK1002_II</v>
      </c>
      <c r="AS876" s="16" t="str">
        <f t="shared" si="481"/>
        <v>ok</v>
      </c>
      <c r="AW876" s="16" t="str">
        <f t="shared" si="489"/>
        <v>xxx</v>
      </c>
      <c r="AX876" s="16" t="str">
        <f t="shared" si="490"/>
        <v>xxx</v>
      </c>
      <c r="AY876" s="16" t="str">
        <f t="shared" si="482"/>
        <v>A</v>
      </c>
    </row>
    <row r="877" spans="1:51" ht="15" customHeight="1" x14ac:dyDescent="0.2">
      <c r="A877" s="16" t="str">
        <f t="shared" si="494"/>
        <v>ID-S01AP1020-00023</v>
      </c>
      <c r="B877" s="17">
        <v>23</v>
      </c>
      <c r="C877" s="17"/>
      <c r="D877" s="18" t="s">
        <v>1891</v>
      </c>
      <c r="E877" s="19" t="s">
        <v>1892</v>
      </c>
      <c r="F877" s="60" t="s">
        <v>27</v>
      </c>
      <c r="G877" s="61" t="str">
        <f t="shared" si="495"/>
        <v/>
      </c>
      <c r="H877" s="22" t="s">
        <v>1843</v>
      </c>
      <c r="I877" s="22"/>
      <c r="J877" s="22" t="s">
        <v>1844</v>
      </c>
      <c r="K877" s="22"/>
      <c r="L877" s="22" t="s">
        <v>1845</v>
      </c>
      <c r="M877" s="62"/>
      <c r="N877" s="24"/>
      <c r="O877" s="63" t="s">
        <v>1846</v>
      </c>
      <c r="P877" s="63" t="s">
        <v>1865</v>
      </c>
      <c r="Q877" s="25" t="s">
        <v>168</v>
      </c>
      <c r="R877" s="26" t="s">
        <v>169</v>
      </c>
      <c r="S877" s="26">
        <v>0</v>
      </c>
      <c r="T877" s="26" t="s">
        <v>170</v>
      </c>
      <c r="U877" s="26">
        <v>100</v>
      </c>
      <c r="V877" s="34" t="s">
        <v>171</v>
      </c>
      <c r="W877" s="64"/>
      <c r="X877" s="22">
        <v>11</v>
      </c>
      <c r="Y877" s="152"/>
      <c r="Z877" s="139" t="s">
        <v>2820</v>
      </c>
      <c r="AA877" s="155">
        <f>COUNTIF($Z$1:Z877,Z877)</f>
        <v>2</v>
      </c>
      <c r="AB877" s="83">
        <f t="shared" si="483"/>
        <v>8</v>
      </c>
      <c r="AC877" s="122" t="str">
        <f>VLOOKUP(Z877,'module list'!A:B,2,0)</f>
        <v>AO</v>
      </c>
      <c r="AD877" s="32"/>
      <c r="AF877" s="33" t="s">
        <v>34</v>
      </c>
      <c r="AG877" s="16" t="str">
        <f t="shared" si="474"/>
        <v>11.1.1</v>
      </c>
      <c r="AH877" s="222" t="str">
        <f t="shared" si="472"/>
        <v>RK1002 main motor - req.speed</v>
      </c>
      <c r="AI877" s="224"/>
      <c r="AJ877" s="16" t="str">
        <f t="shared" si="467"/>
        <v>RK1002</v>
      </c>
      <c r="AK877" s="16" t="str">
        <f t="shared" si="475"/>
        <v>P23</v>
      </c>
      <c r="AL877" s="16" t="str">
        <f t="shared" si="491"/>
        <v>RK</v>
      </c>
      <c r="AM877" s="16" t="str">
        <f t="shared" si="476"/>
        <v>1002</v>
      </c>
      <c r="AO877" s="16" t="str">
        <f t="shared" si="478"/>
        <v>_</v>
      </c>
      <c r="AP877" s="16">
        <f t="shared" si="479"/>
        <v>10</v>
      </c>
      <c r="AQ877" s="16" t="str">
        <f t="shared" si="493"/>
        <v>SY</v>
      </c>
      <c r="AR877" s="16" t="str">
        <f t="shared" si="480"/>
        <v>P23RK1002_SY</v>
      </c>
      <c r="AS877" s="16" t="str">
        <f t="shared" si="481"/>
        <v>ok</v>
      </c>
      <c r="AW877" s="16">
        <f t="shared" si="489"/>
        <v>0</v>
      </c>
      <c r="AX877" s="16" t="str">
        <f t="shared" si="490"/>
        <v/>
      </c>
      <c r="AY877" s="16" t="str">
        <f t="shared" si="482"/>
        <v>%</v>
      </c>
    </row>
    <row r="878" spans="1:51" ht="15" customHeight="1" x14ac:dyDescent="0.2">
      <c r="A878" s="16" t="str">
        <f t="shared" si="494"/>
        <v>ID-S01AP1020-00024</v>
      </c>
      <c r="B878" s="17">
        <v>24</v>
      </c>
      <c r="C878" s="17"/>
      <c r="D878" s="18" t="s">
        <v>1893</v>
      </c>
      <c r="E878" s="19" t="s">
        <v>1894</v>
      </c>
      <c r="F878" s="60" t="s">
        <v>27</v>
      </c>
      <c r="G878" s="61" t="str">
        <f t="shared" si="495"/>
        <v/>
      </c>
      <c r="H878" s="22" t="s">
        <v>1843</v>
      </c>
      <c r="I878" s="22"/>
      <c r="J878" s="22" t="s">
        <v>1844</v>
      </c>
      <c r="K878" s="22"/>
      <c r="L878" s="22" t="s">
        <v>1845</v>
      </c>
      <c r="M878" s="62"/>
      <c r="N878" s="24"/>
      <c r="O878" s="63" t="s">
        <v>1895</v>
      </c>
      <c r="P878" s="63" t="s">
        <v>1847</v>
      </c>
      <c r="Q878" s="25" t="s">
        <v>42</v>
      </c>
      <c r="R878" s="26" t="s">
        <v>43</v>
      </c>
      <c r="S878" s="26" t="s">
        <v>44</v>
      </c>
      <c r="T878" s="26" t="s">
        <v>45</v>
      </c>
      <c r="U878" s="26" t="s">
        <v>46</v>
      </c>
      <c r="V878" s="34">
        <v>0</v>
      </c>
      <c r="W878" s="64"/>
      <c r="X878" s="22">
        <v>11</v>
      </c>
      <c r="Y878" s="152"/>
      <c r="Z878" s="159" t="s">
        <v>2815</v>
      </c>
      <c r="AA878" s="155">
        <f>COUNTIF($Z$1:Z878,Z878)</f>
        <v>13</v>
      </c>
      <c r="AB878" s="83">
        <f t="shared" si="483"/>
        <v>32</v>
      </c>
      <c r="AC878" s="122" t="str">
        <f>VLOOKUP(Z878,'module list'!A:B,2,0)</f>
        <v>DI</v>
      </c>
      <c r="AD878" s="32"/>
      <c r="AF878" s="33" t="s">
        <v>34</v>
      </c>
      <c r="AG878" s="16" t="str">
        <f t="shared" si="474"/>
        <v>11.1.1</v>
      </c>
      <c r="AH878" s="222" t="str">
        <f t="shared" si="472"/>
        <v>RK1003 auxiliary motor - in remote</v>
      </c>
      <c r="AI878" s="224"/>
      <c r="AJ878" s="16" t="str">
        <f t="shared" si="467"/>
        <v>RK1003</v>
      </c>
      <c r="AK878" s="16" t="str">
        <f t="shared" si="475"/>
        <v>P23</v>
      </c>
      <c r="AL878" s="16" t="str">
        <f t="shared" si="491"/>
        <v>RK</v>
      </c>
      <c r="AM878" s="16" t="str">
        <f t="shared" si="476"/>
        <v>1003</v>
      </c>
      <c r="AO878" s="16" t="str">
        <f t="shared" si="478"/>
        <v>_</v>
      </c>
      <c r="AP878" s="16">
        <f t="shared" si="479"/>
        <v>10</v>
      </c>
      <c r="AQ878" s="16" t="str">
        <f t="shared" si="493"/>
        <v>YLRE</v>
      </c>
      <c r="AR878" s="16" t="str">
        <f t="shared" si="480"/>
        <v>P23RK1003_YLRE</v>
      </c>
      <c r="AS878" s="16" t="str">
        <f t="shared" si="481"/>
        <v>ok</v>
      </c>
      <c r="AW878" s="16" t="str">
        <f t="shared" si="489"/>
        <v/>
      </c>
      <c r="AX878" s="16" t="str">
        <f t="shared" si="490"/>
        <v/>
      </c>
      <c r="AY878" s="16">
        <f t="shared" si="482"/>
        <v>0</v>
      </c>
    </row>
    <row r="879" spans="1:51" ht="15" customHeight="1" x14ac:dyDescent="0.2">
      <c r="A879" s="16" t="str">
        <f t="shared" si="494"/>
        <v>ID-S01AP1020-00025</v>
      </c>
      <c r="B879" s="17">
        <v>25</v>
      </c>
      <c r="C879" s="17"/>
      <c r="D879" s="18" t="s">
        <v>1896</v>
      </c>
      <c r="E879" s="19" t="s">
        <v>1897</v>
      </c>
      <c r="F879" s="60" t="s">
        <v>27</v>
      </c>
      <c r="G879" s="61" t="str">
        <f t="shared" si="495"/>
        <v/>
      </c>
      <c r="H879" s="22" t="s">
        <v>1843</v>
      </c>
      <c r="I879" s="22"/>
      <c r="J879" s="22" t="s">
        <v>1844</v>
      </c>
      <c r="K879" s="22"/>
      <c r="L879" s="22" t="s">
        <v>1845</v>
      </c>
      <c r="M879" s="62"/>
      <c r="N879" s="24"/>
      <c r="O879" s="63" t="s">
        <v>1895</v>
      </c>
      <c r="P879" s="63" t="s">
        <v>1850</v>
      </c>
      <c r="Q879" s="25" t="s">
        <v>42</v>
      </c>
      <c r="R879" s="26" t="s">
        <v>43</v>
      </c>
      <c r="S879" s="26" t="s">
        <v>44</v>
      </c>
      <c r="T879" s="26" t="s">
        <v>45</v>
      </c>
      <c r="U879" s="26" t="s">
        <v>46</v>
      </c>
      <c r="V879" s="34">
        <v>0</v>
      </c>
      <c r="W879" s="64"/>
      <c r="X879" s="22">
        <v>11</v>
      </c>
      <c r="Y879" s="152"/>
      <c r="Z879" s="159" t="s">
        <v>2815</v>
      </c>
      <c r="AA879" s="155">
        <f>COUNTIF($Z$1:Z879,Z879)</f>
        <v>14</v>
      </c>
      <c r="AB879" s="83">
        <f t="shared" si="483"/>
        <v>32</v>
      </c>
      <c r="AC879" s="122" t="str">
        <f>VLOOKUP(Z879,'module list'!A:B,2,0)</f>
        <v>DI</v>
      </c>
      <c r="AD879" s="32"/>
      <c r="AF879" s="33" t="s">
        <v>34</v>
      </c>
      <c r="AG879" s="16" t="str">
        <f t="shared" si="474"/>
        <v>11.1.1</v>
      </c>
      <c r="AH879" s="222" t="str">
        <f t="shared" si="472"/>
        <v>RK1003 auxiliary motor - in running</v>
      </c>
      <c r="AI879" s="224"/>
      <c r="AJ879" s="16" t="str">
        <f t="shared" si="467"/>
        <v>RK1003</v>
      </c>
      <c r="AK879" s="16" t="str">
        <f t="shared" si="475"/>
        <v>P23</v>
      </c>
      <c r="AL879" s="16" t="str">
        <f t="shared" si="491"/>
        <v>RK</v>
      </c>
      <c r="AM879" s="16" t="str">
        <f t="shared" si="476"/>
        <v>1003</v>
      </c>
      <c r="AO879" s="16" t="str">
        <f t="shared" si="478"/>
        <v>_</v>
      </c>
      <c r="AP879" s="16">
        <f t="shared" si="479"/>
        <v>10</v>
      </c>
      <c r="AQ879" s="16" t="str">
        <f t="shared" si="493"/>
        <v>YLH</v>
      </c>
      <c r="AR879" s="16" t="str">
        <f t="shared" si="480"/>
        <v>P23RK1003_YLH</v>
      </c>
      <c r="AS879" s="16" t="str">
        <f t="shared" si="481"/>
        <v>ok</v>
      </c>
      <c r="AW879" s="16" t="str">
        <f t="shared" si="489"/>
        <v/>
      </c>
      <c r="AX879" s="16" t="str">
        <f t="shared" si="490"/>
        <v/>
      </c>
      <c r="AY879" s="16">
        <f t="shared" si="482"/>
        <v>0</v>
      </c>
    </row>
    <row r="880" spans="1:51" ht="15" customHeight="1" x14ac:dyDescent="0.2">
      <c r="A880" s="16" t="str">
        <f t="shared" si="494"/>
        <v>ID-S01AP1020-00026</v>
      </c>
      <c r="B880" s="17">
        <v>26</v>
      </c>
      <c r="C880" s="17"/>
      <c r="D880" s="18" t="s">
        <v>1898</v>
      </c>
      <c r="E880" s="19" t="s">
        <v>1899</v>
      </c>
      <c r="F880" s="60" t="s">
        <v>27</v>
      </c>
      <c r="G880" s="61" t="str">
        <f t="shared" si="495"/>
        <v/>
      </c>
      <c r="H880" s="22" t="s">
        <v>1843</v>
      </c>
      <c r="I880" s="22"/>
      <c r="J880" s="22" t="s">
        <v>1844</v>
      </c>
      <c r="K880" s="22"/>
      <c r="L880" s="22" t="s">
        <v>1845</v>
      </c>
      <c r="M880" s="62"/>
      <c r="N880" s="24"/>
      <c r="O880" s="63" t="s">
        <v>1895</v>
      </c>
      <c r="P880" s="63" t="s">
        <v>1900</v>
      </c>
      <c r="Q880" s="25" t="s">
        <v>42</v>
      </c>
      <c r="R880" s="26" t="s">
        <v>43</v>
      </c>
      <c r="S880" s="26" t="s">
        <v>51</v>
      </c>
      <c r="T880" s="26" t="s">
        <v>45</v>
      </c>
      <c r="U880" s="26" t="s">
        <v>46</v>
      </c>
      <c r="V880" s="34">
        <v>0</v>
      </c>
      <c r="W880" s="64"/>
      <c r="X880" s="22">
        <v>11</v>
      </c>
      <c r="Y880" s="152"/>
      <c r="Z880" s="159" t="s">
        <v>2815</v>
      </c>
      <c r="AA880" s="155">
        <f>COUNTIF($Z$1:Z880,Z880)</f>
        <v>15</v>
      </c>
      <c r="AB880" s="83">
        <f t="shared" si="483"/>
        <v>32</v>
      </c>
      <c r="AC880" s="122" t="str">
        <f>VLOOKUP(Z880,'module list'!A:B,2,0)</f>
        <v>DI</v>
      </c>
      <c r="AD880" s="32"/>
      <c r="AF880" s="33" t="s">
        <v>34</v>
      </c>
      <c r="AG880" s="16" t="str">
        <f t="shared" si="474"/>
        <v>11.1.1</v>
      </c>
      <c r="AH880" s="222" t="str">
        <f t="shared" si="472"/>
        <v>RK1003 auxiliary motor - supply fault</v>
      </c>
      <c r="AI880" s="224"/>
      <c r="AJ880" s="16" t="str">
        <f t="shared" si="467"/>
        <v>RK1003</v>
      </c>
      <c r="AK880" s="16" t="str">
        <f t="shared" si="475"/>
        <v>P23</v>
      </c>
      <c r="AL880" s="16" t="str">
        <f t="shared" si="491"/>
        <v>RK</v>
      </c>
      <c r="AM880" s="16" t="str">
        <f t="shared" si="476"/>
        <v>1003</v>
      </c>
      <c r="AO880" s="16" t="str">
        <f t="shared" si="478"/>
        <v>_</v>
      </c>
      <c r="AP880" s="16">
        <f t="shared" si="479"/>
        <v>10</v>
      </c>
      <c r="AQ880" s="16" t="str">
        <f t="shared" si="493"/>
        <v>YSG</v>
      </c>
      <c r="AR880" s="16" t="str">
        <f t="shared" si="480"/>
        <v>P23RK1003_YSG</v>
      </c>
      <c r="AS880" s="16" t="str">
        <f t="shared" si="481"/>
        <v>ok</v>
      </c>
      <c r="AW880" s="16" t="str">
        <f t="shared" si="489"/>
        <v/>
      </c>
      <c r="AX880" s="16" t="str">
        <f t="shared" si="490"/>
        <v/>
      </c>
      <c r="AY880" s="16">
        <f t="shared" si="482"/>
        <v>0</v>
      </c>
    </row>
    <row r="881" spans="1:51" ht="15" customHeight="1" x14ac:dyDescent="0.2">
      <c r="A881" s="16" t="str">
        <f t="shared" si="494"/>
        <v>ID-S01AP1020-00027</v>
      </c>
      <c r="B881" s="17">
        <v>27</v>
      </c>
      <c r="C881" s="17"/>
      <c r="D881" s="18" t="s">
        <v>1901</v>
      </c>
      <c r="E881" s="19" t="s">
        <v>1902</v>
      </c>
      <c r="F881" s="60" t="s">
        <v>27</v>
      </c>
      <c r="G881" s="61" t="str">
        <f t="shared" si="495"/>
        <v/>
      </c>
      <c r="H881" s="22" t="s">
        <v>1843</v>
      </c>
      <c r="I881" s="22"/>
      <c r="J881" s="22" t="s">
        <v>1844</v>
      </c>
      <c r="K881" s="22"/>
      <c r="L881" s="22" t="s">
        <v>1845</v>
      </c>
      <c r="M881" s="62"/>
      <c r="N881" s="24"/>
      <c r="O881" s="63" t="s">
        <v>1895</v>
      </c>
      <c r="P881" s="63" t="s">
        <v>1856</v>
      </c>
      <c r="Q881" s="25" t="s">
        <v>54</v>
      </c>
      <c r="R881" s="26" t="s">
        <v>55</v>
      </c>
      <c r="S881" s="26" t="s">
        <v>44</v>
      </c>
      <c r="T881" s="26" t="s">
        <v>56</v>
      </c>
      <c r="U881" s="26" t="s">
        <v>57</v>
      </c>
      <c r="V881" s="34">
        <v>0</v>
      </c>
      <c r="W881" s="64"/>
      <c r="X881" s="22">
        <v>11</v>
      </c>
      <c r="Y881" s="152"/>
      <c r="Z881" s="159" t="s">
        <v>2816</v>
      </c>
      <c r="AA881" s="155">
        <f>COUNTIF($Z$1:Z881,Z881)</f>
        <v>6</v>
      </c>
      <c r="AB881" s="83">
        <f t="shared" si="483"/>
        <v>30</v>
      </c>
      <c r="AC881" s="122" t="str">
        <f>VLOOKUP(Z881,'module list'!A:B,2,0)</f>
        <v>DO</v>
      </c>
      <c r="AD881" s="32"/>
      <c r="AF881" s="33" t="s">
        <v>34</v>
      </c>
      <c r="AG881" s="16" t="str">
        <f t="shared" si="474"/>
        <v>11.1.1</v>
      </c>
      <c r="AH881" s="222" t="str">
        <f t="shared" si="472"/>
        <v>RK1003 auxiliary motor - start/stop</v>
      </c>
      <c r="AI881" s="224"/>
      <c r="AJ881" s="16" t="str">
        <f t="shared" si="467"/>
        <v>RK1003</v>
      </c>
      <c r="AK881" s="16" t="str">
        <f t="shared" si="475"/>
        <v>P23</v>
      </c>
      <c r="AL881" s="16" t="str">
        <f t="shared" si="491"/>
        <v>RK</v>
      </c>
      <c r="AM881" s="16" t="str">
        <f t="shared" si="476"/>
        <v>1003</v>
      </c>
      <c r="AO881" s="16" t="str">
        <f t="shared" si="478"/>
        <v>_</v>
      </c>
      <c r="AP881" s="16">
        <f t="shared" si="479"/>
        <v>10</v>
      </c>
      <c r="AQ881" s="16" t="str">
        <f t="shared" si="493"/>
        <v>HSH</v>
      </c>
      <c r="AR881" s="16" t="str">
        <f t="shared" si="480"/>
        <v>P23RK1003_HSH</v>
      </c>
      <c r="AS881" s="16" t="str">
        <f t="shared" si="481"/>
        <v>ok</v>
      </c>
      <c r="AW881" s="16" t="str">
        <f t="shared" si="489"/>
        <v/>
      </c>
      <c r="AX881" s="16" t="str">
        <f t="shared" si="490"/>
        <v/>
      </c>
      <c r="AY881" s="16">
        <f t="shared" si="482"/>
        <v>0</v>
      </c>
    </row>
    <row r="882" spans="1:51" ht="15" customHeight="1" x14ac:dyDescent="0.2">
      <c r="A882" s="16" t="str">
        <f t="shared" si="494"/>
        <v>ID-S01AP1020-00028</v>
      </c>
      <c r="B882" s="17">
        <v>28</v>
      </c>
      <c r="C882" s="17"/>
      <c r="D882" s="18" t="s">
        <v>1903</v>
      </c>
      <c r="E882" s="19" t="s">
        <v>1904</v>
      </c>
      <c r="F882" s="60" t="s">
        <v>27</v>
      </c>
      <c r="G882" s="61" t="str">
        <f t="shared" si="495"/>
        <v/>
      </c>
      <c r="H882" s="22" t="s">
        <v>1843</v>
      </c>
      <c r="I882" s="22"/>
      <c r="J882" s="22" t="s">
        <v>1844</v>
      </c>
      <c r="K882" s="22"/>
      <c r="L882" s="22" t="s">
        <v>1845</v>
      </c>
      <c r="M882" s="62"/>
      <c r="N882" s="24"/>
      <c r="O882" s="63" t="s">
        <v>1846</v>
      </c>
      <c r="P882" s="63" t="s">
        <v>1847</v>
      </c>
      <c r="Q882" s="25" t="s">
        <v>42</v>
      </c>
      <c r="R882" s="26" t="s">
        <v>43</v>
      </c>
      <c r="S882" s="26" t="s">
        <v>44</v>
      </c>
      <c r="T882" s="26" t="s">
        <v>45</v>
      </c>
      <c r="U882" s="26" t="s">
        <v>46</v>
      </c>
      <c r="V882" s="34">
        <v>0</v>
      </c>
      <c r="W882" s="64"/>
      <c r="X882" s="22">
        <v>11</v>
      </c>
      <c r="Y882" s="152"/>
      <c r="Z882" s="159" t="s">
        <v>2815</v>
      </c>
      <c r="AA882" s="155">
        <f>COUNTIF($Z$1:Z882,Z882)</f>
        <v>16</v>
      </c>
      <c r="AB882" s="83">
        <f t="shared" si="483"/>
        <v>32</v>
      </c>
      <c r="AC882" s="122" t="str">
        <f>VLOOKUP(Z882,'module list'!A:B,2,0)</f>
        <v>DI</v>
      </c>
      <c r="AD882" s="32"/>
      <c r="AF882" s="33" t="s">
        <v>34</v>
      </c>
      <c r="AG882" s="16" t="str">
        <f t="shared" si="474"/>
        <v>11.1.1</v>
      </c>
      <c r="AH882" s="222" t="str">
        <f t="shared" si="472"/>
        <v>FN1017 was.comb. primary air - in remote</v>
      </c>
      <c r="AI882" s="224"/>
      <c r="AJ882" s="16" t="str">
        <f t="shared" si="467"/>
        <v>FN1017</v>
      </c>
      <c r="AK882" s="16" t="str">
        <f t="shared" si="475"/>
        <v>P23</v>
      </c>
      <c r="AL882" s="16" t="str">
        <f t="shared" si="491"/>
        <v>FN</v>
      </c>
      <c r="AM882" s="16" t="str">
        <f t="shared" si="476"/>
        <v>1017</v>
      </c>
      <c r="AO882" s="16" t="str">
        <f t="shared" si="478"/>
        <v>_</v>
      </c>
      <c r="AP882" s="16">
        <f t="shared" si="479"/>
        <v>10</v>
      </c>
      <c r="AQ882" s="16" t="str">
        <f t="shared" si="493"/>
        <v>YLRE</v>
      </c>
      <c r="AR882" s="16" t="str">
        <f t="shared" si="480"/>
        <v>P23FN1017_YLRE</v>
      </c>
      <c r="AS882" s="16" t="str">
        <f t="shared" si="481"/>
        <v>ok</v>
      </c>
      <c r="AW882" s="16" t="str">
        <f t="shared" si="489"/>
        <v/>
      </c>
      <c r="AX882" s="16" t="str">
        <f t="shared" si="490"/>
        <v/>
      </c>
      <c r="AY882" s="16">
        <f t="shared" si="482"/>
        <v>0</v>
      </c>
    </row>
    <row r="883" spans="1:51" ht="15" customHeight="1" x14ac:dyDescent="0.2">
      <c r="A883" s="16" t="str">
        <f t="shared" si="494"/>
        <v>ID-S01AP1020-00029</v>
      </c>
      <c r="B883" s="17">
        <v>29</v>
      </c>
      <c r="C883" s="17"/>
      <c r="D883" s="18" t="s">
        <v>1905</v>
      </c>
      <c r="E883" s="19" t="s">
        <v>1906</v>
      </c>
      <c r="F883" s="60" t="s">
        <v>27</v>
      </c>
      <c r="G883" s="61" t="str">
        <f t="shared" si="495"/>
        <v/>
      </c>
      <c r="H883" s="22" t="s">
        <v>1843</v>
      </c>
      <c r="I883" s="22"/>
      <c r="J883" s="22" t="s">
        <v>1844</v>
      </c>
      <c r="K883" s="22"/>
      <c r="L883" s="22" t="s">
        <v>1845</v>
      </c>
      <c r="M883" s="62"/>
      <c r="N883" s="24"/>
      <c r="O883" s="63" t="s">
        <v>1846</v>
      </c>
      <c r="P883" s="63" t="s">
        <v>1850</v>
      </c>
      <c r="Q883" s="25" t="s">
        <v>42</v>
      </c>
      <c r="R883" s="26" t="s">
        <v>43</v>
      </c>
      <c r="S883" s="26" t="s">
        <v>44</v>
      </c>
      <c r="T883" s="26" t="s">
        <v>45</v>
      </c>
      <c r="U883" s="26" t="s">
        <v>46</v>
      </c>
      <c r="V883" s="34">
        <v>0</v>
      </c>
      <c r="W883" s="64"/>
      <c r="X883" s="22">
        <v>11</v>
      </c>
      <c r="Y883" s="152"/>
      <c r="Z883" s="159" t="s">
        <v>2815</v>
      </c>
      <c r="AA883" s="155">
        <f>COUNTIF($Z$1:Z883,Z883)</f>
        <v>17</v>
      </c>
      <c r="AB883" s="83">
        <f t="shared" si="483"/>
        <v>32</v>
      </c>
      <c r="AC883" s="122" t="str">
        <f>VLOOKUP(Z883,'module list'!A:B,2,0)</f>
        <v>DI</v>
      </c>
      <c r="AD883" s="32"/>
      <c r="AF883" s="33" t="s">
        <v>34</v>
      </c>
      <c r="AG883" s="16" t="str">
        <f t="shared" si="474"/>
        <v>11.1.1</v>
      </c>
      <c r="AH883" s="222" t="str">
        <f t="shared" si="472"/>
        <v>FN1017 was.comb. primary air - in running</v>
      </c>
      <c r="AI883" s="224"/>
      <c r="AJ883" s="16" t="str">
        <f t="shared" si="467"/>
        <v>FN1017</v>
      </c>
      <c r="AK883" s="16" t="str">
        <f t="shared" si="475"/>
        <v>P23</v>
      </c>
      <c r="AL883" s="16" t="str">
        <f t="shared" si="491"/>
        <v>FN</v>
      </c>
      <c r="AM883" s="16" t="str">
        <f t="shared" si="476"/>
        <v>1017</v>
      </c>
      <c r="AO883" s="16" t="str">
        <f t="shared" si="478"/>
        <v>_</v>
      </c>
      <c r="AP883" s="16">
        <f t="shared" si="479"/>
        <v>10</v>
      </c>
      <c r="AQ883" s="16" t="str">
        <f t="shared" si="493"/>
        <v>YLH</v>
      </c>
      <c r="AR883" s="16" t="str">
        <f t="shared" si="480"/>
        <v>P23FN1017_YLH</v>
      </c>
      <c r="AS883" s="16" t="str">
        <f t="shared" si="481"/>
        <v>ok</v>
      </c>
      <c r="AW883" s="16" t="str">
        <f t="shared" si="489"/>
        <v/>
      </c>
      <c r="AX883" s="16" t="str">
        <f t="shared" si="490"/>
        <v/>
      </c>
      <c r="AY883" s="16">
        <f t="shared" si="482"/>
        <v>0</v>
      </c>
    </row>
    <row r="884" spans="1:51" ht="15" customHeight="1" x14ac:dyDescent="0.2">
      <c r="A884" s="16" t="str">
        <f t="shared" si="494"/>
        <v>ID-S01AP1020-00030</v>
      </c>
      <c r="B884" s="17">
        <v>30</v>
      </c>
      <c r="C884" s="17"/>
      <c r="D884" s="18" t="s">
        <v>1907</v>
      </c>
      <c r="E884" s="19" t="s">
        <v>1908</v>
      </c>
      <c r="F884" s="60" t="s">
        <v>27</v>
      </c>
      <c r="G884" s="61" t="str">
        <f t="shared" si="495"/>
        <v/>
      </c>
      <c r="H884" s="22" t="s">
        <v>1843</v>
      </c>
      <c r="I884" s="22"/>
      <c r="J884" s="22" t="s">
        <v>1844</v>
      </c>
      <c r="K884" s="22"/>
      <c r="L884" s="22" t="s">
        <v>1845</v>
      </c>
      <c r="M884" s="62"/>
      <c r="N884" s="24"/>
      <c r="O884" s="63" t="s">
        <v>1846</v>
      </c>
      <c r="P884" s="63" t="s">
        <v>1853</v>
      </c>
      <c r="Q884" s="25" t="s">
        <v>42</v>
      </c>
      <c r="R884" s="26" t="s">
        <v>43</v>
      </c>
      <c r="S884" s="26" t="s">
        <v>51</v>
      </c>
      <c r="T884" s="26" t="s">
        <v>45</v>
      </c>
      <c r="U884" s="26" t="s">
        <v>46</v>
      </c>
      <c r="V884" s="34">
        <v>0</v>
      </c>
      <c r="W884" s="64"/>
      <c r="X884" s="22">
        <v>11</v>
      </c>
      <c r="Y884" s="152"/>
      <c r="Z884" s="159" t="s">
        <v>2815</v>
      </c>
      <c r="AA884" s="155">
        <f>COUNTIF($Z$1:Z884,Z884)</f>
        <v>18</v>
      </c>
      <c r="AB884" s="83">
        <f t="shared" si="483"/>
        <v>32</v>
      </c>
      <c r="AC884" s="122" t="str">
        <f>VLOOKUP(Z884,'module list'!A:B,2,0)</f>
        <v>DI</v>
      </c>
      <c r="AD884" s="32"/>
      <c r="AF884" s="33" t="s">
        <v>34</v>
      </c>
      <c r="AG884" s="16" t="str">
        <f t="shared" si="474"/>
        <v>11.1.1</v>
      </c>
      <c r="AH884" s="222" t="str">
        <f t="shared" si="472"/>
        <v>FN1017 was.comb. primary air - gen.fault</v>
      </c>
      <c r="AI884" s="224"/>
      <c r="AJ884" s="16" t="str">
        <f t="shared" ref="AJ884:AJ947" si="496">LEFT(AH884,FIND(" ",AH884)-1)</f>
        <v>FN1017</v>
      </c>
      <c r="AK884" s="16" t="str">
        <f t="shared" si="475"/>
        <v>P23</v>
      </c>
      <c r="AL884" s="16" t="str">
        <f t="shared" si="491"/>
        <v>FN</v>
      </c>
      <c r="AM884" s="16" t="str">
        <f t="shared" si="476"/>
        <v>1017</v>
      </c>
      <c r="AO884" s="16" t="str">
        <f t="shared" si="478"/>
        <v>_</v>
      </c>
      <c r="AP884" s="16">
        <f t="shared" si="479"/>
        <v>10</v>
      </c>
      <c r="AQ884" s="16" t="str">
        <f t="shared" si="493"/>
        <v>YS</v>
      </c>
      <c r="AR884" s="16" t="str">
        <f t="shared" si="480"/>
        <v>P23FN1017_YS</v>
      </c>
      <c r="AS884" s="16" t="str">
        <f t="shared" si="481"/>
        <v>ok</v>
      </c>
      <c r="AW884" s="16" t="str">
        <f t="shared" si="489"/>
        <v/>
      </c>
      <c r="AX884" s="16" t="str">
        <f t="shared" si="490"/>
        <v/>
      </c>
      <c r="AY884" s="16">
        <f t="shared" si="482"/>
        <v>0</v>
      </c>
    </row>
    <row r="885" spans="1:51" ht="15" customHeight="1" x14ac:dyDescent="0.2">
      <c r="A885" s="16" t="str">
        <f t="shared" si="494"/>
        <v>ID-S01AP1020-00031</v>
      </c>
      <c r="B885" s="17">
        <v>31</v>
      </c>
      <c r="C885" s="17"/>
      <c r="D885" s="18" t="s">
        <v>1909</v>
      </c>
      <c r="E885" s="19" t="s">
        <v>1910</v>
      </c>
      <c r="F885" s="60" t="s">
        <v>27</v>
      </c>
      <c r="G885" s="61" t="str">
        <f t="shared" si="495"/>
        <v/>
      </c>
      <c r="H885" s="22" t="s">
        <v>1843</v>
      </c>
      <c r="I885" s="22"/>
      <c r="J885" s="22" t="s">
        <v>1844</v>
      </c>
      <c r="K885" s="22"/>
      <c r="L885" s="22" t="s">
        <v>1845</v>
      </c>
      <c r="M885" s="62"/>
      <c r="N885" s="24"/>
      <c r="O885" s="63" t="s">
        <v>1846</v>
      </c>
      <c r="P885" s="63" t="s">
        <v>1856</v>
      </c>
      <c r="Q885" s="25" t="s">
        <v>54</v>
      </c>
      <c r="R885" s="26" t="s">
        <v>55</v>
      </c>
      <c r="S885" s="26" t="s">
        <v>44</v>
      </c>
      <c r="T885" s="26" t="s">
        <v>56</v>
      </c>
      <c r="U885" s="26" t="s">
        <v>57</v>
      </c>
      <c r="V885" s="34">
        <v>0</v>
      </c>
      <c r="W885" s="64"/>
      <c r="X885" s="22">
        <v>11</v>
      </c>
      <c r="Y885" s="152"/>
      <c r="Z885" s="159" t="s">
        <v>2816</v>
      </c>
      <c r="AA885" s="155">
        <f>COUNTIF($Z$1:Z885,Z885)</f>
        <v>7</v>
      </c>
      <c r="AB885" s="83">
        <f t="shared" si="483"/>
        <v>30</v>
      </c>
      <c r="AC885" s="122" t="str">
        <f>VLOOKUP(Z885,'module list'!A:B,2,0)</f>
        <v>DO</v>
      </c>
      <c r="AD885" s="32"/>
      <c r="AF885" s="33" t="s">
        <v>34</v>
      </c>
      <c r="AG885" s="16" t="str">
        <f t="shared" si="474"/>
        <v>11.1.1</v>
      </c>
      <c r="AH885" s="222" t="str">
        <f t="shared" si="472"/>
        <v>FN1017 was.comb. primary air - start/stop</v>
      </c>
      <c r="AI885" s="224"/>
      <c r="AJ885" s="16" t="str">
        <f t="shared" si="496"/>
        <v>FN1017</v>
      </c>
      <c r="AK885" s="16" t="str">
        <f t="shared" si="475"/>
        <v>P23</v>
      </c>
      <c r="AL885" s="16" t="str">
        <f t="shared" si="491"/>
        <v>FN</v>
      </c>
      <c r="AM885" s="16" t="str">
        <f t="shared" si="476"/>
        <v>1017</v>
      </c>
      <c r="AO885" s="16" t="str">
        <f t="shared" si="478"/>
        <v>_</v>
      </c>
      <c r="AP885" s="16">
        <f t="shared" si="479"/>
        <v>10</v>
      </c>
      <c r="AQ885" s="16" t="str">
        <f t="shared" si="493"/>
        <v>HSH</v>
      </c>
      <c r="AR885" s="16" t="str">
        <f t="shared" si="480"/>
        <v>P23FN1017_HSH</v>
      </c>
      <c r="AS885" s="16" t="str">
        <f t="shared" si="481"/>
        <v>ok</v>
      </c>
      <c r="AW885" s="16" t="str">
        <f t="shared" si="489"/>
        <v/>
      </c>
      <c r="AX885" s="16" t="str">
        <f t="shared" si="490"/>
        <v/>
      </c>
      <c r="AY885" s="16">
        <f t="shared" si="482"/>
        <v>0</v>
      </c>
    </row>
    <row r="886" spans="1:51" ht="15" customHeight="1" x14ac:dyDescent="0.2">
      <c r="A886" s="16" t="str">
        <f t="shared" si="494"/>
        <v>ID-S01AP1020-00032</v>
      </c>
      <c r="B886" s="17">
        <v>32</v>
      </c>
      <c r="C886" s="17"/>
      <c r="D886" s="66" t="s">
        <v>1911</v>
      </c>
      <c r="E886" s="67" t="s">
        <v>1912</v>
      </c>
      <c r="F886" s="60" t="s">
        <v>27</v>
      </c>
      <c r="G886" s="61" t="str">
        <f t="shared" si="495"/>
        <v/>
      </c>
      <c r="H886" s="68" t="s">
        <v>1843</v>
      </c>
      <c r="I886" s="68"/>
      <c r="J886" s="68" t="s">
        <v>1844</v>
      </c>
      <c r="K886" s="68"/>
      <c r="L886" s="68" t="s">
        <v>1845</v>
      </c>
      <c r="M886" s="69"/>
      <c r="N886" s="70"/>
      <c r="O886" s="71" t="s">
        <v>1846</v>
      </c>
      <c r="P886" s="71" t="s">
        <v>1913</v>
      </c>
      <c r="Q886" s="72" t="s">
        <v>475</v>
      </c>
      <c r="R886" s="73" t="s">
        <v>55</v>
      </c>
      <c r="S886" s="73" t="s">
        <v>51</v>
      </c>
      <c r="T886" s="73" t="s">
        <v>56</v>
      </c>
      <c r="U886" s="73" t="s">
        <v>1549</v>
      </c>
      <c r="V886" s="74">
        <v>0</v>
      </c>
      <c r="W886" s="75"/>
      <c r="X886" s="76">
        <v>31</v>
      </c>
      <c r="Y886" s="154"/>
      <c r="Z886" s="160"/>
      <c r="AA886" s="155">
        <f>COUNTIF($Z$1:Z886,Z886)</f>
        <v>0</v>
      </c>
      <c r="AB886" s="83">
        <f t="shared" si="483"/>
        <v>0</v>
      </c>
      <c r="AC886" s="122" t="e">
        <f>VLOOKUP(Z886,'module list'!A:B,2,0)</f>
        <v>#N/A</v>
      </c>
      <c r="AD886" s="77"/>
      <c r="AF886" s="78">
        <v>1</v>
      </c>
      <c r="AG886" s="16" t="str">
        <f t="shared" si="474"/>
        <v/>
      </c>
      <c r="AH886" s="222" t="str">
        <f t="shared" si="472"/>
        <v>FN1017 was.comb. primary air - interlock</v>
      </c>
      <c r="AI886" s="224"/>
      <c r="AJ886" s="16" t="str">
        <f t="shared" si="496"/>
        <v>FN1017</v>
      </c>
      <c r="AK886" s="16" t="str">
        <f t="shared" si="475"/>
        <v>P23</v>
      </c>
      <c r="AL886" s="16" t="str">
        <f t="shared" si="491"/>
        <v>FN</v>
      </c>
      <c r="AM886" s="16" t="str">
        <f t="shared" si="476"/>
        <v>1017</v>
      </c>
      <c r="AO886" s="16" t="str">
        <f t="shared" si="478"/>
        <v>_</v>
      </c>
      <c r="AP886" s="16">
        <f t="shared" si="479"/>
        <v>10</v>
      </c>
      <c r="AQ886" s="16" t="str">
        <f t="shared" si="493"/>
        <v>HSK</v>
      </c>
      <c r="AR886" s="16" t="str">
        <f t="shared" si="480"/>
        <v>P23FN1017_HSK</v>
      </c>
      <c r="AS886" s="16" t="str">
        <f t="shared" si="481"/>
        <v>ok</v>
      </c>
      <c r="AW886" s="16" t="str">
        <f t="shared" si="489"/>
        <v/>
      </c>
      <c r="AX886" s="16" t="str">
        <f t="shared" si="490"/>
        <v/>
      </c>
      <c r="AY886" s="16">
        <f t="shared" si="482"/>
        <v>0</v>
      </c>
    </row>
    <row r="887" spans="1:51" ht="15" customHeight="1" x14ac:dyDescent="0.2">
      <c r="A887" s="16" t="str">
        <f t="shared" si="494"/>
        <v>ID-S01AP1020-00033</v>
      </c>
      <c r="B887" s="17">
        <v>33</v>
      </c>
      <c r="C887" s="17"/>
      <c r="D887" s="18" t="s">
        <v>1914</v>
      </c>
      <c r="E887" s="19" t="s">
        <v>1915</v>
      </c>
      <c r="F887" s="60" t="s">
        <v>27</v>
      </c>
      <c r="G887" s="61" t="str">
        <f t="shared" si="495"/>
        <v/>
      </c>
      <c r="H887" s="22" t="s">
        <v>1843</v>
      </c>
      <c r="I887" s="22"/>
      <c r="J887" s="22" t="s">
        <v>1844</v>
      </c>
      <c r="K887" s="22"/>
      <c r="L887" s="22" t="s">
        <v>1845</v>
      </c>
      <c r="M887" s="62"/>
      <c r="N887" s="24"/>
      <c r="O887" s="63" t="s">
        <v>1846</v>
      </c>
      <c r="P887" s="63" t="s">
        <v>1859</v>
      </c>
      <c r="Q887" s="25" t="s">
        <v>32</v>
      </c>
      <c r="R887" s="26" t="s">
        <v>292</v>
      </c>
      <c r="S887" s="26">
        <v>0</v>
      </c>
      <c r="T887" s="26" t="s">
        <v>170</v>
      </c>
      <c r="U887" s="26">
        <v>100</v>
      </c>
      <c r="V887" s="34" t="s">
        <v>171</v>
      </c>
      <c r="W887" s="64"/>
      <c r="X887" s="22">
        <v>11</v>
      </c>
      <c r="Y887" s="152"/>
      <c r="Z887" s="139" t="s">
        <v>2819</v>
      </c>
      <c r="AA887" s="155">
        <f>COUNTIF($Z$1:Z887,Z887)</f>
        <v>5</v>
      </c>
      <c r="AB887" s="83">
        <f t="shared" si="483"/>
        <v>13</v>
      </c>
      <c r="AC887" s="122" t="str">
        <f>VLOOKUP(Z887,'module list'!A:B,2,0)</f>
        <v>AI</v>
      </c>
      <c r="AD887" s="32"/>
      <c r="AF887" s="33" t="s">
        <v>34</v>
      </c>
      <c r="AG887" s="16" t="str">
        <f t="shared" si="474"/>
        <v>11.1.1</v>
      </c>
      <c r="AH887" s="222" t="str">
        <f t="shared" si="472"/>
        <v>FN1017 was.comb. primary air - speed</v>
      </c>
      <c r="AI887" s="224"/>
      <c r="AJ887" s="16" t="str">
        <f t="shared" si="496"/>
        <v>FN1017</v>
      </c>
      <c r="AK887" s="16" t="str">
        <f t="shared" si="475"/>
        <v>P23</v>
      </c>
      <c r="AL887" s="16" t="str">
        <f t="shared" si="491"/>
        <v>FN</v>
      </c>
      <c r="AM887" s="16" t="str">
        <f t="shared" si="476"/>
        <v>1017</v>
      </c>
      <c r="AO887" s="16" t="str">
        <f t="shared" si="478"/>
        <v>_</v>
      </c>
      <c r="AP887" s="16">
        <f t="shared" si="479"/>
        <v>10</v>
      </c>
      <c r="AQ887" s="16" t="str">
        <f t="shared" si="493"/>
        <v>SI</v>
      </c>
      <c r="AR887" s="16" t="str">
        <f t="shared" si="480"/>
        <v>P23FN1017_SI</v>
      </c>
      <c r="AS887" s="16" t="str">
        <f t="shared" si="481"/>
        <v>ok</v>
      </c>
      <c r="AW887" s="16">
        <f t="shared" si="489"/>
        <v>0</v>
      </c>
      <c r="AX887" s="16">
        <f t="shared" si="490"/>
        <v>100</v>
      </c>
      <c r="AY887" s="16" t="str">
        <f t="shared" si="482"/>
        <v>%</v>
      </c>
    </row>
    <row r="888" spans="1:51" ht="15" customHeight="1" x14ac:dyDescent="0.2">
      <c r="A888" s="16" t="str">
        <f t="shared" si="494"/>
        <v>ID-S01AP1020-00034</v>
      </c>
      <c r="B888" s="17">
        <v>34</v>
      </c>
      <c r="C888" s="17"/>
      <c r="D888" s="18" t="s">
        <v>1916</v>
      </c>
      <c r="E888" s="19" t="s">
        <v>1917</v>
      </c>
      <c r="F888" s="60" t="s">
        <v>27</v>
      </c>
      <c r="G888" s="61" t="str">
        <f t="shared" si="495"/>
        <v/>
      </c>
      <c r="H888" s="22" t="s">
        <v>1843</v>
      </c>
      <c r="I888" s="22"/>
      <c r="J888" s="22" t="s">
        <v>1844</v>
      </c>
      <c r="K888" s="22"/>
      <c r="L888" s="22" t="s">
        <v>1845</v>
      </c>
      <c r="M888" s="62"/>
      <c r="N888" s="24"/>
      <c r="O888" s="63" t="s">
        <v>1846</v>
      </c>
      <c r="P888" s="63" t="s">
        <v>1862</v>
      </c>
      <c r="Q888" s="25" t="s">
        <v>32</v>
      </c>
      <c r="R888" s="26" t="s">
        <v>292</v>
      </c>
      <c r="S888" s="26" t="s">
        <v>296</v>
      </c>
      <c r="T888" s="26" t="s">
        <v>170</v>
      </c>
      <c r="U888" s="26" t="s">
        <v>296</v>
      </c>
      <c r="V888" s="34" t="s">
        <v>297</v>
      </c>
      <c r="W888" s="64"/>
      <c r="X888" s="22">
        <v>11</v>
      </c>
      <c r="Y888" s="152"/>
      <c r="Z888" s="139" t="s">
        <v>2819</v>
      </c>
      <c r="AA888" s="155">
        <f>COUNTIF($Z$1:Z888,Z888)</f>
        <v>6</v>
      </c>
      <c r="AB888" s="83">
        <f t="shared" si="483"/>
        <v>13</v>
      </c>
      <c r="AC888" s="122" t="str">
        <f>VLOOKUP(Z888,'module list'!A:B,2,0)</f>
        <v>AI</v>
      </c>
      <c r="AD888" s="32"/>
      <c r="AF888" s="33" t="s">
        <v>34</v>
      </c>
      <c r="AG888" s="16" t="str">
        <f t="shared" si="474"/>
        <v>11.1.1</v>
      </c>
      <c r="AH888" s="222" t="str">
        <f t="shared" si="472"/>
        <v>FN1017 was.comb. primary air - current</v>
      </c>
      <c r="AI888" s="224"/>
      <c r="AJ888" s="16" t="str">
        <f t="shared" si="496"/>
        <v>FN1017</v>
      </c>
      <c r="AK888" s="16" t="str">
        <f t="shared" si="475"/>
        <v>P23</v>
      </c>
      <c r="AL888" s="16" t="str">
        <f t="shared" si="491"/>
        <v>FN</v>
      </c>
      <c r="AM888" s="16" t="str">
        <f t="shared" si="476"/>
        <v>1017</v>
      </c>
      <c r="AO888" s="16" t="str">
        <f t="shared" si="478"/>
        <v>_</v>
      </c>
      <c r="AP888" s="16">
        <f t="shared" si="479"/>
        <v>10</v>
      </c>
      <c r="AQ888" s="16" t="str">
        <f t="shared" si="493"/>
        <v>II</v>
      </c>
      <c r="AR888" s="16" t="str">
        <f t="shared" si="480"/>
        <v>P23FN1017_II</v>
      </c>
      <c r="AS888" s="16" t="str">
        <f t="shared" si="481"/>
        <v>ok</v>
      </c>
      <c r="AW888" s="16" t="str">
        <f t="shared" si="489"/>
        <v>xxx</v>
      </c>
      <c r="AX888" s="16" t="str">
        <f t="shared" si="490"/>
        <v>xxx</v>
      </c>
      <c r="AY888" s="16" t="str">
        <f t="shared" si="482"/>
        <v>A</v>
      </c>
    </row>
    <row r="889" spans="1:51" ht="15" customHeight="1" x14ac:dyDescent="0.2">
      <c r="A889" s="16" t="str">
        <f t="shared" si="494"/>
        <v>ID-S01AP1020-00035</v>
      </c>
      <c r="B889" s="17">
        <v>35</v>
      </c>
      <c r="C889" s="17"/>
      <c r="D889" s="18" t="s">
        <v>1918</v>
      </c>
      <c r="E889" s="19" t="s">
        <v>1919</v>
      </c>
      <c r="F889" s="60" t="s">
        <v>27</v>
      </c>
      <c r="G889" s="61" t="str">
        <f t="shared" si="495"/>
        <v/>
      </c>
      <c r="H889" s="22" t="s">
        <v>1843</v>
      </c>
      <c r="I889" s="22"/>
      <c r="J889" s="22" t="s">
        <v>1844</v>
      </c>
      <c r="K889" s="22"/>
      <c r="L889" s="22" t="s">
        <v>1845</v>
      </c>
      <c r="M889" s="62"/>
      <c r="N889" s="24"/>
      <c r="O889" s="63" t="s">
        <v>1846</v>
      </c>
      <c r="P889" s="63" t="s">
        <v>1865</v>
      </c>
      <c r="Q889" s="25" t="s">
        <v>168</v>
      </c>
      <c r="R889" s="26" t="s">
        <v>169</v>
      </c>
      <c r="S889" s="26">
        <v>0</v>
      </c>
      <c r="T889" s="26" t="s">
        <v>170</v>
      </c>
      <c r="U889" s="26">
        <v>100</v>
      </c>
      <c r="V889" s="34" t="s">
        <v>171</v>
      </c>
      <c r="W889" s="64"/>
      <c r="X889" s="22">
        <v>11</v>
      </c>
      <c r="Y889" s="152"/>
      <c r="Z889" s="139" t="s">
        <v>2820</v>
      </c>
      <c r="AA889" s="155">
        <f>COUNTIF($Z$1:Z889,Z889)</f>
        <v>3</v>
      </c>
      <c r="AB889" s="83">
        <f t="shared" si="483"/>
        <v>8</v>
      </c>
      <c r="AC889" s="122" t="str">
        <f>VLOOKUP(Z889,'module list'!A:B,2,0)</f>
        <v>AO</v>
      </c>
      <c r="AD889" s="32"/>
      <c r="AF889" s="33" t="s">
        <v>34</v>
      </c>
      <c r="AG889" s="16" t="str">
        <f t="shared" si="474"/>
        <v>11.1.1</v>
      </c>
      <c r="AH889" s="222" t="str">
        <f t="shared" si="472"/>
        <v>FN1017 was.comb. primary air - req.speed</v>
      </c>
      <c r="AI889" s="224"/>
      <c r="AJ889" s="16" t="str">
        <f t="shared" si="496"/>
        <v>FN1017</v>
      </c>
      <c r="AK889" s="16" t="str">
        <f t="shared" si="475"/>
        <v>P23</v>
      </c>
      <c r="AL889" s="16" t="str">
        <f t="shared" si="491"/>
        <v>FN</v>
      </c>
      <c r="AM889" s="16" t="str">
        <f t="shared" si="476"/>
        <v>1017</v>
      </c>
      <c r="AO889" s="16" t="str">
        <f t="shared" si="478"/>
        <v>_</v>
      </c>
      <c r="AP889" s="16">
        <f t="shared" si="479"/>
        <v>10</v>
      </c>
      <c r="AQ889" s="16" t="str">
        <f t="shared" si="493"/>
        <v>SY</v>
      </c>
      <c r="AR889" s="16" t="str">
        <f t="shared" si="480"/>
        <v>P23FN1017_SY</v>
      </c>
      <c r="AS889" s="16" t="str">
        <f t="shared" si="481"/>
        <v>ok</v>
      </c>
      <c r="AW889" s="16">
        <f t="shared" si="489"/>
        <v>0</v>
      </c>
      <c r="AX889" s="16" t="str">
        <f t="shared" si="490"/>
        <v/>
      </c>
      <c r="AY889" s="16" t="str">
        <f t="shared" si="482"/>
        <v>%</v>
      </c>
    </row>
    <row r="890" spans="1:51" ht="15" customHeight="1" x14ac:dyDescent="0.2">
      <c r="A890" s="16" t="str">
        <f t="shared" si="494"/>
        <v>ID-S01AP1020-00036</v>
      </c>
      <c r="B890" s="17">
        <v>36</v>
      </c>
      <c r="C890" s="17"/>
      <c r="D890" s="18" t="s">
        <v>1920</v>
      </c>
      <c r="E890" s="19" t="s">
        <v>1921</v>
      </c>
      <c r="F890" s="60" t="s">
        <v>27</v>
      </c>
      <c r="G890" s="61" t="str">
        <f t="shared" si="495"/>
        <v/>
      </c>
      <c r="H890" s="22" t="s">
        <v>1843</v>
      </c>
      <c r="I890" s="22"/>
      <c r="J890" s="22" t="s">
        <v>1844</v>
      </c>
      <c r="K890" s="22"/>
      <c r="L890" s="22" t="s">
        <v>1845</v>
      </c>
      <c r="M890" s="62"/>
      <c r="N890" s="24"/>
      <c r="O890" s="63" t="s">
        <v>1846</v>
      </c>
      <c r="P890" s="63" t="s">
        <v>1847</v>
      </c>
      <c r="Q890" s="25" t="s">
        <v>42</v>
      </c>
      <c r="R890" s="26" t="s">
        <v>43</v>
      </c>
      <c r="S890" s="26" t="s">
        <v>44</v>
      </c>
      <c r="T890" s="26" t="s">
        <v>45</v>
      </c>
      <c r="U890" s="26" t="s">
        <v>46</v>
      </c>
      <c r="V890" s="34">
        <v>0</v>
      </c>
      <c r="W890" s="64"/>
      <c r="X890" s="22">
        <v>11</v>
      </c>
      <c r="Y890" s="152"/>
      <c r="Z890" s="159" t="s">
        <v>2815</v>
      </c>
      <c r="AA890" s="155">
        <f>COUNTIF($Z$1:Z890,Z890)</f>
        <v>19</v>
      </c>
      <c r="AB890" s="83">
        <f t="shared" si="483"/>
        <v>32</v>
      </c>
      <c r="AC890" s="122" t="str">
        <f>VLOOKUP(Z890,'module list'!A:B,2,0)</f>
        <v>DI</v>
      </c>
      <c r="AD890" s="32"/>
      <c r="AF890" s="33" t="s">
        <v>34</v>
      </c>
      <c r="AG890" s="16" t="str">
        <f t="shared" si="474"/>
        <v>11.1.1</v>
      </c>
      <c r="AH890" s="222" t="str">
        <f t="shared" si="472"/>
        <v>FN1018 was.comb. - in remote</v>
      </c>
      <c r="AI890" s="224"/>
      <c r="AJ890" s="16" t="str">
        <f t="shared" si="496"/>
        <v>FN1018</v>
      </c>
      <c r="AK890" s="16" t="str">
        <f t="shared" si="475"/>
        <v>P23</v>
      </c>
      <c r="AL890" s="16" t="str">
        <f t="shared" si="491"/>
        <v>FN</v>
      </c>
      <c r="AM890" s="16" t="str">
        <f t="shared" si="476"/>
        <v>1018</v>
      </c>
      <c r="AO890" s="16" t="str">
        <f t="shared" si="478"/>
        <v>_</v>
      </c>
      <c r="AP890" s="16">
        <f t="shared" si="479"/>
        <v>10</v>
      </c>
      <c r="AQ890" s="16" t="str">
        <f t="shared" si="493"/>
        <v>YLRE</v>
      </c>
      <c r="AR890" s="16" t="str">
        <f t="shared" si="480"/>
        <v>P23FN1018_YLRE</v>
      </c>
      <c r="AS890" s="16" t="str">
        <f t="shared" si="481"/>
        <v>ok</v>
      </c>
      <c r="AW890" s="16" t="str">
        <f t="shared" si="489"/>
        <v/>
      </c>
      <c r="AX890" s="16" t="str">
        <f t="shared" si="490"/>
        <v/>
      </c>
      <c r="AY890" s="16">
        <f t="shared" si="482"/>
        <v>0</v>
      </c>
    </row>
    <row r="891" spans="1:51" ht="15" customHeight="1" x14ac:dyDescent="0.2">
      <c r="A891" s="16" t="str">
        <f t="shared" si="494"/>
        <v>ID-S01AP1020-00037</v>
      </c>
      <c r="B891" s="17">
        <v>37</v>
      </c>
      <c r="C891" s="17"/>
      <c r="D891" s="18" t="s">
        <v>1922</v>
      </c>
      <c r="E891" s="19" t="s">
        <v>1923</v>
      </c>
      <c r="F891" s="60" t="s">
        <v>27</v>
      </c>
      <c r="G891" s="61" t="str">
        <f t="shared" si="495"/>
        <v/>
      </c>
      <c r="H891" s="22" t="s">
        <v>1843</v>
      </c>
      <c r="I891" s="22"/>
      <c r="J891" s="22" t="s">
        <v>1844</v>
      </c>
      <c r="K891" s="22"/>
      <c r="L891" s="22" t="s">
        <v>1845</v>
      </c>
      <c r="M891" s="62"/>
      <c r="N891" s="24"/>
      <c r="O891" s="63" t="s">
        <v>1846</v>
      </c>
      <c r="P891" s="63" t="s">
        <v>1850</v>
      </c>
      <c r="Q891" s="25" t="s">
        <v>42</v>
      </c>
      <c r="R891" s="26" t="s">
        <v>43</v>
      </c>
      <c r="S891" s="26" t="s">
        <v>44</v>
      </c>
      <c r="T891" s="26" t="s">
        <v>45</v>
      </c>
      <c r="U891" s="26" t="s">
        <v>46</v>
      </c>
      <c r="V891" s="34">
        <v>0</v>
      </c>
      <c r="W891" s="64"/>
      <c r="X891" s="22">
        <v>11</v>
      </c>
      <c r="Y891" s="152"/>
      <c r="Z891" s="159" t="s">
        <v>2815</v>
      </c>
      <c r="AA891" s="155">
        <f>COUNTIF($Z$1:Z891,Z891)</f>
        <v>20</v>
      </c>
      <c r="AB891" s="83">
        <f t="shared" si="483"/>
        <v>32</v>
      </c>
      <c r="AC891" s="122" t="str">
        <f>VLOOKUP(Z891,'module list'!A:B,2,0)</f>
        <v>DI</v>
      </c>
      <c r="AD891" s="32"/>
      <c r="AF891" s="33" t="s">
        <v>34</v>
      </c>
      <c r="AG891" s="16" t="str">
        <f t="shared" si="474"/>
        <v>11.1.1</v>
      </c>
      <c r="AH891" s="222" t="str">
        <f t="shared" si="472"/>
        <v>FN1018 was.comb. - in running</v>
      </c>
      <c r="AI891" s="224"/>
      <c r="AJ891" s="16" t="str">
        <f t="shared" si="496"/>
        <v>FN1018</v>
      </c>
      <c r="AK891" s="16" t="str">
        <f t="shared" si="475"/>
        <v>P23</v>
      </c>
      <c r="AL891" s="16" t="str">
        <f t="shared" si="491"/>
        <v>FN</v>
      </c>
      <c r="AM891" s="16" t="str">
        <f t="shared" si="476"/>
        <v>1018</v>
      </c>
      <c r="AO891" s="16" t="str">
        <f t="shared" si="478"/>
        <v>_</v>
      </c>
      <c r="AP891" s="16">
        <f t="shared" si="479"/>
        <v>10</v>
      </c>
      <c r="AQ891" s="16" t="str">
        <f t="shared" si="493"/>
        <v>YLH</v>
      </c>
      <c r="AR891" s="16" t="str">
        <f t="shared" si="480"/>
        <v>P23FN1018_YLH</v>
      </c>
      <c r="AS891" s="16" t="str">
        <f t="shared" si="481"/>
        <v>ok</v>
      </c>
      <c r="AW891" s="16" t="str">
        <f t="shared" si="489"/>
        <v/>
      </c>
      <c r="AX891" s="16" t="str">
        <f t="shared" si="490"/>
        <v/>
      </c>
      <c r="AY891" s="16">
        <f t="shared" si="482"/>
        <v>0</v>
      </c>
    </row>
    <row r="892" spans="1:51" ht="15" customHeight="1" x14ac:dyDescent="0.2">
      <c r="A892" s="16" t="str">
        <f t="shared" si="494"/>
        <v>ID-S01AP1020-00038</v>
      </c>
      <c r="B892" s="17">
        <v>38</v>
      </c>
      <c r="C892" s="17"/>
      <c r="D892" s="18" t="s">
        <v>1924</v>
      </c>
      <c r="E892" s="19" t="s">
        <v>1925</v>
      </c>
      <c r="F892" s="60" t="s">
        <v>27</v>
      </c>
      <c r="G892" s="61" t="str">
        <f t="shared" si="495"/>
        <v/>
      </c>
      <c r="H892" s="22" t="s">
        <v>1843</v>
      </c>
      <c r="I892" s="22"/>
      <c r="J892" s="22" t="s">
        <v>1844</v>
      </c>
      <c r="K892" s="22"/>
      <c r="L892" s="22" t="s">
        <v>1845</v>
      </c>
      <c r="M892" s="62"/>
      <c r="N892" s="24"/>
      <c r="O892" s="63" t="s">
        <v>1846</v>
      </c>
      <c r="P892" s="63" t="s">
        <v>1853</v>
      </c>
      <c r="Q892" s="25" t="s">
        <v>42</v>
      </c>
      <c r="R892" s="26" t="s">
        <v>43</v>
      </c>
      <c r="S892" s="26" t="s">
        <v>51</v>
      </c>
      <c r="T892" s="26" t="s">
        <v>45</v>
      </c>
      <c r="U892" s="26" t="s">
        <v>46</v>
      </c>
      <c r="V892" s="34">
        <v>0</v>
      </c>
      <c r="W892" s="64"/>
      <c r="X892" s="22">
        <v>11</v>
      </c>
      <c r="Y892" s="152"/>
      <c r="Z892" s="159" t="s">
        <v>2815</v>
      </c>
      <c r="AA892" s="155">
        <f>COUNTIF($Z$1:Z892,Z892)</f>
        <v>21</v>
      </c>
      <c r="AB892" s="83">
        <f t="shared" si="483"/>
        <v>32</v>
      </c>
      <c r="AC892" s="122" t="str">
        <f>VLOOKUP(Z892,'module list'!A:B,2,0)</f>
        <v>DI</v>
      </c>
      <c r="AD892" s="32"/>
      <c r="AF892" s="33" t="s">
        <v>34</v>
      </c>
      <c r="AG892" s="16" t="str">
        <f t="shared" si="474"/>
        <v>11.1.1</v>
      </c>
      <c r="AH892" s="222" t="str">
        <f t="shared" si="472"/>
        <v>FN1018 was.comb. - gen.fault</v>
      </c>
      <c r="AI892" s="224"/>
      <c r="AJ892" s="16" t="str">
        <f t="shared" si="496"/>
        <v>FN1018</v>
      </c>
      <c r="AK892" s="16" t="str">
        <f t="shared" si="475"/>
        <v>P23</v>
      </c>
      <c r="AL892" s="16" t="str">
        <f t="shared" si="491"/>
        <v>FN</v>
      </c>
      <c r="AM892" s="16" t="str">
        <f t="shared" si="476"/>
        <v>1018</v>
      </c>
      <c r="AO892" s="16" t="str">
        <f t="shared" si="478"/>
        <v>_</v>
      </c>
      <c r="AP892" s="16">
        <f t="shared" si="479"/>
        <v>10</v>
      </c>
      <c r="AQ892" s="16" t="str">
        <f t="shared" si="493"/>
        <v>YS</v>
      </c>
      <c r="AR892" s="16" t="str">
        <f t="shared" si="480"/>
        <v>P23FN1018_YS</v>
      </c>
      <c r="AS892" s="16" t="str">
        <f t="shared" si="481"/>
        <v>ok</v>
      </c>
      <c r="AW892" s="16" t="str">
        <f t="shared" si="489"/>
        <v/>
      </c>
      <c r="AX892" s="16" t="str">
        <f t="shared" si="490"/>
        <v/>
      </c>
      <c r="AY892" s="16">
        <f t="shared" si="482"/>
        <v>0</v>
      </c>
    </row>
    <row r="893" spans="1:51" ht="15" customHeight="1" x14ac:dyDescent="0.2">
      <c r="A893" s="16" t="str">
        <f t="shared" si="494"/>
        <v>ID-S01AP1020-00039</v>
      </c>
      <c r="B893" s="17">
        <v>39</v>
      </c>
      <c r="C893" s="17"/>
      <c r="D893" s="18" t="s">
        <v>1926</v>
      </c>
      <c r="E893" s="19" t="s">
        <v>1927</v>
      </c>
      <c r="F893" s="60" t="s">
        <v>27</v>
      </c>
      <c r="G893" s="61" t="str">
        <f t="shared" si="495"/>
        <v/>
      </c>
      <c r="H893" s="22" t="s">
        <v>1843</v>
      </c>
      <c r="I893" s="22"/>
      <c r="J893" s="22" t="s">
        <v>1844</v>
      </c>
      <c r="K893" s="22"/>
      <c r="L893" s="22" t="s">
        <v>1845</v>
      </c>
      <c r="M893" s="62"/>
      <c r="N893" s="24"/>
      <c r="O893" s="63" t="s">
        <v>1846</v>
      </c>
      <c r="P893" s="63" t="s">
        <v>1856</v>
      </c>
      <c r="Q893" s="25" t="s">
        <v>54</v>
      </c>
      <c r="R893" s="26" t="s">
        <v>55</v>
      </c>
      <c r="S893" s="26" t="s">
        <v>44</v>
      </c>
      <c r="T893" s="26" t="s">
        <v>56</v>
      </c>
      <c r="U893" s="26" t="s">
        <v>57</v>
      </c>
      <c r="V893" s="34">
        <v>0</v>
      </c>
      <c r="W893" s="64"/>
      <c r="X893" s="22">
        <v>11</v>
      </c>
      <c r="Y893" s="152"/>
      <c r="Z893" s="159" t="s">
        <v>2816</v>
      </c>
      <c r="AA893" s="155">
        <f>COUNTIF($Z$1:Z893,Z893)</f>
        <v>8</v>
      </c>
      <c r="AB893" s="83">
        <f t="shared" si="483"/>
        <v>30</v>
      </c>
      <c r="AC893" s="122" t="str">
        <f>VLOOKUP(Z893,'module list'!A:B,2,0)</f>
        <v>DO</v>
      </c>
      <c r="AD893" s="32"/>
      <c r="AF893" s="33" t="s">
        <v>34</v>
      </c>
      <c r="AG893" s="16" t="str">
        <f t="shared" si="474"/>
        <v>11.1.1</v>
      </c>
      <c r="AH893" s="222" t="str">
        <f t="shared" si="472"/>
        <v>FN1018 was.comb. - start/stop</v>
      </c>
      <c r="AI893" s="224"/>
      <c r="AJ893" s="16" t="str">
        <f t="shared" si="496"/>
        <v>FN1018</v>
      </c>
      <c r="AK893" s="16" t="str">
        <f t="shared" si="475"/>
        <v>P23</v>
      </c>
      <c r="AL893" s="16" t="str">
        <f t="shared" si="491"/>
        <v>FN</v>
      </c>
      <c r="AM893" s="16" t="str">
        <f t="shared" si="476"/>
        <v>1018</v>
      </c>
      <c r="AO893" s="16" t="str">
        <f t="shared" si="478"/>
        <v>_</v>
      </c>
      <c r="AP893" s="16">
        <f t="shared" si="479"/>
        <v>10</v>
      </c>
      <c r="AQ893" s="16" t="str">
        <f t="shared" si="493"/>
        <v>HSH</v>
      </c>
      <c r="AR893" s="16" t="str">
        <f t="shared" si="480"/>
        <v>P23FN1018_HSH</v>
      </c>
      <c r="AS893" s="16" t="str">
        <f t="shared" si="481"/>
        <v>ok</v>
      </c>
      <c r="AW893" s="16" t="str">
        <f t="shared" si="489"/>
        <v/>
      </c>
      <c r="AX893" s="16" t="str">
        <f t="shared" si="490"/>
        <v/>
      </c>
      <c r="AY893" s="16">
        <f t="shared" si="482"/>
        <v>0</v>
      </c>
    </row>
    <row r="894" spans="1:51" ht="15" customHeight="1" x14ac:dyDescent="0.2">
      <c r="A894" s="16" t="str">
        <f t="shared" si="494"/>
        <v>ID-S01AP1020-00040</v>
      </c>
      <c r="B894" s="17">
        <v>40</v>
      </c>
      <c r="C894" s="17"/>
      <c r="D894" s="18" t="s">
        <v>1928</v>
      </c>
      <c r="E894" s="19" t="s">
        <v>1929</v>
      </c>
      <c r="F894" s="60" t="s">
        <v>27</v>
      </c>
      <c r="G894" s="61" t="str">
        <f t="shared" si="495"/>
        <v/>
      </c>
      <c r="H894" s="22" t="s">
        <v>1843</v>
      </c>
      <c r="I894" s="22"/>
      <c r="J894" s="22" t="s">
        <v>1844</v>
      </c>
      <c r="K894" s="22"/>
      <c r="L894" s="22" t="s">
        <v>1845</v>
      </c>
      <c r="M894" s="62"/>
      <c r="N894" s="24"/>
      <c r="O894" s="63" t="s">
        <v>1846</v>
      </c>
      <c r="P894" s="63" t="s">
        <v>1859</v>
      </c>
      <c r="Q894" s="25" t="s">
        <v>32</v>
      </c>
      <c r="R894" s="26" t="s">
        <v>292</v>
      </c>
      <c r="S894" s="26">
        <v>0</v>
      </c>
      <c r="T894" s="26" t="s">
        <v>170</v>
      </c>
      <c r="U894" s="26">
        <v>100</v>
      </c>
      <c r="V894" s="34" t="s">
        <v>171</v>
      </c>
      <c r="W894" s="64"/>
      <c r="X894" s="22">
        <v>11</v>
      </c>
      <c r="Y894" s="152"/>
      <c r="Z894" s="139" t="s">
        <v>2819</v>
      </c>
      <c r="AA894" s="155">
        <f>COUNTIF($Z$1:Z894,Z894)</f>
        <v>7</v>
      </c>
      <c r="AB894" s="83">
        <f t="shared" si="483"/>
        <v>13</v>
      </c>
      <c r="AC894" s="122" t="str">
        <f>VLOOKUP(Z894,'module list'!A:B,2,0)</f>
        <v>AI</v>
      </c>
      <c r="AD894" s="32"/>
      <c r="AF894" s="33" t="s">
        <v>34</v>
      </c>
      <c r="AG894" s="16" t="str">
        <f t="shared" si="474"/>
        <v>11.1.1</v>
      </c>
      <c r="AH894" s="222" t="str">
        <f t="shared" si="472"/>
        <v>FN1018 was.comb. - speed</v>
      </c>
      <c r="AI894" s="224"/>
      <c r="AJ894" s="16" t="str">
        <f t="shared" si="496"/>
        <v>FN1018</v>
      </c>
      <c r="AK894" s="16" t="str">
        <f t="shared" si="475"/>
        <v>P23</v>
      </c>
      <c r="AL894" s="16" t="str">
        <f t="shared" si="491"/>
        <v>FN</v>
      </c>
      <c r="AM894" s="16" t="str">
        <f t="shared" si="476"/>
        <v>1018</v>
      </c>
      <c r="AO894" s="16" t="str">
        <f t="shared" si="478"/>
        <v>_</v>
      </c>
      <c r="AP894" s="16">
        <f t="shared" si="479"/>
        <v>10</v>
      </c>
      <c r="AQ894" s="16" t="str">
        <f t="shared" si="493"/>
        <v>SI</v>
      </c>
      <c r="AR894" s="16" t="str">
        <f t="shared" si="480"/>
        <v>P23FN1018_SI</v>
      </c>
      <c r="AS894" s="16" t="str">
        <f t="shared" si="481"/>
        <v>ok</v>
      </c>
      <c r="AW894" s="16">
        <f t="shared" si="489"/>
        <v>0</v>
      </c>
      <c r="AX894" s="16">
        <f t="shared" si="490"/>
        <v>100</v>
      </c>
      <c r="AY894" s="16" t="str">
        <f t="shared" si="482"/>
        <v>%</v>
      </c>
    </row>
    <row r="895" spans="1:51" ht="15" customHeight="1" x14ac:dyDescent="0.2">
      <c r="A895" s="16" t="str">
        <f t="shared" si="494"/>
        <v>ID-S01AP1020-00041</v>
      </c>
      <c r="B895" s="17">
        <v>41</v>
      </c>
      <c r="C895" s="17"/>
      <c r="D895" s="18" t="s">
        <v>1930</v>
      </c>
      <c r="E895" s="19" t="s">
        <v>1931</v>
      </c>
      <c r="F895" s="60" t="s">
        <v>27</v>
      </c>
      <c r="G895" s="61" t="str">
        <f t="shared" si="495"/>
        <v/>
      </c>
      <c r="H895" s="22" t="s">
        <v>1843</v>
      </c>
      <c r="I895" s="22"/>
      <c r="J895" s="22" t="s">
        <v>1844</v>
      </c>
      <c r="K895" s="22"/>
      <c r="L895" s="22" t="s">
        <v>1845</v>
      </c>
      <c r="M895" s="62"/>
      <c r="N895" s="24"/>
      <c r="O895" s="63" t="s">
        <v>1846</v>
      </c>
      <c r="P895" s="63" t="s">
        <v>1862</v>
      </c>
      <c r="Q895" s="25" t="s">
        <v>32</v>
      </c>
      <c r="R895" s="26" t="s">
        <v>292</v>
      </c>
      <c r="S895" s="26" t="s">
        <v>296</v>
      </c>
      <c r="T895" s="26" t="s">
        <v>170</v>
      </c>
      <c r="U895" s="26" t="s">
        <v>296</v>
      </c>
      <c r="V895" s="34" t="s">
        <v>297</v>
      </c>
      <c r="W895" s="64"/>
      <c r="X895" s="22">
        <v>11</v>
      </c>
      <c r="Y895" s="152"/>
      <c r="Z895" s="139" t="s">
        <v>2819</v>
      </c>
      <c r="AA895" s="155">
        <f>COUNTIF($Z$1:Z895,Z895)</f>
        <v>8</v>
      </c>
      <c r="AB895" s="83">
        <f t="shared" si="483"/>
        <v>13</v>
      </c>
      <c r="AC895" s="122" t="str">
        <f>VLOOKUP(Z895,'module list'!A:B,2,0)</f>
        <v>AI</v>
      </c>
      <c r="AD895" s="32"/>
      <c r="AF895" s="33" t="s">
        <v>34</v>
      </c>
      <c r="AG895" s="16" t="str">
        <f t="shared" si="474"/>
        <v>11.1.1</v>
      </c>
      <c r="AH895" s="222" t="str">
        <f t="shared" si="472"/>
        <v>FN1018 was.comb. - current</v>
      </c>
      <c r="AI895" s="224"/>
      <c r="AJ895" s="16" t="str">
        <f t="shared" si="496"/>
        <v>FN1018</v>
      </c>
      <c r="AK895" s="16" t="str">
        <f t="shared" si="475"/>
        <v>P23</v>
      </c>
      <c r="AL895" s="16" t="str">
        <f t="shared" si="491"/>
        <v>FN</v>
      </c>
      <c r="AM895" s="16" t="str">
        <f t="shared" si="476"/>
        <v>1018</v>
      </c>
      <c r="AO895" s="16" t="str">
        <f t="shared" si="478"/>
        <v>_</v>
      </c>
      <c r="AP895" s="16">
        <f t="shared" si="479"/>
        <v>10</v>
      </c>
      <c r="AQ895" s="16" t="str">
        <f t="shared" si="493"/>
        <v>II</v>
      </c>
      <c r="AR895" s="16" t="str">
        <f t="shared" si="480"/>
        <v>P23FN1018_II</v>
      </c>
      <c r="AS895" s="16" t="str">
        <f t="shared" si="481"/>
        <v>ok</v>
      </c>
      <c r="AW895" s="16" t="str">
        <f t="shared" si="489"/>
        <v>xxx</v>
      </c>
      <c r="AX895" s="16" t="str">
        <f t="shared" si="490"/>
        <v>xxx</v>
      </c>
      <c r="AY895" s="16" t="str">
        <f t="shared" si="482"/>
        <v>A</v>
      </c>
    </row>
    <row r="896" spans="1:51" ht="15" customHeight="1" x14ac:dyDescent="0.2">
      <c r="A896" s="16" t="str">
        <f t="shared" si="494"/>
        <v>ID-S01AP1020-00042</v>
      </c>
      <c r="B896" s="17">
        <v>42</v>
      </c>
      <c r="C896" s="17"/>
      <c r="D896" s="18" t="s">
        <v>1932</v>
      </c>
      <c r="E896" s="19" t="s">
        <v>1933</v>
      </c>
      <c r="F896" s="60" t="s">
        <v>27</v>
      </c>
      <c r="G896" s="61" t="str">
        <f t="shared" si="495"/>
        <v/>
      </c>
      <c r="H896" s="22" t="s">
        <v>1843</v>
      </c>
      <c r="I896" s="22"/>
      <c r="J896" s="22" t="s">
        <v>1844</v>
      </c>
      <c r="K896" s="22"/>
      <c r="L896" s="22" t="s">
        <v>1845</v>
      </c>
      <c r="M896" s="62"/>
      <c r="N896" s="24"/>
      <c r="O896" s="63" t="s">
        <v>1846</v>
      </c>
      <c r="P896" s="63" t="s">
        <v>1865</v>
      </c>
      <c r="Q896" s="25" t="s">
        <v>168</v>
      </c>
      <c r="R896" s="26" t="s">
        <v>169</v>
      </c>
      <c r="S896" s="26">
        <v>0</v>
      </c>
      <c r="T896" s="26" t="s">
        <v>170</v>
      </c>
      <c r="U896" s="26">
        <v>100</v>
      </c>
      <c r="V896" s="34" t="s">
        <v>171</v>
      </c>
      <c r="W896" s="64"/>
      <c r="X896" s="22">
        <v>11</v>
      </c>
      <c r="Y896" s="152"/>
      <c r="Z896" s="139" t="s">
        <v>2820</v>
      </c>
      <c r="AA896" s="155">
        <f>COUNTIF($Z$1:Z896,Z896)</f>
        <v>4</v>
      </c>
      <c r="AB896" s="83">
        <f t="shared" si="483"/>
        <v>8</v>
      </c>
      <c r="AC896" s="122" t="str">
        <f>VLOOKUP(Z896,'module list'!A:B,2,0)</f>
        <v>AO</v>
      </c>
      <c r="AD896" s="32"/>
      <c r="AF896" s="33" t="s">
        <v>34</v>
      </c>
      <c r="AG896" s="16" t="str">
        <f t="shared" si="474"/>
        <v>11.1.1</v>
      </c>
      <c r="AH896" s="222" t="str">
        <f t="shared" si="472"/>
        <v>FN1018 was.comb. - req.speed</v>
      </c>
      <c r="AI896" s="224"/>
      <c r="AJ896" s="16" t="str">
        <f t="shared" si="496"/>
        <v>FN1018</v>
      </c>
      <c r="AK896" s="16" t="str">
        <f t="shared" si="475"/>
        <v>P23</v>
      </c>
      <c r="AL896" s="16" t="str">
        <f t="shared" si="491"/>
        <v>FN</v>
      </c>
      <c r="AM896" s="16" t="str">
        <f t="shared" si="476"/>
        <v>1018</v>
      </c>
      <c r="AO896" s="16" t="str">
        <f t="shared" si="478"/>
        <v>_</v>
      </c>
      <c r="AP896" s="16">
        <f t="shared" si="479"/>
        <v>10</v>
      </c>
      <c r="AQ896" s="16" t="str">
        <f t="shared" si="493"/>
        <v>SY</v>
      </c>
      <c r="AR896" s="16" t="str">
        <f t="shared" si="480"/>
        <v>P23FN1018_SY</v>
      </c>
      <c r="AS896" s="16" t="str">
        <f t="shared" si="481"/>
        <v>ok</v>
      </c>
      <c r="AW896" s="16">
        <f t="shared" si="489"/>
        <v>0</v>
      </c>
      <c r="AX896" s="16" t="str">
        <f t="shared" si="490"/>
        <v/>
      </c>
      <c r="AY896" s="16" t="str">
        <f t="shared" si="482"/>
        <v>%</v>
      </c>
    </row>
    <row r="897" spans="1:51" ht="15" customHeight="1" x14ac:dyDescent="0.2">
      <c r="A897" s="16" t="str">
        <f t="shared" si="494"/>
        <v>ID-S01AP1020-00043</v>
      </c>
      <c r="B897" s="17">
        <v>43</v>
      </c>
      <c r="C897" s="17"/>
      <c r="D897" s="18" t="s">
        <v>1934</v>
      </c>
      <c r="E897" s="19" t="s">
        <v>1935</v>
      </c>
      <c r="F897" s="60" t="s">
        <v>27</v>
      </c>
      <c r="G897" s="61" t="str">
        <f t="shared" si="495"/>
        <v/>
      </c>
      <c r="H897" s="22" t="s">
        <v>1843</v>
      </c>
      <c r="I897" s="22"/>
      <c r="J897" s="22" t="s">
        <v>1844</v>
      </c>
      <c r="K897" s="22"/>
      <c r="L897" s="22" t="s">
        <v>1845</v>
      </c>
      <c r="M897" s="62"/>
      <c r="N897" s="24"/>
      <c r="O897" s="63" t="s">
        <v>1895</v>
      </c>
      <c r="P897" s="63" t="s">
        <v>1847</v>
      </c>
      <c r="Q897" s="25" t="s">
        <v>42</v>
      </c>
      <c r="R897" s="26" t="s">
        <v>43</v>
      </c>
      <c r="S897" s="26" t="s">
        <v>44</v>
      </c>
      <c r="T897" s="26" t="s">
        <v>45</v>
      </c>
      <c r="U897" s="26" t="s">
        <v>46</v>
      </c>
      <c r="V897" s="34">
        <v>0</v>
      </c>
      <c r="W897" s="64"/>
      <c r="X897" s="22">
        <v>11</v>
      </c>
      <c r="Y897" s="152"/>
      <c r="Z897" s="159" t="s">
        <v>2815</v>
      </c>
      <c r="AA897" s="155">
        <f>COUNTIF($Z$1:Z897,Z897)</f>
        <v>22</v>
      </c>
      <c r="AB897" s="83">
        <f t="shared" si="483"/>
        <v>32</v>
      </c>
      <c r="AC897" s="122" t="str">
        <f>VLOOKUP(Z897,'module list'!A:B,2,0)</f>
        <v>DI</v>
      </c>
      <c r="AD897" s="32"/>
      <c r="AF897" s="33" t="s">
        <v>34</v>
      </c>
      <c r="AG897" s="16" t="str">
        <f t="shared" si="474"/>
        <v>11.1.1</v>
      </c>
      <c r="AH897" s="222" t="str">
        <f t="shared" si="472"/>
        <v>EH1012 hydr.unit HU1009 - in remote</v>
      </c>
      <c r="AI897" s="224"/>
      <c r="AJ897" s="16" t="str">
        <f t="shared" si="496"/>
        <v>EH1012</v>
      </c>
      <c r="AK897" s="16" t="str">
        <f t="shared" si="475"/>
        <v>P23</v>
      </c>
      <c r="AL897" s="16" t="str">
        <f t="shared" si="491"/>
        <v>EH</v>
      </c>
      <c r="AM897" s="16" t="str">
        <f t="shared" si="476"/>
        <v>1012</v>
      </c>
      <c r="AO897" s="16" t="str">
        <f t="shared" si="478"/>
        <v>_</v>
      </c>
      <c r="AP897" s="16">
        <f t="shared" si="479"/>
        <v>10</v>
      </c>
      <c r="AQ897" s="16" t="str">
        <f t="shared" si="493"/>
        <v>YLRE</v>
      </c>
      <c r="AR897" s="16" t="str">
        <f t="shared" si="480"/>
        <v>P23EH1012_YLRE</v>
      </c>
      <c r="AS897" s="16" t="str">
        <f t="shared" si="481"/>
        <v>ok</v>
      </c>
      <c r="AW897" s="16" t="str">
        <f t="shared" si="489"/>
        <v/>
      </c>
      <c r="AX897" s="16" t="str">
        <f t="shared" si="490"/>
        <v/>
      </c>
      <c r="AY897" s="16">
        <f t="shared" si="482"/>
        <v>0</v>
      </c>
    </row>
    <row r="898" spans="1:51" ht="15" customHeight="1" x14ac:dyDescent="0.2">
      <c r="A898" s="16" t="str">
        <f t="shared" si="494"/>
        <v>ID-S01AP1020-00044</v>
      </c>
      <c r="B898" s="17">
        <v>44</v>
      </c>
      <c r="C898" s="17"/>
      <c r="D898" s="18" t="s">
        <v>1936</v>
      </c>
      <c r="E898" s="19" t="s">
        <v>1937</v>
      </c>
      <c r="F898" s="60" t="s">
        <v>27</v>
      </c>
      <c r="G898" s="61" t="str">
        <f t="shared" si="495"/>
        <v/>
      </c>
      <c r="H898" s="22" t="s">
        <v>1843</v>
      </c>
      <c r="I898" s="22"/>
      <c r="J898" s="22" t="s">
        <v>1844</v>
      </c>
      <c r="K898" s="22"/>
      <c r="L898" s="22" t="s">
        <v>1845</v>
      </c>
      <c r="M898" s="62"/>
      <c r="N898" s="24"/>
      <c r="O898" s="63" t="s">
        <v>1895</v>
      </c>
      <c r="P898" s="63" t="s">
        <v>1850</v>
      </c>
      <c r="Q898" s="25" t="s">
        <v>42</v>
      </c>
      <c r="R898" s="26" t="s">
        <v>43</v>
      </c>
      <c r="S898" s="26" t="s">
        <v>44</v>
      </c>
      <c r="T898" s="26" t="s">
        <v>45</v>
      </c>
      <c r="U898" s="26" t="s">
        <v>46</v>
      </c>
      <c r="V898" s="34">
        <v>0</v>
      </c>
      <c r="W898" s="64"/>
      <c r="X898" s="22">
        <v>11</v>
      </c>
      <c r="Y898" s="152"/>
      <c r="Z898" s="159" t="s">
        <v>2815</v>
      </c>
      <c r="AA898" s="155">
        <f>COUNTIF($Z$1:Z898,Z898)</f>
        <v>23</v>
      </c>
      <c r="AB898" s="83">
        <f t="shared" si="483"/>
        <v>32</v>
      </c>
      <c r="AC898" s="122" t="str">
        <f>VLOOKUP(Z898,'module list'!A:B,2,0)</f>
        <v>DI</v>
      </c>
      <c r="AD898" s="32"/>
      <c r="AF898" s="33" t="s">
        <v>34</v>
      </c>
      <c r="AG898" s="16" t="str">
        <f t="shared" si="474"/>
        <v>11.1.1</v>
      </c>
      <c r="AH898" s="222" t="str">
        <f t="shared" si="472"/>
        <v>EH1012 hydr.unit HU1009 - in running</v>
      </c>
      <c r="AI898" s="224"/>
      <c r="AJ898" s="16" t="str">
        <f t="shared" si="496"/>
        <v>EH1012</v>
      </c>
      <c r="AK898" s="16" t="str">
        <f t="shared" si="475"/>
        <v>P23</v>
      </c>
      <c r="AL898" s="16" t="str">
        <f t="shared" si="491"/>
        <v>EH</v>
      </c>
      <c r="AM898" s="16" t="str">
        <f t="shared" si="476"/>
        <v>1012</v>
      </c>
      <c r="AO898" s="16" t="str">
        <f t="shared" si="478"/>
        <v>_</v>
      </c>
      <c r="AP898" s="16">
        <f t="shared" si="479"/>
        <v>10</v>
      </c>
      <c r="AQ898" s="16" t="str">
        <f t="shared" si="493"/>
        <v>YLH</v>
      </c>
      <c r="AR898" s="16" t="str">
        <f t="shared" si="480"/>
        <v>P23EH1012_YLH</v>
      </c>
      <c r="AS898" s="16" t="str">
        <f t="shared" si="481"/>
        <v>ok</v>
      </c>
      <c r="AW898" s="16" t="str">
        <f t="shared" si="489"/>
        <v/>
      </c>
      <c r="AX898" s="16" t="str">
        <f t="shared" si="490"/>
        <v/>
      </c>
      <c r="AY898" s="16">
        <f t="shared" si="482"/>
        <v>0</v>
      </c>
    </row>
    <row r="899" spans="1:51" ht="15" customHeight="1" x14ac:dyDescent="0.2">
      <c r="A899" s="16" t="str">
        <f t="shared" si="494"/>
        <v>ID-S01AP1020-00045</v>
      </c>
      <c r="B899" s="17">
        <v>45</v>
      </c>
      <c r="C899" s="17"/>
      <c r="D899" s="18" t="s">
        <v>1938</v>
      </c>
      <c r="E899" s="19" t="s">
        <v>1939</v>
      </c>
      <c r="F899" s="60" t="s">
        <v>27</v>
      </c>
      <c r="G899" s="61" t="str">
        <f t="shared" si="495"/>
        <v/>
      </c>
      <c r="H899" s="22" t="s">
        <v>1843</v>
      </c>
      <c r="I899" s="22"/>
      <c r="J899" s="22" t="s">
        <v>1844</v>
      </c>
      <c r="K899" s="22"/>
      <c r="L899" s="22" t="s">
        <v>1845</v>
      </c>
      <c r="M899" s="62"/>
      <c r="N899" s="24"/>
      <c r="O899" s="63" t="s">
        <v>1895</v>
      </c>
      <c r="P899" s="63" t="s">
        <v>1900</v>
      </c>
      <c r="Q899" s="25" t="s">
        <v>42</v>
      </c>
      <c r="R899" s="26" t="s">
        <v>43</v>
      </c>
      <c r="S899" s="26" t="s">
        <v>51</v>
      </c>
      <c r="T899" s="26" t="s">
        <v>45</v>
      </c>
      <c r="U899" s="26" t="s">
        <v>46</v>
      </c>
      <c r="V899" s="34">
        <v>0</v>
      </c>
      <c r="W899" s="64"/>
      <c r="X899" s="22">
        <v>11</v>
      </c>
      <c r="Y899" s="152"/>
      <c r="Z899" s="159" t="s">
        <v>2815</v>
      </c>
      <c r="AA899" s="155">
        <f>COUNTIF($Z$1:Z899,Z899)</f>
        <v>24</v>
      </c>
      <c r="AB899" s="83">
        <f t="shared" si="483"/>
        <v>32</v>
      </c>
      <c r="AC899" s="122" t="str">
        <f>VLOOKUP(Z899,'module list'!A:B,2,0)</f>
        <v>DI</v>
      </c>
      <c r="AD899" s="32"/>
      <c r="AF899" s="33" t="s">
        <v>34</v>
      </c>
      <c r="AG899" s="16" t="str">
        <f t="shared" si="474"/>
        <v>11.1.1</v>
      </c>
      <c r="AH899" s="222" t="str">
        <f t="shared" ref="AH899:AH962" si="497">RIGHT(E899,LEN(E899)-FIND(" ",E899))</f>
        <v>EH1012 hydr.unit HU1009 - supply fault</v>
      </c>
      <c r="AI899" s="224"/>
      <c r="AJ899" s="16" t="str">
        <f t="shared" si="496"/>
        <v>EH1012</v>
      </c>
      <c r="AK899" s="16" t="str">
        <f t="shared" si="475"/>
        <v>P23</v>
      </c>
      <c r="AL899" s="16" t="str">
        <f t="shared" si="491"/>
        <v>EH</v>
      </c>
      <c r="AM899" s="16" t="str">
        <f t="shared" si="476"/>
        <v>1012</v>
      </c>
      <c r="AO899" s="16" t="str">
        <f t="shared" si="478"/>
        <v>_</v>
      </c>
      <c r="AP899" s="16">
        <f t="shared" si="479"/>
        <v>10</v>
      </c>
      <c r="AQ899" s="16" t="str">
        <f t="shared" si="493"/>
        <v>YSG</v>
      </c>
      <c r="AR899" s="16" t="str">
        <f t="shared" si="480"/>
        <v>P23EH1012_YSG</v>
      </c>
      <c r="AS899" s="16" t="str">
        <f t="shared" si="481"/>
        <v>ok</v>
      </c>
      <c r="AW899" s="16" t="str">
        <f t="shared" si="489"/>
        <v/>
      </c>
      <c r="AX899" s="16" t="str">
        <f t="shared" si="490"/>
        <v/>
      </c>
      <c r="AY899" s="16">
        <f t="shared" si="482"/>
        <v>0</v>
      </c>
    </row>
    <row r="900" spans="1:51" ht="15" customHeight="1" x14ac:dyDescent="0.2">
      <c r="A900" s="16" t="str">
        <f t="shared" si="494"/>
        <v>ID-S01AP1020-00046</v>
      </c>
      <c r="B900" s="17">
        <v>46</v>
      </c>
      <c r="C900" s="17"/>
      <c r="D900" s="18" t="s">
        <v>1940</v>
      </c>
      <c r="E900" s="19" t="s">
        <v>1941</v>
      </c>
      <c r="F900" s="60" t="s">
        <v>27</v>
      </c>
      <c r="G900" s="61" t="str">
        <f t="shared" si="495"/>
        <v/>
      </c>
      <c r="H900" s="22" t="s">
        <v>1843</v>
      </c>
      <c r="I900" s="22"/>
      <c r="J900" s="22" t="s">
        <v>1844</v>
      </c>
      <c r="K900" s="22"/>
      <c r="L900" s="22" t="s">
        <v>1845</v>
      </c>
      <c r="M900" s="62"/>
      <c r="N900" s="24"/>
      <c r="O900" s="63" t="s">
        <v>1895</v>
      </c>
      <c r="P900" s="63" t="s">
        <v>1856</v>
      </c>
      <c r="Q900" s="25" t="s">
        <v>54</v>
      </c>
      <c r="R900" s="26" t="s">
        <v>55</v>
      </c>
      <c r="S900" s="26" t="s">
        <v>44</v>
      </c>
      <c r="T900" s="26" t="s">
        <v>56</v>
      </c>
      <c r="U900" s="26" t="s">
        <v>57</v>
      </c>
      <c r="V900" s="34">
        <v>0</v>
      </c>
      <c r="W900" s="64"/>
      <c r="X900" s="22">
        <v>11</v>
      </c>
      <c r="Y900" s="152"/>
      <c r="Z900" s="159" t="s">
        <v>2816</v>
      </c>
      <c r="AA900" s="155">
        <f>COUNTIF($Z$1:Z900,Z900)</f>
        <v>9</v>
      </c>
      <c r="AB900" s="83">
        <f t="shared" si="483"/>
        <v>30</v>
      </c>
      <c r="AC900" s="122" t="str">
        <f>VLOOKUP(Z900,'module list'!A:B,2,0)</f>
        <v>DO</v>
      </c>
      <c r="AD900" s="32"/>
      <c r="AF900" s="33" t="s">
        <v>34</v>
      </c>
      <c r="AG900" s="16" t="str">
        <f t="shared" ref="AG900:AG963" si="498">LEFT(Z900,6)</f>
        <v>11.1.1</v>
      </c>
      <c r="AH900" s="222" t="str">
        <f t="shared" si="497"/>
        <v>EH1012 hydr.unit HU1009 - start/stop</v>
      </c>
      <c r="AI900" s="224"/>
      <c r="AJ900" s="16" t="str">
        <f t="shared" si="496"/>
        <v>EH1012</v>
      </c>
      <c r="AK900" s="16" t="str">
        <f t="shared" ref="AK900:AK963" si="499">LEFT(D900,3)</f>
        <v>P23</v>
      </c>
      <c r="AL900" s="16" t="str">
        <f t="shared" si="491"/>
        <v>EH</v>
      </c>
      <c r="AM900" s="16" t="str">
        <f t="shared" ref="AM900:AM963" si="500">MID(D900,LEN(AK900)+LEN(AL900)+1,4)</f>
        <v>1012</v>
      </c>
      <c r="AO900" s="16" t="str">
        <f t="shared" ref="AO900:AO963" si="501">IF(ISNUMBER(AP900),"_","")</f>
        <v>_</v>
      </c>
      <c r="AP900" s="16">
        <f t="shared" ref="AP900:AP963" si="502">IFERROR(FIND("_",D900),"")</f>
        <v>10</v>
      </c>
      <c r="AQ900" s="16" t="str">
        <f t="shared" si="493"/>
        <v>HSH</v>
      </c>
      <c r="AR900" s="16" t="str">
        <f t="shared" ref="AR900:AR963" si="503">_xlfn.CONCAT(AK900:AO900,AQ900)</f>
        <v>P23EH1012_HSH</v>
      </c>
      <c r="AS900" s="16" t="str">
        <f t="shared" ref="AS900:AS963" si="504">IF(AR900=D900,"ok")</f>
        <v>ok</v>
      </c>
      <c r="AW900" s="16" t="str">
        <f t="shared" si="489"/>
        <v/>
      </c>
      <c r="AX900" s="16" t="str">
        <f t="shared" si="490"/>
        <v/>
      </c>
      <c r="AY900" s="16">
        <f t="shared" ref="AY900:AY963" si="505">V900</f>
        <v>0</v>
      </c>
    </row>
    <row r="901" spans="1:51" ht="15" customHeight="1" x14ac:dyDescent="0.2">
      <c r="A901" s="16" t="str">
        <f t="shared" si="494"/>
        <v>ID-S01AP1020-00047</v>
      </c>
      <c r="B901" s="17">
        <v>47</v>
      </c>
      <c r="C901" s="17"/>
      <c r="D901" s="18" t="s">
        <v>1942</v>
      </c>
      <c r="E901" s="19" t="s">
        <v>1943</v>
      </c>
      <c r="F901" s="60" t="s">
        <v>27</v>
      </c>
      <c r="G901" s="61" t="str">
        <f t="shared" si="495"/>
        <v/>
      </c>
      <c r="H901" s="22" t="s">
        <v>1843</v>
      </c>
      <c r="I901" s="22"/>
      <c r="J901" s="22" t="s">
        <v>1844</v>
      </c>
      <c r="K901" s="22"/>
      <c r="L901" s="22" t="s">
        <v>1845</v>
      </c>
      <c r="M901" s="62"/>
      <c r="N901" s="24"/>
      <c r="O901" s="63" t="s">
        <v>1895</v>
      </c>
      <c r="P901" s="63" t="s">
        <v>1847</v>
      </c>
      <c r="Q901" s="25" t="s">
        <v>42</v>
      </c>
      <c r="R901" s="26" t="s">
        <v>43</v>
      </c>
      <c r="S901" s="26" t="s">
        <v>44</v>
      </c>
      <c r="T901" s="26" t="s">
        <v>45</v>
      </c>
      <c r="U901" s="26" t="s">
        <v>46</v>
      </c>
      <c r="V901" s="34">
        <v>0</v>
      </c>
      <c r="W901" s="64"/>
      <c r="X901" s="22">
        <v>11</v>
      </c>
      <c r="Y901" s="152" t="str">
        <f t="shared" ref="Y901:Y903" si="506">AN901</f>
        <v>A</v>
      </c>
      <c r="Z901" s="159" t="s">
        <v>2813</v>
      </c>
      <c r="AA901" s="155">
        <f>COUNTIF($Z$1:Z901,Z901)</f>
        <v>1</v>
      </c>
      <c r="AB901" s="83">
        <f t="shared" ref="AB901:AB964" si="507">COUNTIF(Z:Z,Z901)</f>
        <v>17</v>
      </c>
      <c r="AC901" s="122" t="str">
        <f>VLOOKUP(Z901,'module list'!A:B,2,0)</f>
        <v>DI</v>
      </c>
      <c r="AD901" s="32"/>
      <c r="AF901" s="33" t="s">
        <v>34</v>
      </c>
      <c r="AG901" s="16" t="str">
        <f t="shared" si="498"/>
        <v>11.1.1</v>
      </c>
      <c r="AH901" s="222" t="str">
        <f t="shared" si="497"/>
        <v>PM1010A hydr.unit HU1009 - in remote</v>
      </c>
      <c r="AI901" s="224"/>
      <c r="AJ901" s="16" t="str">
        <f t="shared" si="496"/>
        <v>PM1010A</v>
      </c>
      <c r="AK901" s="16" t="str">
        <f t="shared" si="499"/>
        <v>P23</v>
      </c>
      <c r="AL901" s="16" t="str">
        <f t="shared" si="491"/>
        <v>PM</v>
      </c>
      <c r="AM901" s="16" t="str">
        <f t="shared" si="500"/>
        <v>1010</v>
      </c>
      <c r="AN901" s="16" t="str">
        <f t="shared" ref="AN901:AN964" si="508">MID(D901,10,1)</f>
        <v>A</v>
      </c>
      <c r="AO901" s="16" t="str">
        <f t="shared" si="501"/>
        <v>_</v>
      </c>
      <c r="AP901" s="16">
        <f t="shared" si="502"/>
        <v>11</v>
      </c>
      <c r="AQ901" s="16" t="str">
        <f t="shared" ref="AQ901:AQ964" si="509">RIGHT(D901,LEN(D901)-FIND("_",D901))</f>
        <v>YLRE</v>
      </c>
      <c r="AR901" s="16" t="str">
        <f t="shared" si="503"/>
        <v>P23PM1010A_YLRE</v>
      </c>
      <c r="AS901" s="16" t="str">
        <f t="shared" si="504"/>
        <v>ok</v>
      </c>
      <c r="AW901" s="16" t="str">
        <f t="shared" si="489"/>
        <v/>
      </c>
      <c r="AX901" s="16" t="str">
        <f t="shared" si="490"/>
        <v/>
      </c>
      <c r="AY901" s="16">
        <f t="shared" si="505"/>
        <v>0</v>
      </c>
    </row>
    <row r="902" spans="1:51" ht="15" customHeight="1" x14ac:dyDescent="0.2">
      <c r="A902" s="16" t="str">
        <f t="shared" si="494"/>
        <v>ID-S01AP1020-00048</v>
      </c>
      <c r="B902" s="17">
        <v>48</v>
      </c>
      <c r="C902" s="17"/>
      <c r="D902" s="18" t="s">
        <v>1944</v>
      </c>
      <c r="E902" s="19" t="s">
        <v>1945</v>
      </c>
      <c r="F902" s="60" t="s">
        <v>27</v>
      </c>
      <c r="G902" s="61" t="str">
        <f t="shared" si="495"/>
        <v/>
      </c>
      <c r="H902" s="22" t="s">
        <v>1843</v>
      </c>
      <c r="I902" s="22"/>
      <c r="J902" s="22" t="s">
        <v>1844</v>
      </c>
      <c r="K902" s="22"/>
      <c r="L902" s="22" t="s">
        <v>1845</v>
      </c>
      <c r="M902" s="62"/>
      <c r="N902" s="24"/>
      <c r="O902" s="63" t="s">
        <v>1895</v>
      </c>
      <c r="P902" s="63" t="s">
        <v>1850</v>
      </c>
      <c r="Q902" s="25" t="s">
        <v>42</v>
      </c>
      <c r="R902" s="26" t="s">
        <v>43</v>
      </c>
      <c r="S902" s="26" t="s">
        <v>44</v>
      </c>
      <c r="T902" s="26" t="s">
        <v>45</v>
      </c>
      <c r="U902" s="26" t="s">
        <v>46</v>
      </c>
      <c r="V902" s="34">
        <v>0</v>
      </c>
      <c r="W902" s="64"/>
      <c r="X902" s="22">
        <v>11</v>
      </c>
      <c r="Y902" s="152" t="str">
        <f t="shared" si="506"/>
        <v>A</v>
      </c>
      <c r="Z902" s="159" t="s">
        <v>2813</v>
      </c>
      <c r="AA902" s="155">
        <f>COUNTIF($Z$1:Z902,Z902)</f>
        <v>2</v>
      </c>
      <c r="AB902" s="83">
        <f t="shared" si="507"/>
        <v>17</v>
      </c>
      <c r="AC902" s="122" t="str">
        <f>VLOOKUP(Z902,'module list'!A:B,2,0)</f>
        <v>DI</v>
      </c>
      <c r="AD902" s="32"/>
      <c r="AF902" s="33" t="s">
        <v>34</v>
      </c>
      <c r="AG902" s="16" t="str">
        <f t="shared" si="498"/>
        <v>11.1.1</v>
      </c>
      <c r="AH902" s="222" t="str">
        <f t="shared" si="497"/>
        <v>PM1010A hydr.unit HU1009 - in running</v>
      </c>
      <c r="AI902" s="224"/>
      <c r="AJ902" s="16" t="str">
        <f t="shared" si="496"/>
        <v>PM1010A</v>
      </c>
      <c r="AK902" s="16" t="str">
        <f t="shared" si="499"/>
        <v>P23</v>
      </c>
      <c r="AL902" s="16" t="str">
        <f t="shared" si="491"/>
        <v>PM</v>
      </c>
      <c r="AM902" s="16" t="str">
        <f t="shared" si="500"/>
        <v>1010</v>
      </c>
      <c r="AN902" s="16" t="str">
        <f t="shared" si="508"/>
        <v>A</v>
      </c>
      <c r="AO902" s="16" t="str">
        <f t="shared" si="501"/>
        <v>_</v>
      </c>
      <c r="AP902" s="16">
        <f t="shared" si="502"/>
        <v>11</v>
      </c>
      <c r="AQ902" s="16" t="str">
        <f t="shared" si="509"/>
        <v>YLH</v>
      </c>
      <c r="AR902" s="16" t="str">
        <f t="shared" si="503"/>
        <v>P23PM1010A_YLH</v>
      </c>
      <c r="AS902" s="16" t="str">
        <f t="shared" si="504"/>
        <v>ok</v>
      </c>
      <c r="AW902" s="16" t="str">
        <f t="shared" si="489"/>
        <v/>
      </c>
      <c r="AX902" s="16" t="str">
        <f t="shared" si="490"/>
        <v/>
      </c>
      <c r="AY902" s="16">
        <f t="shared" si="505"/>
        <v>0</v>
      </c>
    </row>
    <row r="903" spans="1:51" ht="15" customHeight="1" x14ac:dyDescent="0.2">
      <c r="A903" s="16" t="str">
        <f t="shared" si="494"/>
        <v>ID-S01AP1020-00049</v>
      </c>
      <c r="B903" s="17">
        <v>49</v>
      </c>
      <c r="C903" s="17"/>
      <c r="D903" s="18" t="s">
        <v>1946</v>
      </c>
      <c r="E903" s="19" t="s">
        <v>1947</v>
      </c>
      <c r="F903" s="60" t="s">
        <v>27</v>
      </c>
      <c r="G903" s="61" t="str">
        <f t="shared" si="495"/>
        <v/>
      </c>
      <c r="H903" s="22" t="s">
        <v>1843</v>
      </c>
      <c r="I903" s="22"/>
      <c r="J903" s="22" t="s">
        <v>1844</v>
      </c>
      <c r="K903" s="22"/>
      <c r="L903" s="22" t="s">
        <v>1845</v>
      </c>
      <c r="M903" s="62"/>
      <c r="N903" s="24"/>
      <c r="O903" s="63" t="s">
        <v>1895</v>
      </c>
      <c r="P903" s="63" t="s">
        <v>1900</v>
      </c>
      <c r="Q903" s="25" t="s">
        <v>42</v>
      </c>
      <c r="R903" s="26" t="s">
        <v>43</v>
      </c>
      <c r="S903" s="26" t="s">
        <v>51</v>
      </c>
      <c r="T903" s="26" t="s">
        <v>45</v>
      </c>
      <c r="U903" s="26" t="s">
        <v>46</v>
      </c>
      <c r="V903" s="34">
        <v>0</v>
      </c>
      <c r="W903" s="64"/>
      <c r="X903" s="22">
        <v>11</v>
      </c>
      <c r="Y903" s="152" t="str">
        <f t="shared" si="506"/>
        <v>A</v>
      </c>
      <c r="Z903" s="159" t="s">
        <v>2813</v>
      </c>
      <c r="AA903" s="155">
        <f>COUNTIF($Z$1:Z903,Z903)</f>
        <v>3</v>
      </c>
      <c r="AB903" s="83">
        <f t="shared" si="507"/>
        <v>17</v>
      </c>
      <c r="AC903" s="122" t="str">
        <f>VLOOKUP(Z903,'module list'!A:B,2,0)</f>
        <v>DI</v>
      </c>
      <c r="AD903" s="32"/>
      <c r="AF903" s="33" t="s">
        <v>34</v>
      </c>
      <c r="AG903" s="16" t="str">
        <f t="shared" si="498"/>
        <v>11.1.1</v>
      </c>
      <c r="AH903" s="222" t="str">
        <f t="shared" si="497"/>
        <v>PM1010A hydr.unit HU1009 - supply fault</v>
      </c>
      <c r="AI903" s="224"/>
      <c r="AJ903" s="16" t="str">
        <f t="shared" si="496"/>
        <v>PM1010A</v>
      </c>
      <c r="AK903" s="16" t="str">
        <f t="shared" si="499"/>
        <v>P23</v>
      </c>
      <c r="AL903" s="16" t="str">
        <f t="shared" si="491"/>
        <v>PM</v>
      </c>
      <c r="AM903" s="16" t="str">
        <f t="shared" si="500"/>
        <v>1010</v>
      </c>
      <c r="AN903" s="16" t="str">
        <f t="shared" si="508"/>
        <v>A</v>
      </c>
      <c r="AO903" s="16" t="str">
        <f t="shared" si="501"/>
        <v>_</v>
      </c>
      <c r="AP903" s="16">
        <f t="shared" si="502"/>
        <v>11</v>
      </c>
      <c r="AQ903" s="16" t="str">
        <f t="shared" si="509"/>
        <v>YSG</v>
      </c>
      <c r="AR903" s="16" t="str">
        <f t="shared" si="503"/>
        <v>P23PM1010A_YSG</v>
      </c>
      <c r="AS903" s="16" t="str">
        <f t="shared" si="504"/>
        <v>ok</v>
      </c>
      <c r="AW903" s="16" t="str">
        <f t="shared" si="489"/>
        <v/>
      </c>
      <c r="AX903" s="16" t="str">
        <f t="shared" si="490"/>
        <v/>
      </c>
      <c r="AY903" s="16">
        <f t="shared" si="505"/>
        <v>0</v>
      </c>
    </row>
    <row r="904" spans="1:51" ht="15" customHeight="1" x14ac:dyDescent="0.2">
      <c r="A904" s="16" t="str">
        <f t="shared" si="494"/>
        <v>ID-S01AP1020-00050</v>
      </c>
      <c r="B904" s="17">
        <v>50</v>
      </c>
      <c r="C904" s="17"/>
      <c r="D904" s="18" t="s">
        <v>1948</v>
      </c>
      <c r="E904" s="19" t="s">
        <v>1949</v>
      </c>
      <c r="F904" s="60" t="s">
        <v>27</v>
      </c>
      <c r="G904" s="61" t="str">
        <f t="shared" si="495"/>
        <v/>
      </c>
      <c r="H904" s="22" t="s">
        <v>1843</v>
      </c>
      <c r="I904" s="22"/>
      <c r="J904" s="22" t="s">
        <v>1844</v>
      </c>
      <c r="K904" s="22"/>
      <c r="L904" s="22" t="s">
        <v>1845</v>
      </c>
      <c r="M904" s="62"/>
      <c r="N904" s="24"/>
      <c r="O904" s="63" t="s">
        <v>1895</v>
      </c>
      <c r="P904" s="63" t="s">
        <v>1856</v>
      </c>
      <c r="Q904" s="25" t="s">
        <v>54</v>
      </c>
      <c r="R904" s="26" t="s">
        <v>55</v>
      </c>
      <c r="S904" s="26" t="s">
        <v>44</v>
      </c>
      <c r="T904" s="26" t="s">
        <v>56</v>
      </c>
      <c r="U904" s="26" t="s">
        <v>57</v>
      </c>
      <c r="V904" s="34">
        <v>0</v>
      </c>
      <c r="W904" s="64"/>
      <c r="X904" s="22">
        <v>11</v>
      </c>
      <c r="Y904" s="152"/>
      <c r="Z904" s="159" t="s">
        <v>2816</v>
      </c>
      <c r="AA904" s="155">
        <f>COUNTIF($Z$1:Z904,Z904)</f>
        <v>10</v>
      </c>
      <c r="AB904" s="83">
        <f t="shared" si="507"/>
        <v>30</v>
      </c>
      <c r="AC904" s="122" t="str">
        <f>VLOOKUP(Z904,'module list'!A:B,2,0)</f>
        <v>DO</v>
      </c>
      <c r="AD904" s="32"/>
      <c r="AF904" s="33" t="s">
        <v>34</v>
      </c>
      <c r="AG904" s="16" t="str">
        <f t="shared" si="498"/>
        <v>11.1.1</v>
      </c>
      <c r="AH904" s="222" t="str">
        <f t="shared" si="497"/>
        <v>PM1010A hydr.unit HU1009 - start/stop</v>
      </c>
      <c r="AI904" s="224"/>
      <c r="AJ904" s="16" t="str">
        <f t="shared" si="496"/>
        <v>PM1010A</v>
      </c>
      <c r="AK904" s="16" t="str">
        <f t="shared" si="499"/>
        <v>P23</v>
      </c>
      <c r="AL904" s="16" t="str">
        <f t="shared" si="491"/>
        <v>PM</v>
      </c>
      <c r="AM904" s="16" t="str">
        <f t="shared" si="500"/>
        <v>1010</v>
      </c>
      <c r="AN904" s="16" t="str">
        <f t="shared" si="508"/>
        <v>A</v>
      </c>
      <c r="AO904" s="16" t="str">
        <f t="shared" si="501"/>
        <v>_</v>
      </c>
      <c r="AP904" s="16">
        <f t="shared" si="502"/>
        <v>11</v>
      </c>
      <c r="AQ904" s="16" t="str">
        <f t="shared" si="509"/>
        <v>HSH</v>
      </c>
      <c r="AR904" s="16" t="str">
        <f t="shared" si="503"/>
        <v>P23PM1010A_HSH</v>
      </c>
      <c r="AS904" s="16" t="str">
        <f t="shared" si="504"/>
        <v>ok</v>
      </c>
      <c r="AW904" s="16" t="str">
        <f t="shared" si="489"/>
        <v/>
      </c>
      <c r="AX904" s="16" t="str">
        <f t="shared" si="490"/>
        <v/>
      </c>
      <c r="AY904" s="16">
        <f t="shared" si="505"/>
        <v>0</v>
      </c>
    </row>
    <row r="905" spans="1:51" ht="15" customHeight="1" x14ac:dyDescent="0.2">
      <c r="A905" s="16" t="str">
        <f t="shared" si="494"/>
        <v>ID-S01AP1020-00051</v>
      </c>
      <c r="B905" s="17">
        <v>51</v>
      </c>
      <c r="C905" s="17"/>
      <c r="D905" s="18" t="s">
        <v>1950</v>
      </c>
      <c r="E905" s="19" t="s">
        <v>1951</v>
      </c>
      <c r="F905" s="60" t="s">
        <v>27</v>
      </c>
      <c r="G905" s="61" t="str">
        <f t="shared" si="495"/>
        <v/>
      </c>
      <c r="H905" s="22" t="s">
        <v>1843</v>
      </c>
      <c r="I905" s="22"/>
      <c r="J905" s="22" t="s">
        <v>1844</v>
      </c>
      <c r="K905" s="22"/>
      <c r="L905" s="22" t="s">
        <v>1845</v>
      </c>
      <c r="M905" s="62"/>
      <c r="N905" s="24"/>
      <c r="O905" s="63" t="s">
        <v>1895</v>
      </c>
      <c r="P905" s="63" t="s">
        <v>1847</v>
      </c>
      <c r="Q905" s="25" t="s">
        <v>42</v>
      </c>
      <c r="R905" s="26" t="s">
        <v>43</v>
      </c>
      <c r="S905" s="26" t="s">
        <v>44</v>
      </c>
      <c r="T905" s="26" t="s">
        <v>45</v>
      </c>
      <c r="U905" s="26" t="s">
        <v>46</v>
      </c>
      <c r="V905" s="34">
        <v>0</v>
      </c>
      <c r="W905" s="64"/>
      <c r="X905" s="22">
        <v>11</v>
      </c>
      <c r="Y905" s="152" t="str">
        <f t="shared" ref="Y905:Y907" si="510">AN905</f>
        <v>B</v>
      </c>
      <c r="Z905" s="159" t="s">
        <v>2821</v>
      </c>
      <c r="AA905" s="155">
        <f>COUNTIF($Z$1:Z905,Z905)</f>
        <v>1</v>
      </c>
      <c r="AB905" s="83">
        <f t="shared" si="507"/>
        <v>20</v>
      </c>
      <c r="AC905" s="122" t="str">
        <f>VLOOKUP(Z905,'module list'!A:B,2,0)</f>
        <v>DI</v>
      </c>
      <c r="AD905" s="32"/>
      <c r="AF905" s="33" t="s">
        <v>34</v>
      </c>
      <c r="AG905" s="16" t="str">
        <f t="shared" si="498"/>
        <v>11.1.2</v>
      </c>
      <c r="AH905" s="222" t="str">
        <f t="shared" si="497"/>
        <v>PM1010B hydr.unit HU1009 - in remote</v>
      </c>
      <c r="AI905" s="224"/>
      <c r="AJ905" s="16" t="str">
        <f t="shared" si="496"/>
        <v>PM1010B</v>
      </c>
      <c r="AK905" s="16" t="str">
        <f t="shared" si="499"/>
        <v>P23</v>
      </c>
      <c r="AL905" s="16" t="str">
        <f t="shared" si="491"/>
        <v>PM</v>
      </c>
      <c r="AM905" s="16" t="str">
        <f t="shared" si="500"/>
        <v>1010</v>
      </c>
      <c r="AN905" s="16" t="str">
        <f t="shared" si="508"/>
        <v>B</v>
      </c>
      <c r="AO905" s="16" t="str">
        <f t="shared" si="501"/>
        <v>_</v>
      </c>
      <c r="AP905" s="16">
        <f t="shared" si="502"/>
        <v>11</v>
      </c>
      <c r="AQ905" s="16" t="str">
        <f t="shared" si="509"/>
        <v>YLRE</v>
      </c>
      <c r="AR905" s="16" t="str">
        <f t="shared" si="503"/>
        <v>P23PM1010B_YLRE</v>
      </c>
      <c r="AS905" s="16" t="str">
        <f t="shared" si="504"/>
        <v>ok</v>
      </c>
      <c r="AW905" s="16" t="str">
        <f t="shared" si="489"/>
        <v/>
      </c>
      <c r="AX905" s="16" t="str">
        <f t="shared" si="490"/>
        <v/>
      </c>
      <c r="AY905" s="16">
        <f t="shared" si="505"/>
        <v>0</v>
      </c>
    </row>
    <row r="906" spans="1:51" ht="15" customHeight="1" x14ac:dyDescent="0.2">
      <c r="A906" s="16" t="str">
        <f t="shared" si="494"/>
        <v>ID-S01AP1020-00052</v>
      </c>
      <c r="B906" s="17">
        <v>52</v>
      </c>
      <c r="C906" s="17"/>
      <c r="D906" s="18" t="s">
        <v>1952</v>
      </c>
      <c r="E906" s="19" t="s">
        <v>1953</v>
      </c>
      <c r="F906" s="60" t="s">
        <v>27</v>
      </c>
      <c r="G906" s="61" t="str">
        <f t="shared" si="495"/>
        <v/>
      </c>
      <c r="H906" s="22" t="s">
        <v>1843</v>
      </c>
      <c r="I906" s="22"/>
      <c r="J906" s="22" t="s">
        <v>1844</v>
      </c>
      <c r="K906" s="22"/>
      <c r="L906" s="22" t="s">
        <v>1845</v>
      </c>
      <c r="M906" s="62"/>
      <c r="N906" s="24"/>
      <c r="O906" s="63" t="s">
        <v>1895</v>
      </c>
      <c r="P906" s="63" t="s">
        <v>1850</v>
      </c>
      <c r="Q906" s="25" t="s">
        <v>42</v>
      </c>
      <c r="R906" s="26" t="s">
        <v>43</v>
      </c>
      <c r="S906" s="26" t="s">
        <v>44</v>
      </c>
      <c r="T906" s="26" t="s">
        <v>45</v>
      </c>
      <c r="U906" s="26" t="s">
        <v>46</v>
      </c>
      <c r="V906" s="34">
        <v>0</v>
      </c>
      <c r="W906" s="64"/>
      <c r="X906" s="22">
        <v>11</v>
      </c>
      <c r="Y906" s="152" t="str">
        <f t="shared" si="510"/>
        <v>B</v>
      </c>
      <c r="Z906" s="159" t="s">
        <v>2821</v>
      </c>
      <c r="AA906" s="155">
        <f>COUNTIF($Z$1:Z906,Z906)</f>
        <v>2</v>
      </c>
      <c r="AB906" s="83">
        <f t="shared" si="507"/>
        <v>20</v>
      </c>
      <c r="AC906" s="122" t="str">
        <f>VLOOKUP(Z906,'module list'!A:B,2,0)</f>
        <v>DI</v>
      </c>
      <c r="AD906" s="32"/>
      <c r="AF906" s="33" t="s">
        <v>34</v>
      </c>
      <c r="AG906" s="16" t="str">
        <f t="shared" si="498"/>
        <v>11.1.2</v>
      </c>
      <c r="AH906" s="222" t="str">
        <f t="shared" si="497"/>
        <v>PM1010B hydr.unit HU1009 - in running</v>
      </c>
      <c r="AI906" s="224"/>
      <c r="AJ906" s="16" t="str">
        <f t="shared" si="496"/>
        <v>PM1010B</v>
      </c>
      <c r="AK906" s="16" t="str">
        <f t="shared" si="499"/>
        <v>P23</v>
      </c>
      <c r="AL906" s="16" t="str">
        <f t="shared" si="491"/>
        <v>PM</v>
      </c>
      <c r="AM906" s="16" t="str">
        <f t="shared" si="500"/>
        <v>1010</v>
      </c>
      <c r="AN906" s="16" t="str">
        <f t="shared" si="508"/>
        <v>B</v>
      </c>
      <c r="AO906" s="16" t="str">
        <f t="shared" si="501"/>
        <v>_</v>
      </c>
      <c r="AP906" s="16">
        <f t="shared" si="502"/>
        <v>11</v>
      </c>
      <c r="AQ906" s="16" t="str">
        <f t="shared" si="509"/>
        <v>YLH</v>
      </c>
      <c r="AR906" s="16" t="str">
        <f t="shared" si="503"/>
        <v>P23PM1010B_YLH</v>
      </c>
      <c r="AS906" s="16" t="str">
        <f t="shared" si="504"/>
        <v>ok</v>
      </c>
      <c r="AW906" s="16" t="str">
        <f t="shared" si="489"/>
        <v/>
      </c>
      <c r="AX906" s="16" t="str">
        <f t="shared" si="490"/>
        <v/>
      </c>
      <c r="AY906" s="16">
        <f t="shared" si="505"/>
        <v>0</v>
      </c>
    </row>
    <row r="907" spans="1:51" ht="15" customHeight="1" x14ac:dyDescent="0.2">
      <c r="A907" s="16" t="str">
        <f t="shared" si="494"/>
        <v>ID-S01AP1020-00053</v>
      </c>
      <c r="B907" s="17">
        <v>53</v>
      </c>
      <c r="C907" s="17"/>
      <c r="D907" s="18" t="s">
        <v>1954</v>
      </c>
      <c r="E907" s="19" t="s">
        <v>1955</v>
      </c>
      <c r="F907" s="60" t="s">
        <v>27</v>
      </c>
      <c r="G907" s="61" t="str">
        <f t="shared" si="495"/>
        <v/>
      </c>
      <c r="H907" s="22" t="s">
        <v>1843</v>
      </c>
      <c r="I907" s="22"/>
      <c r="J907" s="22" t="s">
        <v>1844</v>
      </c>
      <c r="K907" s="22"/>
      <c r="L907" s="22" t="s">
        <v>1845</v>
      </c>
      <c r="M907" s="62"/>
      <c r="N907" s="24"/>
      <c r="O907" s="63" t="s">
        <v>1895</v>
      </c>
      <c r="P907" s="63" t="s">
        <v>1900</v>
      </c>
      <c r="Q907" s="25" t="s">
        <v>42</v>
      </c>
      <c r="R907" s="26" t="s">
        <v>43</v>
      </c>
      <c r="S907" s="26" t="s">
        <v>51</v>
      </c>
      <c r="T907" s="26" t="s">
        <v>45</v>
      </c>
      <c r="U907" s="26" t="s">
        <v>46</v>
      </c>
      <c r="V907" s="34">
        <v>0</v>
      </c>
      <c r="W907" s="64"/>
      <c r="X907" s="22">
        <v>11</v>
      </c>
      <c r="Y907" s="152" t="str">
        <f t="shared" si="510"/>
        <v>B</v>
      </c>
      <c r="Z907" s="159" t="s">
        <v>2821</v>
      </c>
      <c r="AA907" s="155">
        <f>COUNTIF($Z$1:Z907,Z907)</f>
        <v>3</v>
      </c>
      <c r="AB907" s="83">
        <f t="shared" si="507"/>
        <v>20</v>
      </c>
      <c r="AC907" s="122" t="str">
        <f>VLOOKUP(Z907,'module list'!A:B,2,0)</f>
        <v>DI</v>
      </c>
      <c r="AD907" s="32"/>
      <c r="AF907" s="33" t="s">
        <v>34</v>
      </c>
      <c r="AG907" s="16" t="str">
        <f t="shared" si="498"/>
        <v>11.1.2</v>
      </c>
      <c r="AH907" s="222" t="str">
        <f t="shared" si="497"/>
        <v>PM1010B hydr.unit HU1009 - supply fault</v>
      </c>
      <c r="AI907" s="224"/>
      <c r="AJ907" s="16" t="str">
        <f t="shared" si="496"/>
        <v>PM1010B</v>
      </c>
      <c r="AK907" s="16" t="str">
        <f t="shared" si="499"/>
        <v>P23</v>
      </c>
      <c r="AL907" s="16" t="str">
        <f t="shared" si="491"/>
        <v>PM</v>
      </c>
      <c r="AM907" s="16" t="str">
        <f t="shared" si="500"/>
        <v>1010</v>
      </c>
      <c r="AN907" s="16" t="str">
        <f t="shared" si="508"/>
        <v>B</v>
      </c>
      <c r="AO907" s="16" t="str">
        <f t="shared" si="501"/>
        <v>_</v>
      </c>
      <c r="AP907" s="16">
        <f t="shared" si="502"/>
        <v>11</v>
      </c>
      <c r="AQ907" s="16" t="str">
        <f t="shared" si="509"/>
        <v>YSG</v>
      </c>
      <c r="AR907" s="16" t="str">
        <f t="shared" si="503"/>
        <v>P23PM1010B_YSG</v>
      </c>
      <c r="AS907" s="16" t="str">
        <f t="shared" si="504"/>
        <v>ok</v>
      </c>
      <c r="AW907" s="16" t="str">
        <f t="shared" si="489"/>
        <v/>
      </c>
      <c r="AX907" s="16" t="str">
        <f t="shared" si="490"/>
        <v/>
      </c>
      <c r="AY907" s="16">
        <f t="shared" si="505"/>
        <v>0</v>
      </c>
    </row>
    <row r="908" spans="1:51" ht="15" customHeight="1" x14ac:dyDescent="0.2">
      <c r="A908" s="16" t="str">
        <f t="shared" si="494"/>
        <v>ID-S01AP1020-00054</v>
      </c>
      <c r="B908" s="17">
        <v>54</v>
      </c>
      <c r="C908" s="17"/>
      <c r="D908" s="18" t="s">
        <v>1956</v>
      </c>
      <c r="E908" s="19" t="s">
        <v>1957</v>
      </c>
      <c r="F908" s="60" t="s">
        <v>27</v>
      </c>
      <c r="G908" s="61" t="str">
        <f t="shared" si="495"/>
        <v/>
      </c>
      <c r="H908" s="22" t="s">
        <v>1843</v>
      </c>
      <c r="I908" s="22"/>
      <c r="J908" s="22" t="s">
        <v>1844</v>
      </c>
      <c r="K908" s="22"/>
      <c r="L908" s="22" t="s">
        <v>1845</v>
      </c>
      <c r="M908" s="62"/>
      <c r="N908" s="24"/>
      <c r="O908" s="63" t="s">
        <v>1895</v>
      </c>
      <c r="P908" s="63" t="s">
        <v>1856</v>
      </c>
      <c r="Q908" s="25" t="s">
        <v>54</v>
      </c>
      <c r="R908" s="26" t="s">
        <v>55</v>
      </c>
      <c r="S908" s="26" t="s">
        <v>44</v>
      </c>
      <c r="T908" s="26" t="s">
        <v>56</v>
      </c>
      <c r="U908" s="26" t="s">
        <v>57</v>
      </c>
      <c r="V908" s="34">
        <v>0</v>
      </c>
      <c r="W908" s="64"/>
      <c r="X908" s="22">
        <v>11</v>
      </c>
      <c r="Y908" s="152"/>
      <c r="Z908" s="159" t="s">
        <v>2816</v>
      </c>
      <c r="AA908" s="155">
        <f>COUNTIF($Z$1:Z908,Z908)</f>
        <v>11</v>
      </c>
      <c r="AB908" s="83">
        <f t="shared" si="507"/>
        <v>30</v>
      </c>
      <c r="AC908" s="122" t="str">
        <f>VLOOKUP(Z908,'module list'!A:B,2,0)</f>
        <v>DO</v>
      </c>
      <c r="AD908" s="32"/>
      <c r="AF908" s="33" t="s">
        <v>34</v>
      </c>
      <c r="AG908" s="16" t="str">
        <f t="shared" si="498"/>
        <v>11.1.1</v>
      </c>
      <c r="AH908" s="222" t="str">
        <f t="shared" si="497"/>
        <v>PM1010B hydr.unit HU1009 - start/stop</v>
      </c>
      <c r="AI908" s="224"/>
      <c r="AJ908" s="16" t="str">
        <f t="shared" si="496"/>
        <v>PM1010B</v>
      </c>
      <c r="AK908" s="16" t="str">
        <f t="shared" si="499"/>
        <v>P23</v>
      </c>
      <c r="AL908" s="16" t="str">
        <f t="shared" si="491"/>
        <v>PM</v>
      </c>
      <c r="AM908" s="16" t="str">
        <f t="shared" si="500"/>
        <v>1010</v>
      </c>
      <c r="AN908" s="16" t="str">
        <f t="shared" si="508"/>
        <v>B</v>
      </c>
      <c r="AO908" s="16" t="str">
        <f t="shared" si="501"/>
        <v>_</v>
      </c>
      <c r="AP908" s="16">
        <f t="shared" si="502"/>
        <v>11</v>
      </c>
      <c r="AQ908" s="16" t="str">
        <f t="shared" si="509"/>
        <v>HSH</v>
      </c>
      <c r="AR908" s="16" t="str">
        <f t="shared" si="503"/>
        <v>P23PM1010B_HSH</v>
      </c>
      <c r="AS908" s="16" t="str">
        <f t="shared" si="504"/>
        <v>ok</v>
      </c>
      <c r="AW908" s="16" t="str">
        <f t="shared" si="489"/>
        <v/>
      </c>
      <c r="AX908" s="16" t="str">
        <f t="shared" si="490"/>
        <v/>
      </c>
      <c r="AY908" s="16">
        <f t="shared" si="505"/>
        <v>0</v>
      </c>
    </row>
    <row r="909" spans="1:51" ht="15" customHeight="1" x14ac:dyDescent="0.2">
      <c r="A909" s="16" t="str">
        <f t="shared" si="494"/>
        <v>ID-S01AP1020-00055</v>
      </c>
      <c r="B909" s="17">
        <v>55</v>
      </c>
      <c r="C909" s="17"/>
      <c r="D909" s="18" t="s">
        <v>1958</v>
      </c>
      <c r="E909" s="19" t="s">
        <v>1959</v>
      </c>
      <c r="F909" s="60" t="s">
        <v>27</v>
      </c>
      <c r="G909" s="61" t="str">
        <f t="shared" si="495"/>
        <v/>
      </c>
      <c r="H909" s="22" t="s">
        <v>1843</v>
      </c>
      <c r="I909" s="22"/>
      <c r="J909" s="22" t="s">
        <v>1844</v>
      </c>
      <c r="K909" s="22"/>
      <c r="L909" s="22" t="s">
        <v>1845</v>
      </c>
      <c r="M909" s="62"/>
      <c r="N909" s="24"/>
      <c r="O909" s="63" t="s">
        <v>1895</v>
      </c>
      <c r="P909" s="63" t="s">
        <v>1847</v>
      </c>
      <c r="Q909" s="25" t="s">
        <v>42</v>
      </c>
      <c r="R909" s="26" t="s">
        <v>43</v>
      </c>
      <c r="S909" s="26" t="s">
        <v>44</v>
      </c>
      <c r="T909" s="26" t="s">
        <v>45</v>
      </c>
      <c r="U909" s="26" t="s">
        <v>46</v>
      </c>
      <c r="V909" s="34">
        <v>0</v>
      </c>
      <c r="W909" s="64"/>
      <c r="X909" s="22">
        <v>11</v>
      </c>
      <c r="Y909" s="152" t="str">
        <f t="shared" ref="Y909:Y911" si="511">AN909</f>
        <v>A</v>
      </c>
      <c r="Z909" s="159" t="s">
        <v>2813</v>
      </c>
      <c r="AA909" s="155">
        <f>COUNTIF($Z$1:Z909,Z909)</f>
        <v>4</v>
      </c>
      <c r="AB909" s="83">
        <f t="shared" si="507"/>
        <v>17</v>
      </c>
      <c r="AC909" s="122" t="str">
        <f>VLOOKUP(Z909,'module list'!A:B,2,0)</f>
        <v>DI</v>
      </c>
      <c r="AD909" s="32"/>
      <c r="AF909" s="33" t="s">
        <v>34</v>
      </c>
      <c r="AG909" s="16" t="str">
        <f t="shared" si="498"/>
        <v>11.1.1</v>
      </c>
      <c r="AH909" s="222" t="str">
        <f t="shared" si="497"/>
        <v>PM1011A hydr.unit HU1009 - in remote</v>
      </c>
      <c r="AI909" s="224"/>
      <c r="AJ909" s="16" t="str">
        <f t="shared" si="496"/>
        <v>PM1011A</v>
      </c>
      <c r="AK909" s="16" t="str">
        <f t="shared" si="499"/>
        <v>P23</v>
      </c>
      <c r="AL909" s="16" t="str">
        <f t="shared" si="491"/>
        <v>PM</v>
      </c>
      <c r="AM909" s="16" t="str">
        <f t="shared" si="500"/>
        <v>1011</v>
      </c>
      <c r="AN909" s="16" t="str">
        <f t="shared" si="508"/>
        <v>A</v>
      </c>
      <c r="AO909" s="16" t="str">
        <f t="shared" si="501"/>
        <v>_</v>
      </c>
      <c r="AP909" s="16">
        <f t="shared" si="502"/>
        <v>11</v>
      </c>
      <c r="AQ909" s="16" t="str">
        <f t="shared" si="509"/>
        <v>YLRE</v>
      </c>
      <c r="AR909" s="16" t="str">
        <f t="shared" si="503"/>
        <v>P23PM1011A_YLRE</v>
      </c>
      <c r="AS909" s="16" t="str">
        <f t="shared" si="504"/>
        <v>ok</v>
      </c>
      <c r="AW909" s="16" t="str">
        <f t="shared" si="489"/>
        <v/>
      </c>
      <c r="AX909" s="16" t="str">
        <f t="shared" si="490"/>
        <v/>
      </c>
      <c r="AY909" s="16">
        <f t="shared" si="505"/>
        <v>0</v>
      </c>
    </row>
    <row r="910" spans="1:51" ht="15" customHeight="1" x14ac:dyDescent="0.2">
      <c r="A910" s="16" t="str">
        <f t="shared" si="494"/>
        <v>ID-S01AP1020-00056</v>
      </c>
      <c r="B910" s="17">
        <v>56</v>
      </c>
      <c r="C910" s="17"/>
      <c r="D910" s="18" t="s">
        <v>1960</v>
      </c>
      <c r="E910" s="19" t="s">
        <v>1961</v>
      </c>
      <c r="F910" s="60" t="s">
        <v>27</v>
      </c>
      <c r="G910" s="61" t="str">
        <f t="shared" si="495"/>
        <v/>
      </c>
      <c r="H910" s="22" t="s">
        <v>1843</v>
      </c>
      <c r="I910" s="22"/>
      <c r="J910" s="22" t="s">
        <v>1844</v>
      </c>
      <c r="K910" s="22"/>
      <c r="L910" s="22" t="s">
        <v>1845</v>
      </c>
      <c r="M910" s="62"/>
      <c r="N910" s="24"/>
      <c r="O910" s="63" t="s">
        <v>1895</v>
      </c>
      <c r="P910" s="63" t="s">
        <v>1850</v>
      </c>
      <c r="Q910" s="25" t="s">
        <v>42</v>
      </c>
      <c r="R910" s="26" t="s">
        <v>43</v>
      </c>
      <c r="S910" s="26" t="s">
        <v>44</v>
      </c>
      <c r="T910" s="26" t="s">
        <v>45</v>
      </c>
      <c r="U910" s="26" t="s">
        <v>46</v>
      </c>
      <c r="V910" s="34">
        <v>0</v>
      </c>
      <c r="W910" s="64"/>
      <c r="X910" s="22">
        <v>11</v>
      </c>
      <c r="Y910" s="152" t="str">
        <f t="shared" si="511"/>
        <v>A</v>
      </c>
      <c r="Z910" s="159" t="s">
        <v>2813</v>
      </c>
      <c r="AA910" s="155">
        <f>COUNTIF($Z$1:Z910,Z910)</f>
        <v>5</v>
      </c>
      <c r="AB910" s="83">
        <f t="shared" si="507"/>
        <v>17</v>
      </c>
      <c r="AC910" s="122" t="str">
        <f>VLOOKUP(Z910,'module list'!A:B,2,0)</f>
        <v>DI</v>
      </c>
      <c r="AD910" s="32"/>
      <c r="AF910" s="33" t="s">
        <v>34</v>
      </c>
      <c r="AG910" s="16" t="str">
        <f t="shared" si="498"/>
        <v>11.1.1</v>
      </c>
      <c r="AH910" s="222" t="str">
        <f t="shared" si="497"/>
        <v>PM1011A hydr.unit HU1009 - in running</v>
      </c>
      <c r="AI910" s="224"/>
      <c r="AJ910" s="16" t="str">
        <f t="shared" si="496"/>
        <v>PM1011A</v>
      </c>
      <c r="AK910" s="16" t="str">
        <f t="shared" si="499"/>
        <v>P23</v>
      </c>
      <c r="AL910" s="16" t="str">
        <f t="shared" si="491"/>
        <v>PM</v>
      </c>
      <c r="AM910" s="16" t="str">
        <f t="shared" si="500"/>
        <v>1011</v>
      </c>
      <c r="AN910" s="16" t="str">
        <f t="shared" si="508"/>
        <v>A</v>
      </c>
      <c r="AO910" s="16" t="str">
        <f t="shared" si="501"/>
        <v>_</v>
      </c>
      <c r="AP910" s="16">
        <f t="shared" si="502"/>
        <v>11</v>
      </c>
      <c r="AQ910" s="16" t="str">
        <f t="shared" si="509"/>
        <v>YLH</v>
      </c>
      <c r="AR910" s="16" t="str">
        <f t="shared" si="503"/>
        <v>P23PM1011A_YLH</v>
      </c>
      <c r="AS910" s="16" t="str">
        <f t="shared" si="504"/>
        <v>ok</v>
      </c>
      <c r="AW910" s="16" t="str">
        <f t="shared" si="489"/>
        <v/>
      </c>
      <c r="AX910" s="16" t="str">
        <f t="shared" si="490"/>
        <v/>
      </c>
      <c r="AY910" s="16">
        <f t="shared" si="505"/>
        <v>0</v>
      </c>
    </row>
    <row r="911" spans="1:51" ht="15" customHeight="1" x14ac:dyDescent="0.2">
      <c r="A911" s="16" t="str">
        <f t="shared" si="494"/>
        <v>ID-S01AP1020-00057</v>
      </c>
      <c r="B911" s="17">
        <v>57</v>
      </c>
      <c r="C911" s="17"/>
      <c r="D911" s="18" t="s">
        <v>1962</v>
      </c>
      <c r="E911" s="19" t="s">
        <v>1963</v>
      </c>
      <c r="F911" s="60" t="s">
        <v>27</v>
      </c>
      <c r="G911" s="61" t="str">
        <f t="shared" si="495"/>
        <v/>
      </c>
      <c r="H911" s="22" t="s">
        <v>1843</v>
      </c>
      <c r="I911" s="22"/>
      <c r="J911" s="22" t="s">
        <v>1844</v>
      </c>
      <c r="K911" s="22"/>
      <c r="L911" s="22" t="s">
        <v>1845</v>
      </c>
      <c r="M911" s="62"/>
      <c r="N911" s="24"/>
      <c r="O911" s="63" t="s">
        <v>1895</v>
      </c>
      <c r="P911" s="63" t="s">
        <v>1900</v>
      </c>
      <c r="Q911" s="25" t="s">
        <v>42</v>
      </c>
      <c r="R911" s="26" t="s">
        <v>43</v>
      </c>
      <c r="S911" s="26" t="s">
        <v>51</v>
      </c>
      <c r="T911" s="26" t="s">
        <v>45</v>
      </c>
      <c r="U911" s="26" t="s">
        <v>46</v>
      </c>
      <c r="V911" s="34">
        <v>0</v>
      </c>
      <c r="W911" s="64"/>
      <c r="X911" s="22">
        <v>11</v>
      </c>
      <c r="Y911" s="152" t="str">
        <f t="shared" si="511"/>
        <v>A</v>
      </c>
      <c r="Z911" s="159" t="s">
        <v>2813</v>
      </c>
      <c r="AA911" s="155">
        <f>COUNTIF($Z$1:Z911,Z911)</f>
        <v>6</v>
      </c>
      <c r="AB911" s="83">
        <f t="shared" si="507"/>
        <v>17</v>
      </c>
      <c r="AC911" s="122" t="str">
        <f>VLOOKUP(Z911,'module list'!A:B,2,0)</f>
        <v>DI</v>
      </c>
      <c r="AD911" s="32"/>
      <c r="AF911" s="33" t="s">
        <v>34</v>
      </c>
      <c r="AG911" s="16" t="str">
        <f t="shared" si="498"/>
        <v>11.1.1</v>
      </c>
      <c r="AH911" s="222" t="str">
        <f t="shared" si="497"/>
        <v>PM1011A hydr.unit HU1009 - supply fault</v>
      </c>
      <c r="AI911" s="224"/>
      <c r="AJ911" s="16" t="str">
        <f t="shared" si="496"/>
        <v>PM1011A</v>
      </c>
      <c r="AK911" s="16" t="str">
        <f t="shared" si="499"/>
        <v>P23</v>
      </c>
      <c r="AL911" s="16" t="str">
        <f t="shared" si="491"/>
        <v>PM</v>
      </c>
      <c r="AM911" s="16" t="str">
        <f t="shared" si="500"/>
        <v>1011</v>
      </c>
      <c r="AN911" s="16" t="str">
        <f t="shared" si="508"/>
        <v>A</v>
      </c>
      <c r="AO911" s="16" t="str">
        <f t="shared" si="501"/>
        <v>_</v>
      </c>
      <c r="AP911" s="16">
        <f t="shared" si="502"/>
        <v>11</v>
      </c>
      <c r="AQ911" s="16" t="str">
        <f t="shared" si="509"/>
        <v>YSG</v>
      </c>
      <c r="AR911" s="16" t="str">
        <f t="shared" si="503"/>
        <v>P23PM1011A_YSG</v>
      </c>
      <c r="AS911" s="16" t="str">
        <f t="shared" si="504"/>
        <v>ok</v>
      </c>
      <c r="AW911" s="16" t="str">
        <f t="shared" si="489"/>
        <v/>
      </c>
      <c r="AX911" s="16" t="str">
        <f t="shared" si="490"/>
        <v/>
      </c>
      <c r="AY911" s="16">
        <f t="shared" si="505"/>
        <v>0</v>
      </c>
    </row>
    <row r="912" spans="1:51" ht="15" customHeight="1" x14ac:dyDescent="0.2">
      <c r="A912" s="16" t="str">
        <f t="shared" si="494"/>
        <v>ID-S01AP1020-00058</v>
      </c>
      <c r="B912" s="17">
        <v>58</v>
      </c>
      <c r="C912" s="17"/>
      <c r="D912" s="18" t="s">
        <v>1964</v>
      </c>
      <c r="E912" s="19" t="s">
        <v>1965</v>
      </c>
      <c r="F912" s="60" t="s">
        <v>27</v>
      </c>
      <c r="G912" s="61" t="str">
        <f t="shared" si="495"/>
        <v/>
      </c>
      <c r="H912" s="22" t="s">
        <v>1843</v>
      </c>
      <c r="I912" s="22"/>
      <c r="J912" s="22" t="s">
        <v>1844</v>
      </c>
      <c r="K912" s="22"/>
      <c r="L912" s="22" t="s">
        <v>1845</v>
      </c>
      <c r="M912" s="62"/>
      <c r="N912" s="24"/>
      <c r="O912" s="63" t="s">
        <v>1895</v>
      </c>
      <c r="P912" s="63" t="s">
        <v>1856</v>
      </c>
      <c r="Q912" s="25" t="s">
        <v>54</v>
      </c>
      <c r="R912" s="26" t="s">
        <v>55</v>
      </c>
      <c r="S912" s="26" t="s">
        <v>44</v>
      </c>
      <c r="T912" s="26" t="s">
        <v>56</v>
      </c>
      <c r="U912" s="26" t="s">
        <v>57</v>
      </c>
      <c r="V912" s="34">
        <v>0</v>
      </c>
      <c r="W912" s="64"/>
      <c r="X912" s="22">
        <v>11</v>
      </c>
      <c r="Y912" s="152"/>
      <c r="Z912" s="159" t="s">
        <v>2816</v>
      </c>
      <c r="AA912" s="155">
        <f>COUNTIF($Z$1:Z912,Z912)</f>
        <v>12</v>
      </c>
      <c r="AB912" s="83">
        <f t="shared" si="507"/>
        <v>30</v>
      </c>
      <c r="AC912" s="122" t="str">
        <f>VLOOKUP(Z912,'module list'!A:B,2,0)</f>
        <v>DO</v>
      </c>
      <c r="AD912" s="32"/>
      <c r="AF912" s="33" t="s">
        <v>34</v>
      </c>
      <c r="AG912" s="16" t="str">
        <f t="shared" si="498"/>
        <v>11.1.1</v>
      </c>
      <c r="AH912" s="222" t="str">
        <f t="shared" si="497"/>
        <v>PM1011A hydr.unit HU1009 - start/stop</v>
      </c>
      <c r="AI912" s="224"/>
      <c r="AJ912" s="16" t="str">
        <f t="shared" si="496"/>
        <v>PM1011A</v>
      </c>
      <c r="AK912" s="16" t="str">
        <f t="shared" si="499"/>
        <v>P23</v>
      </c>
      <c r="AL912" s="16" t="str">
        <f t="shared" si="491"/>
        <v>PM</v>
      </c>
      <c r="AM912" s="16" t="str">
        <f t="shared" si="500"/>
        <v>1011</v>
      </c>
      <c r="AN912" s="16" t="str">
        <f t="shared" si="508"/>
        <v>A</v>
      </c>
      <c r="AO912" s="16" t="str">
        <f t="shared" si="501"/>
        <v>_</v>
      </c>
      <c r="AP912" s="16">
        <f t="shared" si="502"/>
        <v>11</v>
      </c>
      <c r="AQ912" s="16" t="str">
        <f t="shared" si="509"/>
        <v>HSH</v>
      </c>
      <c r="AR912" s="16" t="str">
        <f t="shared" si="503"/>
        <v>P23PM1011A_HSH</v>
      </c>
      <c r="AS912" s="16" t="str">
        <f t="shared" si="504"/>
        <v>ok</v>
      </c>
      <c r="AW912" s="16" t="str">
        <f t="shared" ref="AW912:AW975" si="512">IFERROR(IF(FIND("A",Q912,1),S912,""),"")</f>
        <v/>
      </c>
      <c r="AX912" s="16" t="str">
        <f t="shared" ref="AX912:AX975" si="513">IFERROR(IF(FIND("AI",Q912,1),U912,""),"")</f>
        <v/>
      </c>
      <c r="AY912" s="16">
        <f t="shared" si="505"/>
        <v>0</v>
      </c>
    </row>
    <row r="913" spans="1:51" ht="15" customHeight="1" x14ac:dyDescent="0.2">
      <c r="A913" s="16" t="str">
        <f t="shared" si="494"/>
        <v>ID-S01AP1020-00059</v>
      </c>
      <c r="B913" s="17">
        <v>59</v>
      </c>
      <c r="C913" s="17"/>
      <c r="D913" s="18" t="s">
        <v>1966</v>
      </c>
      <c r="E913" s="19" t="s">
        <v>1967</v>
      </c>
      <c r="F913" s="60" t="s">
        <v>27</v>
      </c>
      <c r="G913" s="61" t="str">
        <f t="shared" si="495"/>
        <v/>
      </c>
      <c r="H913" s="22" t="s">
        <v>1843</v>
      </c>
      <c r="I913" s="22"/>
      <c r="J913" s="22" t="s">
        <v>1844</v>
      </c>
      <c r="K913" s="22"/>
      <c r="L913" s="22" t="s">
        <v>1845</v>
      </c>
      <c r="M913" s="62"/>
      <c r="N913" s="24"/>
      <c r="O913" s="63" t="s">
        <v>1895</v>
      </c>
      <c r="P913" s="63" t="s">
        <v>1847</v>
      </c>
      <c r="Q913" s="25" t="s">
        <v>42</v>
      </c>
      <c r="R913" s="26" t="s">
        <v>43</v>
      </c>
      <c r="S913" s="26" t="s">
        <v>44</v>
      </c>
      <c r="T913" s="26" t="s">
        <v>45</v>
      </c>
      <c r="U913" s="26" t="s">
        <v>46</v>
      </c>
      <c r="V913" s="34">
        <v>0</v>
      </c>
      <c r="W913" s="64"/>
      <c r="X913" s="22">
        <v>11</v>
      </c>
      <c r="Y913" s="152" t="str">
        <f t="shared" ref="Y913:Y915" si="514">AN913</f>
        <v>B</v>
      </c>
      <c r="Z913" s="159" t="s">
        <v>2821</v>
      </c>
      <c r="AA913" s="155">
        <f>COUNTIF($Z$1:Z913,Z913)</f>
        <v>4</v>
      </c>
      <c r="AB913" s="83">
        <f t="shared" si="507"/>
        <v>20</v>
      </c>
      <c r="AC913" s="122" t="str">
        <f>VLOOKUP(Z913,'module list'!A:B,2,0)</f>
        <v>DI</v>
      </c>
      <c r="AD913" s="32"/>
      <c r="AF913" s="33" t="s">
        <v>34</v>
      </c>
      <c r="AG913" s="16" t="str">
        <f t="shared" si="498"/>
        <v>11.1.2</v>
      </c>
      <c r="AH913" s="222" t="str">
        <f t="shared" si="497"/>
        <v>PM1011B hydr.unit HU1009 - in remote</v>
      </c>
      <c r="AI913" s="224"/>
      <c r="AJ913" s="16" t="str">
        <f t="shared" si="496"/>
        <v>PM1011B</v>
      </c>
      <c r="AK913" s="16" t="str">
        <f t="shared" si="499"/>
        <v>P23</v>
      </c>
      <c r="AL913" s="16" t="str">
        <f t="shared" si="491"/>
        <v>PM</v>
      </c>
      <c r="AM913" s="16" t="str">
        <f t="shared" si="500"/>
        <v>1011</v>
      </c>
      <c r="AN913" s="16" t="str">
        <f t="shared" si="508"/>
        <v>B</v>
      </c>
      <c r="AO913" s="16" t="str">
        <f t="shared" si="501"/>
        <v>_</v>
      </c>
      <c r="AP913" s="16">
        <f t="shared" si="502"/>
        <v>11</v>
      </c>
      <c r="AQ913" s="16" t="str">
        <f t="shared" si="509"/>
        <v>YLRE</v>
      </c>
      <c r="AR913" s="16" t="str">
        <f t="shared" si="503"/>
        <v>P23PM1011B_YLRE</v>
      </c>
      <c r="AS913" s="16" t="str">
        <f t="shared" si="504"/>
        <v>ok</v>
      </c>
      <c r="AW913" s="16" t="str">
        <f t="shared" si="512"/>
        <v/>
      </c>
      <c r="AX913" s="16" t="str">
        <f t="shared" si="513"/>
        <v/>
      </c>
      <c r="AY913" s="16">
        <f t="shared" si="505"/>
        <v>0</v>
      </c>
    </row>
    <row r="914" spans="1:51" ht="15" customHeight="1" x14ac:dyDescent="0.2">
      <c r="A914" s="16" t="str">
        <f t="shared" si="494"/>
        <v>ID-S01AP1020-00060</v>
      </c>
      <c r="B914" s="17">
        <v>60</v>
      </c>
      <c r="C914" s="17"/>
      <c r="D914" s="18" t="s">
        <v>1968</v>
      </c>
      <c r="E914" s="19" t="s">
        <v>1969</v>
      </c>
      <c r="F914" s="60" t="s">
        <v>27</v>
      </c>
      <c r="G914" s="61" t="str">
        <f t="shared" si="495"/>
        <v/>
      </c>
      <c r="H914" s="22" t="s">
        <v>1843</v>
      </c>
      <c r="I914" s="22"/>
      <c r="J914" s="22" t="s">
        <v>1844</v>
      </c>
      <c r="K914" s="22"/>
      <c r="L914" s="22" t="s">
        <v>1845</v>
      </c>
      <c r="M914" s="62"/>
      <c r="N914" s="24"/>
      <c r="O914" s="63" t="s">
        <v>1895</v>
      </c>
      <c r="P914" s="63" t="s">
        <v>1850</v>
      </c>
      <c r="Q914" s="25" t="s">
        <v>42</v>
      </c>
      <c r="R914" s="26" t="s">
        <v>43</v>
      </c>
      <c r="S914" s="26" t="s">
        <v>44</v>
      </c>
      <c r="T914" s="26" t="s">
        <v>45</v>
      </c>
      <c r="U914" s="26" t="s">
        <v>46</v>
      </c>
      <c r="V914" s="34">
        <v>0</v>
      </c>
      <c r="W914" s="64"/>
      <c r="X914" s="22">
        <v>11</v>
      </c>
      <c r="Y914" s="152" t="str">
        <f t="shared" si="514"/>
        <v>B</v>
      </c>
      <c r="Z914" s="159" t="s">
        <v>2821</v>
      </c>
      <c r="AA914" s="155">
        <f>COUNTIF($Z$1:Z914,Z914)</f>
        <v>5</v>
      </c>
      <c r="AB914" s="83">
        <f t="shared" si="507"/>
        <v>20</v>
      </c>
      <c r="AC914" s="122" t="str">
        <f>VLOOKUP(Z914,'module list'!A:B,2,0)</f>
        <v>DI</v>
      </c>
      <c r="AD914" s="32"/>
      <c r="AF914" s="33" t="s">
        <v>34</v>
      </c>
      <c r="AG914" s="16" t="str">
        <f t="shared" si="498"/>
        <v>11.1.2</v>
      </c>
      <c r="AH914" s="222" t="str">
        <f t="shared" si="497"/>
        <v>PM1011B hydr.unit HU1009 - in running</v>
      </c>
      <c r="AI914" s="224"/>
      <c r="AJ914" s="16" t="str">
        <f t="shared" si="496"/>
        <v>PM1011B</v>
      </c>
      <c r="AK914" s="16" t="str">
        <f t="shared" si="499"/>
        <v>P23</v>
      </c>
      <c r="AL914" s="16" t="str">
        <f t="shared" si="491"/>
        <v>PM</v>
      </c>
      <c r="AM914" s="16" t="str">
        <f t="shared" si="500"/>
        <v>1011</v>
      </c>
      <c r="AN914" s="16" t="str">
        <f t="shared" si="508"/>
        <v>B</v>
      </c>
      <c r="AO914" s="16" t="str">
        <f t="shared" si="501"/>
        <v>_</v>
      </c>
      <c r="AP914" s="16">
        <f t="shared" si="502"/>
        <v>11</v>
      </c>
      <c r="AQ914" s="16" t="str">
        <f t="shared" si="509"/>
        <v>YLH</v>
      </c>
      <c r="AR914" s="16" t="str">
        <f t="shared" si="503"/>
        <v>P23PM1011B_YLH</v>
      </c>
      <c r="AS914" s="16" t="str">
        <f t="shared" si="504"/>
        <v>ok</v>
      </c>
      <c r="AW914" s="16" t="str">
        <f t="shared" si="512"/>
        <v/>
      </c>
      <c r="AX914" s="16" t="str">
        <f t="shared" si="513"/>
        <v/>
      </c>
      <c r="AY914" s="16">
        <f t="shared" si="505"/>
        <v>0</v>
      </c>
    </row>
    <row r="915" spans="1:51" ht="15" customHeight="1" x14ac:dyDescent="0.2">
      <c r="A915" s="16" t="str">
        <f t="shared" si="494"/>
        <v>ID-S01AP1020-00061</v>
      </c>
      <c r="B915" s="17">
        <v>61</v>
      </c>
      <c r="C915" s="17"/>
      <c r="D915" s="18" t="s">
        <v>1970</v>
      </c>
      <c r="E915" s="19" t="s">
        <v>1971</v>
      </c>
      <c r="F915" s="60" t="s">
        <v>27</v>
      </c>
      <c r="G915" s="61" t="str">
        <f t="shared" si="495"/>
        <v/>
      </c>
      <c r="H915" s="22" t="s">
        <v>1843</v>
      </c>
      <c r="I915" s="22"/>
      <c r="J915" s="22" t="s">
        <v>1844</v>
      </c>
      <c r="K915" s="22"/>
      <c r="L915" s="22" t="s">
        <v>1845</v>
      </c>
      <c r="M915" s="62"/>
      <c r="N915" s="24"/>
      <c r="O915" s="63" t="s">
        <v>1895</v>
      </c>
      <c r="P915" s="63" t="s">
        <v>1900</v>
      </c>
      <c r="Q915" s="25" t="s">
        <v>42</v>
      </c>
      <c r="R915" s="26" t="s">
        <v>43</v>
      </c>
      <c r="S915" s="26" t="s">
        <v>51</v>
      </c>
      <c r="T915" s="26" t="s">
        <v>45</v>
      </c>
      <c r="U915" s="26" t="s">
        <v>46</v>
      </c>
      <c r="V915" s="34">
        <v>0</v>
      </c>
      <c r="W915" s="64"/>
      <c r="X915" s="22">
        <v>11</v>
      </c>
      <c r="Y915" s="152" t="str">
        <f t="shared" si="514"/>
        <v>B</v>
      </c>
      <c r="Z915" s="159" t="s">
        <v>2821</v>
      </c>
      <c r="AA915" s="155">
        <f>COUNTIF($Z$1:Z915,Z915)</f>
        <v>6</v>
      </c>
      <c r="AB915" s="83">
        <f t="shared" si="507"/>
        <v>20</v>
      </c>
      <c r="AC915" s="122" t="str">
        <f>VLOOKUP(Z915,'module list'!A:B,2,0)</f>
        <v>DI</v>
      </c>
      <c r="AD915" s="32"/>
      <c r="AF915" s="33" t="s">
        <v>34</v>
      </c>
      <c r="AG915" s="16" t="str">
        <f t="shared" si="498"/>
        <v>11.1.2</v>
      </c>
      <c r="AH915" s="222" t="str">
        <f t="shared" si="497"/>
        <v>PM1011B hydr.unit HU1009 - supply fault</v>
      </c>
      <c r="AI915" s="224"/>
      <c r="AJ915" s="16" t="str">
        <f t="shared" si="496"/>
        <v>PM1011B</v>
      </c>
      <c r="AK915" s="16" t="str">
        <f t="shared" si="499"/>
        <v>P23</v>
      </c>
      <c r="AL915" s="16" t="str">
        <f t="shared" si="491"/>
        <v>PM</v>
      </c>
      <c r="AM915" s="16" t="str">
        <f t="shared" si="500"/>
        <v>1011</v>
      </c>
      <c r="AN915" s="16" t="str">
        <f t="shared" si="508"/>
        <v>B</v>
      </c>
      <c r="AO915" s="16" t="str">
        <f t="shared" si="501"/>
        <v>_</v>
      </c>
      <c r="AP915" s="16">
        <f t="shared" si="502"/>
        <v>11</v>
      </c>
      <c r="AQ915" s="16" t="str">
        <f t="shared" si="509"/>
        <v>YSG</v>
      </c>
      <c r="AR915" s="16" t="str">
        <f t="shared" si="503"/>
        <v>P23PM1011B_YSG</v>
      </c>
      <c r="AS915" s="16" t="str">
        <f t="shared" si="504"/>
        <v>ok</v>
      </c>
      <c r="AW915" s="16" t="str">
        <f t="shared" si="512"/>
        <v/>
      </c>
      <c r="AX915" s="16" t="str">
        <f t="shared" si="513"/>
        <v/>
      </c>
      <c r="AY915" s="16">
        <f t="shared" si="505"/>
        <v>0</v>
      </c>
    </row>
    <row r="916" spans="1:51" ht="15" customHeight="1" x14ac:dyDescent="0.2">
      <c r="A916" s="16" t="str">
        <f t="shared" si="494"/>
        <v>ID-S01AP1020-00062</v>
      </c>
      <c r="B916" s="17">
        <v>62</v>
      </c>
      <c r="C916" s="17"/>
      <c r="D916" s="18" t="s">
        <v>1972</v>
      </c>
      <c r="E916" s="19" t="s">
        <v>1973</v>
      </c>
      <c r="F916" s="60" t="s">
        <v>27</v>
      </c>
      <c r="G916" s="61" t="str">
        <f t="shared" si="495"/>
        <v/>
      </c>
      <c r="H916" s="22" t="s">
        <v>1843</v>
      </c>
      <c r="I916" s="22"/>
      <c r="J916" s="22" t="s">
        <v>1844</v>
      </c>
      <c r="K916" s="22"/>
      <c r="L916" s="22" t="s">
        <v>1845</v>
      </c>
      <c r="M916" s="62"/>
      <c r="N916" s="24"/>
      <c r="O916" s="63" t="s">
        <v>1895</v>
      </c>
      <c r="P916" s="63" t="s">
        <v>1856</v>
      </c>
      <c r="Q916" s="25" t="s">
        <v>54</v>
      </c>
      <c r="R916" s="26" t="s">
        <v>55</v>
      </c>
      <c r="S916" s="26" t="s">
        <v>44</v>
      </c>
      <c r="T916" s="26" t="s">
        <v>56</v>
      </c>
      <c r="U916" s="26" t="s">
        <v>57</v>
      </c>
      <c r="V916" s="34">
        <v>0</v>
      </c>
      <c r="W916" s="64"/>
      <c r="X916" s="22">
        <v>11</v>
      </c>
      <c r="Y916" s="152"/>
      <c r="Z916" s="159" t="s">
        <v>2816</v>
      </c>
      <c r="AA916" s="155">
        <f>COUNTIF($Z$1:Z916,Z916)</f>
        <v>13</v>
      </c>
      <c r="AB916" s="83">
        <f t="shared" si="507"/>
        <v>30</v>
      </c>
      <c r="AC916" s="122" t="str">
        <f>VLOOKUP(Z916,'module list'!A:B,2,0)</f>
        <v>DO</v>
      </c>
      <c r="AD916" s="32"/>
      <c r="AF916" s="33" t="s">
        <v>34</v>
      </c>
      <c r="AG916" s="16" t="str">
        <f t="shared" si="498"/>
        <v>11.1.1</v>
      </c>
      <c r="AH916" s="222" t="str">
        <f t="shared" si="497"/>
        <v>PM1011B hydr.unit HU1009 - start/stop</v>
      </c>
      <c r="AI916" s="224"/>
      <c r="AJ916" s="16" t="str">
        <f t="shared" si="496"/>
        <v>PM1011B</v>
      </c>
      <c r="AK916" s="16" t="str">
        <f t="shared" si="499"/>
        <v>P23</v>
      </c>
      <c r="AL916" s="16" t="str">
        <f t="shared" si="491"/>
        <v>PM</v>
      </c>
      <c r="AM916" s="16" t="str">
        <f t="shared" si="500"/>
        <v>1011</v>
      </c>
      <c r="AN916" s="16" t="str">
        <f t="shared" si="508"/>
        <v>B</v>
      </c>
      <c r="AO916" s="16" t="str">
        <f t="shared" si="501"/>
        <v>_</v>
      </c>
      <c r="AP916" s="16">
        <f t="shared" si="502"/>
        <v>11</v>
      </c>
      <c r="AQ916" s="16" t="str">
        <f t="shared" si="509"/>
        <v>HSH</v>
      </c>
      <c r="AR916" s="16" t="str">
        <f t="shared" si="503"/>
        <v>P23PM1011B_HSH</v>
      </c>
      <c r="AS916" s="16" t="str">
        <f t="shared" si="504"/>
        <v>ok</v>
      </c>
      <c r="AW916" s="16" t="str">
        <f t="shared" si="512"/>
        <v/>
      </c>
      <c r="AX916" s="16" t="str">
        <f t="shared" si="513"/>
        <v/>
      </c>
      <c r="AY916" s="16">
        <f t="shared" si="505"/>
        <v>0</v>
      </c>
    </row>
    <row r="917" spans="1:51" ht="15" customHeight="1" x14ac:dyDescent="0.2">
      <c r="A917" s="16" t="str">
        <f t="shared" si="494"/>
        <v>ID-S01AP1020-00063</v>
      </c>
      <c r="B917" s="17">
        <v>63</v>
      </c>
      <c r="C917" s="17"/>
      <c r="D917" s="18" t="s">
        <v>1974</v>
      </c>
      <c r="E917" s="19" t="s">
        <v>1975</v>
      </c>
      <c r="F917" s="60" t="s">
        <v>27</v>
      </c>
      <c r="G917" s="61" t="str">
        <f t="shared" si="495"/>
        <v/>
      </c>
      <c r="H917" s="22" t="s">
        <v>1843</v>
      </c>
      <c r="I917" s="22"/>
      <c r="J917" s="22" t="s">
        <v>1844</v>
      </c>
      <c r="K917" s="22"/>
      <c r="L917" s="22" t="s">
        <v>1845</v>
      </c>
      <c r="M917" s="62"/>
      <c r="N917" s="24"/>
      <c r="O917" s="63" t="s">
        <v>1895</v>
      </c>
      <c r="P917" s="63" t="s">
        <v>1847</v>
      </c>
      <c r="Q917" s="25" t="s">
        <v>42</v>
      </c>
      <c r="R917" s="26" t="s">
        <v>43</v>
      </c>
      <c r="S917" s="26" t="s">
        <v>44</v>
      </c>
      <c r="T917" s="26" t="s">
        <v>45</v>
      </c>
      <c r="U917" s="26" t="s">
        <v>46</v>
      </c>
      <c r="V917" s="34">
        <v>0</v>
      </c>
      <c r="W917" s="64"/>
      <c r="X917" s="22">
        <v>11</v>
      </c>
      <c r="Y917" s="152" t="str">
        <f t="shared" ref="Y917:Y919" si="515">AN917</f>
        <v>A</v>
      </c>
      <c r="Z917" s="159" t="s">
        <v>2813</v>
      </c>
      <c r="AA917" s="155">
        <f>COUNTIF($Z$1:Z917,Z917)</f>
        <v>7</v>
      </c>
      <c r="AB917" s="83">
        <f t="shared" si="507"/>
        <v>17</v>
      </c>
      <c r="AC917" s="122" t="str">
        <f>VLOOKUP(Z917,'module list'!A:B,2,0)</f>
        <v>DI</v>
      </c>
      <c r="AD917" s="32"/>
      <c r="AF917" s="33" t="s">
        <v>34</v>
      </c>
      <c r="AG917" s="16" t="str">
        <f t="shared" si="498"/>
        <v>11.1.1</v>
      </c>
      <c r="AH917" s="222" t="str">
        <f t="shared" si="497"/>
        <v>PM1027A hydr.unit HU1009 - in remote</v>
      </c>
      <c r="AI917" s="224"/>
      <c r="AJ917" s="16" t="str">
        <f t="shared" si="496"/>
        <v>PM1027A</v>
      </c>
      <c r="AK917" s="16" t="str">
        <f t="shared" si="499"/>
        <v>P23</v>
      </c>
      <c r="AL917" s="16" t="str">
        <f t="shared" si="491"/>
        <v>PM</v>
      </c>
      <c r="AM917" s="16" t="str">
        <f t="shared" si="500"/>
        <v>1027</v>
      </c>
      <c r="AN917" s="16" t="str">
        <f t="shared" si="508"/>
        <v>A</v>
      </c>
      <c r="AO917" s="16" t="str">
        <f t="shared" si="501"/>
        <v>_</v>
      </c>
      <c r="AP917" s="16">
        <f t="shared" si="502"/>
        <v>11</v>
      </c>
      <c r="AQ917" s="16" t="str">
        <f t="shared" si="509"/>
        <v>YLRE</v>
      </c>
      <c r="AR917" s="16" t="str">
        <f t="shared" si="503"/>
        <v>P23PM1027A_YLRE</v>
      </c>
      <c r="AS917" s="16" t="str">
        <f t="shared" si="504"/>
        <v>ok</v>
      </c>
      <c r="AW917" s="16" t="str">
        <f t="shared" si="512"/>
        <v/>
      </c>
      <c r="AX917" s="16" t="str">
        <f t="shared" si="513"/>
        <v/>
      </c>
      <c r="AY917" s="16">
        <f t="shared" si="505"/>
        <v>0</v>
      </c>
    </row>
    <row r="918" spans="1:51" ht="15" customHeight="1" x14ac:dyDescent="0.2">
      <c r="A918" s="16" t="str">
        <f t="shared" si="494"/>
        <v>ID-S01AP1020-00064</v>
      </c>
      <c r="B918" s="17">
        <v>64</v>
      </c>
      <c r="C918" s="17"/>
      <c r="D918" s="18" t="s">
        <v>1976</v>
      </c>
      <c r="E918" s="19" t="s">
        <v>1977</v>
      </c>
      <c r="F918" s="60" t="s">
        <v>27</v>
      </c>
      <c r="G918" s="61" t="str">
        <f t="shared" si="495"/>
        <v/>
      </c>
      <c r="H918" s="22" t="s">
        <v>1843</v>
      </c>
      <c r="I918" s="22"/>
      <c r="J918" s="22" t="s">
        <v>1844</v>
      </c>
      <c r="K918" s="22"/>
      <c r="L918" s="22" t="s">
        <v>1845</v>
      </c>
      <c r="M918" s="62"/>
      <c r="N918" s="24"/>
      <c r="O918" s="63" t="s">
        <v>1895</v>
      </c>
      <c r="P918" s="63" t="s">
        <v>1850</v>
      </c>
      <c r="Q918" s="25" t="s">
        <v>42</v>
      </c>
      <c r="R918" s="26" t="s">
        <v>43</v>
      </c>
      <c r="S918" s="26" t="s">
        <v>44</v>
      </c>
      <c r="T918" s="26" t="s">
        <v>45</v>
      </c>
      <c r="U918" s="26" t="s">
        <v>46</v>
      </c>
      <c r="V918" s="34">
        <v>0</v>
      </c>
      <c r="W918" s="64"/>
      <c r="X918" s="22">
        <v>11</v>
      </c>
      <c r="Y918" s="152" t="str">
        <f t="shared" si="515"/>
        <v>A</v>
      </c>
      <c r="Z918" s="159" t="s">
        <v>2813</v>
      </c>
      <c r="AA918" s="155">
        <f>COUNTIF($Z$1:Z918,Z918)</f>
        <v>8</v>
      </c>
      <c r="AB918" s="83">
        <f t="shared" si="507"/>
        <v>17</v>
      </c>
      <c r="AC918" s="122" t="str">
        <f>VLOOKUP(Z918,'module list'!A:B,2,0)</f>
        <v>DI</v>
      </c>
      <c r="AD918" s="32"/>
      <c r="AF918" s="33" t="s">
        <v>34</v>
      </c>
      <c r="AG918" s="16" t="str">
        <f t="shared" si="498"/>
        <v>11.1.1</v>
      </c>
      <c r="AH918" s="222" t="str">
        <f t="shared" si="497"/>
        <v>PM1027A hydr.unit HU1009 - in running</v>
      </c>
      <c r="AI918" s="224"/>
      <c r="AJ918" s="16" t="str">
        <f t="shared" si="496"/>
        <v>PM1027A</v>
      </c>
      <c r="AK918" s="16" t="str">
        <f t="shared" si="499"/>
        <v>P23</v>
      </c>
      <c r="AL918" s="16" t="str">
        <f t="shared" ref="AL918:AL981" si="516">MID(D918,4,2)</f>
        <v>PM</v>
      </c>
      <c r="AM918" s="16" t="str">
        <f t="shared" si="500"/>
        <v>1027</v>
      </c>
      <c r="AN918" s="16" t="str">
        <f t="shared" si="508"/>
        <v>A</v>
      </c>
      <c r="AO918" s="16" t="str">
        <f t="shared" si="501"/>
        <v>_</v>
      </c>
      <c r="AP918" s="16">
        <f t="shared" si="502"/>
        <v>11</v>
      </c>
      <c r="AQ918" s="16" t="str">
        <f t="shared" si="509"/>
        <v>YLH</v>
      </c>
      <c r="AR918" s="16" t="str">
        <f t="shared" si="503"/>
        <v>P23PM1027A_YLH</v>
      </c>
      <c r="AS918" s="16" t="str">
        <f t="shared" si="504"/>
        <v>ok</v>
      </c>
      <c r="AW918" s="16" t="str">
        <f t="shared" si="512"/>
        <v/>
      </c>
      <c r="AX918" s="16" t="str">
        <f t="shared" si="513"/>
        <v/>
      </c>
      <c r="AY918" s="16">
        <f t="shared" si="505"/>
        <v>0</v>
      </c>
    </row>
    <row r="919" spans="1:51" ht="15" customHeight="1" x14ac:dyDescent="0.2">
      <c r="A919" s="16" t="str">
        <f t="shared" si="494"/>
        <v>ID-S01AP1020-00065</v>
      </c>
      <c r="B919" s="17">
        <v>65</v>
      </c>
      <c r="C919" s="17"/>
      <c r="D919" s="18" t="s">
        <v>1978</v>
      </c>
      <c r="E919" s="19" t="s">
        <v>1979</v>
      </c>
      <c r="F919" s="60" t="s">
        <v>27</v>
      </c>
      <c r="G919" s="61" t="str">
        <f t="shared" si="495"/>
        <v/>
      </c>
      <c r="H919" s="22" t="s">
        <v>1843</v>
      </c>
      <c r="I919" s="22"/>
      <c r="J919" s="22" t="s">
        <v>1844</v>
      </c>
      <c r="K919" s="22"/>
      <c r="L919" s="22" t="s">
        <v>1845</v>
      </c>
      <c r="M919" s="62"/>
      <c r="N919" s="24"/>
      <c r="O919" s="63" t="s">
        <v>1895</v>
      </c>
      <c r="P919" s="63" t="s">
        <v>1900</v>
      </c>
      <c r="Q919" s="25" t="s">
        <v>42</v>
      </c>
      <c r="R919" s="26" t="s">
        <v>43</v>
      </c>
      <c r="S919" s="26" t="s">
        <v>51</v>
      </c>
      <c r="T919" s="26" t="s">
        <v>45</v>
      </c>
      <c r="U919" s="26" t="s">
        <v>46</v>
      </c>
      <c r="V919" s="34">
        <v>0</v>
      </c>
      <c r="W919" s="64"/>
      <c r="X919" s="22">
        <v>11</v>
      </c>
      <c r="Y919" s="152" t="str">
        <f t="shared" si="515"/>
        <v>A</v>
      </c>
      <c r="Z919" s="159" t="s">
        <v>2813</v>
      </c>
      <c r="AA919" s="155">
        <f>COUNTIF($Z$1:Z919,Z919)</f>
        <v>9</v>
      </c>
      <c r="AB919" s="83">
        <f t="shared" si="507"/>
        <v>17</v>
      </c>
      <c r="AC919" s="122" t="str">
        <f>VLOOKUP(Z919,'module list'!A:B,2,0)</f>
        <v>DI</v>
      </c>
      <c r="AD919" s="32"/>
      <c r="AF919" s="33" t="s">
        <v>34</v>
      </c>
      <c r="AG919" s="16" t="str">
        <f t="shared" si="498"/>
        <v>11.1.1</v>
      </c>
      <c r="AH919" s="222" t="str">
        <f t="shared" si="497"/>
        <v>PM1027A hydr.unit HU1009 - supply fault</v>
      </c>
      <c r="AI919" s="224"/>
      <c r="AJ919" s="16" t="str">
        <f t="shared" si="496"/>
        <v>PM1027A</v>
      </c>
      <c r="AK919" s="16" t="str">
        <f t="shared" si="499"/>
        <v>P23</v>
      </c>
      <c r="AL919" s="16" t="str">
        <f t="shared" si="516"/>
        <v>PM</v>
      </c>
      <c r="AM919" s="16" t="str">
        <f t="shared" si="500"/>
        <v>1027</v>
      </c>
      <c r="AN919" s="16" t="str">
        <f t="shared" si="508"/>
        <v>A</v>
      </c>
      <c r="AO919" s="16" t="str">
        <f t="shared" si="501"/>
        <v>_</v>
      </c>
      <c r="AP919" s="16">
        <f t="shared" si="502"/>
        <v>11</v>
      </c>
      <c r="AQ919" s="16" t="str">
        <f t="shared" si="509"/>
        <v>YSG</v>
      </c>
      <c r="AR919" s="16" t="str">
        <f t="shared" si="503"/>
        <v>P23PM1027A_YSG</v>
      </c>
      <c r="AS919" s="16" t="str">
        <f t="shared" si="504"/>
        <v>ok</v>
      </c>
      <c r="AW919" s="16" t="str">
        <f t="shared" si="512"/>
        <v/>
      </c>
      <c r="AX919" s="16" t="str">
        <f t="shared" si="513"/>
        <v/>
      </c>
      <c r="AY919" s="16">
        <f t="shared" si="505"/>
        <v>0</v>
      </c>
    </row>
    <row r="920" spans="1:51" ht="15" customHeight="1" x14ac:dyDescent="0.2">
      <c r="A920" s="16" t="str">
        <f t="shared" ref="A920:A983" si="517">"ID-"&amp;L920&amp;"-"&amp;TEXT(B920,"00000")</f>
        <v>ID-S01AP1020-00066</v>
      </c>
      <c r="B920" s="17">
        <v>66</v>
      </c>
      <c r="C920" s="17"/>
      <c r="D920" s="18" t="s">
        <v>1980</v>
      </c>
      <c r="E920" s="19" t="s">
        <v>1981</v>
      </c>
      <c r="F920" s="60" t="s">
        <v>27</v>
      </c>
      <c r="G920" s="61" t="str">
        <f t="shared" ref="G920:G983" si="518">IF(ISERROR(D920),"",IF(AND(D920&lt;&gt;"",COUNTIF($D:$D,$D920)&gt;1),1,""))</f>
        <v/>
      </c>
      <c r="H920" s="22" t="s">
        <v>1843</v>
      </c>
      <c r="I920" s="22"/>
      <c r="J920" s="22" t="s">
        <v>1844</v>
      </c>
      <c r="K920" s="22"/>
      <c r="L920" s="22" t="s">
        <v>1845</v>
      </c>
      <c r="M920" s="62"/>
      <c r="N920" s="24"/>
      <c r="O920" s="63" t="s">
        <v>1895</v>
      </c>
      <c r="P920" s="63" t="s">
        <v>1856</v>
      </c>
      <c r="Q920" s="25" t="s">
        <v>54</v>
      </c>
      <c r="R920" s="26" t="s">
        <v>55</v>
      </c>
      <c r="S920" s="26" t="s">
        <v>44</v>
      </c>
      <c r="T920" s="26" t="s">
        <v>56</v>
      </c>
      <c r="U920" s="26" t="s">
        <v>57</v>
      </c>
      <c r="V920" s="34">
        <v>0</v>
      </c>
      <c r="W920" s="64"/>
      <c r="X920" s="22">
        <v>11</v>
      </c>
      <c r="Y920" s="152"/>
      <c r="Z920" s="159" t="s">
        <v>2816</v>
      </c>
      <c r="AA920" s="155">
        <f>COUNTIF($Z$1:Z920,Z920)</f>
        <v>14</v>
      </c>
      <c r="AB920" s="83">
        <f t="shared" si="507"/>
        <v>30</v>
      </c>
      <c r="AC920" s="122" t="str">
        <f>VLOOKUP(Z920,'module list'!A:B,2,0)</f>
        <v>DO</v>
      </c>
      <c r="AD920" s="32"/>
      <c r="AF920" s="33" t="s">
        <v>34</v>
      </c>
      <c r="AG920" s="16" t="str">
        <f t="shared" si="498"/>
        <v>11.1.1</v>
      </c>
      <c r="AH920" s="222" t="str">
        <f t="shared" si="497"/>
        <v>PM1027A hydr.unit HU1009 - start/stop</v>
      </c>
      <c r="AI920" s="224"/>
      <c r="AJ920" s="16" t="str">
        <f t="shared" si="496"/>
        <v>PM1027A</v>
      </c>
      <c r="AK920" s="16" t="str">
        <f t="shared" si="499"/>
        <v>P23</v>
      </c>
      <c r="AL920" s="16" t="str">
        <f t="shared" si="516"/>
        <v>PM</v>
      </c>
      <c r="AM920" s="16" t="str">
        <f t="shared" si="500"/>
        <v>1027</v>
      </c>
      <c r="AN920" s="16" t="str">
        <f t="shared" si="508"/>
        <v>A</v>
      </c>
      <c r="AO920" s="16" t="str">
        <f t="shared" si="501"/>
        <v>_</v>
      </c>
      <c r="AP920" s="16">
        <f t="shared" si="502"/>
        <v>11</v>
      </c>
      <c r="AQ920" s="16" t="str">
        <f t="shared" si="509"/>
        <v>HSH</v>
      </c>
      <c r="AR920" s="16" t="str">
        <f t="shared" si="503"/>
        <v>P23PM1027A_HSH</v>
      </c>
      <c r="AS920" s="16" t="str">
        <f t="shared" si="504"/>
        <v>ok</v>
      </c>
      <c r="AW920" s="16" t="str">
        <f t="shared" si="512"/>
        <v/>
      </c>
      <c r="AX920" s="16" t="str">
        <f t="shared" si="513"/>
        <v/>
      </c>
      <c r="AY920" s="16">
        <f t="shared" si="505"/>
        <v>0</v>
      </c>
    </row>
    <row r="921" spans="1:51" ht="15" customHeight="1" x14ac:dyDescent="0.2">
      <c r="A921" s="16" t="str">
        <f t="shared" si="517"/>
        <v>ID-S01AP1020-00067</v>
      </c>
      <c r="B921" s="17">
        <v>67</v>
      </c>
      <c r="C921" s="17"/>
      <c r="D921" s="18" t="s">
        <v>1982</v>
      </c>
      <c r="E921" s="19" t="s">
        <v>1983</v>
      </c>
      <c r="F921" s="60" t="s">
        <v>27</v>
      </c>
      <c r="G921" s="61" t="str">
        <f t="shared" si="518"/>
        <v/>
      </c>
      <c r="H921" s="22" t="s">
        <v>1843</v>
      </c>
      <c r="I921" s="22"/>
      <c r="J921" s="22" t="s">
        <v>1844</v>
      </c>
      <c r="K921" s="22"/>
      <c r="L921" s="22" t="s">
        <v>1845</v>
      </c>
      <c r="M921" s="62"/>
      <c r="N921" s="24"/>
      <c r="O921" s="63" t="s">
        <v>1895</v>
      </c>
      <c r="P921" s="63" t="s">
        <v>1847</v>
      </c>
      <c r="Q921" s="25" t="s">
        <v>42</v>
      </c>
      <c r="R921" s="26" t="s">
        <v>43</v>
      </c>
      <c r="S921" s="26" t="s">
        <v>44</v>
      </c>
      <c r="T921" s="26" t="s">
        <v>45</v>
      </c>
      <c r="U921" s="26" t="s">
        <v>46</v>
      </c>
      <c r="V921" s="34">
        <v>0</v>
      </c>
      <c r="W921" s="64"/>
      <c r="X921" s="22">
        <v>11</v>
      </c>
      <c r="Y921" s="152" t="str">
        <f t="shared" ref="Y921:Y923" si="519">AN921</f>
        <v>B</v>
      </c>
      <c r="Z921" s="159" t="s">
        <v>2821</v>
      </c>
      <c r="AA921" s="155">
        <f>COUNTIF($Z$1:Z921,Z921)</f>
        <v>7</v>
      </c>
      <c r="AB921" s="83">
        <f t="shared" si="507"/>
        <v>20</v>
      </c>
      <c r="AC921" s="122" t="str">
        <f>VLOOKUP(Z921,'module list'!A:B,2,0)</f>
        <v>DI</v>
      </c>
      <c r="AD921" s="32"/>
      <c r="AF921" s="33" t="s">
        <v>34</v>
      </c>
      <c r="AG921" s="16" t="str">
        <f t="shared" si="498"/>
        <v>11.1.2</v>
      </c>
      <c r="AH921" s="222" t="str">
        <f t="shared" si="497"/>
        <v>PM1027B hydr.unit HU1009 - in remote</v>
      </c>
      <c r="AI921" s="224"/>
      <c r="AJ921" s="16" t="str">
        <f t="shared" si="496"/>
        <v>PM1027B</v>
      </c>
      <c r="AK921" s="16" t="str">
        <f t="shared" si="499"/>
        <v>P23</v>
      </c>
      <c r="AL921" s="16" t="str">
        <f t="shared" si="516"/>
        <v>PM</v>
      </c>
      <c r="AM921" s="16" t="str">
        <f t="shared" si="500"/>
        <v>1027</v>
      </c>
      <c r="AN921" s="16" t="str">
        <f t="shared" si="508"/>
        <v>B</v>
      </c>
      <c r="AO921" s="16" t="str">
        <f t="shared" si="501"/>
        <v>_</v>
      </c>
      <c r="AP921" s="16">
        <f t="shared" si="502"/>
        <v>11</v>
      </c>
      <c r="AQ921" s="16" t="str">
        <f t="shared" si="509"/>
        <v>YLRE</v>
      </c>
      <c r="AR921" s="16" t="str">
        <f t="shared" si="503"/>
        <v>P23PM1027B_YLRE</v>
      </c>
      <c r="AS921" s="16" t="str">
        <f t="shared" si="504"/>
        <v>ok</v>
      </c>
      <c r="AW921" s="16" t="str">
        <f t="shared" si="512"/>
        <v/>
      </c>
      <c r="AX921" s="16" t="str">
        <f t="shared" si="513"/>
        <v/>
      </c>
      <c r="AY921" s="16">
        <f t="shared" si="505"/>
        <v>0</v>
      </c>
    </row>
    <row r="922" spans="1:51" ht="15" customHeight="1" x14ac:dyDescent="0.2">
      <c r="A922" s="16" t="str">
        <f t="shared" si="517"/>
        <v>ID-S01AP1020-00068</v>
      </c>
      <c r="B922" s="17">
        <v>68</v>
      </c>
      <c r="C922" s="17"/>
      <c r="D922" s="18" t="s">
        <v>1984</v>
      </c>
      <c r="E922" s="19" t="s">
        <v>1985</v>
      </c>
      <c r="F922" s="60" t="s">
        <v>27</v>
      </c>
      <c r="G922" s="61" t="str">
        <f t="shared" si="518"/>
        <v/>
      </c>
      <c r="H922" s="22" t="s">
        <v>1843</v>
      </c>
      <c r="I922" s="22"/>
      <c r="J922" s="22" t="s">
        <v>1844</v>
      </c>
      <c r="K922" s="22"/>
      <c r="L922" s="22" t="s">
        <v>1845</v>
      </c>
      <c r="M922" s="62"/>
      <c r="N922" s="24"/>
      <c r="O922" s="63" t="s">
        <v>1895</v>
      </c>
      <c r="P922" s="63" t="s">
        <v>1850</v>
      </c>
      <c r="Q922" s="25" t="s">
        <v>42</v>
      </c>
      <c r="R922" s="26" t="s">
        <v>43</v>
      </c>
      <c r="S922" s="26" t="s">
        <v>44</v>
      </c>
      <c r="T922" s="26" t="s">
        <v>45</v>
      </c>
      <c r="U922" s="26" t="s">
        <v>46</v>
      </c>
      <c r="V922" s="34">
        <v>0</v>
      </c>
      <c r="W922" s="64"/>
      <c r="X922" s="22">
        <v>11</v>
      </c>
      <c r="Y922" s="152" t="str">
        <f t="shared" si="519"/>
        <v>B</v>
      </c>
      <c r="Z922" s="159" t="s">
        <v>2821</v>
      </c>
      <c r="AA922" s="155">
        <f>COUNTIF($Z$1:Z922,Z922)</f>
        <v>8</v>
      </c>
      <c r="AB922" s="83">
        <f t="shared" si="507"/>
        <v>20</v>
      </c>
      <c r="AC922" s="122" t="str">
        <f>VLOOKUP(Z922,'module list'!A:B,2,0)</f>
        <v>DI</v>
      </c>
      <c r="AD922" s="32"/>
      <c r="AF922" s="33" t="s">
        <v>34</v>
      </c>
      <c r="AG922" s="16" t="str">
        <f t="shared" si="498"/>
        <v>11.1.2</v>
      </c>
      <c r="AH922" s="222" t="str">
        <f t="shared" si="497"/>
        <v>PM1027B hydr.unit HU1009 - in running</v>
      </c>
      <c r="AI922" s="224"/>
      <c r="AJ922" s="16" t="str">
        <f t="shared" si="496"/>
        <v>PM1027B</v>
      </c>
      <c r="AK922" s="16" t="str">
        <f t="shared" si="499"/>
        <v>P23</v>
      </c>
      <c r="AL922" s="16" t="str">
        <f t="shared" si="516"/>
        <v>PM</v>
      </c>
      <c r="AM922" s="16" t="str">
        <f t="shared" si="500"/>
        <v>1027</v>
      </c>
      <c r="AN922" s="16" t="str">
        <f t="shared" si="508"/>
        <v>B</v>
      </c>
      <c r="AO922" s="16" t="str">
        <f t="shared" si="501"/>
        <v>_</v>
      </c>
      <c r="AP922" s="16">
        <f t="shared" si="502"/>
        <v>11</v>
      </c>
      <c r="AQ922" s="16" t="str">
        <f t="shared" si="509"/>
        <v>YLH</v>
      </c>
      <c r="AR922" s="16" t="str">
        <f t="shared" si="503"/>
        <v>P23PM1027B_YLH</v>
      </c>
      <c r="AS922" s="16" t="str">
        <f t="shared" si="504"/>
        <v>ok</v>
      </c>
      <c r="AW922" s="16" t="str">
        <f t="shared" si="512"/>
        <v/>
      </c>
      <c r="AX922" s="16" t="str">
        <f t="shared" si="513"/>
        <v/>
      </c>
      <c r="AY922" s="16">
        <f t="shared" si="505"/>
        <v>0</v>
      </c>
    </row>
    <row r="923" spans="1:51" ht="15" customHeight="1" x14ac:dyDescent="0.2">
      <c r="A923" s="16" t="str">
        <f t="shared" si="517"/>
        <v>ID-S01AP1020-00069</v>
      </c>
      <c r="B923" s="17">
        <v>69</v>
      </c>
      <c r="C923" s="17"/>
      <c r="D923" s="18" t="s">
        <v>1986</v>
      </c>
      <c r="E923" s="19" t="s">
        <v>1987</v>
      </c>
      <c r="F923" s="60" t="s">
        <v>27</v>
      </c>
      <c r="G923" s="61" t="str">
        <f t="shared" si="518"/>
        <v/>
      </c>
      <c r="H923" s="22" t="s">
        <v>1843</v>
      </c>
      <c r="I923" s="22"/>
      <c r="J923" s="22" t="s">
        <v>1844</v>
      </c>
      <c r="K923" s="22"/>
      <c r="L923" s="22" t="s">
        <v>1845</v>
      </c>
      <c r="M923" s="62"/>
      <c r="N923" s="24"/>
      <c r="O923" s="63" t="s">
        <v>1895</v>
      </c>
      <c r="P923" s="63" t="s">
        <v>1900</v>
      </c>
      <c r="Q923" s="25" t="s">
        <v>42</v>
      </c>
      <c r="R923" s="26" t="s">
        <v>43</v>
      </c>
      <c r="S923" s="26" t="s">
        <v>51</v>
      </c>
      <c r="T923" s="26" t="s">
        <v>45</v>
      </c>
      <c r="U923" s="26" t="s">
        <v>46</v>
      </c>
      <c r="V923" s="34">
        <v>0</v>
      </c>
      <c r="W923" s="64"/>
      <c r="X923" s="22">
        <v>11</v>
      </c>
      <c r="Y923" s="152" t="str">
        <f t="shared" si="519"/>
        <v>B</v>
      </c>
      <c r="Z923" s="159" t="s">
        <v>2821</v>
      </c>
      <c r="AA923" s="155">
        <f t="shared" ref="AA923:AA981" si="520">COUNTIF(Z69:Z923,Z923)</f>
        <v>9</v>
      </c>
      <c r="AB923" s="83">
        <f t="shared" si="507"/>
        <v>20</v>
      </c>
      <c r="AC923" s="122" t="str">
        <f>VLOOKUP(Z923,'module list'!A:B,2,0)</f>
        <v>DI</v>
      </c>
      <c r="AD923" s="32"/>
      <c r="AF923" s="33" t="s">
        <v>34</v>
      </c>
      <c r="AG923" s="16" t="str">
        <f t="shared" si="498"/>
        <v>11.1.2</v>
      </c>
      <c r="AH923" s="222" t="str">
        <f t="shared" si="497"/>
        <v>PM1027B hydr.unit HU1009 - supply fault</v>
      </c>
      <c r="AI923" s="224"/>
      <c r="AJ923" s="16" t="str">
        <f t="shared" si="496"/>
        <v>PM1027B</v>
      </c>
      <c r="AK923" s="16" t="str">
        <f t="shared" si="499"/>
        <v>P23</v>
      </c>
      <c r="AL923" s="16" t="str">
        <f t="shared" si="516"/>
        <v>PM</v>
      </c>
      <c r="AM923" s="16" t="str">
        <f t="shared" si="500"/>
        <v>1027</v>
      </c>
      <c r="AN923" s="16" t="str">
        <f t="shared" si="508"/>
        <v>B</v>
      </c>
      <c r="AO923" s="16" t="str">
        <f t="shared" si="501"/>
        <v>_</v>
      </c>
      <c r="AP923" s="16">
        <f t="shared" si="502"/>
        <v>11</v>
      </c>
      <c r="AQ923" s="16" t="str">
        <f t="shared" si="509"/>
        <v>YSG</v>
      </c>
      <c r="AR923" s="16" t="str">
        <f t="shared" si="503"/>
        <v>P23PM1027B_YSG</v>
      </c>
      <c r="AS923" s="16" t="str">
        <f t="shared" si="504"/>
        <v>ok</v>
      </c>
      <c r="AW923" s="16" t="str">
        <f t="shared" si="512"/>
        <v/>
      </c>
      <c r="AX923" s="16" t="str">
        <f t="shared" si="513"/>
        <v/>
      </c>
      <c r="AY923" s="16">
        <f t="shared" si="505"/>
        <v>0</v>
      </c>
    </row>
    <row r="924" spans="1:51" ht="15" customHeight="1" x14ac:dyDescent="0.2">
      <c r="A924" s="16" t="str">
        <f t="shared" si="517"/>
        <v>ID-S01AP1020-00070</v>
      </c>
      <c r="B924" s="17">
        <v>70</v>
      </c>
      <c r="C924" s="17"/>
      <c r="D924" s="18" t="s">
        <v>1988</v>
      </c>
      <c r="E924" s="19" t="s">
        <v>1989</v>
      </c>
      <c r="F924" s="60" t="s">
        <v>27</v>
      </c>
      <c r="G924" s="61" t="str">
        <f t="shared" si="518"/>
        <v/>
      </c>
      <c r="H924" s="22" t="s">
        <v>1843</v>
      </c>
      <c r="I924" s="22"/>
      <c r="J924" s="22" t="s">
        <v>1844</v>
      </c>
      <c r="K924" s="22"/>
      <c r="L924" s="22" t="s">
        <v>1845</v>
      </c>
      <c r="M924" s="62"/>
      <c r="N924" s="24"/>
      <c r="O924" s="63" t="s">
        <v>1895</v>
      </c>
      <c r="P924" s="63" t="s">
        <v>1856</v>
      </c>
      <c r="Q924" s="25" t="s">
        <v>54</v>
      </c>
      <c r="R924" s="26" t="s">
        <v>55</v>
      </c>
      <c r="S924" s="26" t="s">
        <v>44</v>
      </c>
      <c r="T924" s="26" t="s">
        <v>56</v>
      </c>
      <c r="U924" s="26" t="s">
        <v>57</v>
      </c>
      <c r="V924" s="34">
        <v>0</v>
      </c>
      <c r="W924" s="64"/>
      <c r="X924" s="22">
        <v>11</v>
      </c>
      <c r="Y924" s="152"/>
      <c r="Z924" s="159" t="s">
        <v>2816</v>
      </c>
      <c r="AA924" s="155">
        <f t="shared" si="520"/>
        <v>15</v>
      </c>
      <c r="AB924" s="83">
        <f t="shared" si="507"/>
        <v>30</v>
      </c>
      <c r="AC924" s="122" t="str">
        <f>VLOOKUP(Z924,'module list'!A:B,2,0)</f>
        <v>DO</v>
      </c>
      <c r="AD924" s="32"/>
      <c r="AF924" s="33" t="s">
        <v>34</v>
      </c>
      <c r="AG924" s="16" t="str">
        <f t="shared" si="498"/>
        <v>11.1.1</v>
      </c>
      <c r="AH924" s="222" t="str">
        <f t="shared" si="497"/>
        <v>PM1027B hydr.unit HU1009 - start/stop</v>
      </c>
      <c r="AI924" s="224"/>
      <c r="AJ924" s="16" t="str">
        <f t="shared" si="496"/>
        <v>PM1027B</v>
      </c>
      <c r="AK924" s="16" t="str">
        <f t="shared" si="499"/>
        <v>P23</v>
      </c>
      <c r="AL924" s="16" t="str">
        <f t="shared" si="516"/>
        <v>PM</v>
      </c>
      <c r="AM924" s="16" t="str">
        <f t="shared" si="500"/>
        <v>1027</v>
      </c>
      <c r="AN924" s="16" t="str">
        <f t="shared" si="508"/>
        <v>B</v>
      </c>
      <c r="AO924" s="16" t="str">
        <f t="shared" si="501"/>
        <v>_</v>
      </c>
      <c r="AP924" s="16">
        <f t="shared" si="502"/>
        <v>11</v>
      </c>
      <c r="AQ924" s="16" t="str">
        <f t="shared" si="509"/>
        <v>HSH</v>
      </c>
      <c r="AR924" s="16" t="str">
        <f t="shared" si="503"/>
        <v>P23PM1027B_HSH</v>
      </c>
      <c r="AS924" s="16" t="str">
        <f t="shared" si="504"/>
        <v>ok</v>
      </c>
      <c r="AW924" s="16" t="str">
        <f t="shared" si="512"/>
        <v/>
      </c>
      <c r="AX924" s="16" t="str">
        <f t="shared" si="513"/>
        <v/>
      </c>
      <c r="AY924" s="16">
        <f t="shared" si="505"/>
        <v>0</v>
      </c>
    </row>
    <row r="925" spans="1:51" ht="15" customHeight="1" x14ac:dyDescent="0.2">
      <c r="A925" s="16" t="str">
        <f t="shared" si="517"/>
        <v>ID-S01AP1020-00071</v>
      </c>
      <c r="B925" s="17">
        <v>71</v>
      </c>
      <c r="C925" s="17"/>
      <c r="D925" s="18" t="s">
        <v>1990</v>
      </c>
      <c r="E925" s="19" t="s">
        <v>1991</v>
      </c>
      <c r="F925" s="60" t="s">
        <v>27</v>
      </c>
      <c r="G925" s="61" t="str">
        <f t="shared" si="518"/>
        <v/>
      </c>
      <c r="H925" s="22" t="s">
        <v>1843</v>
      </c>
      <c r="I925" s="22"/>
      <c r="J925" s="22" t="s">
        <v>1844</v>
      </c>
      <c r="K925" s="22"/>
      <c r="L925" s="22" t="s">
        <v>1845</v>
      </c>
      <c r="M925" s="62"/>
      <c r="N925" s="24"/>
      <c r="O925" s="63" t="s">
        <v>1895</v>
      </c>
      <c r="P925" s="63" t="s">
        <v>1847</v>
      </c>
      <c r="Q925" s="25" t="s">
        <v>42</v>
      </c>
      <c r="R925" s="26" t="s">
        <v>43</v>
      </c>
      <c r="S925" s="26" t="s">
        <v>44</v>
      </c>
      <c r="T925" s="26" t="s">
        <v>45</v>
      </c>
      <c r="U925" s="26" t="s">
        <v>46</v>
      </c>
      <c r="V925" s="34">
        <v>0</v>
      </c>
      <c r="W925" s="64"/>
      <c r="X925" s="22">
        <v>11</v>
      </c>
      <c r="Y925" s="152" t="str">
        <f t="shared" ref="Y925:Y927" si="521">AN925</f>
        <v>B</v>
      </c>
      <c r="Z925" s="159" t="s">
        <v>2821</v>
      </c>
      <c r="AA925" s="155">
        <f t="shared" si="520"/>
        <v>10</v>
      </c>
      <c r="AB925" s="83">
        <f t="shared" si="507"/>
        <v>20</v>
      </c>
      <c r="AC925" s="122" t="str">
        <f>VLOOKUP(Z925,'module list'!A:B,2,0)</f>
        <v>DI</v>
      </c>
      <c r="AD925" s="32"/>
      <c r="AF925" s="33" t="s">
        <v>34</v>
      </c>
      <c r="AG925" s="16" t="str">
        <f t="shared" si="498"/>
        <v>11.1.2</v>
      </c>
      <c r="AH925" s="222" t="str">
        <f t="shared" si="497"/>
        <v>FN1013B hydr.unit HU1009 - in remote</v>
      </c>
      <c r="AI925" s="224"/>
      <c r="AJ925" s="16" t="str">
        <f t="shared" si="496"/>
        <v>FN1013B</v>
      </c>
      <c r="AK925" s="16" t="str">
        <f t="shared" si="499"/>
        <v>P23</v>
      </c>
      <c r="AL925" s="16" t="str">
        <f t="shared" si="516"/>
        <v>FN</v>
      </c>
      <c r="AM925" s="16" t="str">
        <f t="shared" si="500"/>
        <v>1013</v>
      </c>
      <c r="AN925" s="16" t="str">
        <f t="shared" si="508"/>
        <v>B</v>
      </c>
      <c r="AO925" s="16" t="str">
        <f t="shared" si="501"/>
        <v>_</v>
      </c>
      <c r="AP925" s="16">
        <f t="shared" si="502"/>
        <v>11</v>
      </c>
      <c r="AQ925" s="16" t="str">
        <f t="shared" si="509"/>
        <v>YLRE</v>
      </c>
      <c r="AR925" s="16" t="str">
        <f t="shared" si="503"/>
        <v>P23FN1013B_YLRE</v>
      </c>
      <c r="AS925" s="16" t="str">
        <f t="shared" si="504"/>
        <v>ok</v>
      </c>
      <c r="AW925" s="16" t="str">
        <f t="shared" si="512"/>
        <v/>
      </c>
      <c r="AX925" s="16" t="str">
        <f t="shared" si="513"/>
        <v/>
      </c>
      <c r="AY925" s="16">
        <f t="shared" si="505"/>
        <v>0</v>
      </c>
    </row>
    <row r="926" spans="1:51" ht="15" customHeight="1" x14ac:dyDescent="0.2">
      <c r="A926" s="16" t="str">
        <f t="shared" si="517"/>
        <v>ID-S01AP1020-00072</v>
      </c>
      <c r="B926" s="17">
        <v>72</v>
      </c>
      <c r="C926" s="17"/>
      <c r="D926" s="18" t="s">
        <v>1992</v>
      </c>
      <c r="E926" s="19" t="s">
        <v>1993</v>
      </c>
      <c r="F926" s="60" t="s">
        <v>27</v>
      </c>
      <c r="G926" s="61" t="str">
        <f t="shared" si="518"/>
        <v/>
      </c>
      <c r="H926" s="22" t="s">
        <v>1843</v>
      </c>
      <c r="I926" s="22"/>
      <c r="J926" s="22" t="s">
        <v>1844</v>
      </c>
      <c r="K926" s="22"/>
      <c r="L926" s="22" t="s">
        <v>1845</v>
      </c>
      <c r="M926" s="62"/>
      <c r="N926" s="24"/>
      <c r="O926" s="63" t="s">
        <v>1895</v>
      </c>
      <c r="P926" s="63" t="s">
        <v>1850</v>
      </c>
      <c r="Q926" s="25" t="s">
        <v>42</v>
      </c>
      <c r="R926" s="26" t="s">
        <v>43</v>
      </c>
      <c r="S926" s="26" t="s">
        <v>44</v>
      </c>
      <c r="T926" s="26" t="s">
        <v>45</v>
      </c>
      <c r="U926" s="26" t="s">
        <v>46</v>
      </c>
      <c r="V926" s="34">
        <v>0</v>
      </c>
      <c r="W926" s="64"/>
      <c r="X926" s="22">
        <v>11</v>
      </c>
      <c r="Y926" s="152" t="str">
        <f t="shared" si="521"/>
        <v>B</v>
      </c>
      <c r="Z926" s="159" t="s">
        <v>2821</v>
      </c>
      <c r="AA926" s="155">
        <f t="shared" si="520"/>
        <v>11</v>
      </c>
      <c r="AB926" s="83">
        <f t="shared" si="507"/>
        <v>20</v>
      </c>
      <c r="AC926" s="122" t="str">
        <f>VLOOKUP(Z926,'module list'!A:B,2,0)</f>
        <v>DI</v>
      </c>
      <c r="AD926" s="32"/>
      <c r="AF926" s="33" t="s">
        <v>34</v>
      </c>
      <c r="AG926" s="16" t="str">
        <f t="shared" si="498"/>
        <v>11.1.2</v>
      </c>
      <c r="AH926" s="222" t="str">
        <f t="shared" si="497"/>
        <v>FN1013B hydr.unit HU1009 - in running</v>
      </c>
      <c r="AI926" s="224"/>
      <c r="AJ926" s="16" t="str">
        <f t="shared" si="496"/>
        <v>FN1013B</v>
      </c>
      <c r="AK926" s="16" t="str">
        <f t="shared" si="499"/>
        <v>P23</v>
      </c>
      <c r="AL926" s="16" t="str">
        <f t="shared" si="516"/>
        <v>FN</v>
      </c>
      <c r="AM926" s="16" t="str">
        <f t="shared" si="500"/>
        <v>1013</v>
      </c>
      <c r="AN926" s="16" t="str">
        <f t="shared" si="508"/>
        <v>B</v>
      </c>
      <c r="AO926" s="16" t="str">
        <f t="shared" si="501"/>
        <v>_</v>
      </c>
      <c r="AP926" s="16">
        <f t="shared" si="502"/>
        <v>11</v>
      </c>
      <c r="AQ926" s="16" t="str">
        <f t="shared" si="509"/>
        <v>YLH</v>
      </c>
      <c r="AR926" s="16" t="str">
        <f t="shared" si="503"/>
        <v>P23FN1013B_YLH</v>
      </c>
      <c r="AS926" s="16" t="str">
        <f t="shared" si="504"/>
        <v>ok</v>
      </c>
      <c r="AW926" s="16" t="str">
        <f t="shared" si="512"/>
        <v/>
      </c>
      <c r="AX926" s="16" t="str">
        <f t="shared" si="513"/>
        <v/>
      </c>
      <c r="AY926" s="16">
        <f t="shared" si="505"/>
        <v>0</v>
      </c>
    </row>
    <row r="927" spans="1:51" ht="15" customHeight="1" x14ac:dyDescent="0.2">
      <c r="A927" s="16" t="str">
        <f t="shared" si="517"/>
        <v>ID-S01AP1020-00073</v>
      </c>
      <c r="B927" s="17">
        <v>73</v>
      </c>
      <c r="C927" s="17"/>
      <c r="D927" s="18" t="s">
        <v>1994</v>
      </c>
      <c r="E927" s="19" t="s">
        <v>1995</v>
      </c>
      <c r="F927" s="60" t="s">
        <v>27</v>
      </c>
      <c r="G927" s="61" t="str">
        <f t="shared" si="518"/>
        <v/>
      </c>
      <c r="H927" s="22" t="s">
        <v>1843</v>
      </c>
      <c r="I927" s="22"/>
      <c r="J927" s="22" t="s">
        <v>1844</v>
      </c>
      <c r="K927" s="22"/>
      <c r="L927" s="22" t="s">
        <v>1845</v>
      </c>
      <c r="M927" s="62"/>
      <c r="N927" s="24"/>
      <c r="O927" s="63" t="s">
        <v>1895</v>
      </c>
      <c r="P927" s="63" t="s">
        <v>1900</v>
      </c>
      <c r="Q927" s="25" t="s">
        <v>42</v>
      </c>
      <c r="R927" s="26" t="s">
        <v>43</v>
      </c>
      <c r="S927" s="26" t="s">
        <v>51</v>
      </c>
      <c r="T927" s="26" t="s">
        <v>45</v>
      </c>
      <c r="U927" s="26" t="s">
        <v>46</v>
      </c>
      <c r="V927" s="34">
        <v>0</v>
      </c>
      <c r="W927" s="64"/>
      <c r="X927" s="22">
        <v>11</v>
      </c>
      <c r="Y927" s="152" t="str">
        <f t="shared" si="521"/>
        <v>B</v>
      </c>
      <c r="Z927" s="159" t="s">
        <v>2821</v>
      </c>
      <c r="AA927" s="155">
        <f t="shared" si="520"/>
        <v>12</v>
      </c>
      <c r="AB927" s="83">
        <f t="shared" si="507"/>
        <v>20</v>
      </c>
      <c r="AC927" s="122" t="str">
        <f>VLOOKUP(Z927,'module list'!A:B,2,0)</f>
        <v>DI</v>
      </c>
      <c r="AD927" s="32"/>
      <c r="AF927" s="33" t="s">
        <v>34</v>
      </c>
      <c r="AG927" s="16" t="str">
        <f t="shared" si="498"/>
        <v>11.1.2</v>
      </c>
      <c r="AH927" s="222" t="str">
        <f t="shared" si="497"/>
        <v>FN1013B hydr.unit HU1009 - supply fault</v>
      </c>
      <c r="AI927" s="224"/>
      <c r="AJ927" s="16" t="str">
        <f t="shared" si="496"/>
        <v>FN1013B</v>
      </c>
      <c r="AK927" s="16" t="str">
        <f t="shared" si="499"/>
        <v>P23</v>
      </c>
      <c r="AL927" s="16" t="str">
        <f t="shared" si="516"/>
        <v>FN</v>
      </c>
      <c r="AM927" s="16" t="str">
        <f t="shared" si="500"/>
        <v>1013</v>
      </c>
      <c r="AN927" s="16" t="str">
        <f t="shared" si="508"/>
        <v>B</v>
      </c>
      <c r="AO927" s="16" t="str">
        <f t="shared" si="501"/>
        <v>_</v>
      </c>
      <c r="AP927" s="16">
        <f t="shared" si="502"/>
        <v>11</v>
      </c>
      <c r="AQ927" s="16" t="str">
        <f t="shared" si="509"/>
        <v>YSG</v>
      </c>
      <c r="AR927" s="16" t="str">
        <f t="shared" si="503"/>
        <v>P23FN1013B_YSG</v>
      </c>
      <c r="AS927" s="16" t="str">
        <f t="shared" si="504"/>
        <v>ok</v>
      </c>
      <c r="AW927" s="16" t="str">
        <f t="shared" si="512"/>
        <v/>
      </c>
      <c r="AX927" s="16" t="str">
        <f t="shared" si="513"/>
        <v/>
      </c>
      <c r="AY927" s="16">
        <f t="shared" si="505"/>
        <v>0</v>
      </c>
    </row>
    <row r="928" spans="1:51" ht="15" customHeight="1" x14ac:dyDescent="0.2">
      <c r="A928" s="16" t="str">
        <f t="shared" si="517"/>
        <v>ID-S01AP1020-00074</v>
      </c>
      <c r="B928" s="17">
        <v>74</v>
      </c>
      <c r="C928" s="17"/>
      <c r="D928" s="18" t="s">
        <v>1996</v>
      </c>
      <c r="E928" s="19" t="s">
        <v>1997</v>
      </c>
      <c r="F928" s="60" t="s">
        <v>27</v>
      </c>
      <c r="G928" s="61" t="str">
        <f t="shared" si="518"/>
        <v/>
      </c>
      <c r="H928" s="22" t="s">
        <v>1843</v>
      </c>
      <c r="I928" s="22"/>
      <c r="J928" s="22" t="s">
        <v>1844</v>
      </c>
      <c r="K928" s="22"/>
      <c r="L928" s="22" t="s">
        <v>1845</v>
      </c>
      <c r="M928" s="62"/>
      <c r="N928" s="24"/>
      <c r="O928" s="63" t="s">
        <v>1895</v>
      </c>
      <c r="P928" s="63" t="s">
        <v>1856</v>
      </c>
      <c r="Q928" s="25" t="s">
        <v>54</v>
      </c>
      <c r="R928" s="26" t="s">
        <v>55</v>
      </c>
      <c r="S928" s="26" t="s">
        <v>44</v>
      </c>
      <c r="T928" s="26" t="s">
        <v>56</v>
      </c>
      <c r="U928" s="26" t="s">
        <v>57</v>
      </c>
      <c r="V928" s="34">
        <v>0</v>
      </c>
      <c r="W928" s="64"/>
      <c r="X928" s="22">
        <v>11</v>
      </c>
      <c r="Y928" s="152"/>
      <c r="Z928" s="159" t="s">
        <v>2816</v>
      </c>
      <c r="AA928" s="155">
        <f t="shared" si="520"/>
        <v>16</v>
      </c>
      <c r="AB928" s="83">
        <f t="shared" si="507"/>
        <v>30</v>
      </c>
      <c r="AC928" s="122" t="str">
        <f>VLOOKUP(Z928,'module list'!A:B,2,0)</f>
        <v>DO</v>
      </c>
      <c r="AD928" s="32"/>
      <c r="AF928" s="33" t="s">
        <v>34</v>
      </c>
      <c r="AG928" s="16" t="str">
        <f t="shared" si="498"/>
        <v>11.1.1</v>
      </c>
      <c r="AH928" s="222" t="str">
        <f t="shared" si="497"/>
        <v>FN1013B hydr.unit HU1009 - start/stop</v>
      </c>
      <c r="AI928" s="224"/>
      <c r="AJ928" s="16" t="str">
        <f t="shared" si="496"/>
        <v>FN1013B</v>
      </c>
      <c r="AK928" s="16" t="str">
        <f t="shared" si="499"/>
        <v>P23</v>
      </c>
      <c r="AL928" s="16" t="str">
        <f t="shared" si="516"/>
        <v>FN</v>
      </c>
      <c r="AM928" s="16" t="str">
        <f t="shared" si="500"/>
        <v>1013</v>
      </c>
      <c r="AN928" s="16" t="str">
        <f t="shared" si="508"/>
        <v>B</v>
      </c>
      <c r="AO928" s="16" t="str">
        <f t="shared" si="501"/>
        <v>_</v>
      </c>
      <c r="AP928" s="16">
        <f t="shared" si="502"/>
        <v>11</v>
      </c>
      <c r="AQ928" s="16" t="str">
        <f t="shared" si="509"/>
        <v>HSH</v>
      </c>
      <c r="AR928" s="16" t="str">
        <f t="shared" si="503"/>
        <v>P23FN1013B_HSH</v>
      </c>
      <c r="AS928" s="16" t="str">
        <f t="shared" si="504"/>
        <v>ok</v>
      </c>
      <c r="AW928" s="16" t="str">
        <f t="shared" si="512"/>
        <v/>
      </c>
      <c r="AX928" s="16" t="str">
        <f t="shared" si="513"/>
        <v/>
      </c>
      <c r="AY928" s="16">
        <f t="shared" si="505"/>
        <v>0</v>
      </c>
    </row>
    <row r="929" spans="1:51" ht="15" customHeight="1" x14ac:dyDescent="0.2">
      <c r="A929" s="16" t="str">
        <f t="shared" si="517"/>
        <v>ID-S01AP1020-00075</v>
      </c>
      <c r="B929" s="17">
        <v>75</v>
      </c>
      <c r="C929" s="17"/>
      <c r="D929" s="18" t="s">
        <v>1998</v>
      </c>
      <c r="E929" s="19" t="s">
        <v>1999</v>
      </c>
      <c r="F929" s="60" t="s">
        <v>27</v>
      </c>
      <c r="G929" s="61" t="str">
        <f t="shared" si="518"/>
        <v/>
      </c>
      <c r="H929" s="22" t="s">
        <v>1843</v>
      </c>
      <c r="I929" s="22"/>
      <c r="J929" s="22" t="s">
        <v>1844</v>
      </c>
      <c r="K929" s="22"/>
      <c r="L929" s="22" t="s">
        <v>1845</v>
      </c>
      <c r="M929" s="62"/>
      <c r="N929" s="24"/>
      <c r="O929" s="63" t="s">
        <v>2000</v>
      </c>
      <c r="P929" s="63"/>
      <c r="Q929" s="72" t="s">
        <v>475</v>
      </c>
      <c r="R929" s="26" t="s">
        <v>55</v>
      </c>
      <c r="S929" s="26" t="s">
        <v>51</v>
      </c>
      <c r="T929" s="26" t="s">
        <v>45</v>
      </c>
      <c r="U929" s="26" t="s">
        <v>46</v>
      </c>
      <c r="V929" s="34">
        <v>0</v>
      </c>
      <c r="W929" s="64"/>
      <c r="X929" s="76">
        <v>31</v>
      </c>
      <c r="Y929" s="152"/>
      <c r="Z929" s="159"/>
      <c r="AA929" s="155">
        <f t="shared" si="520"/>
        <v>0</v>
      </c>
      <c r="AB929" s="83">
        <f t="shared" si="507"/>
        <v>0</v>
      </c>
      <c r="AC929" s="122" t="e">
        <f>VLOOKUP(Z929,'module list'!A:B,2,0)</f>
        <v>#N/A</v>
      </c>
      <c r="AD929" s="32"/>
      <c r="AF929" s="78">
        <v>1</v>
      </c>
      <c r="AG929" s="16" t="str">
        <f t="shared" si="498"/>
        <v/>
      </c>
      <c r="AH929" s="222" t="str">
        <f t="shared" si="497"/>
        <v>BR1020 - trip</v>
      </c>
      <c r="AI929" s="224"/>
      <c r="AJ929" s="16" t="str">
        <f t="shared" si="496"/>
        <v>BR1020</v>
      </c>
      <c r="AK929" s="16" t="str">
        <f t="shared" si="499"/>
        <v>P23</v>
      </c>
      <c r="AL929" s="16" t="str">
        <f t="shared" si="516"/>
        <v>BR</v>
      </c>
      <c r="AM929" s="16" t="str">
        <f t="shared" si="500"/>
        <v>1020</v>
      </c>
      <c r="AO929" s="16" t="str">
        <f t="shared" si="501"/>
        <v>_</v>
      </c>
      <c r="AP929" s="16">
        <f t="shared" si="502"/>
        <v>10</v>
      </c>
      <c r="AQ929" s="16" t="str">
        <f t="shared" si="509"/>
        <v>HSK</v>
      </c>
      <c r="AR929" s="16" t="str">
        <f t="shared" si="503"/>
        <v>P23BR1020_HSK</v>
      </c>
      <c r="AS929" s="16" t="str">
        <f t="shared" si="504"/>
        <v>ok</v>
      </c>
      <c r="AW929" s="16" t="str">
        <f t="shared" si="512"/>
        <v/>
      </c>
      <c r="AX929" s="16" t="str">
        <f t="shared" si="513"/>
        <v/>
      </c>
      <c r="AY929" s="16">
        <f t="shared" si="505"/>
        <v>0</v>
      </c>
    </row>
    <row r="930" spans="1:51" ht="15" customHeight="1" x14ac:dyDescent="0.2">
      <c r="A930" s="16" t="str">
        <f t="shared" si="517"/>
        <v>ID-S01AP1020-00076</v>
      </c>
      <c r="B930" s="17">
        <v>76</v>
      </c>
      <c r="C930" s="17" t="s">
        <v>2001</v>
      </c>
      <c r="D930" s="66" t="s">
        <v>2774</v>
      </c>
      <c r="E930" s="67" t="s">
        <v>2002</v>
      </c>
      <c r="F930" s="60" t="s">
        <v>27</v>
      </c>
      <c r="G930" s="61" t="str">
        <f t="shared" si="518"/>
        <v/>
      </c>
      <c r="H930" s="22" t="s">
        <v>1843</v>
      </c>
      <c r="I930" s="22"/>
      <c r="J930" s="22" t="s">
        <v>1844</v>
      </c>
      <c r="K930" s="22"/>
      <c r="L930" s="22" t="s">
        <v>1845</v>
      </c>
      <c r="M930" s="62"/>
      <c r="N930" s="24"/>
      <c r="O930" s="63" t="s">
        <v>2000</v>
      </c>
      <c r="P930" s="63"/>
      <c r="Q930" s="25" t="s">
        <v>54</v>
      </c>
      <c r="R930" s="26" t="s">
        <v>55</v>
      </c>
      <c r="S930" s="26" t="s">
        <v>51</v>
      </c>
      <c r="T930" s="26" t="s">
        <v>45</v>
      </c>
      <c r="U930" s="26" t="s">
        <v>46</v>
      </c>
      <c r="V930" s="34">
        <v>0</v>
      </c>
      <c r="W930" s="64"/>
      <c r="X930" s="22">
        <v>11</v>
      </c>
      <c r="Y930" s="152"/>
      <c r="Z930" s="159" t="s">
        <v>2816</v>
      </c>
      <c r="AA930" s="155">
        <f t="shared" si="520"/>
        <v>17</v>
      </c>
      <c r="AB930" s="83">
        <f t="shared" si="507"/>
        <v>30</v>
      </c>
      <c r="AC930" s="122" t="str">
        <f>VLOOKUP(Z930,'module list'!A:B,2,0)</f>
        <v>DO</v>
      </c>
      <c r="AD930" s="32"/>
      <c r="AF930" s="33" t="s">
        <v>34</v>
      </c>
      <c r="AG930" s="16" t="str">
        <f t="shared" si="498"/>
        <v>11.1.1</v>
      </c>
      <c r="AH930" s="222" t="str">
        <f t="shared" si="497"/>
        <v>BR1020 - emergency</v>
      </c>
      <c r="AI930" s="224"/>
      <c r="AJ930" s="16" t="str">
        <f t="shared" si="496"/>
        <v>BR1020</v>
      </c>
      <c r="AK930" s="16" t="str">
        <f t="shared" si="499"/>
        <v>P23</v>
      </c>
      <c r="AL930" s="16" t="str">
        <f t="shared" si="516"/>
        <v>BR</v>
      </c>
      <c r="AM930" s="16" t="str">
        <f t="shared" si="500"/>
        <v>1020</v>
      </c>
      <c r="AO930" s="16" t="str">
        <f t="shared" si="501"/>
        <v>_</v>
      </c>
      <c r="AP930" s="16">
        <f t="shared" si="502"/>
        <v>10</v>
      </c>
      <c r="AQ930" s="16" t="str">
        <f t="shared" si="509"/>
        <v>YSA-1</v>
      </c>
      <c r="AR930" s="16" t="str">
        <f t="shared" si="503"/>
        <v>P23BR1020_YSA-1</v>
      </c>
      <c r="AS930" s="16" t="str">
        <f t="shared" si="504"/>
        <v>ok</v>
      </c>
      <c r="AW930" s="16" t="str">
        <f t="shared" si="512"/>
        <v/>
      </c>
      <c r="AX930" s="16" t="str">
        <f t="shared" si="513"/>
        <v/>
      </c>
      <c r="AY930" s="16">
        <f t="shared" si="505"/>
        <v>0</v>
      </c>
    </row>
    <row r="931" spans="1:51" ht="15" customHeight="1" x14ac:dyDescent="0.2">
      <c r="A931" s="16" t="str">
        <f t="shared" si="517"/>
        <v>ID-S01AP1020-00077</v>
      </c>
      <c r="B931" s="17">
        <v>77</v>
      </c>
      <c r="C931" s="17"/>
      <c r="D931" s="18" t="s">
        <v>2003</v>
      </c>
      <c r="E931" s="19" t="s">
        <v>2004</v>
      </c>
      <c r="F931" s="60" t="s">
        <v>27</v>
      </c>
      <c r="G931" s="61" t="str">
        <f t="shared" si="518"/>
        <v/>
      </c>
      <c r="H931" s="22" t="s">
        <v>1843</v>
      </c>
      <c r="I931" s="22"/>
      <c r="J931" s="22" t="s">
        <v>1844</v>
      </c>
      <c r="K931" s="22"/>
      <c r="L931" s="22" t="s">
        <v>1845</v>
      </c>
      <c r="M931" s="62"/>
      <c r="N931" s="24"/>
      <c r="O931" s="63" t="s">
        <v>2000</v>
      </c>
      <c r="P931" s="63"/>
      <c r="Q931" s="25" t="s">
        <v>54</v>
      </c>
      <c r="R931" s="26" t="s">
        <v>55</v>
      </c>
      <c r="S931" s="26" t="s">
        <v>44</v>
      </c>
      <c r="T931" s="26" t="s">
        <v>45</v>
      </c>
      <c r="U931" s="26" t="s">
        <v>57</v>
      </c>
      <c r="V931" s="34">
        <v>0</v>
      </c>
      <c r="W931" s="64"/>
      <c r="X931" s="22">
        <v>11</v>
      </c>
      <c r="Y931" s="152"/>
      <c r="Z931" s="159" t="s">
        <v>2816</v>
      </c>
      <c r="AA931" s="155">
        <f t="shared" si="520"/>
        <v>18</v>
      </c>
      <c r="AB931" s="83">
        <f t="shared" si="507"/>
        <v>30</v>
      </c>
      <c r="AC931" s="122" t="str">
        <f>VLOOKUP(Z931,'module list'!A:B,2,0)</f>
        <v>DO</v>
      </c>
      <c r="AD931" s="32"/>
      <c r="AF931" s="33" t="s">
        <v>34</v>
      </c>
      <c r="AG931" s="16" t="str">
        <f t="shared" si="498"/>
        <v>11.1.1</v>
      </c>
      <c r="AH931" s="222" t="str">
        <f t="shared" si="497"/>
        <v>BR1020 - burner start-stop</v>
      </c>
      <c r="AI931" s="224"/>
      <c r="AJ931" s="16" t="str">
        <f t="shared" si="496"/>
        <v>BR1020</v>
      </c>
      <c r="AK931" s="16" t="str">
        <f t="shared" si="499"/>
        <v>P23</v>
      </c>
      <c r="AL931" s="16" t="str">
        <f t="shared" si="516"/>
        <v>BR</v>
      </c>
      <c r="AM931" s="16" t="str">
        <f t="shared" si="500"/>
        <v>1020</v>
      </c>
      <c r="AO931" s="16" t="str">
        <f t="shared" si="501"/>
        <v>_</v>
      </c>
      <c r="AP931" s="16">
        <f t="shared" si="502"/>
        <v>10</v>
      </c>
      <c r="AQ931" s="16" t="str">
        <f t="shared" si="509"/>
        <v>HSH</v>
      </c>
      <c r="AR931" s="16" t="str">
        <f t="shared" si="503"/>
        <v>P23BR1020_HSH</v>
      </c>
      <c r="AS931" s="16" t="str">
        <f t="shared" si="504"/>
        <v>ok</v>
      </c>
      <c r="AW931" s="16" t="str">
        <f t="shared" si="512"/>
        <v/>
      </c>
      <c r="AX931" s="16" t="str">
        <f t="shared" si="513"/>
        <v/>
      </c>
      <c r="AY931" s="16">
        <f t="shared" si="505"/>
        <v>0</v>
      </c>
    </row>
    <row r="932" spans="1:51" ht="15" customHeight="1" x14ac:dyDescent="0.2">
      <c r="A932" s="16" t="str">
        <f t="shared" si="517"/>
        <v>ID-S01AP1020-00078</v>
      </c>
      <c r="B932" s="17">
        <v>78</v>
      </c>
      <c r="C932" s="17" t="s">
        <v>2005</v>
      </c>
      <c r="D932" s="18" t="s">
        <v>2777</v>
      </c>
      <c r="E932" s="19" t="s">
        <v>2006</v>
      </c>
      <c r="F932" s="60" t="s">
        <v>27</v>
      </c>
      <c r="G932" s="61" t="str">
        <f t="shared" si="518"/>
        <v/>
      </c>
      <c r="H932" s="22" t="s">
        <v>1843</v>
      </c>
      <c r="I932" s="22"/>
      <c r="J932" s="22" t="s">
        <v>1844</v>
      </c>
      <c r="K932" s="22"/>
      <c r="L932" s="22" t="s">
        <v>1845</v>
      </c>
      <c r="M932" s="62"/>
      <c r="N932" s="24"/>
      <c r="O932" s="63" t="s">
        <v>2000</v>
      </c>
      <c r="P932" s="63"/>
      <c r="Q932" s="25" t="s">
        <v>54</v>
      </c>
      <c r="R932" s="26" t="s">
        <v>55</v>
      </c>
      <c r="S932" s="26" t="s">
        <v>44</v>
      </c>
      <c r="T932" s="26" t="s">
        <v>45</v>
      </c>
      <c r="U932" s="26" t="s">
        <v>2007</v>
      </c>
      <c r="V932" s="34">
        <v>0</v>
      </c>
      <c r="W932" s="64"/>
      <c r="X932" s="22">
        <v>11</v>
      </c>
      <c r="Y932" s="152"/>
      <c r="Z932" s="159" t="s">
        <v>2816</v>
      </c>
      <c r="AA932" s="155">
        <f t="shared" si="520"/>
        <v>19</v>
      </c>
      <c r="AB932" s="83">
        <f t="shared" si="507"/>
        <v>30</v>
      </c>
      <c r="AC932" s="122" t="str">
        <f>VLOOKUP(Z932,'module list'!A:B,2,0)</f>
        <v>DO</v>
      </c>
      <c r="AD932" s="32"/>
      <c r="AF932" s="33" t="s">
        <v>34</v>
      </c>
      <c r="AG932" s="16" t="str">
        <f t="shared" si="498"/>
        <v>11.1.1</v>
      </c>
      <c r="AH932" s="222" t="str">
        <f t="shared" si="497"/>
        <v>BR1020 - stand by</v>
      </c>
      <c r="AI932" s="224"/>
      <c r="AJ932" s="16" t="str">
        <f t="shared" si="496"/>
        <v>BR1020</v>
      </c>
      <c r="AK932" s="16" t="str">
        <f t="shared" si="499"/>
        <v>P23</v>
      </c>
      <c r="AL932" s="16" t="str">
        <f t="shared" si="516"/>
        <v>BR</v>
      </c>
      <c r="AM932" s="16" t="str">
        <f t="shared" si="500"/>
        <v>1020</v>
      </c>
      <c r="AO932" s="16" t="str">
        <f t="shared" si="501"/>
        <v>_</v>
      </c>
      <c r="AP932" s="16">
        <f t="shared" si="502"/>
        <v>10</v>
      </c>
      <c r="AQ932" s="16" t="str">
        <f t="shared" si="509"/>
        <v>HS-1</v>
      </c>
      <c r="AR932" s="16" t="str">
        <f t="shared" si="503"/>
        <v>P23BR1020_HS-1</v>
      </c>
      <c r="AS932" s="16" t="str">
        <f t="shared" si="504"/>
        <v>ok</v>
      </c>
      <c r="AW932" s="16" t="str">
        <f t="shared" si="512"/>
        <v/>
      </c>
      <c r="AX932" s="16" t="str">
        <f t="shared" si="513"/>
        <v/>
      </c>
      <c r="AY932" s="16">
        <f t="shared" si="505"/>
        <v>0</v>
      </c>
    </row>
    <row r="933" spans="1:51" ht="15" customHeight="1" x14ac:dyDescent="0.2">
      <c r="A933" s="16" t="str">
        <f t="shared" si="517"/>
        <v>ID-S01AP1020-00079</v>
      </c>
      <c r="B933" s="17">
        <v>79</v>
      </c>
      <c r="C933" s="17" t="s">
        <v>2005</v>
      </c>
      <c r="D933" s="18" t="s">
        <v>2775</v>
      </c>
      <c r="E933" s="19" t="s">
        <v>2008</v>
      </c>
      <c r="F933" s="60" t="s">
        <v>27</v>
      </c>
      <c r="G933" s="61" t="str">
        <f t="shared" si="518"/>
        <v/>
      </c>
      <c r="H933" s="22" t="s">
        <v>1843</v>
      </c>
      <c r="I933" s="22"/>
      <c r="J933" s="22" t="s">
        <v>1844</v>
      </c>
      <c r="K933" s="22"/>
      <c r="L933" s="22" t="s">
        <v>1845</v>
      </c>
      <c r="M933" s="62"/>
      <c r="N933" s="24"/>
      <c r="O933" s="63" t="s">
        <v>2000</v>
      </c>
      <c r="P933" s="63"/>
      <c r="Q933" s="25" t="s">
        <v>54</v>
      </c>
      <c r="R933" s="26" t="s">
        <v>55</v>
      </c>
      <c r="S933" s="26" t="s">
        <v>44</v>
      </c>
      <c r="T933" s="26" t="s">
        <v>45</v>
      </c>
      <c r="U933" s="26" t="s">
        <v>2009</v>
      </c>
      <c r="V933" s="34">
        <v>0</v>
      </c>
      <c r="W933" s="64"/>
      <c r="X933" s="22">
        <v>11</v>
      </c>
      <c r="Y933" s="152"/>
      <c r="Z933" s="159" t="s">
        <v>2816</v>
      </c>
      <c r="AA933" s="155">
        <f t="shared" si="520"/>
        <v>20</v>
      </c>
      <c r="AB933" s="83">
        <f t="shared" si="507"/>
        <v>30</v>
      </c>
      <c r="AC933" s="122" t="str">
        <f>VLOOKUP(Z933,'module list'!A:B,2,0)</f>
        <v>DO</v>
      </c>
      <c r="AD933" s="32"/>
      <c r="AF933" s="33" t="s">
        <v>34</v>
      </c>
      <c r="AG933" s="16" t="str">
        <f t="shared" si="498"/>
        <v>11.1.1</v>
      </c>
      <c r="AH933" s="222" t="str">
        <f t="shared" si="497"/>
        <v>BR1020 - combust. select.</v>
      </c>
      <c r="AI933" s="224"/>
      <c r="AJ933" s="16" t="str">
        <f t="shared" si="496"/>
        <v>BR1020</v>
      </c>
      <c r="AK933" s="16" t="str">
        <f t="shared" si="499"/>
        <v>P23</v>
      </c>
      <c r="AL933" s="16" t="str">
        <f t="shared" si="516"/>
        <v>BR</v>
      </c>
      <c r="AM933" s="16" t="str">
        <f t="shared" si="500"/>
        <v>1020</v>
      </c>
      <c r="AO933" s="16" t="str">
        <f t="shared" si="501"/>
        <v>_</v>
      </c>
      <c r="AP933" s="16">
        <f t="shared" si="502"/>
        <v>10</v>
      </c>
      <c r="AQ933" s="16" t="str">
        <f t="shared" si="509"/>
        <v>HS-2</v>
      </c>
      <c r="AR933" s="16" t="str">
        <f t="shared" si="503"/>
        <v>P23BR1020_HS-2</v>
      </c>
      <c r="AS933" s="16" t="str">
        <f t="shared" si="504"/>
        <v>ok</v>
      </c>
      <c r="AW933" s="16" t="str">
        <f t="shared" si="512"/>
        <v/>
      </c>
      <c r="AX933" s="16" t="str">
        <f t="shared" si="513"/>
        <v/>
      </c>
      <c r="AY933" s="16">
        <f t="shared" si="505"/>
        <v>0</v>
      </c>
    </row>
    <row r="934" spans="1:51" ht="15" customHeight="1" x14ac:dyDescent="0.2">
      <c r="A934" s="16" t="str">
        <f t="shared" si="517"/>
        <v>ID-S01AP1020-00080</v>
      </c>
      <c r="B934" s="17">
        <v>80</v>
      </c>
      <c r="C934" s="17" t="s">
        <v>2005</v>
      </c>
      <c r="D934" s="18" t="s">
        <v>2776</v>
      </c>
      <c r="E934" s="19" t="s">
        <v>2010</v>
      </c>
      <c r="F934" s="60" t="s">
        <v>27</v>
      </c>
      <c r="G934" s="61" t="str">
        <f t="shared" si="518"/>
        <v/>
      </c>
      <c r="H934" s="22" t="s">
        <v>1843</v>
      </c>
      <c r="I934" s="22"/>
      <c r="J934" s="22" t="s">
        <v>1844</v>
      </c>
      <c r="K934" s="22"/>
      <c r="L934" s="22" t="s">
        <v>1845</v>
      </c>
      <c r="M934" s="62"/>
      <c r="N934" s="24"/>
      <c r="O934" s="63" t="s">
        <v>2000</v>
      </c>
      <c r="P934" s="63"/>
      <c r="Q934" s="25" t="s">
        <v>54</v>
      </c>
      <c r="R934" s="26" t="s">
        <v>55</v>
      </c>
      <c r="S934" s="26" t="s">
        <v>44</v>
      </c>
      <c r="T934" s="26" t="s">
        <v>45</v>
      </c>
      <c r="U934" s="26" t="s">
        <v>2011</v>
      </c>
      <c r="V934" s="34">
        <v>0</v>
      </c>
      <c r="W934" s="64"/>
      <c r="X934" s="22">
        <v>11</v>
      </c>
      <c r="Y934" s="152"/>
      <c r="Z934" s="159" t="s">
        <v>2816</v>
      </c>
      <c r="AA934" s="155">
        <f t="shared" si="520"/>
        <v>21</v>
      </c>
      <c r="AB934" s="83">
        <f t="shared" si="507"/>
        <v>30</v>
      </c>
      <c r="AC934" s="122" t="str">
        <f>VLOOKUP(Z934,'module list'!A:B,2,0)</f>
        <v>DO</v>
      </c>
      <c r="AD934" s="32"/>
      <c r="AF934" s="33" t="s">
        <v>34</v>
      </c>
      <c r="AG934" s="16" t="str">
        <f t="shared" si="498"/>
        <v>11.1.1</v>
      </c>
      <c r="AH934" s="222" t="str">
        <f t="shared" si="497"/>
        <v>BR1020 - perm. burn liq. waste</v>
      </c>
      <c r="AI934" s="224"/>
      <c r="AJ934" s="16" t="str">
        <f t="shared" si="496"/>
        <v>BR1020</v>
      </c>
      <c r="AK934" s="16" t="str">
        <f t="shared" si="499"/>
        <v>P23</v>
      </c>
      <c r="AL934" s="16" t="str">
        <f t="shared" si="516"/>
        <v>BR</v>
      </c>
      <c r="AM934" s="16" t="str">
        <f t="shared" si="500"/>
        <v>1020</v>
      </c>
      <c r="AO934" s="16" t="str">
        <f t="shared" si="501"/>
        <v>_</v>
      </c>
      <c r="AP934" s="16">
        <f t="shared" si="502"/>
        <v>10</v>
      </c>
      <c r="AQ934" s="16" t="str">
        <f t="shared" si="509"/>
        <v>HS-3</v>
      </c>
      <c r="AR934" s="16" t="str">
        <f t="shared" si="503"/>
        <v>P23BR1020_HS-3</v>
      </c>
      <c r="AS934" s="16" t="str">
        <f t="shared" si="504"/>
        <v>ok</v>
      </c>
      <c r="AW934" s="16" t="str">
        <f t="shared" si="512"/>
        <v/>
      </c>
      <c r="AX934" s="16" t="str">
        <f t="shared" si="513"/>
        <v/>
      </c>
      <c r="AY934" s="16">
        <f t="shared" si="505"/>
        <v>0</v>
      </c>
    </row>
    <row r="935" spans="1:51" ht="15" customHeight="1" x14ac:dyDescent="0.2">
      <c r="A935" s="16" t="str">
        <f t="shared" si="517"/>
        <v>ID-S01AP1020-00081</v>
      </c>
      <c r="B935" s="17">
        <v>81</v>
      </c>
      <c r="C935" s="17"/>
      <c r="D935" s="18" t="s">
        <v>2012</v>
      </c>
      <c r="E935" s="19" t="s">
        <v>2013</v>
      </c>
      <c r="F935" s="60" t="s">
        <v>27</v>
      </c>
      <c r="G935" s="61" t="str">
        <f t="shared" si="518"/>
        <v/>
      </c>
      <c r="H935" s="22" t="s">
        <v>1843</v>
      </c>
      <c r="I935" s="22"/>
      <c r="J935" s="22" t="s">
        <v>1844</v>
      </c>
      <c r="K935" s="22"/>
      <c r="L935" s="22" t="s">
        <v>1845</v>
      </c>
      <c r="M935" s="62"/>
      <c r="N935" s="24"/>
      <c r="O935" s="63" t="s">
        <v>2000</v>
      </c>
      <c r="P935" s="63"/>
      <c r="Q935" s="25" t="s">
        <v>54</v>
      </c>
      <c r="R935" s="26" t="s">
        <v>55</v>
      </c>
      <c r="S935" s="26" t="s">
        <v>44</v>
      </c>
      <c r="T935" s="26" t="s">
        <v>45</v>
      </c>
      <c r="U935" s="26" t="s">
        <v>2014</v>
      </c>
      <c r="V935" s="34">
        <v>0</v>
      </c>
      <c r="W935" s="64"/>
      <c r="X935" s="22">
        <v>11</v>
      </c>
      <c r="Y935" s="152"/>
      <c r="Z935" s="159" t="s">
        <v>2816</v>
      </c>
      <c r="AA935" s="155">
        <f t="shared" si="520"/>
        <v>22</v>
      </c>
      <c r="AB935" s="83">
        <f t="shared" si="507"/>
        <v>30</v>
      </c>
      <c r="AC935" s="122" t="str">
        <f>VLOOKUP(Z935,'module list'!A:B,2,0)</f>
        <v>DO</v>
      </c>
      <c r="AD935" s="32"/>
      <c r="AF935" s="33" t="s">
        <v>34</v>
      </c>
      <c r="AG935" s="16" t="str">
        <f t="shared" si="498"/>
        <v>11.1.1</v>
      </c>
      <c r="AH935" s="222" t="str">
        <f t="shared" si="497"/>
        <v>BR1020 - burner vent. run</v>
      </c>
      <c r="AI935" s="224"/>
      <c r="AJ935" s="16" t="str">
        <f t="shared" si="496"/>
        <v>BR1020</v>
      </c>
      <c r="AK935" s="16" t="str">
        <f t="shared" si="499"/>
        <v>P23</v>
      </c>
      <c r="AL935" s="16" t="str">
        <f t="shared" si="516"/>
        <v>BR</v>
      </c>
      <c r="AM935" s="16" t="str">
        <f t="shared" si="500"/>
        <v>1020</v>
      </c>
      <c r="AO935" s="16" t="str">
        <f t="shared" si="501"/>
        <v>_</v>
      </c>
      <c r="AP935" s="16">
        <f t="shared" si="502"/>
        <v>10</v>
      </c>
      <c r="AQ935" s="16" t="str">
        <f t="shared" si="509"/>
        <v>YL</v>
      </c>
      <c r="AR935" s="16" t="str">
        <f t="shared" si="503"/>
        <v>P23BR1020_YL</v>
      </c>
      <c r="AS935" s="16" t="str">
        <f t="shared" si="504"/>
        <v>ok</v>
      </c>
      <c r="AW935" s="16" t="str">
        <f t="shared" si="512"/>
        <v/>
      </c>
      <c r="AX935" s="16" t="str">
        <f t="shared" si="513"/>
        <v/>
      </c>
      <c r="AY935" s="16">
        <f t="shared" si="505"/>
        <v>0</v>
      </c>
    </row>
    <row r="936" spans="1:51" ht="15" customHeight="1" x14ac:dyDescent="0.2">
      <c r="A936" s="16" t="str">
        <f t="shared" si="517"/>
        <v>ID-S01AP1020-00082</v>
      </c>
      <c r="B936" s="17">
        <v>82</v>
      </c>
      <c r="C936" s="17"/>
      <c r="D936" s="18" t="s">
        <v>2015</v>
      </c>
      <c r="E936" s="19" t="s">
        <v>2016</v>
      </c>
      <c r="F936" s="60" t="s">
        <v>27</v>
      </c>
      <c r="G936" s="61" t="str">
        <f t="shared" si="518"/>
        <v/>
      </c>
      <c r="H936" s="22" t="s">
        <v>1843</v>
      </c>
      <c r="I936" s="22"/>
      <c r="J936" s="22" t="s">
        <v>1844</v>
      </c>
      <c r="K936" s="22"/>
      <c r="L936" s="22" t="s">
        <v>1845</v>
      </c>
      <c r="M936" s="62"/>
      <c r="N936" s="24"/>
      <c r="O936" s="63" t="s">
        <v>2000</v>
      </c>
      <c r="P936" s="63"/>
      <c r="Q936" s="25" t="s">
        <v>42</v>
      </c>
      <c r="R936" s="26" t="s">
        <v>43</v>
      </c>
      <c r="S936" s="26" t="s">
        <v>44</v>
      </c>
      <c r="T936" s="26" t="s">
        <v>56</v>
      </c>
      <c r="U936" s="26" t="s">
        <v>2017</v>
      </c>
      <c r="V936" s="34">
        <v>0</v>
      </c>
      <c r="W936" s="64"/>
      <c r="X936" s="22">
        <v>11</v>
      </c>
      <c r="Y936" s="152"/>
      <c r="Z936" s="159" t="s">
        <v>2815</v>
      </c>
      <c r="AA936" s="155">
        <f t="shared" si="520"/>
        <v>25</v>
      </c>
      <c r="AB936" s="83">
        <f t="shared" si="507"/>
        <v>32</v>
      </c>
      <c r="AC936" s="122" t="str">
        <f>VLOOKUP(Z936,'module list'!A:B,2,0)</f>
        <v>DI</v>
      </c>
      <c r="AD936" s="32"/>
      <c r="AF936" s="33" t="s">
        <v>34</v>
      </c>
      <c r="AG936" s="16" t="str">
        <f t="shared" si="498"/>
        <v>11.1.1</v>
      </c>
      <c r="AH936" s="222" t="str">
        <f t="shared" si="497"/>
        <v>BR1020 - burner in rem</v>
      </c>
      <c r="AI936" s="224"/>
      <c r="AJ936" s="16" t="str">
        <f t="shared" si="496"/>
        <v>BR1020</v>
      </c>
      <c r="AK936" s="16" t="str">
        <f t="shared" si="499"/>
        <v>P23</v>
      </c>
      <c r="AL936" s="16" t="str">
        <f t="shared" si="516"/>
        <v>BR</v>
      </c>
      <c r="AM936" s="16" t="str">
        <f t="shared" si="500"/>
        <v>1020</v>
      </c>
      <c r="AO936" s="16" t="str">
        <f t="shared" si="501"/>
        <v>_</v>
      </c>
      <c r="AP936" s="16">
        <f t="shared" si="502"/>
        <v>10</v>
      </c>
      <c r="AQ936" s="16" t="str">
        <f t="shared" si="509"/>
        <v>YLRE</v>
      </c>
      <c r="AR936" s="16" t="str">
        <f t="shared" si="503"/>
        <v>P23BR1020_YLRE</v>
      </c>
      <c r="AS936" s="16" t="str">
        <f t="shared" si="504"/>
        <v>ok</v>
      </c>
      <c r="AW936" s="16" t="str">
        <f t="shared" si="512"/>
        <v/>
      </c>
      <c r="AX936" s="16" t="str">
        <f t="shared" si="513"/>
        <v/>
      </c>
      <c r="AY936" s="16">
        <f t="shared" si="505"/>
        <v>0</v>
      </c>
    </row>
    <row r="937" spans="1:51" ht="15" customHeight="1" x14ac:dyDescent="0.2">
      <c r="A937" s="16" t="str">
        <f t="shared" si="517"/>
        <v>ID-S01AP1020-00083</v>
      </c>
      <c r="B937" s="17">
        <v>83</v>
      </c>
      <c r="C937" s="17"/>
      <c r="D937" s="18" t="s">
        <v>2018</v>
      </c>
      <c r="E937" s="19" t="s">
        <v>2019</v>
      </c>
      <c r="F937" s="60" t="s">
        <v>27</v>
      </c>
      <c r="G937" s="61" t="str">
        <f t="shared" si="518"/>
        <v/>
      </c>
      <c r="H937" s="22" t="s">
        <v>1843</v>
      </c>
      <c r="I937" s="22"/>
      <c r="J937" s="22" t="s">
        <v>1844</v>
      </c>
      <c r="K937" s="22"/>
      <c r="L937" s="22" t="s">
        <v>1845</v>
      </c>
      <c r="M937" s="62"/>
      <c r="N937" s="24"/>
      <c r="O937" s="63" t="s">
        <v>2000</v>
      </c>
      <c r="P937" s="63"/>
      <c r="Q937" s="25" t="s">
        <v>42</v>
      </c>
      <c r="R937" s="26" t="s">
        <v>43</v>
      </c>
      <c r="S937" s="26" t="s">
        <v>44</v>
      </c>
      <c r="T937" s="26" t="s">
        <v>56</v>
      </c>
      <c r="U937" s="26" t="s">
        <v>2014</v>
      </c>
      <c r="V937" s="34">
        <v>0</v>
      </c>
      <c r="W937" s="64"/>
      <c r="X937" s="22">
        <v>11</v>
      </c>
      <c r="Y937" s="152"/>
      <c r="Z937" s="159" t="s">
        <v>2815</v>
      </c>
      <c r="AA937" s="155">
        <f t="shared" si="520"/>
        <v>26</v>
      </c>
      <c r="AB937" s="83">
        <f t="shared" si="507"/>
        <v>32</v>
      </c>
      <c r="AC937" s="122" t="str">
        <f>VLOOKUP(Z937,'module list'!A:B,2,0)</f>
        <v>DI</v>
      </c>
      <c r="AD937" s="32"/>
      <c r="AF937" s="33" t="s">
        <v>34</v>
      </c>
      <c r="AG937" s="16" t="str">
        <f t="shared" si="498"/>
        <v>11.1.1</v>
      </c>
      <c r="AH937" s="222" t="str">
        <f t="shared" si="497"/>
        <v>BR1020 - burner ON</v>
      </c>
      <c r="AI937" s="224"/>
      <c r="AJ937" s="16" t="str">
        <f t="shared" si="496"/>
        <v>BR1020</v>
      </c>
      <c r="AK937" s="16" t="str">
        <f t="shared" si="499"/>
        <v>P23</v>
      </c>
      <c r="AL937" s="16" t="str">
        <f t="shared" si="516"/>
        <v>BR</v>
      </c>
      <c r="AM937" s="16" t="str">
        <f t="shared" si="500"/>
        <v>1020</v>
      </c>
      <c r="AO937" s="16" t="str">
        <f t="shared" si="501"/>
        <v>_</v>
      </c>
      <c r="AP937" s="16">
        <f t="shared" si="502"/>
        <v>10</v>
      </c>
      <c r="AQ937" s="16" t="str">
        <f t="shared" si="509"/>
        <v>YLH</v>
      </c>
      <c r="AR937" s="16" t="str">
        <f t="shared" si="503"/>
        <v>P23BR1020_YLH</v>
      </c>
      <c r="AS937" s="16" t="str">
        <f t="shared" si="504"/>
        <v>ok</v>
      </c>
      <c r="AW937" s="16" t="str">
        <f t="shared" si="512"/>
        <v/>
      </c>
      <c r="AX937" s="16" t="str">
        <f t="shared" si="513"/>
        <v/>
      </c>
      <c r="AY937" s="16">
        <f t="shared" si="505"/>
        <v>0</v>
      </c>
    </row>
    <row r="938" spans="1:51" ht="15" customHeight="1" x14ac:dyDescent="0.2">
      <c r="A938" s="16" t="str">
        <f t="shared" si="517"/>
        <v>ID-S01AP1020-00084</v>
      </c>
      <c r="B938" s="17">
        <v>84</v>
      </c>
      <c r="C938" s="17" t="s">
        <v>2001</v>
      </c>
      <c r="D938" s="18" t="s">
        <v>2778</v>
      </c>
      <c r="E938" s="19" t="s">
        <v>2020</v>
      </c>
      <c r="F938" s="60" t="s">
        <v>27</v>
      </c>
      <c r="G938" s="61" t="str">
        <f t="shared" si="518"/>
        <v/>
      </c>
      <c r="H938" s="22" t="s">
        <v>1843</v>
      </c>
      <c r="I938" s="22"/>
      <c r="J938" s="22" t="s">
        <v>1844</v>
      </c>
      <c r="K938" s="22"/>
      <c r="L938" s="22" t="s">
        <v>1845</v>
      </c>
      <c r="M938" s="62"/>
      <c r="N938" s="24"/>
      <c r="O938" s="63" t="s">
        <v>2000</v>
      </c>
      <c r="P938" s="63"/>
      <c r="Q938" s="25" t="s">
        <v>42</v>
      </c>
      <c r="R938" s="26" t="s">
        <v>43</v>
      </c>
      <c r="S938" s="26" t="s">
        <v>51</v>
      </c>
      <c r="T938" s="26" t="s">
        <v>56</v>
      </c>
      <c r="U938" s="26" t="s">
        <v>46</v>
      </c>
      <c r="V938" s="34">
        <v>0</v>
      </c>
      <c r="W938" s="64"/>
      <c r="X938" s="22">
        <v>11</v>
      </c>
      <c r="Y938" s="152"/>
      <c r="Z938" s="159" t="s">
        <v>2815</v>
      </c>
      <c r="AA938" s="155">
        <f t="shared" si="520"/>
        <v>27</v>
      </c>
      <c r="AB938" s="83">
        <f t="shared" si="507"/>
        <v>32</v>
      </c>
      <c r="AC938" s="122" t="str">
        <f>VLOOKUP(Z938,'module list'!A:B,2,0)</f>
        <v>DI</v>
      </c>
      <c r="AD938" s="32"/>
      <c r="AF938" s="33" t="s">
        <v>34</v>
      </c>
      <c r="AG938" s="16" t="str">
        <f t="shared" si="498"/>
        <v>11.1.1</v>
      </c>
      <c r="AH938" s="222" t="str">
        <f t="shared" si="497"/>
        <v>BR1020 - common warning</v>
      </c>
      <c r="AI938" s="224"/>
      <c r="AJ938" s="16" t="str">
        <f t="shared" si="496"/>
        <v>BR1020</v>
      </c>
      <c r="AK938" s="16" t="str">
        <f t="shared" si="499"/>
        <v>P23</v>
      </c>
      <c r="AL938" s="16" t="str">
        <f t="shared" si="516"/>
        <v>BR</v>
      </c>
      <c r="AM938" s="16" t="str">
        <f t="shared" si="500"/>
        <v>1020</v>
      </c>
      <c r="AO938" s="16" t="str">
        <f t="shared" si="501"/>
        <v>_</v>
      </c>
      <c r="AP938" s="16">
        <f t="shared" si="502"/>
        <v>10</v>
      </c>
      <c r="AQ938" s="16" t="str">
        <f t="shared" si="509"/>
        <v>YSA-2</v>
      </c>
      <c r="AR938" s="16" t="str">
        <f t="shared" si="503"/>
        <v>P23BR1020_YSA-2</v>
      </c>
      <c r="AS938" s="16" t="str">
        <f t="shared" si="504"/>
        <v>ok</v>
      </c>
      <c r="AW938" s="16" t="str">
        <f t="shared" si="512"/>
        <v/>
      </c>
      <c r="AX938" s="16" t="str">
        <f t="shared" si="513"/>
        <v/>
      </c>
      <c r="AY938" s="16">
        <f t="shared" si="505"/>
        <v>0</v>
      </c>
    </row>
    <row r="939" spans="1:51" ht="15" customHeight="1" x14ac:dyDescent="0.2">
      <c r="A939" s="16" t="str">
        <f t="shared" si="517"/>
        <v>ID-S01AP1020-00085</v>
      </c>
      <c r="B939" s="17">
        <v>85</v>
      </c>
      <c r="C939" s="17"/>
      <c r="D939" s="18" t="s">
        <v>2021</v>
      </c>
      <c r="E939" s="19" t="s">
        <v>2022</v>
      </c>
      <c r="F939" s="60" t="s">
        <v>27</v>
      </c>
      <c r="G939" s="61" t="str">
        <f t="shared" si="518"/>
        <v/>
      </c>
      <c r="H939" s="22" t="s">
        <v>1843</v>
      </c>
      <c r="I939" s="22"/>
      <c r="J939" s="22" t="s">
        <v>1844</v>
      </c>
      <c r="K939" s="22"/>
      <c r="L939" s="22" t="s">
        <v>1845</v>
      </c>
      <c r="M939" s="62"/>
      <c r="N939" s="24"/>
      <c r="O939" s="63" t="s">
        <v>2000</v>
      </c>
      <c r="P939" s="71"/>
      <c r="Q939" s="25" t="s">
        <v>42</v>
      </c>
      <c r="R939" s="26" t="s">
        <v>43</v>
      </c>
      <c r="S939" s="26" t="s">
        <v>51</v>
      </c>
      <c r="T939" s="26" t="s">
        <v>56</v>
      </c>
      <c r="U939" s="26" t="s">
        <v>46</v>
      </c>
      <c r="V939" s="34">
        <v>0</v>
      </c>
      <c r="W939" s="64"/>
      <c r="X939" s="22">
        <v>11</v>
      </c>
      <c r="Y939" s="152"/>
      <c r="Z939" s="159" t="s">
        <v>2815</v>
      </c>
      <c r="AA939" s="155">
        <f t="shared" si="520"/>
        <v>28</v>
      </c>
      <c r="AB939" s="83">
        <f t="shared" si="507"/>
        <v>32</v>
      </c>
      <c r="AC939" s="122" t="str">
        <f>VLOOKUP(Z939,'module list'!A:B,2,0)</f>
        <v>DI</v>
      </c>
      <c r="AD939" s="32"/>
      <c r="AF939" s="33" t="s">
        <v>34</v>
      </c>
      <c r="AG939" s="16" t="str">
        <f t="shared" si="498"/>
        <v>11.1.1</v>
      </c>
      <c r="AH939" s="222" t="str">
        <f t="shared" si="497"/>
        <v>BR1020 - commnon trips</v>
      </c>
      <c r="AI939" s="224"/>
      <c r="AJ939" s="16" t="str">
        <f t="shared" si="496"/>
        <v>BR1020</v>
      </c>
      <c r="AK939" s="16" t="str">
        <f t="shared" si="499"/>
        <v>P23</v>
      </c>
      <c r="AL939" s="16" t="str">
        <f t="shared" si="516"/>
        <v>BR</v>
      </c>
      <c r="AM939" s="16" t="str">
        <f t="shared" si="500"/>
        <v>1020</v>
      </c>
      <c r="AO939" s="16" t="str">
        <f t="shared" si="501"/>
        <v>_</v>
      </c>
      <c r="AP939" s="16">
        <f t="shared" si="502"/>
        <v>10</v>
      </c>
      <c r="AQ939" s="16" t="str">
        <f t="shared" si="509"/>
        <v>YST</v>
      </c>
      <c r="AR939" s="16" t="str">
        <f t="shared" si="503"/>
        <v>P23BR1020_YST</v>
      </c>
      <c r="AS939" s="16" t="str">
        <f t="shared" si="504"/>
        <v>ok</v>
      </c>
      <c r="AW939" s="16" t="str">
        <f t="shared" si="512"/>
        <v/>
      </c>
      <c r="AX939" s="16" t="str">
        <f t="shared" si="513"/>
        <v/>
      </c>
      <c r="AY939" s="16">
        <f t="shared" si="505"/>
        <v>0</v>
      </c>
    </row>
    <row r="940" spans="1:51" ht="15" customHeight="1" x14ac:dyDescent="0.2">
      <c r="A940" s="16" t="str">
        <f t="shared" si="517"/>
        <v>ID-S01AP1020-00086</v>
      </c>
      <c r="B940" s="17">
        <v>86</v>
      </c>
      <c r="C940" s="17"/>
      <c r="D940" s="18" t="s">
        <v>2023</v>
      </c>
      <c r="E940" s="19" t="s">
        <v>2024</v>
      </c>
      <c r="F940" s="60" t="s">
        <v>27</v>
      </c>
      <c r="G940" s="61" t="str">
        <f t="shared" si="518"/>
        <v/>
      </c>
      <c r="H940" s="22" t="s">
        <v>1843</v>
      </c>
      <c r="I940" s="22"/>
      <c r="J940" s="22" t="s">
        <v>1844</v>
      </c>
      <c r="K940" s="22"/>
      <c r="L940" s="22" t="s">
        <v>1845</v>
      </c>
      <c r="M940" s="62"/>
      <c r="N940" s="24"/>
      <c r="O940" s="63" t="s">
        <v>2000</v>
      </c>
      <c r="P940" s="63"/>
      <c r="Q940" s="25" t="s">
        <v>42</v>
      </c>
      <c r="R940" s="26" t="s">
        <v>43</v>
      </c>
      <c r="S940" s="26" t="s">
        <v>51</v>
      </c>
      <c r="T940" s="26" t="s">
        <v>56</v>
      </c>
      <c r="U940" s="26" t="s">
        <v>2025</v>
      </c>
      <c r="V940" s="34">
        <v>0</v>
      </c>
      <c r="W940" s="64"/>
      <c r="X940" s="22">
        <v>11</v>
      </c>
      <c r="Y940" s="152"/>
      <c r="Z940" s="159" t="s">
        <v>2815</v>
      </c>
      <c r="AA940" s="155">
        <f t="shared" si="520"/>
        <v>29</v>
      </c>
      <c r="AB940" s="83">
        <f t="shared" si="507"/>
        <v>32</v>
      </c>
      <c r="AC940" s="122" t="str">
        <f>VLOOKUP(Z940,'module list'!A:B,2,0)</f>
        <v>DI</v>
      </c>
      <c r="AD940" s="32"/>
      <c r="AF940" s="33" t="s">
        <v>34</v>
      </c>
      <c r="AG940" s="16" t="str">
        <f t="shared" si="498"/>
        <v>11.1.1</v>
      </c>
      <c r="AH940" s="222" t="str">
        <f t="shared" si="497"/>
        <v>BR1020 - emergency pressed</v>
      </c>
      <c r="AI940" s="224"/>
      <c r="AJ940" s="16" t="str">
        <f t="shared" si="496"/>
        <v>BR1020</v>
      </c>
      <c r="AK940" s="16" t="str">
        <f t="shared" si="499"/>
        <v>P23</v>
      </c>
      <c r="AL940" s="16" t="str">
        <f t="shared" si="516"/>
        <v>BR</v>
      </c>
      <c r="AM940" s="16" t="str">
        <f t="shared" si="500"/>
        <v>1020</v>
      </c>
      <c r="AO940" s="16" t="str">
        <f t="shared" si="501"/>
        <v>_</v>
      </c>
      <c r="AP940" s="16">
        <f t="shared" si="502"/>
        <v>10</v>
      </c>
      <c r="AQ940" s="16" t="str">
        <f t="shared" si="509"/>
        <v>YSE</v>
      </c>
      <c r="AR940" s="16" t="str">
        <f t="shared" si="503"/>
        <v>P23BR1020_YSE</v>
      </c>
      <c r="AS940" s="16" t="str">
        <f t="shared" si="504"/>
        <v>ok</v>
      </c>
      <c r="AW940" s="16" t="str">
        <f t="shared" si="512"/>
        <v/>
      </c>
      <c r="AX940" s="16" t="str">
        <f t="shared" si="513"/>
        <v/>
      </c>
      <c r="AY940" s="16">
        <f t="shared" si="505"/>
        <v>0</v>
      </c>
    </row>
    <row r="941" spans="1:51" ht="15" customHeight="1" x14ac:dyDescent="0.2">
      <c r="A941" s="16" t="str">
        <f t="shared" si="517"/>
        <v>ID-S01AP1020-00087</v>
      </c>
      <c r="B941" s="17">
        <v>87</v>
      </c>
      <c r="C941" s="17"/>
      <c r="D941" s="18" t="s">
        <v>2026</v>
      </c>
      <c r="E941" s="19" t="s">
        <v>2027</v>
      </c>
      <c r="F941" s="60" t="s">
        <v>27</v>
      </c>
      <c r="G941" s="61" t="str">
        <f t="shared" si="518"/>
        <v/>
      </c>
      <c r="H941" s="22" t="s">
        <v>1843</v>
      </c>
      <c r="I941" s="22"/>
      <c r="J941" s="22" t="s">
        <v>1844</v>
      </c>
      <c r="K941" s="22"/>
      <c r="L941" s="22" t="s">
        <v>1845</v>
      </c>
      <c r="M941" s="62"/>
      <c r="N941" s="24"/>
      <c r="O941" s="63" t="s">
        <v>2000</v>
      </c>
      <c r="P941" s="63"/>
      <c r="Q941" s="25" t="s">
        <v>168</v>
      </c>
      <c r="R941" s="26" t="s">
        <v>169</v>
      </c>
      <c r="S941" s="26">
        <v>0</v>
      </c>
      <c r="T941" s="26" t="s">
        <v>170</v>
      </c>
      <c r="U941" s="26" t="s">
        <v>2028</v>
      </c>
      <c r="V941" s="34" t="s">
        <v>171</v>
      </c>
      <c r="W941" s="64"/>
      <c r="X941" s="22">
        <v>11</v>
      </c>
      <c r="Y941" s="152"/>
      <c r="Z941" s="139" t="s">
        <v>2820</v>
      </c>
      <c r="AA941" s="155">
        <f t="shared" si="520"/>
        <v>5</v>
      </c>
      <c r="AB941" s="83">
        <f t="shared" si="507"/>
        <v>8</v>
      </c>
      <c r="AC941" s="122" t="str">
        <f>VLOOKUP(Z941,'module list'!A:B,2,0)</f>
        <v>AO</v>
      </c>
      <c r="AD941" s="32"/>
      <c r="AF941" s="33" t="s">
        <v>34</v>
      </c>
      <c r="AG941" s="16" t="str">
        <f t="shared" si="498"/>
        <v>11.1.1</v>
      </c>
      <c r="AH941" s="222" t="str">
        <f t="shared" si="497"/>
        <v>BR1020 - load req.</v>
      </c>
      <c r="AI941" s="224"/>
      <c r="AJ941" s="16" t="str">
        <f t="shared" si="496"/>
        <v>BR1020</v>
      </c>
      <c r="AK941" s="16" t="str">
        <f t="shared" si="499"/>
        <v>P23</v>
      </c>
      <c r="AL941" s="16" t="str">
        <f t="shared" si="516"/>
        <v>BR</v>
      </c>
      <c r="AM941" s="16" t="str">
        <f t="shared" si="500"/>
        <v>1020</v>
      </c>
      <c r="AO941" s="16" t="str">
        <f t="shared" si="501"/>
        <v>_</v>
      </c>
      <c r="AP941" s="16">
        <f t="shared" si="502"/>
        <v>10</v>
      </c>
      <c r="AQ941" s="16" t="str">
        <f t="shared" si="509"/>
        <v>JY</v>
      </c>
      <c r="AR941" s="16" t="str">
        <f t="shared" si="503"/>
        <v>P23BR1020_JY</v>
      </c>
      <c r="AS941" s="16" t="str">
        <f t="shared" si="504"/>
        <v>ok</v>
      </c>
      <c r="AW941" s="16">
        <f t="shared" si="512"/>
        <v>0</v>
      </c>
      <c r="AX941" s="16" t="str">
        <f t="shared" si="513"/>
        <v/>
      </c>
      <c r="AY941" s="16" t="str">
        <f t="shared" si="505"/>
        <v>%</v>
      </c>
    </row>
    <row r="942" spans="1:51" ht="15" customHeight="1" x14ac:dyDescent="0.2">
      <c r="A942" s="16" t="str">
        <f t="shared" si="517"/>
        <v>ID-S01AP1020-00088</v>
      </c>
      <c r="B942" s="17">
        <v>88</v>
      </c>
      <c r="C942" s="17" t="s">
        <v>2029</v>
      </c>
      <c r="D942" s="18" t="s">
        <v>2779</v>
      </c>
      <c r="E942" s="19" t="s">
        <v>2030</v>
      </c>
      <c r="F942" s="60" t="s">
        <v>27</v>
      </c>
      <c r="G942" s="61" t="str">
        <f t="shared" si="518"/>
        <v/>
      </c>
      <c r="H942" s="22" t="s">
        <v>1843</v>
      </c>
      <c r="I942" s="22"/>
      <c r="J942" s="22" t="s">
        <v>1844</v>
      </c>
      <c r="K942" s="22"/>
      <c r="L942" s="22" t="s">
        <v>1845</v>
      </c>
      <c r="M942" s="62"/>
      <c r="N942" s="24"/>
      <c r="O942" s="63" t="s">
        <v>2000</v>
      </c>
      <c r="P942" s="63"/>
      <c r="Q942" s="25" t="s">
        <v>168</v>
      </c>
      <c r="R942" s="26" t="s">
        <v>169</v>
      </c>
      <c r="S942" s="26">
        <v>0</v>
      </c>
      <c r="T942" s="26" t="s">
        <v>170</v>
      </c>
      <c r="U942" s="26" t="s">
        <v>2031</v>
      </c>
      <c r="V942" s="34" t="s">
        <v>2032</v>
      </c>
      <c r="W942" s="64"/>
      <c r="X942" s="22">
        <v>11</v>
      </c>
      <c r="Y942" s="152"/>
      <c r="Z942" s="139" t="s">
        <v>2820</v>
      </c>
      <c r="AA942" s="155">
        <f t="shared" si="520"/>
        <v>6</v>
      </c>
      <c r="AB942" s="83">
        <f t="shared" si="507"/>
        <v>8</v>
      </c>
      <c r="AC942" s="122" t="str">
        <f>VLOOKUP(Z942,'module list'!A:B,2,0)</f>
        <v>AO</v>
      </c>
      <c r="AD942" s="32"/>
      <c r="AF942" s="33" t="s">
        <v>34</v>
      </c>
      <c r="AG942" s="16" t="str">
        <f t="shared" si="498"/>
        <v>11.1.1</v>
      </c>
      <c r="AH942" s="222" t="str">
        <f t="shared" si="497"/>
        <v>BR1020 - liq. LH flow req.</v>
      </c>
      <c r="AI942" s="224"/>
      <c r="AJ942" s="16" t="str">
        <f t="shared" si="496"/>
        <v>BR1020</v>
      </c>
      <c r="AK942" s="16" t="str">
        <f t="shared" si="499"/>
        <v>P23</v>
      </c>
      <c r="AL942" s="16" t="str">
        <f t="shared" si="516"/>
        <v>BR</v>
      </c>
      <c r="AM942" s="16" t="str">
        <f t="shared" si="500"/>
        <v>1020</v>
      </c>
      <c r="AO942" s="16" t="str">
        <f t="shared" si="501"/>
        <v>_</v>
      </c>
      <c r="AP942" s="16">
        <f t="shared" si="502"/>
        <v>10</v>
      </c>
      <c r="AQ942" s="16" t="str">
        <f t="shared" si="509"/>
        <v>FY-1</v>
      </c>
      <c r="AR942" s="16" t="str">
        <f t="shared" si="503"/>
        <v>P23BR1020_FY-1</v>
      </c>
      <c r="AS942" s="16" t="str">
        <f t="shared" si="504"/>
        <v>ok</v>
      </c>
      <c r="AW942" s="16">
        <f t="shared" si="512"/>
        <v>0</v>
      </c>
      <c r="AX942" s="16" t="str">
        <f t="shared" si="513"/>
        <v/>
      </c>
      <c r="AY942" s="16" t="str">
        <f t="shared" si="505"/>
        <v>kg/h</v>
      </c>
    </row>
    <row r="943" spans="1:51" ht="15" customHeight="1" x14ac:dyDescent="0.2">
      <c r="A943" s="16" t="str">
        <f t="shared" si="517"/>
        <v>ID-S01AP1020-00089</v>
      </c>
      <c r="B943" s="17">
        <v>89</v>
      </c>
      <c r="C943" s="17" t="s">
        <v>2029</v>
      </c>
      <c r="D943" s="18" t="s">
        <v>2780</v>
      </c>
      <c r="E943" s="19" t="s">
        <v>2033</v>
      </c>
      <c r="F943" s="60">
        <v>57</v>
      </c>
      <c r="G943" s="61" t="str">
        <f t="shared" si="518"/>
        <v/>
      </c>
      <c r="H943" s="22" t="s">
        <v>1843</v>
      </c>
      <c r="I943" s="22"/>
      <c r="J943" s="22" t="s">
        <v>1844</v>
      </c>
      <c r="K943" s="22"/>
      <c r="L943" s="22" t="s">
        <v>1845</v>
      </c>
      <c r="M943" s="62"/>
      <c r="N943" s="24"/>
      <c r="O943" s="63" t="s">
        <v>2000</v>
      </c>
      <c r="P943" s="63"/>
      <c r="Q943" s="25" t="s">
        <v>168</v>
      </c>
      <c r="R943" s="26" t="s">
        <v>169</v>
      </c>
      <c r="S943" s="26">
        <v>0</v>
      </c>
      <c r="T943" s="26" t="s">
        <v>170</v>
      </c>
      <c r="U943" s="26" t="s">
        <v>2034</v>
      </c>
      <c r="V943" s="34" t="s">
        <v>2032</v>
      </c>
      <c r="W943" s="64"/>
      <c r="X943" s="22">
        <v>11</v>
      </c>
      <c r="Y943" s="152"/>
      <c r="Z943" s="139" t="s">
        <v>2820</v>
      </c>
      <c r="AA943" s="155">
        <f t="shared" si="520"/>
        <v>7</v>
      </c>
      <c r="AB943" s="83">
        <f t="shared" si="507"/>
        <v>8</v>
      </c>
      <c r="AC943" s="122" t="str">
        <f>VLOOKUP(Z943,'module list'!A:B,2,0)</f>
        <v>AO</v>
      </c>
      <c r="AD943" s="32"/>
      <c r="AF943" s="33" t="s">
        <v>34</v>
      </c>
      <c r="AG943" s="16" t="str">
        <f t="shared" si="498"/>
        <v>11.1.1</v>
      </c>
      <c r="AH943" s="222" t="str">
        <f t="shared" si="497"/>
        <v>BR1020 - visc. liq. flow req.</v>
      </c>
      <c r="AI943" s="224"/>
      <c r="AJ943" s="16" t="str">
        <f t="shared" si="496"/>
        <v>BR1020</v>
      </c>
      <c r="AK943" s="16" t="str">
        <f t="shared" si="499"/>
        <v>P23</v>
      </c>
      <c r="AL943" s="16" t="str">
        <f t="shared" si="516"/>
        <v>BR</v>
      </c>
      <c r="AM943" s="16" t="str">
        <f t="shared" si="500"/>
        <v>1020</v>
      </c>
      <c r="AO943" s="16" t="str">
        <f t="shared" si="501"/>
        <v>_</v>
      </c>
      <c r="AP943" s="16">
        <f t="shared" si="502"/>
        <v>10</v>
      </c>
      <c r="AQ943" s="16" t="str">
        <f t="shared" si="509"/>
        <v>FY-2</v>
      </c>
      <c r="AR943" s="16" t="str">
        <f t="shared" si="503"/>
        <v>P23BR1020_FY-2</v>
      </c>
      <c r="AS943" s="16" t="str">
        <f t="shared" si="504"/>
        <v>ok</v>
      </c>
      <c r="AW943" s="16">
        <f t="shared" si="512"/>
        <v>0</v>
      </c>
      <c r="AX943" s="16" t="str">
        <f t="shared" si="513"/>
        <v/>
      </c>
      <c r="AY943" s="16" t="str">
        <f t="shared" si="505"/>
        <v>kg/h</v>
      </c>
    </row>
    <row r="944" spans="1:51" ht="15" customHeight="1" x14ac:dyDescent="0.2">
      <c r="A944" s="16" t="str">
        <f t="shared" si="517"/>
        <v>ID-S01AP1020-00090</v>
      </c>
      <c r="B944" s="17">
        <v>90</v>
      </c>
      <c r="C944" s="17" t="s">
        <v>2035</v>
      </c>
      <c r="D944" s="18" t="s">
        <v>2781</v>
      </c>
      <c r="E944" s="19" t="s">
        <v>2036</v>
      </c>
      <c r="F944" s="60" t="s">
        <v>27</v>
      </c>
      <c r="G944" s="61" t="str">
        <f t="shared" si="518"/>
        <v/>
      </c>
      <c r="H944" s="22" t="s">
        <v>1843</v>
      </c>
      <c r="I944" s="22"/>
      <c r="J944" s="22" t="s">
        <v>1844</v>
      </c>
      <c r="K944" s="22"/>
      <c r="L944" s="22" t="s">
        <v>1845</v>
      </c>
      <c r="M944" s="62"/>
      <c r="N944" s="24"/>
      <c r="O944" s="63" t="s">
        <v>2000</v>
      </c>
      <c r="P944" s="63"/>
      <c r="Q944" s="25" t="s">
        <v>32</v>
      </c>
      <c r="R944" s="26" t="s">
        <v>169</v>
      </c>
      <c r="S944" s="26">
        <v>0</v>
      </c>
      <c r="T944" s="26" t="s">
        <v>170</v>
      </c>
      <c r="U944" s="26" t="s">
        <v>2028</v>
      </c>
      <c r="V944" s="34" t="s">
        <v>171</v>
      </c>
      <c r="W944" s="64"/>
      <c r="X944" s="22">
        <v>11</v>
      </c>
      <c r="Y944" s="152"/>
      <c r="Z944" s="139" t="s">
        <v>2819</v>
      </c>
      <c r="AA944" s="155">
        <f t="shared" si="520"/>
        <v>9</v>
      </c>
      <c r="AB944" s="83">
        <f t="shared" si="507"/>
        <v>13</v>
      </c>
      <c r="AC944" s="122" t="str">
        <f>VLOOKUP(Z944,'module list'!A:B,2,0)</f>
        <v>AI</v>
      </c>
      <c r="AD944" s="32"/>
      <c r="AF944" s="33" t="s">
        <v>34</v>
      </c>
      <c r="AG944" s="16" t="str">
        <f t="shared" si="498"/>
        <v>11.1.1</v>
      </c>
      <c r="AH944" s="222" t="str">
        <f t="shared" si="497"/>
        <v>BR1020 - load</v>
      </c>
      <c r="AI944" s="224"/>
      <c r="AJ944" s="16" t="str">
        <f t="shared" si="496"/>
        <v>BR1020</v>
      </c>
      <c r="AK944" s="16" t="str">
        <f t="shared" si="499"/>
        <v>P23</v>
      </c>
      <c r="AL944" s="16" t="str">
        <f t="shared" si="516"/>
        <v>BR</v>
      </c>
      <c r="AM944" s="16" t="str">
        <f t="shared" si="500"/>
        <v>1020</v>
      </c>
      <c r="AO944" s="16" t="str">
        <f t="shared" si="501"/>
        <v>_</v>
      </c>
      <c r="AP944" s="16">
        <f t="shared" si="502"/>
        <v>10</v>
      </c>
      <c r="AQ944" s="16" t="str">
        <f t="shared" si="509"/>
        <v>JI-1</v>
      </c>
      <c r="AR944" s="16" t="str">
        <f t="shared" si="503"/>
        <v>P23BR1020_JI-1</v>
      </c>
      <c r="AS944" s="16" t="str">
        <f t="shared" si="504"/>
        <v>ok</v>
      </c>
      <c r="AW944" s="16">
        <f t="shared" si="512"/>
        <v>0</v>
      </c>
      <c r="AX944" s="16" t="str">
        <f t="shared" si="513"/>
        <v>0...100</v>
      </c>
      <c r="AY944" s="16" t="str">
        <f t="shared" si="505"/>
        <v>%</v>
      </c>
    </row>
    <row r="945" spans="1:51" ht="15" customHeight="1" x14ac:dyDescent="0.2">
      <c r="A945" s="16" t="str">
        <f t="shared" si="517"/>
        <v>ID-S01AP1020-00091</v>
      </c>
      <c r="B945" s="17">
        <v>91</v>
      </c>
      <c r="C945" s="17" t="s">
        <v>2035</v>
      </c>
      <c r="D945" s="18" t="s">
        <v>2782</v>
      </c>
      <c r="E945" s="19" t="s">
        <v>2037</v>
      </c>
      <c r="F945" s="60" t="s">
        <v>27</v>
      </c>
      <c r="G945" s="61" t="str">
        <f t="shared" si="518"/>
        <v/>
      </c>
      <c r="H945" s="22" t="s">
        <v>1843</v>
      </c>
      <c r="I945" s="22"/>
      <c r="J945" s="22" t="s">
        <v>1844</v>
      </c>
      <c r="K945" s="22"/>
      <c r="L945" s="22" t="s">
        <v>1845</v>
      </c>
      <c r="M945" s="62"/>
      <c r="N945" s="24"/>
      <c r="O945" s="63" t="s">
        <v>2000</v>
      </c>
      <c r="P945" s="63"/>
      <c r="Q945" s="25" t="s">
        <v>32</v>
      </c>
      <c r="R945" s="26" t="s">
        <v>169</v>
      </c>
      <c r="S945" s="26">
        <v>0</v>
      </c>
      <c r="T945" s="26" t="s">
        <v>170</v>
      </c>
      <c r="U945" s="26" t="s">
        <v>2031</v>
      </c>
      <c r="V945" s="34" t="s">
        <v>2032</v>
      </c>
      <c r="W945" s="64"/>
      <c r="X945" s="22">
        <v>11</v>
      </c>
      <c r="Y945" s="152"/>
      <c r="Z945" s="139" t="s">
        <v>2819</v>
      </c>
      <c r="AA945" s="155">
        <f t="shared" si="520"/>
        <v>10</v>
      </c>
      <c r="AB945" s="83">
        <f t="shared" si="507"/>
        <v>13</v>
      </c>
      <c r="AC945" s="122" t="str">
        <f>VLOOKUP(Z945,'module list'!A:B,2,0)</f>
        <v>AI</v>
      </c>
      <c r="AD945" s="32"/>
      <c r="AF945" s="33" t="s">
        <v>34</v>
      </c>
      <c r="AG945" s="16" t="str">
        <f t="shared" si="498"/>
        <v>11.1.1</v>
      </c>
      <c r="AH945" s="222" t="str">
        <f t="shared" si="497"/>
        <v>BR1020 - liq. LH flow</v>
      </c>
      <c r="AI945" s="224"/>
      <c r="AJ945" s="16" t="str">
        <f t="shared" si="496"/>
        <v>BR1020</v>
      </c>
      <c r="AK945" s="16" t="str">
        <f t="shared" si="499"/>
        <v>P23</v>
      </c>
      <c r="AL945" s="16" t="str">
        <f t="shared" si="516"/>
        <v>BR</v>
      </c>
      <c r="AM945" s="16" t="str">
        <f t="shared" si="500"/>
        <v>1020</v>
      </c>
      <c r="AO945" s="16" t="str">
        <f t="shared" si="501"/>
        <v>_</v>
      </c>
      <c r="AP945" s="16">
        <f t="shared" si="502"/>
        <v>10</v>
      </c>
      <c r="AQ945" s="16" t="str">
        <f t="shared" si="509"/>
        <v>JI-2</v>
      </c>
      <c r="AR945" s="16" t="str">
        <f t="shared" si="503"/>
        <v>P23BR1020_JI-2</v>
      </c>
      <c r="AS945" s="16" t="str">
        <f t="shared" si="504"/>
        <v>ok</v>
      </c>
      <c r="AW945" s="16">
        <f t="shared" si="512"/>
        <v>0</v>
      </c>
      <c r="AX945" s="16" t="str">
        <f t="shared" si="513"/>
        <v>0...200</v>
      </c>
      <c r="AY945" s="16" t="str">
        <f t="shared" si="505"/>
        <v>kg/h</v>
      </c>
    </row>
    <row r="946" spans="1:51" ht="15" customHeight="1" x14ac:dyDescent="0.2">
      <c r="A946" s="16" t="str">
        <f t="shared" si="517"/>
        <v>ID-S01AP1020-00092</v>
      </c>
      <c r="B946" s="17">
        <v>92</v>
      </c>
      <c r="C946" s="17" t="s">
        <v>2035</v>
      </c>
      <c r="D946" s="18" t="s">
        <v>2783</v>
      </c>
      <c r="E946" s="19" t="s">
        <v>2038</v>
      </c>
      <c r="F946" s="60" t="s">
        <v>27</v>
      </c>
      <c r="G946" s="61" t="str">
        <f t="shared" si="518"/>
        <v/>
      </c>
      <c r="H946" s="22" t="s">
        <v>1843</v>
      </c>
      <c r="I946" s="22"/>
      <c r="J946" s="22" t="s">
        <v>1844</v>
      </c>
      <c r="K946" s="22"/>
      <c r="L946" s="22" t="s">
        <v>1845</v>
      </c>
      <c r="M946" s="62"/>
      <c r="N946" s="24"/>
      <c r="O946" s="63" t="s">
        <v>2000</v>
      </c>
      <c r="P946" s="63"/>
      <c r="Q946" s="25" t="s">
        <v>32</v>
      </c>
      <c r="R946" s="26" t="s">
        <v>169</v>
      </c>
      <c r="S946" s="26">
        <v>0</v>
      </c>
      <c r="T946" s="26" t="s">
        <v>170</v>
      </c>
      <c r="U946" s="26" t="s">
        <v>2034</v>
      </c>
      <c r="V946" s="34" t="s">
        <v>2032</v>
      </c>
      <c r="W946" s="64"/>
      <c r="X946" s="22">
        <v>11</v>
      </c>
      <c r="Y946" s="152"/>
      <c r="Z946" s="139" t="s">
        <v>2819</v>
      </c>
      <c r="AA946" s="155">
        <f t="shared" si="520"/>
        <v>11</v>
      </c>
      <c r="AB946" s="83">
        <f t="shared" si="507"/>
        <v>13</v>
      </c>
      <c r="AC946" s="122" t="str">
        <f>VLOOKUP(Z946,'module list'!A:B,2,0)</f>
        <v>AI</v>
      </c>
      <c r="AD946" s="32"/>
      <c r="AF946" s="33" t="s">
        <v>34</v>
      </c>
      <c r="AG946" s="16" t="str">
        <f t="shared" si="498"/>
        <v>11.1.1</v>
      </c>
      <c r="AH946" s="222" t="str">
        <f t="shared" si="497"/>
        <v>BR1020 - visc. liq. flow</v>
      </c>
      <c r="AI946" s="224"/>
      <c r="AJ946" s="16" t="str">
        <f t="shared" si="496"/>
        <v>BR1020</v>
      </c>
      <c r="AK946" s="16" t="str">
        <f t="shared" si="499"/>
        <v>P23</v>
      </c>
      <c r="AL946" s="16" t="str">
        <f t="shared" si="516"/>
        <v>BR</v>
      </c>
      <c r="AM946" s="16" t="str">
        <f t="shared" si="500"/>
        <v>1020</v>
      </c>
      <c r="AO946" s="16" t="str">
        <f t="shared" si="501"/>
        <v>_</v>
      </c>
      <c r="AP946" s="16">
        <f t="shared" si="502"/>
        <v>10</v>
      </c>
      <c r="AQ946" s="16" t="str">
        <f t="shared" si="509"/>
        <v>JI-3</v>
      </c>
      <c r="AR946" s="16" t="str">
        <f t="shared" si="503"/>
        <v>P23BR1020_JI-3</v>
      </c>
      <c r="AS946" s="16" t="str">
        <f t="shared" si="504"/>
        <v>ok</v>
      </c>
      <c r="AW946" s="16">
        <f t="shared" si="512"/>
        <v>0</v>
      </c>
      <c r="AX946" s="16" t="str">
        <f t="shared" si="513"/>
        <v>0…500</v>
      </c>
      <c r="AY946" s="16" t="str">
        <f t="shared" si="505"/>
        <v>kg/h</v>
      </c>
    </row>
    <row r="947" spans="1:51" ht="15" customHeight="1" x14ac:dyDescent="0.2">
      <c r="A947" s="16" t="str">
        <f t="shared" si="517"/>
        <v>ID-S01AP1020-00093</v>
      </c>
      <c r="B947" s="17">
        <v>93</v>
      </c>
      <c r="C947" s="17"/>
      <c r="D947" s="18" t="s">
        <v>2039</v>
      </c>
      <c r="E947" s="19" t="s">
        <v>2040</v>
      </c>
      <c r="F947" s="60" t="s">
        <v>27</v>
      </c>
      <c r="G947" s="61" t="str">
        <f t="shared" si="518"/>
        <v/>
      </c>
      <c r="H947" s="22" t="s">
        <v>1843</v>
      </c>
      <c r="I947" s="22"/>
      <c r="J947" s="22" t="s">
        <v>1844</v>
      </c>
      <c r="K947" s="22"/>
      <c r="L947" s="22" t="s">
        <v>1845</v>
      </c>
      <c r="M947" s="62"/>
      <c r="N947" s="24"/>
      <c r="O947" s="63" t="s">
        <v>1895</v>
      </c>
      <c r="P947" s="63" t="s">
        <v>1847</v>
      </c>
      <c r="Q947" s="25" t="s">
        <v>42</v>
      </c>
      <c r="R947" s="26" t="s">
        <v>43</v>
      </c>
      <c r="S947" s="26" t="s">
        <v>44</v>
      </c>
      <c r="T947" s="26" t="s">
        <v>45</v>
      </c>
      <c r="U947" s="26" t="s">
        <v>46</v>
      </c>
      <c r="V947" s="34">
        <v>0</v>
      </c>
      <c r="W947" s="64"/>
      <c r="X947" s="22">
        <v>11</v>
      </c>
      <c r="Y947" s="152"/>
      <c r="Z947" s="159" t="s">
        <v>2815</v>
      </c>
      <c r="AA947" s="155">
        <f t="shared" si="520"/>
        <v>30</v>
      </c>
      <c r="AB947" s="83">
        <f t="shared" si="507"/>
        <v>32</v>
      </c>
      <c r="AC947" s="122" t="str">
        <f>VLOOKUP(Z947,'module list'!A:B,2,0)</f>
        <v>DI</v>
      </c>
      <c r="AD947" s="32"/>
      <c r="AF947" s="33" t="s">
        <v>34</v>
      </c>
      <c r="AG947" s="16" t="str">
        <f t="shared" si="498"/>
        <v>11.1.1</v>
      </c>
      <c r="AH947" s="222" t="str">
        <f t="shared" si="497"/>
        <v>FN1021 burner BR1020 - in remote</v>
      </c>
      <c r="AI947" s="224"/>
      <c r="AJ947" s="16" t="str">
        <f t="shared" si="496"/>
        <v>FN1021</v>
      </c>
      <c r="AK947" s="16" t="str">
        <f t="shared" si="499"/>
        <v>P23</v>
      </c>
      <c r="AL947" s="16" t="str">
        <f t="shared" si="516"/>
        <v>FN</v>
      </c>
      <c r="AM947" s="16" t="str">
        <f t="shared" si="500"/>
        <v>1021</v>
      </c>
      <c r="AO947" s="16" t="str">
        <f t="shared" si="501"/>
        <v>_</v>
      </c>
      <c r="AP947" s="16">
        <f t="shared" si="502"/>
        <v>10</v>
      </c>
      <c r="AQ947" s="16" t="str">
        <f t="shared" si="509"/>
        <v>YLRE</v>
      </c>
      <c r="AR947" s="16" t="str">
        <f t="shared" si="503"/>
        <v>P23FN1021_YLRE</v>
      </c>
      <c r="AS947" s="16" t="str">
        <f t="shared" si="504"/>
        <v>ok</v>
      </c>
      <c r="AW947" s="16" t="str">
        <f t="shared" si="512"/>
        <v/>
      </c>
      <c r="AX947" s="16" t="str">
        <f t="shared" si="513"/>
        <v/>
      </c>
      <c r="AY947" s="16">
        <f t="shared" si="505"/>
        <v>0</v>
      </c>
    </row>
    <row r="948" spans="1:51" ht="15" customHeight="1" x14ac:dyDescent="0.2">
      <c r="A948" s="16" t="str">
        <f t="shared" si="517"/>
        <v>ID-S01AP1020-00094</v>
      </c>
      <c r="B948" s="17">
        <v>94</v>
      </c>
      <c r="C948" s="17"/>
      <c r="D948" s="18" t="s">
        <v>2041</v>
      </c>
      <c r="E948" s="19" t="s">
        <v>2042</v>
      </c>
      <c r="F948" s="60" t="s">
        <v>27</v>
      </c>
      <c r="G948" s="61" t="str">
        <f t="shared" si="518"/>
        <v/>
      </c>
      <c r="H948" s="22" t="s">
        <v>1843</v>
      </c>
      <c r="I948" s="22"/>
      <c r="J948" s="22" t="s">
        <v>1844</v>
      </c>
      <c r="K948" s="22"/>
      <c r="L948" s="22" t="s">
        <v>1845</v>
      </c>
      <c r="M948" s="62"/>
      <c r="N948" s="24"/>
      <c r="O948" s="63" t="s">
        <v>1895</v>
      </c>
      <c r="P948" s="63" t="s">
        <v>1850</v>
      </c>
      <c r="Q948" s="25" t="s">
        <v>42</v>
      </c>
      <c r="R948" s="26" t="s">
        <v>43</v>
      </c>
      <c r="S948" s="26" t="s">
        <v>44</v>
      </c>
      <c r="T948" s="26" t="s">
        <v>45</v>
      </c>
      <c r="U948" s="26" t="s">
        <v>46</v>
      </c>
      <c r="V948" s="34">
        <v>0</v>
      </c>
      <c r="W948" s="64"/>
      <c r="X948" s="22">
        <v>11</v>
      </c>
      <c r="Y948" s="152"/>
      <c r="Z948" s="159" t="s">
        <v>2815</v>
      </c>
      <c r="AA948" s="155">
        <f t="shared" si="520"/>
        <v>31</v>
      </c>
      <c r="AB948" s="83">
        <f t="shared" si="507"/>
        <v>32</v>
      </c>
      <c r="AC948" s="122" t="str">
        <f>VLOOKUP(Z948,'module list'!A:B,2,0)</f>
        <v>DI</v>
      </c>
      <c r="AD948" s="32"/>
      <c r="AF948" s="33" t="s">
        <v>34</v>
      </c>
      <c r="AG948" s="16" t="str">
        <f t="shared" si="498"/>
        <v>11.1.1</v>
      </c>
      <c r="AH948" s="222" t="str">
        <f t="shared" si="497"/>
        <v>FN1021 burner BR1020 - in running</v>
      </c>
      <c r="AI948" s="224"/>
      <c r="AJ948" s="16" t="str">
        <f t="shared" ref="AJ948:AJ1011" si="522">LEFT(AH948,FIND(" ",AH948)-1)</f>
        <v>FN1021</v>
      </c>
      <c r="AK948" s="16" t="str">
        <f t="shared" si="499"/>
        <v>P23</v>
      </c>
      <c r="AL948" s="16" t="str">
        <f t="shared" si="516"/>
        <v>FN</v>
      </c>
      <c r="AM948" s="16" t="str">
        <f t="shared" si="500"/>
        <v>1021</v>
      </c>
      <c r="AO948" s="16" t="str">
        <f t="shared" si="501"/>
        <v>_</v>
      </c>
      <c r="AP948" s="16">
        <f t="shared" si="502"/>
        <v>10</v>
      </c>
      <c r="AQ948" s="16" t="str">
        <f t="shared" si="509"/>
        <v>YLH</v>
      </c>
      <c r="AR948" s="16" t="str">
        <f t="shared" si="503"/>
        <v>P23FN1021_YLH</v>
      </c>
      <c r="AS948" s="16" t="str">
        <f t="shared" si="504"/>
        <v>ok</v>
      </c>
      <c r="AW948" s="16" t="str">
        <f t="shared" si="512"/>
        <v/>
      </c>
      <c r="AX948" s="16" t="str">
        <f t="shared" si="513"/>
        <v/>
      </c>
      <c r="AY948" s="16">
        <f t="shared" si="505"/>
        <v>0</v>
      </c>
    </row>
    <row r="949" spans="1:51" ht="15" customHeight="1" x14ac:dyDescent="0.2">
      <c r="A949" s="16" t="str">
        <f t="shared" si="517"/>
        <v>ID-S01AP1020-00095</v>
      </c>
      <c r="B949" s="17">
        <v>95</v>
      </c>
      <c r="C949" s="17"/>
      <c r="D949" s="18" t="s">
        <v>2043</v>
      </c>
      <c r="E949" s="19" t="s">
        <v>2044</v>
      </c>
      <c r="F949" s="60" t="s">
        <v>27</v>
      </c>
      <c r="G949" s="61" t="str">
        <f t="shared" si="518"/>
        <v/>
      </c>
      <c r="H949" s="22" t="s">
        <v>1843</v>
      </c>
      <c r="I949" s="22"/>
      <c r="J949" s="22" t="s">
        <v>1844</v>
      </c>
      <c r="K949" s="22"/>
      <c r="L949" s="22" t="s">
        <v>1845</v>
      </c>
      <c r="M949" s="62"/>
      <c r="N949" s="24"/>
      <c r="O949" s="63" t="s">
        <v>1895</v>
      </c>
      <c r="P949" s="63" t="s">
        <v>1900</v>
      </c>
      <c r="Q949" s="25" t="s">
        <v>42</v>
      </c>
      <c r="R949" s="26" t="s">
        <v>43</v>
      </c>
      <c r="S949" s="26" t="s">
        <v>51</v>
      </c>
      <c r="T949" s="26" t="s">
        <v>45</v>
      </c>
      <c r="U949" s="26" t="s">
        <v>46</v>
      </c>
      <c r="V949" s="34">
        <v>0</v>
      </c>
      <c r="W949" s="64"/>
      <c r="X949" s="22">
        <v>11</v>
      </c>
      <c r="Y949" s="152"/>
      <c r="Z949" s="159" t="s">
        <v>2815</v>
      </c>
      <c r="AA949" s="155">
        <f t="shared" si="520"/>
        <v>32</v>
      </c>
      <c r="AB949" s="83">
        <f t="shared" si="507"/>
        <v>32</v>
      </c>
      <c r="AC949" s="122" t="str">
        <f>VLOOKUP(Z949,'module list'!A:B,2,0)</f>
        <v>DI</v>
      </c>
      <c r="AD949" s="32"/>
      <c r="AF949" s="33" t="s">
        <v>34</v>
      </c>
      <c r="AG949" s="16" t="str">
        <f t="shared" si="498"/>
        <v>11.1.1</v>
      </c>
      <c r="AH949" s="222" t="str">
        <f t="shared" si="497"/>
        <v>FN1021 burner BR1020 - supply fault</v>
      </c>
      <c r="AI949" s="224"/>
      <c r="AJ949" s="16" t="str">
        <f t="shared" si="522"/>
        <v>FN1021</v>
      </c>
      <c r="AK949" s="16" t="str">
        <f t="shared" si="499"/>
        <v>P23</v>
      </c>
      <c r="AL949" s="16" t="str">
        <f t="shared" si="516"/>
        <v>FN</v>
      </c>
      <c r="AM949" s="16" t="str">
        <f t="shared" si="500"/>
        <v>1021</v>
      </c>
      <c r="AO949" s="16" t="str">
        <f t="shared" si="501"/>
        <v>_</v>
      </c>
      <c r="AP949" s="16">
        <f t="shared" si="502"/>
        <v>10</v>
      </c>
      <c r="AQ949" s="16" t="str">
        <f t="shared" si="509"/>
        <v>YSG</v>
      </c>
      <c r="AR949" s="16" t="str">
        <f t="shared" si="503"/>
        <v>P23FN1021_YSG</v>
      </c>
      <c r="AS949" s="16" t="str">
        <f t="shared" si="504"/>
        <v>ok</v>
      </c>
      <c r="AW949" s="16" t="str">
        <f t="shared" si="512"/>
        <v/>
      </c>
      <c r="AX949" s="16" t="str">
        <f t="shared" si="513"/>
        <v/>
      </c>
      <c r="AY949" s="16">
        <f t="shared" si="505"/>
        <v>0</v>
      </c>
    </row>
    <row r="950" spans="1:51" ht="15" customHeight="1" x14ac:dyDescent="0.2">
      <c r="A950" s="16" t="str">
        <f t="shared" si="517"/>
        <v>ID-S01AP1020-00096</v>
      </c>
      <c r="B950" s="17">
        <v>96</v>
      </c>
      <c r="C950" s="17"/>
      <c r="D950" s="18" t="s">
        <v>2045</v>
      </c>
      <c r="E950" s="19" t="s">
        <v>2046</v>
      </c>
      <c r="F950" s="60" t="s">
        <v>27</v>
      </c>
      <c r="G950" s="61" t="str">
        <f t="shared" si="518"/>
        <v/>
      </c>
      <c r="H950" s="22" t="s">
        <v>1843</v>
      </c>
      <c r="I950" s="22"/>
      <c r="J950" s="22" t="s">
        <v>1844</v>
      </c>
      <c r="K950" s="22"/>
      <c r="L950" s="22" t="s">
        <v>1845</v>
      </c>
      <c r="M950" s="62"/>
      <c r="N950" s="24"/>
      <c r="O950" s="63" t="s">
        <v>1895</v>
      </c>
      <c r="P950" s="63" t="s">
        <v>1856</v>
      </c>
      <c r="Q950" s="25" t="s">
        <v>54</v>
      </c>
      <c r="R950" s="26" t="s">
        <v>55</v>
      </c>
      <c r="S950" s="26" t="s">
        <v>44</v>
      </c>
      <c r="T950" s="26" t="s">
        <v>56</v>
      </c>
      <c r="U950" s="26" t="s">
        <v>57</v>
      </c>
      <c r="V950" s="34">
        <v>0</v>
      </c>
      <c r="W950" s="64"/>
      <c r="X950" s="22">
        <v>11</v>
      </c>
      <c r="Y950" s="152"/>
      <c r="Z950" s="159" t="s">
        <v>2816</v>
      </c>
      <c r="AA950" s="155">
        <f t="shared" si="520"/>
        <v>23</v>
      </c>
      <c r="AB950" s="83">
        <f t="shared" si="507"/>
        <v>30</v>
      </c>
      <c r="AC950" s="122" t="str">
        <f>VLOOKUP(Z950,'module list'!A:B,2,0)</f>
        <v>DO</v>
      </c>
      <c r="AD950" s="32"/>
      <c r="AF950" s="33" t="s">
        <v>34</v>
      </c>
      <c r="AG950" s="16" t="str">
        <f t="shared" si="498"/>
        <v>11.1.1</v>
      </c>
      <c r="AH950" s="222" t="str">
        <f t="shared" si="497"/>
        <v>FN1021 burner BR1020 - start/stop</v>
      </c>
      <c r="AI950" s="224"/>
      <c r="AJ950" s="16" t="str">
        <f t="shared" si="522"/>
        <v>FN1021</v>
      </c>
      <c r="AK950" s="16" t="str">
        <f t="shared" si="499"/>
        <v>P23</v>
      </c>
      <c r="AL950" s="16" t="str">
        <f t="shared" si="516"/>
        <v>FN</v>
      </c>
      <c r="AM950" s="16" t="str">
        <f t="shared" si="500"/>
        <v>1021</v>
      </c>
      <c r="AO950" s="16" t="str">
        <f t="shared" si="501"/>
        <v>_</v>
      </c>
      <c r="AP950" s="16">
        <f t="shared" si="502"/>
        <v>10</v>
      </c>
      <c r="AQ950" s="16" t="str">
        <f t="shared" si="509"/>
        <v>HSH</v>
      </c>
      <c r="AR950" s="16" t="str">
        <f t="shared" si="503"/>
        <v>P23FN1021_HSH</v>
      </c>
      <c r="AS950" s="16" t="str">
        <f t="shared" si="504"/>
        <v>ok</v>
      </c>
      <c r="AW950" s="16" t="str">
        <f t="shared" si="512"/>
        <v/>
      </c>
      <c r="AX950" s="16" t="str">
        <f t="shared" si="513"/>
        <v/>
      </c>
      <c r="AY950" s="16">
        <f t="shared" si="505"/>
        <v>0</v>
      </c>
    </row>
    <row r="951" spans="1:51" ht="15" customHeight="1" x14ac:dyDescent="0.2">
      <c r="A951" s="16" t="str">
        <f t="shared" si="517"/>
        <v>ID-S01AP1020-00097</v>
      </c>
      <c r="B951" s="17">
        <v>97</v>
      </c>
      <c r="C951" s="17"/>
      <c r="D951" s="66" t="s">
        <v>2047</v>
      </c>
      <c r="E951" s="67" t="s">
        <v>2048</v>
      </c>
      <c r="F951" s="60" t="s">
        <v>27</v>
      </c>
      <c r="G951" s="61" t="str">
        <f t="shared" si="518"/>
        <v/>
      </c>
      <c r="H951" s="68" t="s">
        <v>1843</v>
      </c>
      <c r="I951" s="68"/>
      <c r="J951" s="68" t="s">
        <v>1844</v>
      </c>
      <c r="K951" s="68"/>
      <c r="L951" s="68" t="s">
        <v>1845</v>
      </c>
      <c r="M951" s="69"/>
      <c r="N951" s="70"/>
      <c r="O951" s="71" t="s">
        <v>1895</v>
      </c>
      <c r="P951" s="71" t="s">
        <v>1913</v>
      </c>
      <c r="Q951" s="72" t="s">
        <v>475</v>
      </c>
      <c r="R951" s="73" t="s">
        <v>55</v>
      </c>
      <c r="S951" s="73" t="s">
        <v>51</v>
      </c>
      <c r="T951" s="73" t="s">
        <v>56</v>
      </c>
      <c r="U951" s="73" t="s">
        <v>1549</v>
      </c>
      <c r="V951" s="74">
        <v>0</v>
      </c>
      <c r="W951" s="75"/>
      <c r="X951" s="76">
        <v>31</v>
      </c>
      <c r="Y951" s="154"/>
      <c r="Z951" s="160"/>
      <c r="AA951" s="155">
        <f t="shared" si="520"/>
        <v>0</v>
      </c>
      <c r="AB951" s="83">
        <f t="shared" si="507"/>
        <v>0</v>
      </c>
      <c r="AC951" s="122" t="e">
        <f>VLOOKUP(Z951,'module list'!A:B,2,0)</f>
        <v>#N/A</v>
      </c>
      <c r="AD951" s="77"/>
      <c r="AF951" s="78">
        <v>1</v>
      </c>
      <c r="AG951" s="16" t="str">
        <f t="shared" si="498"/>
        <v/>
      </c>
      <c r="AH951" s="222" t="str">
        <f t="shared" si="497"/>
        <v>FN1021 burner BR1020 - interlock</v>
      </c>
      <c r="AI951" s="224"/>
      <c r="AJ951" s="16" t="str">
        <f t="shared" si="522"/>
        <v>FN1021</v>
      </c>
      <c r="AK951" s="16" t="str">
        <f t="shared" si="499"/>
        <v>P23</v>
      </c>
      <c r="AL951" s="16" t="str">
        <f t="shared" si="516"/>
        <v>FN</v>
      </c>
      <c r="AM951" s="16" t="str">
        <f t="shared" si="500"/>
        <v>1021</v>
      </c>
      <c r="AO951" s="16" t="str">
        <f t="shared" si="501"/>
        <v>_</v>
      </c>
      <c r="AP951" s="16">
        <f t="shared" si="502"/>
        <v>10</v>
      </c>
      <c r="AQ951" s="16" t="str">
        <f t="shared" si="509"/>
        <v>HSK</v>
      </c>
      <c r="AR951" s="16" t="str">
        <f t="shared" si="503"/>
        <v>P23FN1021_HSK</v>
      </c>
      <c r="AS951" s="16" t="str">
        <f t="shared" si="504"/>
        <v>ok</v>
      </c>
      <c r="AW951" s="16" t="str">
        <f t="shared" si="512"/>
        <v/>
      </c>
      <c r="AX951" s="16" t="str">
        <f t="shared" si="513"/>
        <v/>
      </c>
      <c r="AY951" s="16">
        <f t="shared" si="505"/>
        <v>0</v>
      </c>
    </row>
    <row r="952" spans="1:51" ht="15" customHeight="1" x14ac:dyDescent="0.2">
      <c r="A952" s="16" t="str">
        <f t="shared" si="517"/>
        <v>ID-S01AP1020-00098</v>
      </c>
      <c r="B952" s="17">
        <v>98</v>
      </c>
      <c r="C952" s="17"/>
      <c r="D952" s="18" t="s">
        <v>2049</v>
      </c>
      <c r="E952" s="19" t="s">
        <v>2050</v>
      </c>
      <c r="F952" s="60" t="s">
        <v>27</v>
      </c>
      <c r="G952" s="61" t="str">
        <f t="shared" si="518"/>
        <v/>
      </c>
      <c r="H952" s="22" t="s">
        <v>1843</v>
      </c>
      <c r="I952" s="22"/>
      <c r="J952" s="22" t="s">
        <v>1844</v>
      </c>
      <c r="K952" s="22"/>
      <c r="L952" s="22" t="s">
        <v>1845</v>
      </c>
      <c r="M952" s="62"/>
      <c r="N952" s="24"/>
      <c r="O952" s="63" t="s">
        <v>1895</v>
      </c>
      <c r="P952" s="63" t="s">
        <v>1847</v>
      </c>
      <c r="Q952" s="25" t="s">
        <v>42</v>
      </c>
      <c r="R952" s="26" t="s">
        <v>43</v>
      </c>
      <c r="S952" s="26" t="s">
        <v>44</v>
      </c>
      <c r="T952" s="26" t="s">
        <v>45</v>
      </c>
      <c r="U952" s="26" t="s">
        <v>46</v>
      </c>
      <c r="V952" s="34">
        <v>0</v>
      </c>
      <c r="W952" s="64"/>
      <c r="X952" s="22">
        <v>11</v>
      </c>
      <c r="Y952" s="152" t="str">
        <f t="shared" ref="Y952:Y954" si="523">AN952</f>
        <v>A</v>
      </c>
      <c r="Z952" s="159" t="s">
        <v>2813</v>
      </c>
      <c r="AA952" s="155">
        <f t="shared" si="520"/>
        <v>10</v>
      </c>
      <c r="AB952" s="83">
        <f t="shared" si="507"/>
        <v>17</v>
      </c>
      <c r="AC952" s="122" t="str">
        <f>VLOOKUP(Z952,'module list'!A:B,2,0)</f>
        <v>DI</v>
      </c>
      <c r="AD952" s="32"/>
      <c r="AF952" s="33" t="s">
        <v>34</v>
      </c>
      <c r="AG952" s="16" t="str">
        <f t="shared" si="498"/>
        <v>11.1.1</v>
      </c>
      <c r="AH952" s="222" t="str">
        <f t="shared" si="497"/>
        <v>FN1025A burner BR1024A - in remote</v>
      </c>
      <c r="AI952" s="224"/>
      <c r="AJ952" s="16" t="str">
        <f t="shared" si="522"/>
        <v>FN1025A</v>
      </c>
      <c r="AK952" s="16" t="str">
        <f t="shared" si="499"/>
        <v>P23</v>
      </c>
      <c r="AL952" s="16" t="str">
        <f t="shared" si="516"/>
        <v>FN</v>
      </c>
      <c r="AM952" s="16" t="str">
        <f t="shared" si="500"/>
        <v>1025</v>
      </c>
      <c r="AN952" s="16" t="str">
        <f t="shared" si="508"/>
        <v>A</v>
      </c>
      <c r="AO952" s="16" t="str">
        <f t="shared" si="501"/>
        <v>_</v>
      </c>
      <c r="AP952" s="16">
        <f t="shared" si="502"/>
        <v>11</v>
      </c>
      <c r="AQ952" s="16" t="str">
        <f t="shared" si="509"/>
        <v>YLRE</v>
      </c>
      <c r="AR952" s="16" t="str">
        <f t="shared" si="503"/>
        <v>P23FN1025A_YLRE</v>
      </c>
      <c r="AS952" s="16" t="str">
        <f t="shared" si="504"/>
        <v>ok</v>
      </c>
      <c r="AW952" s="16" t="str">
        <f t="shared" si="512"/>
        <v/>
      </c>
      <c r="AX952" s="16" t="str">
        <f t="shared" si="513"/>
        <v/>
      </c>
      <c r="AY952" s="16">
        <f t="shared" si="505"/>
        <v>0</v>
      </c>
    </row>
    <row r="953" spans="1:51" ht="15" customHeight="1" x14ac:dyDescent="0.2">
      <c r="A953" s="16" t="str">
        <f t="shared" si="517"/>
        <v>ID-S01AP1020-00099</v>
      </c>
      <c r="B953" s="17">
        <v>99</v>
      </c>
      <c r="C953" s="17"/>
      <c r="D953" s="18" t="s">
        <v>2051</v>
      </c>
      <c r="E953" s="19" t="s">
        <v>2052</v>
      </c>
      <c r="F953" s="60" t="s">
        <v>27</v>
      </c>
      <c r="G953" s="61" t="str">
        <f t="shared" si="518"/>
        <v/>
      </c>
      <c r="H953" s="22" t="s">
        <v>1843</v>
      </c>
      <c r="I953" s="22"/>
      <c r="J953" s="22" t="s">
        <v>1844</v>
      </c>
      <c r="K953" s="22"/>
      <c r="L953" s="22" t="s">
        <v>1845</v>
      </c>
      <c r="M953" s="62"/>
      <c r="N953" s="24"/>
      <c r="O953" s="63" t="s">
        <v>1895</v>
      </c>
      <c r="P953" s="63" t="s">
        <v>1850</v>
      </c>
      <c r="Q953" s="25" t="s">
        <v>42</v>
      </c>
      <c r="R953" s="26" t="s">
        <v>43</v>
      </c>
      <c r="S953" s="26" t="s">
        <v>44</v>
      </c>
      <c r="T953" s="26" t="s">
        <v>45</v>
      </c>
      <c r="U953" s="26" t="s">
        <v>46</v>
      </c>
      <c r="V953" s="34">
        <v>0</v>
      </c>
      <c r="W953" s="64"/>
      <c r="X953" s="22">
        <v>11</v>
      </c>
      <c r="Y953" s="152" t="str">
        <f t="shared" si="523"/>
        <v>A</v>
      </c>
      <c r="Z953" s="159" t="s">
        <v>2813</v>
      </c>
      <c r="AA953" s="155">
        <f t="shared" si="520"/>
        <v>11</v>
      </c>
      <c r="AB953" s="83">
        <f t="shared" si="507"/>
        <v>17</v>
      </c>
      <c r="AC953" s="122" t="str">
        <f>VLOOKUP(Z953,'module list'!A:B,2,0)</f>
        <v>DI</v>
      </c>
      <c r="AD953" s="32"/>
      <c r="AF953" s="33" t="s">
        <v>34</v>
      </c>
      <c r="AG953" s="16" t="str">
        <f t="shared" si="498"/>
        <v>11.1.1</v>
      </c>
      <c r="AH953" s="222" t="str">
        <f t="shared" si="497"/>
        <v>FN1025A burner BR1024A - in running</v>
      </c>
      <c r="AI953" s="224"/>
      <c r="AJ953" s="16" t="str">
        <f t="shared" si="522"/>
        <v>FN1025A</v>
      </c>
      <c r="AK953" s="16" t="str">
        <f t="shared" si="499"/>
        <v>P23</v>
      </c>
      <c r="AL953" s="16" t="str">
        <f t="shared" si="516"/>
        <v>FN</v>
      </c>
      <c r="AM953" s="16" t="str">
        <f t="shared" si="500"/>
        <v>1025</v>
      </c>
      <c r="AN953" s="16" t="str">
        <f t="shared" si="508"/>
        <v>A</v>
      </c>
      <c r="AO953" s="16" t="str">
        <f t="shared" si="501"/>
        <v>_</v>
      </c>
      <c r="AP953" s="16">
        <f t="shared" si="502"/>
        <v>11</v>
      </c>
      <c r="AQ953" s="16" t="str">
        <f t="shared" si="509"/>
        <v>YLH</v>
      </c>
      <c r="AR953" s="16" t="str">
        <f t="shared" si="503"/>
        <v>P23FN1025A_YLH</v>
      </c>
      <c r="AS953" s="16" t="str">
        <f t="shared" si="504"/>
        <v>ok</v>
      </c>
      <c r="AW953" s="16" t="str">
        <f t="shared" si="512"/>
        <v/>
      </c>
      <c r="AX953" s="16" t="str">
        <f t="shared" si="513"/>
        <v/>
      </c>
      <c r="AY953" s="16">
        <f t="shared" si="505"/>
        <v>0</v>
      </c>
    </row>
    <row r="954" spans="1:51" ht="15" customHeight="1" x14ac:dyDescent="0.2">
      <c r="A954" s="16" t="str">
        <f t="shared" si="517"/>
        <v>ID-S01AP1020-00100</v>
      </c>
      <c r="B954" s="17">
        <v>100</v>
      </c>
      <c r="C954" s="17"/>
      <c r="D954" s="18" t="s">
        <v>2053</v>
      </c>
      <c r="E954" s="19" t="s">
        <v>2054</v>
      </c>
      <c r="F954" s="60" t="s">
        <v>27</v>
      </c>
      <c r="G954" s="61" t="str">
        <f t="shared" si="518"/>
        <v/>
      </c>
      <c r="H954" s="22" t="s">
        <v>1843</v>
      </c>
      <c r="I954" s="22"/>
      <c r="J954" s="22" t="s">
        <v>1844</v>
      </c>
      <c r="K954" s="22"/>
      <c r="L954" s="22" t="s">
        <v>1845</v>
      </c>
      <c r="M954" s="62"/>
      <c r="N954" s="24"/>
      <c r="O954" s="63" t="s">
        <v>1895</v>
      </c>
      <c r="P954" s="63" t="s">
        <v>1900</v>
      </c>
      <c r="Q954" s="25" t="s">
        <v>42</v>
      </c>
      <c r="R954" s="26" t="s">
        <v>43</v>
      </c>
      <c r="S954" s="26" t="s">
        <v>51</v>
      </c>
      <c r="T954" s="26" t="s">
        <v>45</v>
      </c>
      <c r="U954" s="26" t="s">
        <v>46</v>
      </c>
      <c r="V954" s="34">
        <v>0</v>
      </c>
      <c r="W954" s="64"/>
      <c r="X954" s="22">
        <v>11</v>
      </c>
      <c r="Y954" s="152" t="str">
        <f t="shared" si="523"/>
        <v>A</v>
      </c>
      <c r="Z954" s="159" t="s">
        <v>2813</v>
      </c>
      <c r="AA954" s="155">
        <f t="shared" si="520"/>
        <v>12</v>
      </c>
      <c r="AB954" s="83">
        <f t="shared" si="507"/>
        <v>17</v>
      </c>
      <c r="AC954" s="122" t="str">
        <f>VLOOKUP(Z954,'module list'!A:B,2,0)</f>
        <v>DI</v>
      </c>
      <c r="AD954" s="32"/>
      <c r="AF954" s="33" t="s">
        <v>34</v>
      </c>
      <c r="AG954" s="16" t="str">
        <f t="shared" si="498"/>
        <v>11.1.1</v>
      </c>
      <c r="AH954" s="222" t="str">
        <f t="shared" si="497"/>
        <v>FN1025A burner BR1024A - supply fault</v>
      </c>
      <c r="AI954" s="224"/>
      <c r="AJ954" s="16" t="str">
        <f t="shared" si="522"/>
        <v>FN1025A</v>
      </c>
      <c r="AK954" s="16" t="str">
        <f t="shared" si="499"/>
        <v>P23</v>
      </c>
      <c r="AL954" s="16" t="str">
        <f t="shared" si="516"/>
        <v>FN</v>
      </c>
      <c r="AM954" s="16" t="str">
        <f t="shared" si="500"/>
        <v>1025</v>
      </c>
      <c r="AN954" s="16" t="str">
        <f t="shared" si="508"/>
        <v>A</v>
      </c>
      <c r="AO954" s="16" t="str">
        <f t="shared" si="501"/>
        <v>_</v>
      </c>
      <c r="AP954" s="16">
        <f t="shared" si="502"/>
        <v>11</v>
      </c>
      <c r="AQ954" s="16" t="str">
        <f t="shared" si="509"/>
        <v>YSG</v>
      </c>
      <c r="AR954" s="16" t="str">
        <f t="shared" si="503"/>
        <v>P23FN1025A_YSG</v>
      </c>
      <c r="AS954" s="16" t="str">
        <f t="shared" si="504"/>
        <v>ok</v>
      </c>
      <c r="AW954" s="16" t="str">
        <f t="shared" si="512"/>
        <v/>
      </c>
      <c r="AX954" s="16" t="str">
        <f t="shared" si="513"/>
        <v/>
      </c>
      <c r="AY954" s="16">
        <f t="shared" si="505"/>
        <v>0</v>
      </c>
    </row>
    <row r="955" spans="1:51" ht="15" customHeight="1" x14ac:dyDescent="0.2">
      <c r="A955" s="16" t="str">
        <f t="shared" si="517"/>
        <v>ID-S01AP1020-00101</v>
      </c>
      <c r="B955" s="17">
        <v>101</v>
      </c>
      <c r="C955" s="17"/>
      <c r="D955" s="18" t="s">
        <v>2055</v>
      </c>
      <c r="E955" s="19" t="s">
        <v>2056</v>
      </c>
      <c r="F955" s="60" t="s">
        <v>27</v>
      </c>
      <c r="G955" s="61" t="str">
        <f t="shared" si="518"/>
        <v/>
      </c>
      <c r="H955" s="22" t="s">
        <v>1843</v>
      </c>
      <c r="I955" s="22"/>
      <c r="J955" s="22" t="s">
        <v>1844</v>
      </c>
      <c r="K955" s="22"/>
      <c r="L955" s="22" t="s">
        <v>1845</v>
      </c>
      <c r="M955" s="62"/>
      <c r="N955" s="24"/>
      <c r="O955" s="63" t="s">
        <v>1895</v>
      </c>
      <c r="P955" s="63" t="s">
        <v>1856</v>
      </c>
      <c r="Q955" s="25" t="s">
        <v>54</v>
      </c>
      <c r="R955" s="26" t="s">
        <v>55</v>
      </c>
      <c r="S955" s="26" t="s">
        <v>44</v>
      </c>
      <c r="T955" s="26" t="s">
        <v>56</v>
      </c>
      <c r="U955" s="26" t="s">
        <v>57</v>
      </c>
      <c r="V955" s="34">
        <v>0</v>
      </c>
      <c r="W955" s="64"/>
      <c r="X955" s="22">
        <v>11</v>
      </c>
      <c r="Y955" s="152"/>
      <c r="Z955" s="159" t="s">
        <v>2816</v>
      </c>
      <c r="AA955" s="155">
        <f t="shared" si="520"/>
        <v>24</v>
      </c>
      <c r="AB955" s="83">
        <f t="shared" si="507"/>
        <v>30</v>
      </c>
      <c r="AC955" s="122" t="str">
        <f>VLOOKUP(Z955,'module list'!A:B,2,0)</f>
        <v>DO</v>
      </c>
      <c r="AD955" s="32"/>
      <c r="AF955" s="33" t="s">
        <v>34</v>
      </c>
      <c r="AG955" s="16" t="str">
        <f t="shared" si="498"/>
        <v>11.1.1</v>
      </c>
      <c r="AH955" s="222" t="str">
        <f t="shared" si="497"/>
        <v>FN1025A burner BR1024A - start/stop</v>
      </c>
      <c r="AI955" s="224"/>
      <c r="AJ955" s="16" t="str">
        <f t="shared" si="522"/>
        <v>FN1025A</v>
      </c>
      <c r="AK955" s="16" t="str">
        <f t="shared" si="499"/>
        <v>P23</v>
      </c>
      <c r="AL955" s="16" t="str">
        <f t="shared" si="516"/>
        <v>FN</v>
      </c>
      <c r="AM955" s="16" t="str">
        <f t="shared" si="500"/>
        <v>1025</v>
      </c>
      <c r="AN955" s="16" t="str">
        <f t="shared" si="508"/>
        <v>A</v>
      </c>
      <c r="AO955" s="16" t="str">
        <f t="shared" si="501"/>
        <v>_</v>
      </c>
      <c r="AP955" s="16">
        <f t="shared" si="502"/>
        <v>11</v>
      </c>
      <c r="AQ955" s="16" t="str">
        <f t="shared" si="509"/>
        <v>HSH</v>
      </c>
      <c r="AR955" s="16" t="str">
        <f t="shared" si="503"/>
        <v>P23FN1025A_HSH</v>
      </c>
      <c r="AS955" s="16" t="str">
        <f t="shared" si="504"/>
        <v>ok</v>
      </c>
      <c r="AW955" s="16" t="str">
        <f t="shared" si="512"/>
        <v/>
      </c>
      <c r="AX955" s="16" t="str">
        <f t="shared" si="513"/>
        <v/>
      </c>
      <c r="AY955" s="16">
        <f t="shared" si="505"/>
        <v>0</v>
      </c>
    </row>
    <row r="956" spans="1:51" ht="15" customHeight="1" x14ac:dyDescent="0.2">
      <c r="A956" s="16" t="str">
        <f t="shared" si="517"/>
        <v>ID-S01AP1020-00102</v>
      </c>
      <c r="B956" s="17">
        <v>102</v>
      </c>
      <c r="C956" s="17"/>
      <c r="D956" s="66" t="s">
        <v>2057</v>
      </c>
      <c r="E956" s="67" t="s">
        <v>2058</v>
      </c>
      <c r="F956" s="60" t="s">
        <v>27</v>
      </c>
      <c r="G956" s="61" t="str">
        <f t="shared" si="518"/>
        <v/>
      </c>
      <c r="H956" s="68" t="s">
        <v>1843</v>
      </c>
      <c r="I956" s="68"/>
      <c r="J956" s="68" t="s">
        <v>1844</v>
      </c>
      <c r="K956" s="68"/>
      <c r="L956" s="68" t="s">
        <v>1845</v>
      </c>
      <c r="M956" s="69"/>
      <c r="N956" s="70"/>
      <c r="O956" s="71" t="s">
        <v>1895</v>
      </c>
      <c r="P956" s="71" t="s">
        <v>1913</v>
      </c>
      <c r="Q956" s="72" t="s">
        <v>475</v>
      </c>
      <c r="R956" s="73" t="s">
        <v>55</v>
      </c>
      <c r="S956" s="73" t="s">
        <v>51</v>
      </c>
      <c r="T956" s="73" t="s">
        <v>56</v>
      </c>
      <c r="U956" s="73" t="s">
        <v>1549</v>
      </c>
      <c r="V956" s="74">
        <v>0</v>
      </c>
      <c r="W956" s="75"/>
      <c r="X956" s="76">
        <v>31</v>
      </c>
      <c r="Y956" s="154"/>
      <c r="Z956" s="160"/>
      <c r="AA956" s="155">
        <f t="shared" si="520"/>
        <v>0</v>
      </c>
      <c r="AB956" s="83">
        <f t="shared" si="507"/>
        <v>0</v>
      </c>
      <c r="AC956" s="122" t="e">
        <f>VLOOKUP(Z956,'module list'!A:B,2,0)</f>
        <v>#N/A</v>
      </c>
      <c r="AD956" s="77"/>
      <c r="AF956" s="78">
        <v>1</v>
      </c>
      <c r="AG956" s="16" t="str">
        <f t="shared" si="498"/>
        <v/>
      </c>
      <c r="AH956" s="222" t="str">
        <f t="shared" si="497"/>
        <v>FN1025A burner BR1024A - interlock</v>
      </c>
      <c r="AI956" s="224"/>
      <c r="AJ956" s="16" t="str">
        <f t="shared" si="522"/>
        <v>FN1025A</v>
      </c>
      <c r="AK956" s="16" t="str">
        <f t="shared" si="499"/>
        <v>P23</v>
      </c>
      <c r="AL956" s="16" t="str">
        <f t="shared" si="516"/>
        <v>FN</v>
      </c>
      <c r="AM956" s="16" t="str">
        <f t="shared" si="500"/>
        <v>1025</v>
      </c>
      <c r="AN956" s="16" t="str">
        <f t="shared" si="508"/>
        <v>A</v>
      </c>
      <c r="AO956" s="16" t="str">
        <f t="shared" si="501"/>
        <v>_</v>
      </c>
      <c r="AP956" s="16">
        <f t="shared" si="502"/>
        <v>11</v>
      </c>
      <c r="AQ956" s="16" t="str">
        <f t="shared" si="509"/>
        <v>HSK</v>
      </c>
      <c r="AR956" s="16" t="str">
        <f t="shared" si="503"/>
        <v>P23FN1025A_HSK</v>
      </c>
      <c r="AS956" s="16" t="str">
        <f t="shared" si="504"/>
        <v>ok</v>
      </c>
      <c r="AW956" s="16" t="str">
        <f t="shared" si="512"/>
        <v/>
      </c>
      <c r="AX956" s="16" t="str">
        <f t="shared" si="513"/>
        <v/>
      </c>
      <c r="AY956" s="16">
        <f t="shared" si="505"/>
        <v>0</v>
      </c>
    </row>
    <row r="957" spans="1:51" ht="15" customHeight="1" x14ac:dyDescent="0.2">
      <c r="A957" s="16" t="str">
        <f t="shared" si="517"/>
        <v>ID-S01AP1020-00103</v>
      </c>
      <c r="B957" s="17">
        <v>103</v>
      </c>
      <c r="C957" s="17"/>
      <c r="D957" s="18" t="s">
        <v>2059</v>
      </c>
      <c r="E957" s="19" t="s">
        <v>2060</v>
      </c>
      <c r="F957" s="60" t="s">
        <v>27</v>
      </c>
      <c r="G957" s="61" t="str">
        <f t="shared" si="518"/>
        <v/>
      </c>
      <c r="H957" s="22" t="s">
        <v>1843</v>
      </c>
      <c r="I957" s="22"/>
      <c r="J957" s="22" t="s">
        <v>1844</v>
      </c>
      <c r="K957" s="22"/>
      <c r="L957" s="22" t="s">
        <v>1845</v>
      </c>
      <c r="M957" s="62"/>
      <c r="N957" s="24"/>
      <c r="O957" s="63" t="s">
        <v>1895</v>
      </c>
      <c r="P957" s="63" t="s">
        <v>1847</v>
      </c>
      <c r="Q957" s="25" t="s">
        <v>42</v>
      </c>
      <c r="R957" s="26" t="s">
        <v>43</v>
      </c>
      <c r="S957" s="26" t="s">
        <v>44</v>
      </c>
      <c r="T957" s="26" t="s">
        <v>45</v>
      </c>
      <c r="U957" s="26" t="s">
        <v>46</v>
      </c>
      <c r="V957" s="34">
        <v>0</v>
      </c>
      <c r="W957" s="64"/>
      <c r="X957" s="22">
        <v>11</v>
      </c>
      <c r="Y957" s="152" t="str">
        <f t="shared" ref="Y957:Y959" si="524">AN957</f>
        <v>B</v>
      </c>
      <c r="Z957" s="159" t="s">
        <v>2821</v>
      </c>
      <c r="AA957" s="155">
        <f t="shared" si="520"/>
        <v>13</v>
      </c>
      <c r="AB957" s="83">
        <f t="shared" si="507"/>
        <v>20</v>
      </c>
      <c r="AC957" s="122" t="str">
        <f>VLOOKUP(Z957,'module list'!A:B,2,0)</f>
        <v>DI</v>
      </c>
      <c r="AD957" s="32"/>
      <c r="AF957" s="33" t="s">
        <v>34</v>
      </c>
      <c r="AG957" s="16" t="str">
        <f t="shared" si="498"/>
        <v>11.1.2</v>
      </c>
      <c r="AH957" s="222" t="str">
        <f t="shared" si="497"/>
        <v>FN1025B burner BR1024B - in remote</v>
      </c>
      <c r="AI957" s="224"/>
      <c r="AJ957" s="16" t="str">
        <f t="shared" si="522"/>
        <v>FN1025B</v>
      </c>
      <c r="AK957" s="16" t="str">
        <f t="shared" si="499"/>
        <v>P23</v>
      </c>
      <c r="AL957" s="16" t="str">
        <f t="shared" si="516"/>
        <v>FN</v>
      </c>
      <c r="AM957" s="16" t="str">
        <f t="shared" si="500"/>
        <v>1025</v>
      </c>
      <c r="AN957" s="16" t="str">
        <f t="shared" si="508"/>
        <v>B</v>
      </c>
      <c r="AO957" s="16" t="str">
        <f t="shared" si="501"/>
        <v>_</v>
      </c>
      <c r="AP957" s="16">
        <f t="shared" si="502"/>
        <v>11</v>
      </c>
      <c r="AQ957" s="16" t="str">
        <f t="shared" si="509"/>
        <v>YLRE</v>
      </c>
      <c r="AR957" s="16" t="str">
        <f t="shared" si="503"/>
        <v>P23FN1025B_YLRE</v>
      </c>
      <c r="AS957" s="16" t="str">
        <f t="shared" si="504"/>
        <v>ok</v>
      </c>
      <c r="AW957" s="16" t="str">
        <f t="shared" si="512"/>
        <v/>
      </c>
      <c r="AX957" s="16" t="str">
        <f t="shared" si="513"/>
        <v/>
      </c>
      <c r="AY957" s="16">
        <f t="shared" si="505"/>
        <v>0</v>
      </c>
    </row>
    <row r="958" spans="1:51" ht="15" customHeight="1" x14ac:dyDescent="0.2">
      <c r="A958" s="16" t="str">
        <f t="shared" si="517"/>
        <v>ID-S01AP1020-00104</v>
      </c>
      <c r="B958" s="17">
        <v>104</v>
      </c>
      <c r="C958" s="17"/>
      <c r="D958" s="18" t="s">
        <v>2061</v>
      </c>
      <c r="E958" s="19" t="s">
        <v>2062</v>
      </c>
      <c r="F958" s="60" t="s">
        <v>27</v>
      </c>
      <c r="G958" s="61" t="str">
        <f t="shared" si="518"/>
        <v/>
      </c>
      <c r="H958" s="22" t="s">
        <v>1843</v>
      </c>
      <c r="I958" s="22"/>
      <c r="J958" s="22" t="s">
        <v>1844</v>
      </c>
      <c r="K958" s="22"/>
      <c r="L958" s="22" t="s">
        <v>1845</v>
      </c>
      <c r="M958" s="62"/>
      <c r="N958" s="24"/>
      <c r="O958" s="63" t="s">
        <v>1895</v>
      </c>
      <c r="P958" s="63" t="s">
        <v>1850</v>
      </c>
      <c r="Q958" s="25" t="s">
        <v>42</v>
      </c>
      <c r="R958" s="26" t="s">
        <v>43</v>
      </c>
      <c r="S958" s="26" t="s">
        <v>44</v>
      </c>
      <c r="T958" s="26" t="s">
        <v>45</v>
      </c>
      <c r="U958" s="26" t="s">
        <v>46</v>
      </c>
      <c r="V958" s="34">
        <v>0</v>
      </c>
      <c r="W958" s="64"/>
      <c r="X958" s="22">
        <v>11</v>
      </c>
      <c r="Y958" s="152" t="str">
        <f t="shared" si="524"/>
        <v>B</v>
      </c>
      <c r="Z958" s="159" t="s">
        <v>2821</v>
      </c>
      <c r="AA958" s="155">
        <f t="shared" si="520"/>
        <v>14</v>
      </c>
      <c r="AB958" s="83">
        <f t="shared" si="507"/>
        <v>20</v>
      </c>
      <c r="AC958" s="122" t="str">
        <f>VLOOKUP(Z958,'module list'!A:B,2,0)</f>
        <v>DI</v>
      </c>
      <c r="AD958" s="32"/>
      <c r="AF958" s="33" t="s">
        <v>34</v>
      </c>
      <c r="AG958" s="16" t="str">
        <f t="shared" si="498"/>
        <v>11.1.2</v>
      </c>
      <c r="AH958" s="222" t="str">
        <f t="shared" si="497"/>
        <v>FN1025B burner BR1024B - in running</v>
      </c>
      <c r="AI958" s="224"/>
      <c r="AJ958" s="16" t="str">
        <f t="shared" si="522"/>
        <v>FN1025B</v>
      </c>
      <c r="AK958" s="16" t="str">
        <f t="shared" si="499"/>
        <v>P23</v>
      </c>
      <c r="AL958" s="16" t="str">
        <f t="shared" si="516"/>
        <v>FN</v>
      </c>
      <c r="AM958" s="16" t="str">
        <f t="shared" si="500"/>
        <v>1025</v>
      </c>
      <c r="AN958" s="16" t="str">
        <f t="shared" si="508"/>
        <v>B</v>
      </c>
      <c r="AO958" s="16" t="str">
        <f t="shared" si="501"/>
        <v>_</v>
      </c>
      <c r="AP958" s="16">
        <f t="shared" si="502"/>
        <v>11</v>
      </c>
      <c r="AQ958" s="16" t="str">
        <f t="shared" si="509"/>
        <v>YLH</v>
      </c>
      <c r="AR958" s="16" t="str">
        <f t="shared" si="503"/>
        <v>P23FN1025B_YLH</v>
      </c>
      <c r="AS958" s="16" t="str">
        <f t="shared" si="504"/>
        <v>ok</v>
      </c>
      <c r="AW958" s="16" t="str">
        <f t="shared" si="512"/>
        <v/>
      </c>
      <c r="AX958" s="16" t="str">
        <f t="shared" si="513"/>
        <v/>
      </c>
      <c r="AY958" s="16">
        <f t="shared" si="505"/>
        <v>0</v>
      </c>
    </row>
    <row r="959" spans="1:51" ht="15" customHeight="1" x14ac:dyDescent="0.2">
      <c r="A959" s="16" t="str">
        <f t="shared" si="517"/>
        <v>ID-S01AP1020-00105</v>
      </c>
      <c r="B959" s="17">
        <v>105</v>
      </c>
      <c r="C959" s="17"/>
      <c r="D959" s="18" t="s">
        <v>2063</v>
      </c>
      <c r="E959" s="19" t="s">
        <v>2064</v>
      </c>
      <c r="F959" s="60" t="s">
        <v>27</v>
      </c>
      <c r="G959" s="61" t="str">
        <f t="shared" si="518"/>
        <v/>
      </c>
      <c r="H959" s="22" t="s">
        <v>1843</v>
      </c>
      <c r="I959" s="22"/>
      <c r="J959" s="22" t="s">
        <v>1844</v>
      </c>
      <c r="K959" s="22"/>
      <c r="L959" s="22" t="s">
        <v>1845</v>
      </c>
      <c r="M959" s="62"/>
      <c r="N959" s="24"/>
      <c r="O959" s="63" t="s">
        <v>1895</v>
      </c>
      <c r="P959" s="63" t="s">
        <v>1900</v>
      </c>
      <c r="Q959" s="25" t="s">
        <v>42</v>
      </c>
      <c r="R959" s="26" t="s">
        <v>43</v>
      </c>
      <c r="S959" s="26" t="s">
        <v>51</v>
      </c>
      <c r="T959" s="26" t="s">
        <v>45</v>
      </c>
      <c r="U959" s="26" t="s">
        <v>46</v>
      </c>
      <c r="V959" s="34">
        <v>0</v>
      </c>
      <c r="W959" s="64"/>
      <c r="X959" s="22">
        <v>11</v>
      </c>
      <c r="Y959" s="152" t="str">
        <f t="shared" si="524"/>
        <v>B</v>
      </c>
      <c r="Z959" s="159" t="s">
        <v>2821</v>
      </c>
      <c r="AA959" s="155">
        <f t="shared" si="520"/>
        <v>15</v>
      </c>
      <c r="AB959" s="83">
        <f t="shared" si="507"/>
        <v>20</v>
      </c>
      <c r="AC959" s="122" t="str">
        <f>VLOOKUP(Z959,'module list'!A:B,2,0)</f>
        <v>DI</v>
      </c>
      <c r="AD959" s="32"/>
      <c r="AF959" s="33" t="s">
        <v>34</v>
      </c>
      <c r="AG959" s="16" t="str">
        <f t="shared" si="498"/>
        <v>11.1.2</v>
      </c>
      <c r="AH959" s="222" t="str">
        <f t="shared" si="497"/>
        <v>FN1025B burner BR1024B - supply fault</v>
      </c>
      <c r="AI959" s="224"/>
      <c r="AJ959" s="16" t="str">
        <f t="shared" si="522"/>
        <v>FN1025B</v>
      </c>
      <c r="AK959" s="16" t="str">
        <f t="shared" si="499"/>
        <v>P23</v>
      </c>
      <c r="AL959" s="16" t="str">
        <f t="shared" si="516"/>
        <v>FN</v>
      </c>
      <c r="AM959" s="16" t="str">
        <f t="shared" si="500"/>
        <v>1025</v>
      </c>
      <c r="AN959" s="16" t="str">
        <f t="shared" si="508"/>
        <v>B</v>
      </c>
      <c r="AO959" s="16" t="str">
        <f t="shared" si="501"/>
        <v>_</v>
      </c>
      <c r="AP959" s="16">
        <f t="shared" si="502"/>
        <v>11</v>
      </c>
      <c r="AQ959" s="16" t="str">
        <f t="shared" si="509"/>
        <v>YSG</v>
      </c>
      <c r="AR959" s="16" t="str">
        <f t="shared" si="503"/>
        <v>P23FN1025B_YSG</v>
      </c>
      <c r="AS959" s="16" t="str">
        <f t="shared" si="504"/>
        <v>ok</v>
      </c>
      <c r="AW959" s="16" t="str">
        <f t="shared" si="512"/>
        <v/>
      </c>
      <c r="AX959" s="16" t="str">
        <f t="shared" si="513"/>
        <v/>
      </c>
      <c r="AY959" s="16">
        <f t="shared" si="505"/>
        <v>0</v>
      </c>
    </row>
    <row r="960" spans="1:51" ht="15" customHeight="1" x14ac:dyDescent="0.2">
      <c r="A960" s="16" t="str">
        <f t="shared" si="517"/>
        <v>ID-S01AP1020-00106</v>
      </c>
      <c r="B960" s="17">
        <v>106</v>
      </c>
      <c r="C960" s="17"/>
      <c r="D960" s="18" t="s">
        <v>2065</v>
      </c>
      <c r="E960" s="19" t="s">
        <v>2066</v>
      </c>
      <c r="F960" s="60" t="s">
        <v>27</v>
      </c>
      <c r="G960" s="61" t="str">
        <f t="shared" si="518"/>
        <v/>
      </c>
      <c r="H960" s="22" t="s">
        <v>1843</v>
      </c>
      <c r="I960" s="22"/>
      <c r="J960" s="22" t="s">
        <v>1844</v>
      </c>
      <c r="K960" s="22"/>
      <c r="L960" s="22" t="s">
        <v>1845</v>
      </c>
      <c r="M960" s="62"/>
      <c r="N960" s="24"/>
      <c r="O960" s="63" t="s">
        <v>1895</v>
      </c>
      <c r="P960" s="63" t="s">
        <v>1856</v>
      </c>
      <c r="Q960" s="25" t="s">
        <v>54</v>
      </c>
      <c r="R960" s="26" t="s">
        <v>55</v>
      </c>
      <c r="S960" s="26" t="s">
        <v>44</v>
      </c>
      <c r="T960" s="26" t="s">
        <v>56</v>
      </c>
      <c r="U960" s="26" t="s">
        <v>57</v>
      </c>
      <c r="V960" s="34">
        <v>0</v>
      </c>
      <c r="W960" s="64"/>
      <c r="X960" s="22">
        <v>11</v>
      </c>
      <c r="Y960" s="152"/>
      <c r="Z960" s="159" t="s">
        <v>2816</v>
      </c>
      <c r="AA960" s="155">
        <f t="shared" si="520"/>
        <v>25</v>
      </c>
      <c r="AB960" s="83">
        <f t="shared" si="507"/>
        <v>30</v>
      </c>
      <c r="AC960" s="122" t="str">
        <f>VLOOKUP(Z960,'module list'!A:B,2,0)</f>
        <v>DO</v>
      </c>
      <c r="AD960" s="32"/>
      <c r="AF960" s="33" t="s">
        <v>34</v>
      </c>
      <c r="AG960" s="16" t="str">
        <f t="shared" si="498"/>
        <v>11.1.1</v>
      </c>
      <c r="AH960" s="222" t="str">
        <f t="shared" si="497"/>
        <v>FN1025B burner BR1024B - start/stop</v>
      </c>
      <c r="AI960" s="224"/>
      <c r="AJ960" s="16" t="str">
        <f t="shared" si="522"/>
        <v>FN1025B</v>
      </c>
      <c r="AK960" s="16" t="str">
        <f t="shared" si="499"/>
        <v>P23</v>
      </c>
      <c r="AL960" s="16" t="str">
        <f t="shared" si="516"/>
        <v>FN</v>
      </c>
      <c r="AM960" s="16" t="str">
        <f t="shared" si="500"/>
        <v>1025</v>
      </c>
      <c r="AN960" s="16" t="str">
        <f t="shared" si="508"/>
        <v>B</v>
      </c>
      <c r="AO960" s="16" t="str">
        <f t="shared" si="501"/>
        <v>_</v>
      </c>
      <c r="AP960" s="16">
        <f t="shared" si="502"/>
        <v>11</v>
      </c>
      <c r="AQ960" s="16" t="str">
        <f t="shared" si="509"/>
        <v>HSH</v>
      </c>
      <c r="AR960" s="16" t="str">
        <f t="shared" si="503"/>
        <v>P23FN1025B_HSH</v>
      </c>
      <c r="AS960" s="16" t="str">
        <f t="shared" si="504"/>
        <v>ok</v>
      </c>
      <c r="AW960" s="16" t="str">
        <f t="shared" si="512"/>
        <v/>
      </c>
      <c r="AX960" s="16" t="str">
        <f t="shared" si="513"/>
        <v/>
      </c>
      <c r="AY960" s="16">
        <f t="shared" si="505"/>
        <v>0</v>
      </c>
    </row>
    <row r="961" spans="1:51" ht="15" customHeight="1" x14ac:dyDescent="0.2">
      <c r="A961" s="16" t="str">
        <f t="shared" si="517"/>
        <v>ID-S01AP1020-00107</v>
      </c>
      <c r="B961" s="17">
        <v>107</v>
      </c>
      <c r="C961" s="17"/>
      <c r="D961" s="66" t="s">
        <v>2067</v>
      </c>
      <c r="E961" s="67" t="s">
        <v>2068</v>
      </c>
      <c r="F961" s="60" t="s">
        <v>27</v>
      </c>
      <c r="G961" s="61" t="str">
        <f t="shared" si="518"/>
        <v/>
      </c>
      <c r="H961" s="68" t="s">
        <v>1843</v>
      </c>
      <c r="I961" s="68"/>
      <c r="J961" s="68" t="s">
        <v>1844</v>
      </c>
      <c r="K961" s="68"/>
      <c r="L961" s="68" t="s">
        <v>1845</v>
      </c>
      <c r="M961" s="69"/>
      <c r="N961" s="70"/>
      <c r="O961" s="71" t="s">
        <v>1895</v>
      </c>
      <c r="P961" s="71" t="s">
        <v>1913</v>
      </c>
      <c r="Q961" s="72" t="s">
        <v>475</v>
      </c>
      <c r="R961" s="73" t="s">
        <v>55</v>
      </c>
      <c r="S961" s="73" t="s">
        <v>51</v>
      </c>
      <c r="T961" s="73" t="s">
        <v>56</v>
      </c>
      <c r="U961" s="73" t="s">
        <v>1549</v>
      </c>
      <c r="V961" s="74">
        <v>0</v>
      </c>
      <c r="W961" s="75"/>
      <c r="X961" s="76">
        <v>31</v>
      </c>
      <c r="Y961" s="154"/>
      <c r="Z961" s="160"/>
      <c r="AA961" s="155">
        <f t="shared" si="520"/>
        <v>0</v>
      </c>
      <c r="AB961" s="83">
        <f t="shared" si="507"/>
        <v>0</v>
      </c>
      <c r="AC961" s="122" t="e">
        <f>VLOOKUP(Z961,'module list'!A:B,2,0)</f>
        <v>#N/A</v>
      </c>
      <c r="AD961" s="77"/>
      <c r="AF961" s="78">
        <v>1</v>
      </c>
      <c r="AG961" s="16" t="str">
        <f t="shared" si="498"/>
        <v/>
      </c>
      <c r="AH961" s="222" t="str">
        <f t="shared" si="497"/>
        <v>FN1025B burner BR1024B - interlock</v>
      </c>
      <c r="AI961" s="224"/>
      <c r="AJ961" s="16" t="str">
        <f t="shared" si="522"/>
        <v>FN1025B</v>
      </c>
      <c r="AK961" s="16" t="str">
        <f t="shared" si="499"/>
        <v>P23</v>
      </c>
      <c r="AL961" s="16" t="str">
        <f t="shared" si="516"/>
        <v>FN</v>
      </c>
      <c r="AM961" s="16" t="str">
        <f t="shared" si="500"/>
        <v>1025</v>
      </c>
      <c r="AN961" s="16" t="str">
        <f t="shared" si="508"/>
        <v>B</v>
      </c>
      <c r="AO961" s="16" t="str">
        <f t="shared" si="501"/>
        <v>_</v>
      </c>
      <c r="AP961" s="16">
        <f t="shared" si="502"/>
        <v>11</v>
      </c>
      <c r="AQ961" s="16" t="str">
        <f t="shared" si="509"/>
        <v>HSK</v>
      </c>
      <c r="AR961" s="16" t="str">
        <f t="shared" si="503"/>
        <v>P23FN1025B_HSK</v>
      </c>
      <c r="AS961" s="16" t="str">
        <f t="shared" si="504"/>
        <v>ok</v>
      </c>
      <c r="AW961" s="16" t="str">
        <f t="shared" si="512"/>
        <v/>
      </c>
      <c r="AX961" s="16" t="str">
        <f t="shared" si="513"/>
        <v/>
      </c>
      <c r="AY961" s="16">
        <f t="shared" si="505"/>
        <v>0</v>
      </c>
    </row>
    <row r="962" spans="1:51" ht="15" customHeight="1" x14ac:dyDescent="0.2">
      <c r="A962" s="16" t="str">
        <f t="shared" si="517"/>
        <v>ID-S01AP1020-00108</v>
      </c>
      <c r="B962" s="17">
        <v>108</v>
      </c>
      <c r="C962" s="17"/>
      <c r="D962" s="18" t="s">
        <v>2069</v>
      </c>
      <c r="E962" s="19" t="s">
        <v>2070</v>
      </c>
      <c r="F962" s="60" t="s">
        <v>27</v>
      </c>
      <c r="G962" s="61" t="str">
        <f t="shared" si="518"/>
        <v/>
      </c>
      <c r="H962" s="22" t="s">
        <v>1843</v>
      </c>
      <c r="I962" s="22"/>
      <c r="J962" s="22" t="s">
        <v>1844</v>
      </c>
      <c r="K962" s="22"/>
      <c r="L962" s="22" t="s">
        <v>1845</v>
      </c>
      <c r="M962" s="62"/>
      <c r="N962" s="24"/>
      <c r="O962" s="63" t="s">
        <v>2071</v>
      </c>
      <c r="P962" s="63"/>
      <c r="Q962" s="72" t="s">
        <v>475</v>
      </c>
      <c r="R962" s="26" t="s">
        <v>55</v>
      </c>
      <c r="S962" s="26" t="s">
        <v>51</v>
      </c>
      <c r="T962" s="26" t="s">
        <v>45</v>
      </c>
      <c r="U962" s="26" t="s">
        <v>46</v>
      </c>
      <c r="V962" s="34">
        <v>0</v>
      </c>
      <c r="W962" s="64"/>
      <c r="X962" s="76">
        <v>31</v>
      </c>
      <c r="Y962" s="152"/>
      <c r="Z962" s="159"/>
      <c r="AA962" s="155">
        <f t="shared" si="520"/>
        <v>0</v>
      </c>
      <c r="AB962" s="83">
        <f t="shared" si="507"/>
        <v>0</v>
      </c>
      <c r="AC962" s="122" t="e">
        <f>VLOOKUP(Z962,'module list'!A:B,2,0)</f>
        <v>#N/A</v>
      </c>
      <c r="AD962" s="32"/>
      <c r="AF962" s="78">
        <v>1</v>
      </c>
      <c r="AG962" s="16" t="str">
        <f t="shared" si="498"/>
        <v/>
      </c>
      <c r="AH962" s="222" t="str">
        <f t="shared" si="497"/>
        <v>BR1024A - trip</v>
      </c>
      <c r="AI962" s="224"/>
      <c r="AJ962" s="16" t="str">
        <f t="shared" si="522"/>
        <v>BR1024A</v>
      </c>
      <c r="AK962" s="16" t="str">
        <f t="shared" si="499"/>
        <v>P23</v>
      </c>
      <c r="AL962" s="16" t="str">
        <f t="shared" si="516"/>
        <v>BR</v>
      </c>
      <c r="AM962" s="16" t="str">
        <f t="shared" si="500"/>
        <v>1024</v>
      </c>
      <c r="AN962" s="16" t="str">
        <f t="shared" si="508"/>
        <v>A</v>
      </c>
      <c r="AO962" s="16" t="str">
        <f t="shared" si="501"/>
        <v>_</v>
      </c>
      <c r="AP962" s="16">
        <f t="shared" si="502"/>
        <v>11</v>
      </c>
      <c r="AQ962" s="16" t="str">
        <f t="shared" si="509"/>
        <v>HSK</v>
      </c>
      <c r="AR962" s="16" t="str">
        <f t="shared" si="503"/>
        <v>P23BR1024A_HSK</v>
      </c>
      <c r="AS962" s="16" t="str">
        <f t="shared" si="504"/>
        <v>ok</v>
      </c>
      <c r="AW962" s="16" t="str">
        <f t="shared" si="512"/>
        <v/>
      </c>
      <c r="AX962" s="16" t="str">
        <f t="shared" si="513"/>
        <v/>
      </c>
      <c r="AY962" s="16">
        <f t="shared" si="505"/>
        <v>0</v>
      </c>
    </row>
    <row r="963" spans="1:51" ht="15" customHeight="1" x14ac:dyDescent="0.2">
      <c r="A963" s="16" t="str">
        <f t="shared" si="517"/>
        <v>ID-S01AP1020-00109</v>
      </c>
      <c r="B963" s="17">
        <v>109</v>
      </c>
      <c r="C963" s="17" t="s">
        <v>2072</v>
      </c>
      <c r="D963" s="66" t="s">
        <v>2785</v>
      </c>
      <c r="E963" s="67" t="s">
        <v>2073</v>
      </c>
      <c r="F963" s="60" t="s">
        <v>27</v>
      </c>
      <c r="G963" s="61" t="str">
        <f t="shared" si="518"/>
        <v/>
      </c>
      <c r="H963" s="22" t="s">
        <v>1843</v>
      </c>
      <c r="I963" s="22"/>
      <c r="J963" s="22" t="s">
        <v>1844</v>
      </c>
      <c r="K963" s="22"/>
      <c r="L963" s="22" t="s">
        <v>1845</v>
      </c>
      <c r="M963" s="62"/>
      <c r="N963" s="24"/>
      <c r="O963" s="63" t="s">
        <v>2071</v>
      </c>
      <c r="P963" s="63"/>
      <c r="Q963" s="25" t="s">
        <v>54</v>
      </c>
      <c r="R963" s="26" t="s">
        <v>55</v>
      </c>
      <c r="S963" s="26" t="s">
        <v>51</v>
      </c>
      <c r="T963" s="26" t="s">
        <v>45</v>
      </c>
      <c r="U963" s="26" t="s">
        <v>46</v>
      </c>
      <c r="V963" s="34">
        <v>0</v>
      </c>
      <c r="W963" s="64"/>
      <c r="X963" s="22">
        <v>11</v>
      </c>
      <c r="Y963" s="152"/>
      <c r="Z963" s="159" t="s">
        <v>2816</v>
      </c>
      <c r="AA963" s="155">
        <f t="shared" si="520"/>
        <v>26</v>
      </c>
      <c r="AB963" s="83">
        <f t="shared" si="507"/>
        <v>30</v>
      </c>
      <c r="AC963" s="122" t="str">
        <f>VLOOKUP(Z963,'module list'!A:B,2,0)</f>
        <v>DO</v>
      </c>
      <c r="AD963" s="32"/>
      <c r="AF963" s="33" t="s">
        <v>34</v>
      </c>
      <c r="AG963" s="16" t="str">
        <f t="shared" si="498"/>
        <v>11.1.1</v>
      </c>
      <c r="AH963" s="222" t="str">
        <f t="shared" ref="AH963:AH1026" si="525">RIGHT(E963,LEN(E963)-FIND(" ",E963))</f>
        <v>BR1024A - emergency</v>
      </c>
      <c r="AI963" s="224"/>
      <c r="AJ963" s="16" t="str">
        <f t="shared" si="522"/>
        <v>BR1024A</v>
      </c>
      <c r="AK963" s="16" t="str">
        <f t="shared" si="499"/>
        <v>P23</v>
      </c>
      <c r="AL963" s="16" t="str">
        <f t="shared" si="516"/>
        <v>BR</v>
      </c>
      <c r="AM963" s="16" t="str">
        <f t="shared" si="500"/>
        <v>1024</v>
      </c>
      <c r="AN963" s="16" t="str">
        <f t="shared" si="508"/>
        <v>A</v>
      </c>
      <c r="AO963" s="16" t="str">
        <f t="shared" si="501"/>
        <v>_</v>
      </c>
      <c r="AP963" s="16">
        <f t="shared" si="502"/>
        <v>11</v>
      </c>
      <c r="AQ963" s="16" t="str">
        <f t="shared" si="509"/>
        <v>YSA-1</v>
      </c>
      <c r="AR963" s="16" t="str">
        <f t="shared" si="503"/>
        <v>P23BR1024A_YSA-1</v>
      </c>
      <c r="AS963" s="16" t="str">
        <f t="shared" si="504"/>
        <v>ok</v>
      </c>
      <c r="AW963" s="16" t="str">
        <f t="shared" si="512"/>
        <v/>
      </c>
      <c r="AX963" s="16" t="str">
        <f t="shared" si="513"/>
        <v/>
      </c>
      <c r="AY963" s="16">
        <f t="shared" si="505"/>
        <v>0</v>
      </c>
    </row>
    <row r="964" spans="1:51" ht="15" customHeight="1" x14ac:dyDescent="0.2">
      <c r="A964" s="16" t="str">
        <f t="shared" si="517"/>
        <v>ID-S01AP1020-00110</v>
      </c>
      <c r="B964" s="17">
        <v>110</v>
      </c>
      <c r="C964" s="17"/>
      <c r="D964" s="18" t="s">
        <v>2074</v>
      </c>
      <c r="E964" s="19" t="s">
        <v>2075</v>
      </c>
      <c r="F964" s="60" t="s">
        <v>27</v>
      </c>
      <c r="G964" s="61" t="str">
        <f t="shared" si="518"/>
        <v/>
      </c>
      <c r="H964" s="22" t="s">
        <v>1843</v>
      </c>
      <c r="I964" s="22"/>
      <c r="J964" s="22" t="s">
        <v>1844</v>
      </c>
      <c r="K964" s="22"/>
      <c r="L964" s="22" t="s">
        <v>1845</v>
      </c>
      <c r="M964" s="62"/>
      <c r="N964" s="24"/>
      <c r="O964" s="63" t="s">
        <v>2071</v>
      </c>
      <c r="P964" s="63"/>
      <c r="Q964" s="25" t="s">
        <v>54</v>
      </c>
      <c r="R964" s="26" t="s">
        <v>55</v>
      </c>
      <c r="S964" s="26" t="s">
        <v>44</v>
      </c>
      <c r="T964" s="26" t="s">
        <v>45</v>
      </c>
      <c r="U964" s="26" t="s">
        <v>57</v>
      </c>
      <c r="V964" s="34">
        <v>0</v>
      </c>
      <c r="W964" s="64"/>
      <c r="X964" s="22">
        <v>11</v>
      </c>
      <c r="Y964" s="152"/>
      <c r="Z964" s="159" t="s">
        <v>2816</v>
      </c>
      <c r="AA964" s="155">
        <f t="shared" si="520"/>
        <v>27</v>
      </c>
      <c r="AB964" s="83">
        <f t="shared" si="507"/>
        <v>30</v>
      </c>
      <c r="AC964" s="122" t="str">
        <f>VLOOKUP(Z964,'module list'!A:B,2,0)</f>
        <v>DO</v>
      </c>
      <c r="AD964" s="32"/>
      <c r="AF964" s="33" t="s">
        <v>34</v>
      </c>
      <c r="AG964" s="16" t="str">
        <f t="shared" ref="AG964:AG1027" si="526">LEFT(Z964,6)</f>
        <v>11.1.1</v>
      </c>
      <c r="AH964" s="222" t="str">
        <f t="shared" si="525"/>
        <v>BR1024A - burner start-stop</v>
      </c>
      <c r="AI964" s="224"/>
      <c r="AJ964" s="16" t="str">
        <f t="shared" si="522"/>
        <v>BR1024A</v>
      </c>
      <c r="AK964" s="16" t="str">
        <f t="shared" ref="AK964:AK1027" si="527">LEFT(D964,3)</f>
        <v>P23</v>
      </c>
      <c r="AL964" s="16" t="str">
        <f t="shared" si="516"/>
        <v>BR</v>
      </c>
      <c r="AM964" s="16" t="str">
        <f t="shared" ref="AM964:AM1027" si="528">MID(D964,LEN(AK964)+LEN(AL964)+1,4)</f>
        <v>1024</v>
      </c>
      <c r="AN964" s="16" t="str">
        <f t="shared" si="508"/>
        <v>A</v>
      </c>
      <c r="AO964" s="16" t="str">
        <f t="shared" ref="AO964:AO1027" si="529">IF(ISNUMBER(AP964),"_","")</f>
        <v>_</v>
      </c>
      <c r="AP964" s="16">
        <f t="shared" ref="AP964:AP1027" si="530">IFERROR(FIND("_",D964),"")</f>
        <v>11</v>
      </c>
      <c r="AQ964" s="16" t="str">
        <f t="shared" si="509"/>
        <v>HSH</v>
      </c>
      <c r="AR964" s="16" t="str">
        <f t="shared" ref="AR964:AR1027" si="531">_xlfn.CONCAT(AK964:AO964,AQ964)</f>
        <v>P23BR1024A_HSH</v>
      </c>
      <c r="AS964" s="16" t="str">
        <f t="shared" ref="AS964:AS1027" si="532">IF(AR964=D964,"ok")</f>
        <v>ok</v>
      </c>
      <c r="AW964" s="16" t="str">
        <f t="shared" si="512"/>
        <v/>
      </c>
      <c r="AX964" s="16" t="str">
        <f t="shared" si="513"/>
        <v/>
      </c>
      <c r="AY964" s="16">
        <f t="shared" ref="AY964:AY1027" si="533">V964</f>
        <v>0</v>
      </c>
    </row>
    <row r="965" spans="1:51" ht="15" customHeight="1" x14ac:dyDescent="0.2">
      <c r="A965" s="16" t="str">
        <f t="shared" si="517"/>
        <v>ID-S01AP1020-00111</v>
      </c>
      <c r="B965" s="17">
        <v>111</v>
      </c>
      <c r="C965" s="17" t="s">
        <v>2076</v>
      </c>
      <c r="D965" s="18" t="s">
        <v>2789</v>
      </c>
      <c r="E965" s="19" t="s">
        <v>2077</v>
      </c>
      <c r="F965" s="60" t="s">
        <v>27</v>
      </c>
      <c r="G965" s="61" t="str">
        <f t="shared" si="518"/>
        <v/>
      </c>
      <c r="H965" s="22" t="s">
        <v>1843</v>
      </c>
      <c r="I965" s="22"/>
      <c r="J965" s="22" t="s">
        <v>1844</v>
      </c>
      <c r="K965" s="22"/>
      <c r="L965" s="22" t="s">
        <v>1845</v>
      </c>
      <c r="M965" s="62"/>
      <c r="N965" s="24"/>
      <c r="O965" s="63" t="s">
        <v>2071</v>
      </c>
      <c r="P965" s="63"/>
      <c r="Q965" s="25" t="s">
        <v>54</v>
      </c>
      <c r="R965" s="26" t="s">
        <v>55</v>
      </c>
      <c r="S965" s="26" t="s">
        <v>44</v>
      </c>
      <c r="T965" s="26" t="s">
        <v>45</v>
      </c>
      <c r="U965" s="26" t="s">
        <v>2007</v>
      </c>
      <c r="V965" s="34">
        <v>0</v>
      </c>
      <c r="W965" s="64"/>
      <c r="X965" s="22">
        <v>11</v>
      </c>
      <c r="Y965" s="152"/>
      <c r="Z965" s="159" t="s">
        <v>2816</v>
      </c>
      <c r="AA965" s="155">
        <f t="shared" si="520"/>
        <v>28</v>
      </c>
      <c r="AB965" s="83">
        <f t="shared" ref="AB965:AB1028" si="534">COUNTIF(Z:Z,Z965)</f>
        <v>30</v>
      </c>
      <c r="AC965" s="122" t="str">
        <f>VLOOKUP(Z965,'module list'!A:B,2,0)</f>
        <v>DO</v>
      </c>
      <c r="AD965" s="32"/>
      <c r="AF965" s="33" t="s">
        <v>34</v>
      </c>
      <c r="AG965" s="16" t="str">
        <f t="shared" si="526"/>
        <v>11.1.1</v>
      </c>
      <c r="AH965" s="222" t="str">
        <f t="shared" si="525"/>
        <v>BR1024A - stand by</v>
      </c>
      <c r="AI965" s="224"/>
      <c r="AJ965" s="16" t="str">
        <f t="shared" si="522"/>
        <v>BR1024A</v>
      </c>
      <c r="AK965" s="16" t="str">
        <f t="shared" si="527"/>
        <v>P23</v>
      </c>
      <c r="AL965" s="16" t="str">
        <f t="shared" si="516"/>
        <v>BR</v>
      </c>
      <c r="AM965" s="16" t="str">
        <f t="shared" si="528"/>
        <v>1024</v>
      </c>
      <c r="AN965" s="16" t="str">
        <f t="shared" ref="AN965:AN1028" si="535">MID(D965,10,1)</f>
        <v>A</v>
      </c>
      <c r="AO965" s="16" t="str">
        <f t="shared" si="529"/>
        <v>_</v>
      </c>
      <c r="AP965" s="16">
        <f t="shared" si="530"/>
        <v>11</v>
      </c>
      <c r="AQ965" s="16" t="str">
        <f t="shared" ref="AQ965:AQ993" si="536">RIGHT(D965,LEN(D965)-FIND("_",D965))</f>
        <v>HS-1</v>
      </c>
      <c r="AR965" s="16" t="str">
        <f t="shared" si="531"/>
        <v>P23BR1024A_HS-1</v>
      </c>
      <c r="AS965" s="16" t="str">
        <f t="shared" si="532"/>
        <v>ok</v>
      </c>
      <c r="AW965" s="16" t="str">
        <f t="shared" si="512"/>
        <v/>
      </c>
      <c r="AX965" s="16" t="str">
        <f t="shared" si="513"/>
        <v/>
      </c>
      <c r="AY965" s="16">
        <f t="shared" si="533"/>
        <v>0</v>
      </c>
    </row>
    <row r="966" spans="1:51" ht="15" customHeight="1" x14ac:dyDescent="0.2">
      <c r="A966" s="16" t="str">
        <f t="shared" si="517"/>
        <v>ID-S01AP1020-00112</v>
      </c>
      <c r="B966" s="17">
        <v>112</v>
      </c>
      <c r="C966" s="17" t="s">
        <v>2076</v>
      </c>
      <c r="D966" s="18" t="s">
        <v>2790</v>
      </c>
      <c r="E966" s="19" t="s">
        <v>2078</v>
      </c>
      <c r="F966" s="60" t="s">
        <v>27</v>
      </c>
      <c r="G966" s="61" t="str">
        <f t="shared" si="518"/>
        <v/>
      </c>
      <c r="H966" s="22" t="s">
        <v>1843</v>
      </c>
      <c r="I966" s="22"/>
      <c r="J966" s="22" t="s">
        <v>1844</v>
      </c>
      <c r="K966" s="22"/>
      <c r="L966" s="22" t="s">
        <v>1845</v>
      </c>
      <c r="M966" s="62"/>
      <c r="N966" s="24"/>
      <c r="O966" s="63" t="s">
        <v>2071</v>
      </c>
      <c r="P966" s="63"/>
      <c r="Q966" s="25" t="s">
        <v>54</v>
      </c>
      <c r="R966" s="26" t="s">
        <v>55</v>
      </c>
      <c r="S966" s="26" t="s">
        <v>44</v>
      </c>
      <c r="T966" s="26" t="s">
        <v>45</v>
      </c>
      <c r="U966" s="26" t="s">
        <v>2009</v>
      </c>
      <c r="V966" s="34">
        <v>0</v>
      </c>
      <c r="W966" s="64"/>
      <c r="X966" s="22">
        <v>11</v>
      </c>
      <c r="Y966" s="152"/>
      <c r="Z966" s="159" t="s">
        <v>2816</v>
      </c>
      <c r="AA966" s="155">
        <f t="shared" si="520"/>
        <v>29</v>
      </c>
      <c r="AB966" s="83">
        <f t="shared" si="534"/>
        <v>30</v>
      </c>
      <c r="AC966" s="122" t="str">
        <f>VLOOKUP(Z966,'module list'!A:B,2,0)</f>
        <v>DO</v>
      </c>
      <c r="AD966" s="32"/>
      <c r="AF966" s="33" t="s">
        <v>34</v>
      </c>
      <c r="AG966" s="16" t="str">
        <f t="shared" si="526"/>
        <v>11.1.1</v>
      </c>
      <c r="AH966" s="222" t="str">
        <f t="shared" si="525"/>
        <v>BR1024A - combust. select.</v>
      </c>
      <c r="AI966" s="224"/>
      <c r="AJ966" s="16" t="str">
        <f t="shared" si="522"/>
        <v>BR1024A</v>
      </c>
      <c r="AK966" s="16" t="str">
        <f t="shared" si="527"/>
        <v>P23</v>
      </c>
      <c r="AL966" s="16" t="str">
        <f t="shared" si="516"/>
        <v>BR</v>
      </c>
      <c r="AM966" s="16" t="str">
        <f t="shared" si="528"/>
        <v>1024</v>
      </c>
      <c r="AN966" s="16" t="str">
        <f t="shared" si="535"/>
        <v>A</v>
      </c>
      <c r="AO966" s="16" t="str">
        <f t="shared" si="529"/>
        <v>_</v>
      </c>
      <c r="AP966" s="16">
        <f t="shared" si="530"/>
        <v>11</v>
      </c>
      <c r="AQ966" s="16" t="str">
        <f t="shared" si="536"/>
        <v>HS-2</v>
      </c>
      <c r="AR966" s="16" t="str">
        <f t="shared" si="531"/>
        <v>P23BR1024A_HS-2</v>
      </c>
      <c r="AS966" s="16" t="str">
        <f t="shared" si="532"/>
        <v>ok</v>
      </c>
      <c r="AW966" s="16" t="str">
        <f t="shared" si="512"/>
        <v/>
      </c>
      <c r="AX966" s="16" t="str">
        <f t="shared" si="513"/>
        <v/>
      </c>
      <c r="AY966" s="16">
        <f t="shared" si="533"/>
        <v>0</v>
      </c>
    </row>
    <row r="967" spans="1:51" ht="15" customHeight="1" x14ac:dyDescent="0.2">
      <c r="A967" s="16" t="str">
        <f t="shared" si="517"/>
        <v>ID-S01AP1020-00113</v>
      </c>
      <c r="B967" s="17">
        <v>113</v>
      </c>
      <c r="C967" s="17" t="s">
        <v>2076</v>
      </c>
      <c r="D967" s="18" t="s">
        <v>2791</v>
      </c>
      <c r="E967" s="19" t="s">
        <v>2079</v>
      </c>
      <c r="F967" s="60" t="s">
        <v>27</v>
      </c>
      <c r="G967" s="61" t="str">
        <f t="shared" si="518"/>
        <v/>
      </c>
      <c r="H967" s="22" t="s">
        <v>1843</v>
      </c>
      <c r="I967" s="22"/>
      <c r="J967" s="22" t="s">
        <v>1844</v>
      </c>
      <c r="K967" s="22"/>
      <c r="L967" s="22" t="s">
        <v>1845</v>
      </c>
      <c r="M967" s="62"/>
      <c r="N967" s="24"/>
      <c r="O967" s="63" t="s">
        <v>2071</v>
      </c>
      <c r="P967" s="63"/>
      <c r="Q967" s="25" t="s">
        <v>54</v>
      </c>
      <c r="R967" s="26" t="s">
        <v>55</v>
      </c>
      <c r="S967" s="26" t="s">
        <v>44</v>
      </c>
      <c r="T967" s="26" t="s">
        <v>45</v>
      </c>
      <c r="U967" s="26" t="s">
        <v>2011</v>
      </c>
      <c r="V967" s="34">
        <v>0</v>
      </c>
      <c r="W967" s="64"/>
      <c r="X967" s="22">
        <v>11</v>
      </c>
      <c r="Y967" s="152"/>
      <c r="Z967" s="159" t="s">
        <v>2816</v>
      </c>
      <c r="AA967" s="155">
        <f t="shared" si="520"/>
        <v>30</v>
      </c>
      <c r="AB967" s="83">
        <f t="shared" si="534"/>
        <v>30</v>
      </c>
      <c r="AC967" s="122" t="str">
        <f>VLOOKUP(Z967,'module list'!A:B,2,0)</f>
        <v>DO</v>
      </c>
      <c r="AD967" s="32"/>
      <c r="AF967" s="33" t="s">
        <v>34</v>
      </c>
      <c r="AG967" s="16" t="str">
        <f t="shared" si="526"/>
        <v>11.1.1</v>
      </c>
      <c r="AH967" s="222" t="str">
        <f t="shared" si="525"/>
        <v>BR1024A - perm. burn liq. waste</v>
      </c>
      <c r="AI967" s="224"/>
      <c r="AJ967" s="16" t="str">
        <f t="shared" si="522"/>
        <v>BR1024A</v>
      </c>
      <c r="AK967" s="16" t="str">
        <f t="shared" si="527"/>
        <v>P23</v>
      </c>
      <c r="AL967" s="16" t="str">
        <f t="shared" si="516"/>
        <v>BR</v>
      </c>
      <c r="AM967" s="16" t="str">
        <f t="shared" si="528"/>
        <v>1024</v>
      </c>
      <c r="AN967" s="16" t="str">
        <f t="shared" si="535"/>
        <v>A</v>
      </c>
      <c r="AO967" s="16" t="str">
        <f t="shared" si="529"/>
        <v>_</v>
      </c>
      <c r="AP967" s="16">
        <f t="shared" si="530"/>
        <v>11</v>
      </c>
      <c r="AQ967" s="16" t="str">
        <f t="shared" si="536"/>
        <v>HS-3</v>
      </c>
      <c r="AR967" s="16" t="str">
        <f t="shared" si="531"/>
        <v>P23BR1024A_HS-3</v>
      </c>
      <c r="AS967" s="16" t="str">
        <f t="shared" si="532"/>
        <v>ok</v>
      </c>
      <c r="AW967" s="16" t="str">
        <f t="shared" si="512"/>
        <v/>
      </c>
      <c r="AX967" s="16" t="str">
        <f t="shared" si="513"/>
        <v/>
      </c>
      <c r="AY967" s="16">
        <f t="shared" si="533"/>
        <v>0</v>
      </c>
    </row>
    <row r="968" spans="1:51" ht="15" customHeight="1" x14ac:dyDescent="0.2">
      <c r="A968" s="16" t="str">
        <f t="shared" si="517"/>
        <v>ID-S01AP1020-00114</v>
      </c>
      <c r="B968" s="17">
        <v>114</v>
      </c>
      <c r="C968" s="17"/>
      <c r="D968" s="18" t="s">
        <v>2080</v>
      </c>
      <c r="E968" s="19" t="s">
        <v>2081</v>
      </c>
      <c r="F968" s="60" t="s">
        <v>27</v>
      </c>
      <c r="G968" s="61" t="str">
        <f t="shared" si="518"/>
        <v/>
      </c>
      <c r="H968" s="22" t="s">
        <v>1843</v>
      </c>
      <c r="I968" s="22"/>
      <c r="J968" s="22" t="s">
        <v>1844</v>
      </c>
      <c r="K968" s="22"/>
      <c r="L968" s="22" t="s">
        <v>1845</v>
      </c>
      <c r="M968" s="62"/>
      <c r="N968" s="24"/>
      <c r="O968" s="63" t="s">
        <v>2071</v>
      </c>
      <c r="P968" s="63"/>
      <c r="Q968" s="25" t="s">
        <v>54</v>
      </c>
      <c r="R968" s="26" t="s">
        <v>55</v>
      </c>
      <c r="S968" s="26" t="s">
        <v>44</v>
      </c>
      <c r="T968" s="26" t="s">
        <v>45</v>
      </c>
      <c r="U968" s="26" t="s">
        <v>2014</v>
      </c>
      <c r="V968" s="34">
        <v>0</v>
      </c>
      <c r="W968" s="64"/>
      <c r="X968" s="22">
        <v>11</v>
      </c>
      <c r="Y968" s="152"/>
      <c r="Z968" s="159" t="s">
        <v>2824</v>
      </c>
      <c r="AA968" s="155">
        <f t="shared" si="520"/>
        <v>1</v>
      </c>
      <c r="AB968" s="83">
        <f t="shared" si="534"/>
        <v>30</v>
      </c>
      <c r="AC968" s="122" t="str">
        <f>VLOOKUP(Z968,'module list'!A:B,2,0)</f>
        <v>DO</v>
      </c>
      <c r="AD968" s="32"/>
      <c r="AF968" s="33" t="s">
        <v>34</v>
      </c>
      <c r="AG968" s="16" t="str">
        <f t="shared" si="526"/>
        <v>11.1.2</v>
      </c>
      <c r="AH968" s="222" t="str">
        <f t="shared" si="525"/>
        <v>BR1024A - burner vent. run</v>
      </c>
      <c r="AI968" s="224"/>
      <c r="AJ968" s="16" t="str">
        <f t="shared" si="522"/>
        <v>BR1024A</v>
      </c>
      <c r="AK968" s="16" t="str">
        <f t="shared" si="527"/>
        <v>P23</v>
      </c>
      <c r="AL968" s="16" t="str">
        <f t="shared" si="516"/>
        <v>BR</v>
      </c>
      <c r="AM968" s="16" t="str">
        <f t="shared" si="528"/>
        <v>1024</v>
      </c>
      <c r="AN968" s="16" t="str">
        <f t="shared" si="535"/>
        <v>A</v>
      </c>
      <c r="AO968" s="16" t="str">
        <f t="shared" si="529"/>
        <v>_</v>
      </c>
      <c r="AP968" s="16">
        <f t="shared" si="530"/>
        <v>11</v>
      </c>
      <c r="AQ968" s="16" t="str">
        <f t="shared" si="536"/>
        <v>YL</v>
      </c>
      <c r="AR968" s="16" t="str">
        <f t="shared" si="531"/>
        <v>P23BR1024A_YL</v>
      </c>
      <c r="AS968" s="16" t="str">
        <f t="shared" si="532"/>
        <v>ok</v>
      </c>
      <c r="AW968" s="16" t="str">
        <f t="shared" si="512"/>
        <v/>
      </c>
      <c r="AX968" s="16" t="str">
        <f t="shared" si="513"/>
        <v/>
      </c>
      <c r="AY968" s="16">
        <f t="shared" si="533"/>
        <v>0</v>
      </c>
    </row>
    <row r="969" spans="1:51" ht="15" customHeight="1" x14ac:dyDescent="0.2">
      <c r="A969" s="16" t="str">
        <f t="shared" si="517"/>
        <v>ID-S01AP1020-00115</v>
      </c>
      <c r="B969" s="17">
        <v>115</v>
      </c>
      <c r="C969" s="17"/>
      <c r="D969" s="18" t="s">
        <v>2082</v>
      </c>
      <c r="E969" s="19" t="s">
        <v>2083</v>
      </c>
      <c r="F969" s="60" t="s">
        <v>27</v>
      </c>
      <c r="G969" s="61" t="str">
        <f t="shared" si="518"/>
        <v/>
      </c>
      <c r="H969" s="22" t="s">
        <v>1843</v>
      </c>
      <c r="I969" s="22"/>
      <c r="J969" s="22" t="s">
        <v>1844</v>
      </c>
      <c r="K969" s="22"/>
      <c r="L969" s="22" t="s">
        <v>1845</v>
      </c>
      <c r="M969" s="62"/>
      <c r="N969" s="24"/>
      <c r="O969" s="63" t="s">
        <v>2071</v>
      </c>
      <c r="P969" s="63"/>
      <c r="Q969" s="25" t="s">
        <v>42</v>
      </c>
      <c r="R969" s="26" t="s">
        <v>43</v>
      </c>
      <c r="S969" s="26" t="s">
        <v>44</v>
      </c>
      <c r="T969" s="26" t="s">
        <v>56</v>
      </c>
      <c r="U969" s="26" t="s">
        <v>2017</v>
      </c>
      <c r="V969" s="34">
        <v>0</v>
      </c>
      <c r="W969" s="64"/>
      <c r="X969" s="22">
        <v>11</v>
      </c>
      <c r="Y969" s="152" t="str">
        <f t="shared" ref="Y969:Y973" si="537">AN969</f>
        <v>A</v>
      </c>
      <c r="Z969" s="159" t="s">
        <v>2813</v>
      </c>
      <c r="AA969" s="155">
        <f t="shared" si="520"/>
        <v>13</v>
      </c>
      <c r="AB969" s="83">
        <f t="shared" si="534"/>
        <v>17</v>
      </c>
      <c r="AC969" s="122" t="str">
        <f>VLOOKUP(Z969,'module list'!A:B,2,0)</f>
        <v>DI</v>
      </c>
      <c r="AD969" s="32"/>
      <c r="AF969" s="33" t="s">
        <v>34</v>
      </c>
      <c r="AG969" s="16" t="str">
        <f t="shared" si="526"/>
        <v>11.1.1</v>
      </c>
      <c r="AH969" s="222" t="str">
        <f t="shared" si="525"/>
        <v>BR1024A - burner in rem</v>
      </c>
      <c r="AI969" s="224"/>
      <c r="AJ969" s="16" t="str">
        <f t="shared" si="522"/>
        <v>BR1024A</v>
      </c>
      <c r="AK969" s="16" t="str">
        <f t="shared" si="527"/>
        <v>P23</v>
      </c>
      <c r="AL969" s="16" t="str">
        <f t="shared" si="516"/>
        <v>BR</v>
      </c>
      <c r="AM969" s="16" t="str">
        <f t="shared" si="528"/>
        <v>1024</v>
      </c>
      <c r="AN969" s="16" t="str">
        <f t="shared" si="535"/>
        <v>A</v>
      </c>
      <c r="AO969" s="16" t="str">
        <f t="shared" si="529"/>
        <v>_</v>
      </c>
      <c r="AP969" s="16">
        <f t="shared" si="530"/>
        <v>11</v>
      </c>
      <c r="AQ969" s="16" t="str">
        <f t="shared" si="536"/>
        <v>YLRE</v>
      </c>
      <c r="AR969" s="16" t="str">
        <f t="shared" si="531"/>
        <v>P23BR1024A_YLRE</v>
      </c>
      <c r="AS969" s="16" t="str">
        <f t="shared" si="532"/>
        <v>ok</v>
      </c>
      <c r="AW969" s="16" t="str">
        <f t="shared" si="512"/>
        <v/>
      </c>
      <c r="AX969" s="16" t="str">
        <f t="shared" si="513"/>
        <v/>
      </c>
      <c r="AY969" s="16">
        <f t="shared" si="533"/>
        <v>0</v>
      </c>
    </row>
    <row r="970" spans="1:51" ht="15" customHeight="1" x14ac:dyDescent="0.2">
      <c r="A970" s="16" t="str">
        <f t="shared" si="517"/>
        <v>ID-S01AP1020-00116</v>
      </c>
      <c r="B970" s="17">
        <v>116</v>
      </c>
      <c r="C970" s="17"/>
      <c r="D970" s="18" t="s">
        <v>2084</v>
      </c>
      <c r="E970" s="19" t="s">
        <v>2085</v>
      </c>
      <c r="F970" s="60" t="s">
        <v>27</v>
      </c>
      <c r="G970" s="61" t="str">
        <f t="shared" si="518"/>
        <v/>
      </c>
      <c r="H970" s="22" t="s">
        <v>1843</v>
      </c>
      <c r="I970" s="22"/>
      <c r="J970" s="22" t="s">
        <v>1844</v>
      </c>
      <c r="K970" s="22"/>
      <c r="L970" s="22" t="s">
        <v>1845</v>
      </c>
      <c r="M970" s="62"/>
      <c r="N970" s="24"/>
      <c r="O970" s="63" t="s">
        <v>2071</v>
      </c>
      <c r="P970" s="63"/>
      <c r="Q970" s="25" t="s">
        <v>42</v>
      </c>
      <c r="R970" s="26" t="s">
        <v>43</v>
      </c>
      <c r="S970" s="26" t="s">
        <v>44</v>
      </c>
      <c r="T970" s="26" t="s">
        <v>56</v>
      </c>
      <c r="U970" s="26" t="s">
        <v>2014</v>
      </c>
      <c r="V970" s="34">
        <v>0</v>
      </c>
      <c r="W970" s="64"/>
      <c r="X970" s="22">
        <v>11</v>
      </c>
      <c r="Y970" s="152" t="str">
        <f t="shared" si="537"/>
        <v>A</v>
      </c>
      <c r="Z970" s="159" t="s">
        <v>2813</v>
      </c>
      <c r="AA970" s="155">
        <f t="shared" si="520"/>
        <v>14</v>
      </c>
      <c r="AB970" s="83">
        <f t="shared" si="534"/>
        <v>17</v>
      </c>
      <c r="AC970" s="122" t="str">
        <f>VLOOKUP(Z970,'module list'!A:B,2,0)</f>
        <v>DI</v>
      </c>
      <c r="AD970" s="32"/>
      <c r="AF970" s="33" t="s">
        <v>34</v>
      </c>
      <c r="AG970" s="16" t="str">
        <f t="shared" si="526"/>
        <v>11.1.1</v>
      </c>
      <c r="AH970" s="222" t="str">
        <f t="shared" si="525"/>
        <v>BR1024A - burner ON</v>
      </c>
      <c r="AI970" s="224"/>
      <c r="AJ970" s="16" t="str">
        <f t="shared" si="522"/>
        <v>BR1024A</v>
      </c>
      <c r="AK970" s="16" t="str">
        <f t="shared" si="527"/>
        <v>P23</v>
      </c>
      <c r="AL970" s="16" t="str">
        <f t="shared" si="516"/>
        <v>BR</v>
      </c>
      <c r="AM970" s="16" t="str">
        <f t="shared" si="528"/>
        <v>1024</v>
      </c>
      <c r="AN970" s="16" t="str">
        <f t="shared" si="535"/>
        <v>A</v>
      </c>
      <c r="AO970" s="16" t="str">
        <f t="shared" si="529"/>
        <v>_</v>
      </c>
      <c r="AP970" s="16">
        <f t="shared" si="530"/>
        <v>11</v>
      </c>
      <c r="AQ970" s="16" t="str">
        <f t="shared" si="536"/>
        <v>YLH</v>
      </c>
      <c r="AR970" s="16" t="str">
        <f t="shared" si="531"/>
        <v>P23BR1024A_YLH</v>
      </c>
      <c r="AS970" s="16" t="str">
        <f t="shared" si="532"/>
        <v>ok</v>
      </c>
      <c r="AW970" s="16" t="str">
        <f t="shared" si="512"/>
        <v/>
      </c>
      <c r="AX970" s="16" t="str">
        <f t="shared" si="513"/>
        <v/>
      </c>
      <c r="AY970" s="16">
        <f t="shared" si="533"/>
        <v>0</v>
      </c>
    </row>
    <row r="971" spans="1:51" ht="15" customHeight="1" x14ac:dyDescent="0.2">
      <c r="A971" s="16" t="str">
        <f t="shared" si="517"/>
        <v>ID-S01AP1020-00117</v>
      </c>
      <c r="B971" s="17">
        <v>117</v>
      </c>
      <c r="C971" s="17" t="s">
        <v>2072</v>
      </c>
      <c r="D971" s="18" t="s">
        <v>2786</v>
      </c>
      <c r="E971" s="19" t="s">
        <v>2086</v>
      </c>
      <c r="F971" s="60" t="s">
        <v>27</v>
      </c>
      <c r="G971" s="61" t="str">
        <f t="shared" si="518"/>
        <v/>
      </c>
      <c r="H971" s="22" t="s">
        <v>1843</v>
      </c>
      <c r="I971" s="22"/>
      <c r="J971" s="22" t="s">
        <v>1844</v>
      </c>
      <c r="K971" s="22"/>
      <c r="L971" s="22" t="s">
        <v>1845</v>
      </c>
      <c r="M971" s="62"/>
      <c r="N971" s="24"/>
      <c r="O971" s="63" t="s">
        <v>2071</v>
      </c>
      <c r="P971" s="63"/>
      <c r="Q971" s="25" t="s">
        <v>42</v>
      </c>
      <c r="R971" s="26" t="s">
        <v>43</v>
      </c>
      <c r="S971" s="26" t="s">
        <v>51</v>
      </c>
      <c r="T971" s="26" t="s">
        <v>56</v>
      </c>
      <c r="U971" s="26" t="s">
        <v>46</v>
      </c>
      <c r="V971" s="34">
        <v>0</v>
      </c>
      <c r="W971" s="64"/>
      <c r="X971" s="22">
        <v>11</v>
      </c>
      <c r="Y971" s="152" t="str">
        <f t="shared" si="537"/>
        <v>A</v>
      </c>
      <c r="Z971" s="159" t="s">
        <v>2813</v>
      </c>
      <c r="AA971" s="155">
        <f t="shared" si="520"/>
        <v>15</v>
      </c>
      <c r="AB971" s="83">
        <f t="shared" si="534"/>
        <v>17</v>
      </c>
      <c r="AC971" s="122" t="str">
        <f>VLOOKUP(Z971,'module list'!A:B,2,0)</f>
        <v>DI</v>
      </c>
      <c r="AD971" s="32"/>
      <c r="AF971" s="33" t="s">
        <v>34</v>
      </c>
      <c r="AG971" s="16" t="str">
        <f t="shared" si="526"/>
        <v>11.1.1</v>
      </c>
      <c r="AH971" s="222" t="str">
        <f t="shared" si="525"/>
        <v>BR1024A - common warning</v>
      </c>
      <c r="AI971" s="224"/>
      <c r="AJ971" s="16" t="str">
        <f t="shared" si="522"/>
        <v>BR1024A</v>
      </c>
      <c r="AK971" s="16" t="str">
        <f t="shared" si="527"/>
        <v>P23</v>
      </c>
      <c r="AL971" s="16" t="str">
        <f t="shared" si="516"/>
        <v>BR</v>
      </c>
      <c r="AM971" s="16" t="str">
        <f t="shared" si="528"/>
        <v>1024</v>
      </c>
      <c r="AN971" s="16" t="str">
        <f t="shared" si="535"/>
        <v>A</v>
      </c>
      <c r="AO971" s="16" t="str">
        <f t="shared" si="529"/>
        <v>_</v>
      </c>
      <c r="AP971" s="16">
        <f t="shared" si="530"/>
        <v>11</v>
      </c>
      <c r="AQ971" s="16" t="str">
        <f t="shared" si="536"/>
        <v>YSA-2</v>
      </c>
      <c r="AR971" s="16" t="str">
        <f t="shared" si="531"/>
        <v>P23BR1024A_YSA-2</v>
      </c>
      <c r="AS971" s="16" t="str">
        <f t="shared" si="532"/>
        <v>ok</v>
      </c>
      <c r="AW971" s="16" t="str">
        <f t="shared" si="512"/>
        <v/>
      </c>
      <c r="AX971" s="16" t="str">
        <f t="shared" si="513"/>
        <v/>
      </c>
      <c r="AY971" s="16">
        <f t="shared" si="533"/>
        <v>0</v>
      </c>
    </row>
    <row r="972" spans="1:51" ht="15" customHeight="1" x14ac:dyDescent="0.2">
      <c r="A972" s="16" t="str">
        <f t="shared" si="517"/>
        <v>ID-S01AP1020-00118</v>
      </c>
      <c r="B972" s="17">
        <v>118</v>
      </c>
      <c r="C972" s="17"/>
      <c r="D972" s="18" t="s">
        <v>2087</v>
      </c>
      <c r="E972" s="19" t="s">
        <v>2088</v>
      </c>
      <c r="F972" s="60" t="s">
        <v>27</v>
      </c>
      <c r="G972" s="61" t="str">
        <f t="shared" si="518"/>
        <v/>
      </c>
      <c r="H972" s="22" t="s">
        <v>1843</v>
      </c>
      <c r="I972" s="22"/>
      <c r="J972" s="22" t="s">
        <v>1844</v>
      </c>
      <c r="K972" s="22"/>
      <c r="L972" s="22" t="s">
        <v>1845</v>
      </c>
      <c r="M972" s="62"/>
      <c r="N972" s="24"/>
      <c r="O972" s="63" t="s">
        <v>2071</v>
      </c>
      <c r="P972" s="71"/>
      <c r="Q972" s="25" t="s">
        <v>42</v>
      </c>
      <c r="R972" s="26" t="s">
        <v>43</v>
      </c>
      <c r="S972" s="26" t="s">
        <v>51</v>
      </c>
      <c r="T972" s="26" t="s">
        <v>56</v>
      </c>
      <c r="U972" s="26" t="s">
        <v>46</v>
      </c>
      <c r="V972" s="34">
        <v>0</v>
      </c>
      <c r="W972" s="64"/>
      <c r="X972" s="22">
        <v>11</v>
      </c>
      <c r="Y972" s="152" t="str">
        <f t="shared" si="537"/>
        <v>A</v>
      </c>
      <c r="Z972" s="159" t="s">
        <v>2813</v>
      </c>
      <c r="AA972" s="155">
        <f t="shared" si="520"/>
        <v>16</v>
      </c>
      <c r="AB972" s="83">
        <f t="shared" si="534"/>
        <v>17</v>
      </c>
      <c r="AC972" s="122" t="str">
        <f>VLOOKUP(Z972,'module list'!A:B,2,0)</f>
        <v>DI</v>
      </c>
      <c r="AD972" s="32"/>
      <c r="AF972" s="33" t="s">
        <v>34</v>
      </c>
      <c r="AG972" s="16" t="str">
        <f t="shared" si="526"/>
        <v>11.1.1</v>
      </c>
      <c r="AH972" s="222" t="str">
        <f t="shared" si="525"/>
        <v>BR1024A - commnon trips</v>
      </c>
      <c r="AI972" s="224"/>
      <c r="AJ972" s="16" t="str">
        <f t="shared" si="522"/>
        <v>BR1024A</v>
      </c>
      <c r="AK972" s="16" t="str">
        <f t="shared" si="527"/>
        <v>P23</v>
      </c>
      <c r="AL972" s="16" t="str">
        <f t="shared" si="516"/>
        <v>BR</v>
      </c>
      <c r="AM972" s="16" t="str">
        <f t="shared" si="528"/>
        <v>1024</v>
      </c>
      <c r="AN972" s="16" t="str">
        <f t="shared" si="535"/>
        <v>A</v>
      </c>
      <c r="AO972" s="16" t="str">
        <f t="shared" si="529"/>
        <v>_</v>
      </c>
      <c r="AP972" s="16">
        <f t="shared" si="530"/>
        <v>11</v>
      </c>
      <c r="AQ972" s="16" t="str">
        <f t="shared" si="536"/>
        <v>YST</v>
      </c>
      <c r="AR972" s="16" t="str">
        <f t="shared" si="531"/>
        <v>P23BR1024A_YST</v>
      </c>
      <c r="AS972" s="16" t="str">
        <f t="shared" si="532"/>
        <v>ok</v>
      </c>
      <c r="AW972" s="16" t="str">
        <f t="shared" si="512"/>
        <v/>
      </c>
      <c r="AX972" s="16" t="str">
        <f t="shared" si="513"/>
        <v/>
      </c>
      <c r="AY972" s="16">
        <f t="shared" si="533"/>
        <v>0</v>
      </c>
    </row>
    <row r="973" spans="1:51" ht="15" customHeight="1" x14ac:dyDescent="0.2">
      <c r="A973" s="16" t="str">
        <f t="shared" si="517"/>
        <v>ID-S01AP1020-00119</v>
      </c>
      <c r="B973" s="17">
        <v>119</v>
      </c>
      <c r="C973" s="17"/>
      <c r="D973" s="18" t="s">
        <v>2089</v>
      </c>
      <c r="E973" s="19" t="s">
        <v>2090</v>
      </c>
      <c r="F973" s="60" t="s">
        <v>27</v>
      </c>
      <c r="G973" s="61" t="str">
        <f t="shared" si="518"/>
        <v/>
      </c>
      <c r="H973" s="22" t="s">
        <v>1843</v>
      </c>
      <c r="I973" s="22"/>
      <c r="J973" s="22" t="s">
        <v>1844</v>
      </c>
      <c r="K973" s="22"/>
      <c r="L973" s="22" t="s">
        <v>1845</v>
      </c>
      <c r="M973" s="62"/>
      <c r="N973" s="24"/>
      <c r="O973" s="63" t="s">
        <v>2071</v>
      </c>
      <c r="P973" s="63"/>
      <c r="Q973" s="25" t="s">
        <v>42</v>
      </c>
      <c r="R973" s="26" t="s">
        <v>43</v>
      </c>
      <c r="S973" s="26" t="s">
        <v>51</v>
      </c>
      <c r="T973" s="26" t="s">
        <v>56</v>
      </c>
      <c r="U973" s="26" t="s">
        <v>2025</v>
      </c>
      <c r="V973" s="34">
        <v>0</v>
      </c>
      <c r="W973" s="64"/>
      <c r="X973" s="22">
        <v>11</v>
      </c>
      <c r="Y973" s="152" t="str">
        <f t="shared" si="537"/>
        <v>A</v>
      </c>
      <c r="Z973" s="159" t="s">
        <v>2813</v>
      </c>
      <c r="AA973" s="155">
        <f t="shared" si="520"/>
        <v>17</v>
      </c>
      <c r="AB973" s="83">
        <f t="shared" si="534"/>
        <v>17</v>
      </c>
      <c r="AC973" s="122" t="str">
        <f>VLOOKUP(Z973,'module list'!A:B,2,0)</f>
        <v>DI</v>
      </c>
      <c r="AD973" s="32"/>
      <c r="AF973" s="33" t="s">
        <v>34</v>
      </c>
      <c r="AG973" s="16" t="str">
        <f t="shared" si="526"/>
        <v>11.1.1</v>
      </c>
      <c r="AH973" s="222" t="str">
        <f t="shared" si="525"/>
        <v>BR1024A - emergency pressed</v>
      </c>
      <c r="AI973" s="224"/>
      <c r="AJ973" s="16" t="str">
        <f t="shared" si="522"/>
        <v>BR1024A</v>
      </c>
      <c r="AK973" s="16" t="str">
        <f t="shared" si="527"/>
        <v>P23</v>
      </c>
      <c r="AL973" s="16" t="str">
        <f t="shared" si="516"/>
        <v>BR</v>
      </c>
      <c r="AM973" s="16" t="str">
        <f t="shared" si="528"/>
        <v>1024</v>
      </c>
      <c r="AN973" s="16" t="str">
        <f t="shared" si="535"/>
        <v>A</v>
      </c>
      <c r="AO973" s="16" t="str">
        <f t="shared" si="529"/>
        <v>_</v>
      </c>
      <c r="AP973" s="16">
        <f t="shared" si="530"/>
        <v>11</v>
      </c>
      <c r="AQ973" s="16" t="str">
        <f t="shared" si="536"/>
        <v>YSE</v>
      </c>
      <c r="AR973" s="16" t="str">
        <f t="shared" si="531"/>
        <v>P23BR1024A_YSE</v>
      </c>
      <c r="AS973" s="16" t="str">
        <f t="shared" si="532"/>
        <v>ok</v>
      </c>
      <c r="AW973" s="16" t="str">
        <f t="shared" si="512"/>
        <v/>
      </c>
      <c r="AX973" s="16" t="str">
        <f t="shared" si="513"/>
        <v/>
      </c>
      <c r="AY973" s="16">
        <f t="shared" si="533"/>
        <v>0</v>
      </c>
    </row>
    <row r="974" spans="1:51" ht="15" customHeight="1" x14ac:dyDescent="0.2">
      <c r="A974" s="16" t="str">
        <f t="shared" si="517"/>
        <v>ID-S01AP1020-00120</v>
      </c>
      <c r="B974" s="17">
        <v>120</v>
      </c>
      <c r="C974" s="17"/>
      <c r="D974" s="18" t="s">
        <v>2091</v>
      </c>
      <c r="E974" s="19" t="s">
        <v>2092</v>
      </c>
      <c r="F974" s="60" t="s">
        <v>27</v>
      </c>
      <c r="G974" s="61" t="str">
        <f t="shared" si="518"/>
        <v/>
      </c>
      <c r="H974" s="22" t="s">
        <v>1843</v>
      </c>
      <c r="I974" s="22"/>
      <c r="J974" s="22" t="s">
        <v>1844</v>
      </c>
      <c r="K974" s="22"/>
      <c r="L974" s="22" t="s">
        <v>1845</v>
      </c>
      <c r="M974" s="62"/>
      <c r="N974" s="24"/>
      <c r="O974" s="63" t="s">
        <v>2071</v>
      </c>
      <c r="P974" s="63"/>
      <c r="Q974" s="25" t="s">
        <v>168</v>
      </c>
      <c r="R974" s="26" t="s">
        <v>169</v>
      </c>
      <c r="S974" s="26">
        <v>0</v>
      </c>
      <c r="T974" s="26" t="s">
        <v>170</v>
      </c>
      <c r="U974" s="26" t="s">
        <v>2028</v>
      </c>
      <c r="V974" s="34" t="s">
        <v>171</v>
      </c>
      <c r="W974" s="64"/>
      <c r="X974" s="22">
        <v>11</v>
      </c>
      <c r="Y974" s="152"/>
      <c r="Z974" s="139" t="s">
        <v>2820</v>
      </c>
      <c r="AA974" s="155">
        <f t="shared" si="520"/>
        <v>8</v>
      </c>
      <c r="AB974" s="83">
        <f t="shared" si="534"/>
        <v>8</v>
      </c>
      <c r="AC974" s="122" t="str">
        <f>VLOOKUP(Z974,'module list'!A:B,2,0)</f>
        <v>AO</v>
      </c>
      <c r="AD974" s="32"/>
      <c r="AF974" s="33" t="s">
        <v>34</v>
      </c>
      <c r="AG974" s="16" t="str">
        <f t="shared" si="526"/>
        <v>11.1.1</v>
      </c>
      <c r="AH974" s="222" t="str">
        <f t="shared" si="525"/>
        <v>BR1024A - load req.</v>
      </c>
      <c r="AI974" s="224"/>
      <c r="AJ974" s="16" t="str">
        <f t="shared" si="522"/>
        <v>BR1024A</v>
      </c>
      <c r="AK974" s="16" t="str">
        <f t="shared" si="527"/>
        <v>P23</v>
      </c>
      <c r="AL974" s="16" t="str">
        <f t="shared" si="516"/>
        <v>BR</v>
      </c>
      <c r="AM974" s="16" t="str">
        <f t="shared" si="528"/>
        <v>1024</v>
      </c>
      <c r="AN974" s="16" t="str">
        <f t="shared" si="535"/>
        <v>A</v>
      </c>
      <c r="AO974" s="16" t="str">
        <f t="shared" si="529"/>
        <v>_</v>
      </c>
      <c r="AP974" s="16">
        <f t="shared" si="530"/>
        <v>11</v>
      </c>
      <c r="AQ974" s="16" t="str">
        <f t="shared" si="536"/>
        <v>JY</v>
      </c>
      <c r="AR974" s="16" t="str">
        <f t="shared" si="531"/>
        <v>P23BR1024A_JY</v>
      </c>
      <c r="AS974" s="16" t="str">
        <f t="shared" si="532"/>
        <v>ok</v>
      </c>
      <c r="AW974" s="16">
        <f t="shared" si="512"/>
        <v>0</v>
      </c>
      <c r="AX974" s="16" t="str">
        <f t="shared" si="513"/>
        <v/>
      </c>
      <c r="AY974" s="16" t="str">
        <f t="shared" si="533"/>
        <v>%</v>
      </c>
    </row>
    <row r="975" spans="1:51" ht="15" customHeight="1" x14ac:dyDescent="0.2">
      <c r="A975" s="16" t="str">
        <f t="shared" si="517"/>
        <v>ID-S01AP1020-00121</v>
      </c>
      <c r="B975" s="17">
        <v>121</v>
      </c>
      <c r="C975" s="17"/>
      <c r="D975" s="18" t="s">
        <v>2093</v>
      </c>
      <c r="E975" s="19" t="s">
        <v>2094</v>
      </c>
      <c r="F975" s="60" t="s">
        <v>27</v>
      </c>
      <c r="G975" s="61" t="str">
        <f t="shared" si="518"/>
        <v/>
      </c>
      <c r="H975" s="22" t="s">
        <v>1843</v>
      </c>
      <c r="I975" s="22"/>
      <c r="J975" s="22" t="s">
        <v>1844</v>
      </c>
      <c r="K975" s="22"/>
      <c r="L975" s="22" t="s">
        <v>1845</v>
      </c>
      <c r="M975" s="62"/>
      <c r="N975" s="24"/>
      <c r="O975" s="63" t="s">
        <v>2071</v>
      </c>
      <c r="P975" s="63"/>
      <c r="Q975" s="25" t="s">
        <v>32</v>
      </c>
      <c r="R975" s="26" t="s">
        <v>169</v>
      </c>
      <c r="S975" s="26">
        <v>0</v>
      </c>
      <c r="T975" s="26" t="s">
        <v>170</v>
      </c>
      <c r="U975" s="26" t="s">
        <v>2028</v>
      </c>
      <c r="V975" s="34" t="s">
        <v>171</v>
      </c>
      <c r="W975" s="64"/>
      <c r="X975" s="22">
        <v>11</v>
      </c>
      <c r="Y975" s="152"/>
      <c r="Z975" s="139" t="s">
        <v>2819</v>
      </c>
      <c r="AA975" s="155">
        <f t="shared" si="520"/>
        <v>12</v>
      </c>
      <c r="AB975" s="83">
        <f t="shared" si="534"/>
        <v>13</v>
      </c>
      <c r="AC975" s="122" t="str">
        <f>VLOOKUP(Z975,'module list'!A:B,2,0)</f>
        <v>AI</v>
      </c>
      <c r="AD975" s="32"/>
      <c r="AF975" s="33" t="s">
        <v>34</v>
      </c>
      <c r="AG975" s="16" t="str">
        <f t="shared" si="526"/>
        <v>11.1.1</v>
      </c>
      <c r="AH975" s="222" t="str">
        <f t="shared" si="525"/>
        <v>BR1024A - load</v>
      </c>
      <c r="AI975" s="224"/>
      <c r="AJ975" s="16" t="str">
        <f t="shared" si="522"/>
        <v>BR1024A</v>
      </c>
      <c r="AK975" s="16" t="str">
        <f t="shared" si="527"/>
        <v>P23</v>
      </c>
      <c r="AL975" s="16" t="str">
        <f t="shared" si="516"/>
        <v>BR</v>
      </c>
      <c r="AM975" s="16" t="str">
        <f t="shared" si="528"/>
        <v>1024</v>
      </c>
      <c r="AN975" s="16" t="str">
        <f t="shared" si="535"/>
        <v>A</v>
      </c>
      <c r="AO975" s="16" t="str">
        <f t="shared" si="529"/>
        <v>_</v>
      </c>
      <c r="AP975" s="16">
        <f t="shared" si="530"/>
        <v>11</v>
      </c>
      <c r="AQ975" s="16" t="str">
        <f t="shared" si="536"/>
        <v>JI</v>
      </c>
      <c r="AR975" s="16" t="str">
        <f t="shared" si="531"/>
        <v>P23BR1024A_JI</v>
      </c>
      <c r="AS975" s="16" t="str">
        <f t="shared" si="532"/>
        <v>ok</v>
      </c>
      <c r="AW975" s="16">
        <f t="shared" si="512"/>
        <v>0</v>
      </c>
      <c r="AX975" s="16" t="str">
        <f t="shared" si="513"/>
        <v>0...100</v>
      </c>
      <c r="AY975" s="16" t="str">
        <f t="shared" si="533"/>
        <v>%</v>
      </c>
    </row>
    <row r="976" spans="1:51" ht="15" customHeight="1" x14ac:dyDescent="0.2">
      <c r="A976" s="16" t="str">
        <f t="shared" si="517"/>
        <v>ID-S01AP1020-00122</v>
      </c>
      <c r="B976" s="17">
        <v>122</v>
      </c>
      <c r="C976" s="17"/>
      <c r="D976" s="18" t="s">
        <v>2095</v>
      </c>
      <c r="E976" s="19" t="s">
        <v>2096</v>
      </c>
      <c r="F976" s="60" t="s">
        <v>27</v>
      </c>
      <c r="G976" s="61" t="str">
        <f t="shared" si="518"/>
        <v/>
      </c>
      <c r="H976" s="22" t="s">
        <v>1843</v>
      </c>
      <c r="I976" s="22"/>
      <c r="J976" s="22" t="s">
        <v>1844</v>
      </c>
      <c r="K976" s="22"/>
      <c r="L976" s="22" t="s">
        <v>1845</v>
      </c>
      <c r="M976" s="62"/>
      <c r="N976" s="24"/>
      <c r="O976" s="63" t="s">
        <v>2071</v>
      </c>
      <c r="P976" s="63"/>
      <c r="Q976" s="72" t="s">
        <v>475</v>
      </c>
      <c r="R976" s="26" t="s">
        <v>55</v>
      </c>
      <c r="S976" s="26" t="s">
        <v>51</v>
      </c>
      <c r="T976" s="26" t="s">
        <v>45</v>
      </c>
      <c r="U976" s="26" t="s">
        <v>46</v>
      </c>
      <c r="V976" s="34">
        <v>0</v>
      </c>
      <c r="W976" s="64"/>
      <c r="X976" s="76">
        <v>31</v>
      </c>
      <c r="Y976" s="152"/>
      <c r="Z976" s="159"/>
      <c r="AA976" s="155">
        <f t="shared" si="520"/>
        <v>0</v>
      </c>
      <c r="AB976" s="83">
        <f t="shared" si="534"/>
        <v>0</v>
      </c>
      <c r="AC976" s="122" t="e">
        <f>VLOOKUP(Z976,'module list'!A:B,2,0)</f>
        <v>#N/A</v>
      </c>
      <c r="AD976" s="32"/>
      <c r="AF976" s="78">
        <v>1</v>
      </c>
      <c r="AG976" s="16" t="str">
        <f t="shared" si="526"/>
        <v/>
      </c>
      <c r="AH976" s="222" t="str">
        <f t="shared" si="525"/>
        <v>BR1024B - trip</v>
      </c>
      <c r="AI976" s="224"/>
      <c r="AJ976" s="16" t="str">
        <f t="shared" si="522"/>
        <v>BR1024B</v>
      </c>
      <c r="AK976" s="16" t="str">
        <f t="shared" si="527"/>
        <v>P23</v>
      </c>
      <c r="AL976" s="16" t="str">
        <f t="shared" si="516"/>
        <v>BR</v>
      </c>
      <c r="AM976" s="16" t="str">
        <f t="shared" si="528"/>
        <v>1024</v>
      </c>
      <c r="AN976" s="16" t="str">
        <f t="shared" si="535"/>
        <v>B</v>
      </c>
      <c r="AO976" s="16" t="str">
        <f t="shared" si="529"/>
        <v>_</v>
      </c>
      <c r="AP976" s="16">
        <f t="shared" si="530"/>
        <v>11</v>
      </c>
      <c r="AQ976" s="16" t="str">
        <f t="shared" si="536"/>
        <v>HSK</v>
      </c>
      <c r="AR976" s="16" t="str">
        <f t="shared" si="531"/>
        <v>P23BR1024B_HSK</v>
      </c>
      <c r="AS976" s="16" t="str">
        <f t="shared" si="532"/>
        <v>ok</v>
      </c>
      <c r="AW976" s="16" t="str">
        <f t="shared" ref="AW976:AW1039" si="538">IFERROR(IF(FIND("A",Q976,1),S976,""),"")</f>
        <v/>
      </c>
      <c r="AX976" s="16" t="str">
        <f t="shared" ref="AX976:AX1039" si="539">IFERROR(IF(FIND("AI",Q976,1),U976,""),"")</f>
        <v/>
      </c>
      <c r="AY976" s="16">
        <f t="shared" si="533"/>
        <v>0</v>
      </c>
    </row>
    <row r="977" spans="1:51" ht="15" customHeight="1" x14ac:dyDescent="0.2">
      <c r="A977" s="16" t="str">
        <f t="shared" si="517"/>
        <v>ID-S01AP1020-00123</v>
      </c>
      <c r="B977" s="17">
        <v>123</v>
      </c>
      <c r="C977" s="17" t="s">
        <v>2097</v>
      </c>
      <c r="D977" s="66" t="s">
        <v>2787</v>
      </c>
      <c r="E977" s="67" t="s">
        <v>2098</v>
      </c>
      <c r="F977" s="60" t="s">
        <v>27</v>
      </c>
      <c r="G977" s="61" t="str">
        <f t="shared" si="518"/>
        <v/>
      </c>
      <c r="H977" s="22" t="s">
        <v>1843</v>
      </c>
      <c r="I977" s="22"/>
      <c r="J977" s="22" t="s">
        <v>1844</v>
      </c>
      <c r="K977" s="22"/>
      <c r="L977" s="22" t="s">
        <v>1845</v>
      </c>
      <c r="M977" s="62"/>
      <c r="N977" s="24"/>
      <c r="O977" s="63" t="s">
        <v>2071</v>
      </c>
      <c r="P977" s="63"/>
      <c r="Q977" s="25" t="s">
        <v>54</v>
      </c>
      <c r="R977" s="26" t="s">
        <v>55</v>
      </c>
      <c r="S977" s="26" t="s">
        <v>51</v>
      </c>
      <c r="T977" s="26" t="s">
        <v>45</v>
      </c>
      <c r="U977" s="26" t="s">
        <v>46</v>
      </c>
      <c r="V977" s="34">
        <v>0</v>
      </c>
      <c r="W977" s="64"/>
      <c r="X977" s="22">
        <v>11</v>
      </c>
      <c r="Y977" s="152"/>
      <c r="Z977" s="159" t="s">
        <v>2824</v>
      </c>
      <c r="AA977" s="155">
        <f t="shared" si="520"/>
        <v>2</v>
      </c>
      <c r="AB977" s="83">
        <f t="shared" si="534"/>
        <v>30</v>
      </c>
      <c r="AC977" s="122" t="str">
        <f>VLOOKUP(Z977,'module list'!A:B,2,0)</f>
        <v>DO</v>
      </c>
      <c r="AD977" s="32"/>
      <c r="AF977" s="33" t="s">
        <v>34</v>
      </c>
      <c r="AG977" s="16" t="str">
        <f t="shared" si="526"/>
        <v>11.1.2</v>
      </c>
      <c r="AH977" s="222" t="str">
        <f t="shared" si="525"/>
        <v>BR1024B - emergency</v>
      </c>
      <c r="AI977" s="224"/>
      <c r="AJ977" s="16" t="str">
        <f t="shared" si="522"/>
        <v>BR1024B</v>
      </c>
      <c r="AK977" s="16" t="str">
        <f t="shared" si="527"/>
        <v>P23</v>
      </c>
      <c r="AL977" s="16" t="str">
        <f t="shared" si="516"/>
        <v>BR</v>
      </c>
      <c r="AM977" s="16" t="str">
        <f t="shared" si="528"/>
        <v>1024</v>
      </c>
      <c r="AN977" s="16" t="str">
        <f t="shared" si="535"/>
        <v>B</v>
      </c>
      <c r="AO977" s="16" t="str">
        <f t="shared" si="529"/>
        <v>_</v>
      </c>
      <c r="AP977" s="16">
        <f t="shared" si="530"/>
        <v>11</v>
      </c>
      <c r="AQ977" s="16" t="str">
        <f t="shared" si="536"/>
        <v>YSA-1</v>
      </c>
      <c r="AR977" s="16" t="str">
        <f t="shared" si="531"/>
        <v>P23BR1024B_YSA-1</v>
      </c>
      <c r="AS977" s="16" t="str">
        <f t="shared" si="532"/>
        <v>ok</v>
      </c>
      <c r="AW977" s="16" t="str">
        <f t="shared" si="538"/>
        <v/>
      </c>
      <c r="AX977" s="16" t="str">
        <f t="shared" si="539"/>
        <v/>
      </c>
      <c r="AY977" s="16">
        <f t="shared" si="533"/>
        <v>0</v>
      </c>
    </row>
    <row r="978" spans="1:51" ht="15" customHeight="1" x14ac:dyDescent="0.2">
      <c r="A978" s="16" t="str">
        <f t="shared" si="517"/>
        <v>ID-S01AP1020-00124</v>
      </c>
      <c r="B978" s="17">
        <v>124</v>
      </c>
      <c r="C978" s="17"/>
      <c r="D978" s="18" t="s">
        <v>2099</v>
      </c>
      <c r="E978" s="19" t="s">
        <v>2100</v>
      </c>
      <c r="F978" s="60" t="s">
        <v>27</v>
      </c>
      <c r="G978" s="61" t="str">
        <f t="shared" si="518"/>
        <v/>
      </c>
      <c r="H978" s="22" t="s">
        <v>1843</v>
      </c>
      <c r="I978" s="22"/>
      <c r="J978" s="22" t="s">
        <v>1844</v>
      </c>
      <c r="K978" s="22"/>
      <c r="L978" s="22" t="s">
        <v>1845</v>
      </c>
      <c r="M978" s="62"/>
      <c r="N978" s="24"/>
      <c r="O978" s="63" t="s">
        <v>2071</v>
      </c>
      <c r="P978" s="63"/>
      <c r="Q978" s="25" t="s">
        <v>54</v>
      </c>
      <c r="R978" s="26" t="s">
        <v>55</v>
      </c>
      <c r="S978" s="26" t="s">
        <v>44</v>
      </c>
      <c r="T978" s="26" t="s">
        <v>45</v>
      </c>
      <c r="U978" s="26" t="s">
        <v>57</v>
      </c>
      <c r="V978" s="34">
        <v>0</v>
      </c>
      <c r="W978" s="64"/>
      <c r="X978" s="22">
        <v>11</v>
      </c>
      <c r="Y978" s="152"/>
      <c r="Z978" s="159" t="s">
        <v>2824</v>
      </c>
      <c r="AA978" s="155">
        <f t="shared" si="520"/>
        <v>3</v>
      </c>
      <c r="AB978" s="83">
        <f t="shared" si="534"/>
        <v>30</v>
      </c>
      <c r="AC978" s="122" t="str">
        <f>VLOOKUP(Z978,'module list'!A:B,2,0)</f>
        <v>DO</v>
      </c>
      <c r="AD978" s="32"/>
      <c r="AF978" s="33" t="s">
        <v>34</v>
      </c>
      <c r="AG978" s="16" t="str">
        <f t="shared" si="526"/>
        <v>11.1.2</v>
      </c>
      <c r="AH978" s="222" t="str">
        <f t="shared" si="525"/>
        <v>BR1024B - burner start-stop</v>
      </c>
      <c r="AI978" s="224"/>
      <c r="AJ978" s="16" t="str">
        <f t="shared" si="522"/>
        <v>BR1024B</v>
      </c>
      <c r="AK978" s="16" t="str">
        <f t="shared" si="527"/>
        <v>P23</v>
      </c>
      <c r="AL978" s="16" t="str">
        <f t="shared" si="516"/>
        <v>BR</v>
      </c>
      <c r="AM978" s="16" t="str">
        <f t="shared" si="528"/>
        <v>1024</v>
      </c>
      <c r="AN978" s="16" t="str">
        <f t="shared" si="535"/>
        <v>B</v>
      </c>
      <c r="AO978" s="16" t="str">
        <f t="shared" si="529"/>
        <v>_</v>
      </c>
      <c r="AP978" s="16">
        <f t="shared" si="530"/>
        <v>11</v>
      </c>
      <c r="AQ978" s="16" t="str">
        <f t="shared" si="536"/>
        <v>HSH</v>
      </c>
      <c r="AR978" s="16" t="str">
        <f t="shared" si="531"/>
        <v>P23BR1024B_HSH</v>
      </c>
      <c r="AS978" s="16" t="str">
        <f t="shared" si="532"/>
        <v>ok</v>
      </c>
      <c r="AW978" s="16" t="str">
        <f t="shared" si="538"/>
        <v/>
      </c>
      <c r="AX978" s="16" t="str">
        <f t="shared" si="539"/>
        <v/>
      </c>
      <c r="AY978" s="16">
        <f t="shared" si="533"/>
        <v>0</v>
      </c>
    </row>
    <row r="979" spans="1:51" ht="15" customHeight="1" x14ac:dyDescent="0.2">
      <c r="A979" s="16" t="str">
        <f t="shared" si="517"/>
        <v>ID-S01AP1020-00125</v>
      </c>
      <c r="B979" s="17">
        <v>125</v>
      </c>
      <c r="C979" s="17" t="s">
        <v>2101</v>
      </c>
      <c r="D979" s="18" t="s">
        <v>2792</v>
      </c>
      <c r="E979" s="19" t="s">
        <v>2102</v>
      </c>
      <c r="F979" s="60" t="s">
        <v>27</v>
      </c>
      <c r="G979" s="61" t="str">
        <f t="shared" si="518"/>
        <v/>
      </c>
      <c r="H979" s="22" t="s">
        <v>1843</v>
      </c>
      <c r="I979" s="22"/>
      <c r="J979" s="22" t="s">
        <v>1844</v>
      </c>
      <c r="K979" s="22"/>
      <c r="L979" s="22" t="s">
        <v>1845</v>
      </c>
      <c r="M979" s="62"/>
      <c r="N979" s="24"/>
      <c r="O979" s="63" t="s">
        <v>2071</v>
      </c>
      <c r="P979" s="63"/>
      <c r="Q979" s="25" t="s">
        <v>54</v>
      </c>
      <c r="R979" s="26" t="s">
        <v>55</v>
      </c>
      <c r="S979" s="26" t="s">
        <v>44</v>
      </c>
      <c r="T979" s="26" t="s">
        <v>45</v>
      </c>
      <c r="U979" s="26" t="s">
        <v>2007</v>
      </c>
      <c r="V979" s="34">
        <v>0</v>
      </c>
      <c r="W979" s="64"/>
      <c r="X979" s="22">
        <v>11</v>
      </c>
      <c r="Y979" s="152"/>
      <c r="Z979" s="159" t="s">
        <v>2824</v>
      </c>
      <c r="AA979" s="155">
        <f t="shared" si="520"/>
        <v>4</v>
      </c>
      <c r="AB979" s="83">
        <f t="shared" si="534"/>
        <v>30</v>
      </c>
      <c r="AC979" s="122" t="str">
        <f>VLOOKUP(Z979,'module list'!A:B,2,0)</f>
        <v>DO</v>
      </c>
      <c r="AD979" s="32"/>
      <c r="AF979" s="33" t="s">
        <v>34</v>
      </c>
      <c r="AG979" s="16" t="str">
        <f t="shared" si="526"/>
        <v>11.1.2</v>
      </c>
      <c r="AH979" s="222" t="str">
        <f t="shared" si="525"/>
        <v>BR1024B - stand by</v>
      </c>
      <c r="AI979" s="224"/>
      <c r="AJ979" s="16" t="str">
        <f t="shared" si="522"/>
        <v>BR1024B</v>
      </c>
      <c r="AK979" s="16" t="str">
        <f t="shared" si="527"/>
        <v>P23</v>
      </c>
      <c r="AL979" s="16" t="str">
        <f t="shared" si="516"/>
        <v>BR</v>
      </c>
      <c r="AM979" s="16" t="str">
        <f t="shared" si="528"/>
        <v>1024</v>
      </c>
      <c r="AN979" s="16" t="str">
        <f t="shared" si="535"/>
        <v>B</v>
      </c>
      <c r="AO979" s="16" t="str">
        <f t="shared" si="529"/>
        <v>_</v>
      </c>
      <c r="AP979" s="16">
        <f t="shared" si="530"/>
        <v>11</v>
      </c>
      <c r="AQ979" s="16" t="str">
        <f t="shared" si="536"/>
        <v>HS-1</v>
      </c>
      <c r="AR979" s="16" t="str">
        <f t="shared" si="531"/>
        <v>P23BR1024B_HS-1</v>
      </c>
      <c r="AS979" s="16" t="str">
        <f t="shared" si="532"/>
        <v>ok</v>
      </c>
      <c r="AW979" s="16" t="str">
        <f t="shared" si="538"/>
        <v/>
      </c>
      <c r="AX979" s="16" t="str">
        <f t="shared" si="539"/>
        <v/>
      </c>
      <c r="AY979" s="16">
        <f t="shared" si="533"/>
        <v>0</v>
      </c>
    </row>
    <row r="980" spans="1:51" ht="15" customHeight="1" x14ac:dyDescent="0.2">
      <c r="A980" s="16" t="str">
        <f t="shared" si="517"/>
        <v>ID-S01AP1020-00126</v>
      </c>
      <c r="B980" s="17">
        <v>126</v>
      </c>
      <c r="C980" s="17" t="s">
        <v>2101</v>
      </c>
      <c r="D980" s="18" t="s">
        <v>2793</v>
      </c>
      <c r="E980" s="19" t="s">
        <v>2103</v>
      </c>
      <c r="F980" s="60" t="s">
        <v>27</v>
      </c>
      <c r="G980" s="61" t="str">
        <f t="shared" si="518"/>
        <v/>
      </c>
      <c r="H980" s="22" t="s">
        <v>1843</v>
      </c>
      <c r="I980" s="22"/>
      <c r="J980" s="22" t="s">
        <v>1844</v>
      </c>
      <c r="K980" s="22"/>
      <c r="L980" s="22" t="s">
        <v>1845</v>
      </c>
      <c r="M980" s="62"/>
      <c r="N980" s="24"/>
      <c r="O980" s="63" t="s">
        <v>2071</v>
      </c>
      <c r="P980" s="63"/>
      <c r="Q980" s="25" t="s">
        <v>54</v>
      </c>
      <c r="R980" s="26" t="s">
        <v>55</v>
      </c>
      <c r="S980" s="26" t="s">
        <v>44</v>
      </c>
      <c r="T980" s="26" t="s">
        <v>45</v>
      </c>
      <c r="U980" s="26" t="s">
        <v>2009</v>
      </c>
      <c r="V980" s="34">
        <v>0</v>
      </c>
      <c r="W980" s="64"/>
      <c r="X980" s="22">
        <v>11</v>
      </c>
      <c r="Y980" s="152"/>
      <c r="Z980" s="159" t="s">
        <v>2824</v>
      </c>
      <c r="AA980" s="155">
        <f t="shared" si="520"/>
        <v>5</v>
      </c>
      <c r="AB980" s="83">
        <f t="shared" si="534"/>
        <v>30</v>
      </c>
      <c r="AC980" s="122" t="str">
        <f>VLOOKUP(Z980,'module list'!A:B,2,0)</f>
        <v>DO</v>
      </c>
      <c r="AD980" s="32"/>
      <c r="AF980" s="33" t="s">
        <v>34</v>
      </c>
      <c r="AG980" s="16" t="str">
        <f t="shared" si="526"/>
        <v>11.1.2</v>
      </c>
      <c r="AH980" s="222" t="str">
        <f t="shared" si="525"/>
        <v>BR1024B - combust. select.</v>
      </c>
      <c r="AI980" s="224"/>
      <c r="AJ980" s="16" t="str">
        <f t="shared" si="522"/>
        <v>BR1024B</v>
      </c>
      <c r="AK980" s="16" t="str">
        <f t="shared" si="527"/>
        <v>P23</v>
      </c>
      <c r="AL980" s="16" t="str">
        <f t="shared" si="516"/>
        <v>BR</v>
      </c>
      <c r="AM980" s="16" t="str">
        <f t="shared" si="528"/>
        <v>1024</v>
      </c>
      <c r="AN980" s="16" t="str">
        <f t="shared" si="535"/>
        <v>B</v>
      </c>
      <c r="AO980" s="16" t="str">
        <f t="shared" si="529"/>
        <v>_</v>
      </c>
      <c r="AP980" s="16">
        <f t="shared" si="530"/>
        <v>11</v>
      </c>
      <c r="AQ980" s="16" t="str">
        <f t="shared" si="536"/>
        <v>HS-2</v>
      </c>
      <c r="AR980" s="16" t="str">
        <f t="shared" si="531"/>
        <v>P23BR1024B_HS-2</v>
      </c>
      <c r="AS980" s="16" t="str">
        <f t="shared" si="532"/>
        <v>ok</v>
      </c>
      <c r="AW980" s="16" t="str">
        <f t="shared" si="538"/>
        <v/>
      </c>
      <c r="AX980" s="16" t="str">
        <f t="shared" si="539"/>
        <v/>
      </c>
      <c r="AY980" s="16">
        <f t="shared" si="533"/>
        <v>0</v>
      </c>
    </row>
    <row r="981" spans="1:51" ht="15" customHeight="1" x14ac:dyDescent="0.2">
      <c r="A981" s="16" t="str">
        <f t="shared" si="517"/>
        <v>ID-S01AP1020-00127</v>
      </c>
      <c r="B981" s="17">
        <v>127</v>
      </c>
      <c r="C981" s="17" t="s">
        <v>2101</v>
      </c>
      <c r="D981" s="18" t="s">
        <v>2794</v>
      </c>
      <c r="E981" s="19" t="s">
        <v>2104</v>
      </c>
      <c r="F981" s="60" t="s">
        <v>27</v>
      </c>
      <c r="G981" s="61" t="str">
        <f t="shared" si="518"/>
        <v/>
      </c>
      <c r="H981" s="22" t="s">
        <v>1843</v>
      </c>
      <c r="I981" s="22"/>
      <c r="J981" s="22" t="s">
        <v>1844</v>
      </c>
      <c r="K981" s="22"/>
      <c r="L981" s="22" t="s">
        <v>1845</v>
      </c>
      <c r="M981" s="62"/>
      <c r="N981" s="24"/>
      <c r="O981" s="63" t="s">
        <v>2071</v>
      </c>
      <c r="P981" s="63"/>
      <c r="Q981" s="25" t="s">
        <v>54</v>
      </c>
      <c r="R981" s="26" t="s">
        <v>55</v>
      </c>
      <c r="S981" s="26" t="s">
        <v>44</v>
      </c>
      <c r="T981" s="26" t="s">
        <v>45</v>
      </c>
      <c r="U981" s="26" t="s">
        <v>2011</v>
      </c>
      <c r="V981" s="34">
        <v>0</v>
      </c>
      <c r="W981" s="64"/>
      <c r="X981" s="22">
        <v>11</v>
      </c>
      <c r="Y981" s="152"/>
      <c r="Z981" s="159" t="s">
        <v>2824</v>
      </c>
      <c r="AA981" s="155">
        <f t="shared" si="520"/>
        <v>6</v>
      </c>
      <c r="AB981" s="83">
        <f t="shared" si="534"/>
        <v>30</v>
      </c>
      <c r="AC981" s="122" t="str">
        <f>VLOOKUP(Z981,'module list'!A:B,2,0)</f>
        <v>DO</v>
      </c>
      <c r="AD981" s="32"/>
      <c r="AF981" s="33" t="s">
        <v>34</v>
      </c>
      <c r="AG981" s="16" t="str">
        <f t="shared" si="526"/>
        <v>11.1.2</v>
      </c>
      <c r="AH981" s="222" t="str">
        <f t="shared" si="525"/>
        <v>BR1024B - perm. burn liq. waste</v>
      </c>
      <c r="AI981" s="224"/>
      <c r="AJ981" s="16" t="str">
        <f t="shared" si="522"/>
        <v>BR1024B</v>
      </c>
      <c r="AK981" s="16" t="str">
        <f t="shared" si="527"/>
        <v>P23</v>
      </c>
      <c r="AL981" s="16" t="str">
        <f t="shared" si="516"/>
        <v>BR</v>
      </c>
      <c r="AM981" s="16" t="str">
        <f t="shared" si="528"/>
        <v>1024</v>
      </c>
      <c r="AN981" s="16" t="str">
        <f t="shared" si="535"/>
        <v>B</v>
      </c>
      <c r="AO981" s="16" t="str">
        <f t="shared" si="529"/>
        <v>_</v>
      </c>
      <c r="AP981" s="16">
        <f t="shared" si="530"/>
        <v>11</v>
      </c>
      <c r="AQ981" s="16" t="str">
        <f t="shared" si="536"/>
        <v>HS-3</v>
      </c>
      <c r="AR981" s="16" t="str">
        <f t="shared" si="531"/>
        <v>P23BR1024B_HS-3</v>
      </c>
      <c r="AS981" s="16" t="str">
        <f t="shared" si="532"/>
        <v>ok</v>
      </c>
      <c r="AW981" s="16" t="str">
        <f t="shared" si="538"/>
        <v/>
      </c>
      <c r="AX981" s="16" t="str">
        <f t="shared" si="539"/>
        <v/>
      </c>
      <c r="AY981" s="16">
        <f t="shared" si="533"/>
        <v>0</v>
      </c>
    </row>
    <row r="982" spans="1:51" ht="15" customHeight="1" x14ac:dyDescent="0.2">
      <c r="A982" s="16" t="str">
        <f t="shared" si="517"/>
        <v>ID-S01AP1020-00128</v>
      </c>
      <c r="B982" s="17">
        <v>128</v>
      </c>
      <c r="C982" s="17"/>
      <c r="D982" s="18" t="s">
        <v>2105</v>
      </c>
      <c r="E982" s="19" t="s">
        <v>2106</v>
      </c>
      <c r="F982" s="60" t="s">
        <v>27</v>
      </c>
      <c r="G982" s="61" t="str">
        <f t="shared" si="518"/>
        <v/>
      </c>
      <c r="H982" s="22" t="s">
        <v>1843</v>
      </c>
      <c r="I982" s="22"/>
      <c r="J982" s="22" t="s">
        <v>1844</v>
      </c>
      <c r="K982" s="22"/>
      <c r="L982" s="22" t="s">
        <v>1845</v>
      </c>
      <c r="M982" s="62"/>
      <c r="N982" s="24"/>
      <c r="O982" s="63" t="s">
        <v>2071</v>
      </c>
      <c r="P982" s="63"/>
      <c r="Q982" s="25" t="s">
        <v>54</v>
      </c>
      <c r="R982" s="26" t="s">
        <v>55</v>
      </c>
      <c r="S982" s="26" t="s">
        <v>44</v>
      </c>
      <c r="T982" s="26" t="s">
        <v>45</v>
      </c>
      <c r="U982" s="26" t="s">
        <v>2014</v>
      </c>
      <c r="V982" s="34">
        <v>0</v>
      </c>
      <c r="W982" s="64"/>
      <c r="X982" s="22">
        <v>11</v>
      </c>
      <c r="Y982" s="152"/>
      <c r="Z982" s="159" t="s">
        <v>2824</v>
      </c>
      <c r="AA982" s="155">
        <f t="shared" ref="AA982:AA1045" si="540">COUNTIF(Z128:Z982,Z982)</f>
        <v>7</v>
      </c>
      <c r="AB982" s="83">
        <f t="shared" si="534"/>
        <v>30</v>
      </c>
      <c r="AC982" s="122" t="str">
        <f>VLOOKUP(Z982,'module list'!A:B,2,0)</f>
        <v>DO</v>
      </c>
      <c r="AD982" s="32"/>
      <c r="AF982" s="33" t="s">
        <v>34</v>
      </c>
      <c r="AG982" s="16" t="str">
        <f t="shared" si="526"/>
        <v>11.1.2</v>
      </c>
      <c r="AH982" s="222" t="str">
        <f t="shared" si="525"/>
        <v>BR1024B - burner vent. run</v>
      </c>
      <c r="AI982" s="224"/>
      <c r="AJ982" s="16" t="str">
        <f t="shared" si="522"/>
        <v>BR1024B</v>
      </c>
      <c r="AK982" s="16" t="str">
        <f t="shared" si="527"/>
        <v>P23</v>
      </c>
      <c r="AL982" s="16" t="str">
        <f t="shared" ref="AL982:AL1006" si="541">MID(D982,4,2)</f>
        <v>BR</v>
      </c>
      <c r="AM982" s="16" t="str">
        <f t="shared" si="528"/>
        <v>1024</v>
      </c>
      <c r="AN982" s="16" t="str">
        <f t="shared" si="535"/>
        <v>B</v>
      </c>
      <c r="AO982" s="16" t="str">
        <f t="shared" si="529"/>
        <v>_</v>
      </c>
      <c r="AP982" s="16">
        <f t="shared" si="530"/>
        <v>11</v>
      </c>
      <c r="AQ982" s="16" t="str">
        <f t="shared" si="536"/>
        <v>YL</v>
      </c>
      <c r="AR982" s="16" t="str">
        <f t="shared" si="531"/>
        <v>P23BR1024B_YL</v>
      </c>
      <c r="AS982" s="16" t="str">
        <f t="shared" si="532"/>
        <v>ok</v>
      </c>
      <c r="AW982" s="16" t="str">
        <f t="shared" si="538"/>
        <v/>
      </c>
      <c r="AX982" s="16" t="str">
        <f t="shared" si="539"/>
        <v/>
      </c>
      <c r="AY982" s="16">
        <f t="shared" si="533"/>
        <v>0</v>
      </c>
    </row>
    <row r="983" spans="1:51" ht="15" customHeight="1" x14ac:dyDescent="0.2">
      <c r="A983" s="16" t="str">
        <f t="shared" si="517"/>
        <v>ID-S01AP1020-00129</v>
      </c>
      <c r="B983" s="17">
        <v>129</v>
      </c>
      <c r="C983" s="17"/>
      <c r="D983" s="18" t="s">
        <v>2107</v>
      </c>
      <c r="E983" s="19" t="s">
        <v>2108</v>
      </c>
      <c r="F983" s="60" t="s">
        <v>27</v>
      </c>
      <c r="G983" s="61" t="str">
        <f t="shared" si="518"/>
        <v/>
      </c>
      <c r="H983" s="22" t="s">
        <v>1843</v>
      </c>
      <c r="I983" s="22"/>
      <c r="J983" s="22" t="s">
        <v>1844</v>
      </c>
      <c r="K983" s="22"/>
      <c r="L983" s="22" t="s">
        <v>1845</v>
      </c>
      <c r="M983" s="62"/>
      <c r="N983" s="24"/>
      <c r="O983" s="63" t="s">
        <v>2071</v>
      </c>
      <c r="P983" s="63"/>
      <c r="Q983" s="25" t="s">
        <v>42</v>
      </c>
      <c r="R983" s="26" t="s">
        <v>43</v>
      </c>
      <c r="S983" s="26" t="s">
        <v>44</v>
      </c>
      <c r="T983" s="26" t="s">
        <v>56</v>
      </c>
      <c r="U983" s="26" t="s">
        <v>2017</v>
      </c>
      <c r="V983" s="34">
        <v>0</v>
      </c>
      <c r="W983" s="64"/>
      <c r="X983" s="22">
        <v>11</v>
      </c>
      <c r="Y983" s="152" t="str">
        <f t="shared" ref="Y983:Y987" si="542">AN983</f>
        <v>B</v>
      </c>
      <c r="Z983" s="159" t="s">
        <v>2821</v>
      </c>
      <c r="AA983" s="155">
        <f t="shared" si="540"/>
        <v>16</v>
      </c>
      <c r="AB983" s="83">
        <f t="shared" si="534"/>
        <v>20</v>
      </c>
      <c r="AC983" s="122" t="str">
        <f>VLOOKUP(Z983,'module list'!A:B,2,0)</f>
        <v>DI</v>
      </c>
      <c r="AD983" s="32"/>
      <c r="AF983" s="33" t="s">
        <v>34</v>
      </c>
      <c r="AG983" s="16" t="str">
        <f t="shared" si="526"/>
        <v>11.1.2</v>
      </c>
      <c r="AH983" s="222" t="str">
        <f t="shared" si="525"/>
        <v>BR1024B - burner in rem</v>
      </c>
      <c r="AI983" s="224"/>
      <c r="AJ983" s="16" t="str">
        <f t="shared" si="522"/>
        <v>BR1024B</v>
      </c>
      <c r="AK983" s="16" t="str">
        <f t="shared" si="527"/>
        <v>P23</v>
      </c>
      <c r="AL983" s="16" t="str">
        <f t="shared" si="541"/>
        <v>BR</v>
      </c>
      <c r="AM983" s="16" t="str">
        <f t="shared" si="528"/>
        <v>1024</v>
      </c>
      <c r="AN983" s="16" t="str">
        <f t="shared" si="535"/>
        <v>B</v>
      </c>
      <c r="AO983" s="16" t="str">
        <f t="shared" si="529"/>
        <v>_</v>
      </c>
      <c r="AP983" s="16">
        <f t="shared" si="530"/>
        <v>11</v>
      </c>
      <c r="AQ983" s="16" t="str">
        <f t="shared" si="536"/>
        <v>YLRE</v>
      </c>
      <c r="AR983" s="16" t="str">
        <f t="shared" si="531"/>
        <v>P23BR1024B_YLRE</v>
      </c>
      <c r="AS983" s="16" t="str">
        <f t="shared" si="532"/>
        <v>ok</v>
      </c>
      <c r="AW983" s="16" t="str">
        <f t="shared" si="538"/>
        <v/>
      </c>
      <c r="AX983" s="16" t="str">
        <f t="shared" si="539"/>
        <v/>
      </c>
      <c r="AY983" s="16">
        <f t="shared" si="533"/>
        <v>0</v>
      </c>
    </row>
    <row r="984" spans="1:51" ht="15" customHeight="1" x14ac:dyDescent="0.2">
      <c r="A984" s="16" t="str">
        <f t="shared" ref="A984:A1047" si="543">"ID-"&amp;L984&amp;"-"&amp;TEXT(B984,"00000")</f>
        <v>ID-S01AP1020-00130</v>
      </c>
      <c r="B984" s="17">
        <v>130</v>
      </c>
      <c r="C984" s="17"/>
      <c r="D984" s="18" t="s">
        <v>2109</v>
      </c>
      <c r="E984" s="19" t="s">
        <v>2110</v>
      </c>
      <c r="F984" s="60" t="s">
        <v>27</v>
      </c>
      <c r="G984" s="61" t="str">
        <f t="shared" ref="G984:G1047" si="544">IF(ISERROR(D984),"",IF(AND(D984&lt;&gt;"",COUNTIF($D:$D,$D984)&gt;1),1,""))</f>
        <v/>
      </c>
      <c r="H984" s="22" t="s">
        <v>1843</v>
      </c>
      <c r="I984" s="22"/>
      <c r="J984" s="22" t="s">
        <v>1844</v>
      </c>
      <c r="K984" s="22"/>
      <c r="L984" s="22" t="s">
        <v>1845</v>
      </c>
      <c r="M984" s="62"/>
      <c r="N984" s="24"/>
      <c r="O984" s="63" t="s">
        <v>2071</v>
      </c>
      <c r="P984" s="63"/>
      <c r="Q984" s="25" t="s">
        <v>42</v>
      </c>
      <c r="R984" s="26" t="s">
        <v>43</v>
      </c>
      <c r="S984" s="26" t="s">
        <v>44</v>
      </c>
      <c r="T984" s="26" t="s">
        <v>56</v>
      </c>
      <c r="U984" s="26" t="s">
        <v>2014</v>
      </c>
      <c r="V984" s="34">
        <v>0</v>
      </c>
      <c r="W984" s="64"/>
      <c r="X984" s="22">
        <v>11</v>
      </c>
      <c r="Y984" s="152" t="str">
        <f t="shared" si="542"/>
        <v>B</v>
      </c>
      <c r="Z984" s="159" t="s">
        <v>2821</v>
      </c>
      <c r="AA984" s="155">
        <f t="shared" si="540"/>
        <v>17</v>
      </c>
      <c r="AB984" s="83">
        <f t="shared" si="534"/>
        <v>20</v>
      </c>
      <c r="AC984" s="122" t="str">
        <f>VLOOKUP(Z984,'module list'!A:B,2,0)</f>
        <v>DI</v>
      </c>
      <c r="AD984" s="32"/>
      <c r="AF984" s="33" t="s">
        <v>34</v>
      </c>
      <c r="AG984" s="16" t="str">
        <f t="shared" si="526"/>
        <v>11.1.2</v>
      </c>
      <c r="AH984" s="222" t="str">
        <f t="shared" si="525"/>
        <v>BR1024B - burner ON</v>
      </c>
      <c r="AI984" s="224"/>
      <c r="AJ984" s="16" t="str">
        <f t="shared" si="522"/>
        <v>BR1024B</v>
      </c>
      <c r="AK984" s="16" t="str">
        <f t="shared" si="527"/>
        <v>P23</v>
      </c>
      <c r="AL984" s="16" t="str">
        <f t="shared" si="541"/>
        <v>BR</v>
      </c>
      <c r="AM984" s="16" t="str">
        <f t="shared" si="528"/>
        <v>1024</v>
      </c>
      <c r="AN984" s="16" t="str">
        <f t="shared" si="535"/>
        <v>B</v>
      </c>
      <c r="AO984" s="16" t="str">
        <f t="shared" si="529"/>
        <v>_</v>
      </c>
      <c r="AP984" s="16">
        <f t="shared" si="530"/>
        <v>11</v>
      </c>
      <c r="AQ984" s="16" t="str">
        <f t="shared" si="536"/>
        <v>YLH</v>
      </c>
      <c r="AR984" s="16" t="str">
        <f t="shared" si="531"/>
        <v>P23BR1024B_YLH</v>
      </c>
      <c r="AS984" s="16" t="str">
        <f t="shared" si="532"/>
        <v>ok</v>
      </c>
      <c r="AW984" s="16" t="str">
        <f t="shared" si="538"/>
        <v/>
      </c>
      <c r="AX984" s="16" t="str">
        <f t="shared" si="539"/>
        <v/>
      </c>
      <c r="AY984" s="16">
        <f t="shared" si="533"/>
        <v>0</v>
      </c>
    </row>
    <row r="985" spans="1:51" ht="15" customHeight="1" x14ac:dyDescent="0.2">
      <c r="A985" s="16" t="str">
        <f t="shared" si="543"/>
        <v>ID-S01AP1020-00131</v>
      </c>
      <c r="B985" s="17">
        <v>131</v>
      </c>
      <c r="C985" s="17" t="s">
        <v>2097</v>
      </c>
      <c r="D985" s="18" t="s">
        <v>2788</v>
      </c>
      <c r="E985" s="19" t="s">
        <v>2111</v>
      </c>
      <c r="F985" s="60" t="s">
        <v>27</v>
      </c>
      <c r="G985" s="61" t="str">
        <f t="shared" si="544"/>
        <v/>
      </c>
      <c r="H985" s="22" t="s">
        <v>1843</v>
      </c>
      <c r="I985" s="22"/>
      <c r="J985" s="22" t="s">
        <v>1844</v>
      </c>
      <c r="K985" s="22"/>
      <c r="L985" s="22" t="s">
        <v>1845</v>
      </c>
      <c r="M985" s="62"/>
      <c r="N985" s="24"/>
      <c r="O985" s="63" t="s">
        <v>2071</v>
      </c>
      <c r="P985" s="63"/>
      <c r="Q985" s="25" t="s">
        <v>42</v>
      </c>
      <c r="R985" s="26" t="s">
        <v>43</v>
      </c>
      <c r="S985" s="26" t="s">
        <v>51</v>
      </c>
      <c r="T985" s="26" t="s">
        <v>56</v>
      </c>
      <c r="U985" s="26" t="s">
        <v>46</v>
      </c>
      <c r="V985" s="34">
        <v>0</v>
      </c>
      <c r="W985" s="64"/>
      <c r="X985" s="22">
        <v>11</v>
      </c>
      <c r="Y985" s="152" t="str">
        <f t="shared" si="542"/>
        <v>B</v>
      </c>
      <c r="Z985" s="159" t="s">
        <v>2821</v>
      </c>
      <c r="AA985" s="155">
        <f t="shared" si="540"/>
        <v>18</v>
      </c>
      <c r="AB985" s="83">
        <f t="shared" si="534"/>
        <v>20</v>
      </c>
      <c r="AC985" s="122" t="str">
        <f>VLOOKUP(Z985,'module list'!A:B,2,0)</f>
        <v>DI</v>
      </c>
      <c r="AD985" s="32"/>
      <c r="AF985" s="33" t="s">
        <v>34</v>
      </c>
      <c r="AG985" s="16" t="str">
        <f t="shared" si="526"/>
        <v>11.1.2</v>
      </c>
      <c r="AH985" s="222" t="str">
        <f t="shared" si="525"/>
        <v>BR1024B - common warning</v>
      </c>
      <c r="AI985" s="224"/>
      <c r="AJ985" s="16" t="str">
        <f t="shared" si="522"/>
        <v>BR1024B</v>
      </c>
      <c r="AK985" s="16" t="str">
        <f t="shared" si="527"/>
        <v>P23</v>
      </c>
      <c r="AL985" s="16" t="str">
        <f t="shared" si="541"/>
        <v>BR</v>
      </c>
      <c r="AM985" s="16" t="str">
        <f t="shared" si="528"/>
        <v>1024</v>
      </c>
      <c r="AN985" s="16" t="str">
        <f t="shared" si="535"/>
        <v>B</v>
      </c>
      <c r="AO985" s="16" t="str">
        <f t="shared" si="529"/>
        <v>_</v>
      </c>
      <c r="AP985" s="16">
        <f t="shared" si="530"/>
        <v>11</v>
      </c>
      <c r="AQ985" s="16" t="str">
        <f t="shared" si="536"/>
        <v>YSA-2</v>
      </c>
      <c r="AR985" s="16" t="str">
        <f t="shared" si="531"/>
        <v>P23BR1024B_YSA-2</v>
      </c>
      <c r="AS985" s="16" t="str">
        <f t="shared" si="532"/>
        <v>ok</v>
      </c>
      <c r="AW985" s="16" t="str">
        <f t="shared" si="538"/>
        <v/>
      </c>
      <c r="AX985" s="16" t="str">
        <f t="shared" si="539"/>
        <v/>
      </c>
      <c r="AY985" s="16">
        <f t="shared" si="533"/>
        <v>0</v>
      </c>
    </row>
    <row r="986" spans="1:51" ht="15" customHeight="1" x14ac:dyDescent="0.2">
      <c r="A986" s="16" t="str">
        <f t="shared" si="543"/>
        <v>ID-S01AP1020-00132</v>
      </c>
      <c r="B986" s="17">
        <v>132</v>
      </c>
      <c r="C986" s="17"/>
      <c r="D986" s="18" t="s">
        <v>2112</v>
      </c>
      <c r="E986" s="19" t="s">
        <v>2113</v>
      </c>
      <c r="F986" s="60" t="s">
        <v>27</v>
      </c>
      <c r="G986" s="61" t="str">
        <f t="shared" si="544"/>
        <v/>
      </c>
      <c r="H986" s="22" t="s">
        <v>1843</v>
      </c>
      <c r="I986" s="22"/>
      <c r="J986" s="22" t="s">
        <v>1844</v>
      </c>
      <c r="K986" s="22"/>
      <c r="L986" s="22" t="s">
        <v>1845</v>
      </c>
      <c r="M986" s="62"/>
      <c r="N986" s="24"/>
      <c r="O986" s="63" t="s">
        <v>2071</v>
      </c>
      <c r="P986" s="71"/>
      <c r="Q986" s="25" t="s">
        <v>42</v>
      </c>
      <c r="R986" s="26" t="s">
        <v>43</v>
      </c>
      <c r="S986" s="26" t="s">
        <v>51</v>
      </c>
      <c r="T986" s="26" t="s">
        <v>56</v>
      </c>
      <c r="U986" s="26" t="s">
        <v>46</v>
      </c>
      <c r="V986" s="34">
        <v>0</v>
      </c>
      <c r="W986" s="64"/>
      <c r="X986" s="22">
        <v>11</v>
      </c>
      <c r="Y986" s="152" t="str">
        <f t="shared" si="542"/>
        <v>B</v>
      </c>
      <c r="Z986" s="159" t="s">
        <v>2821</v>
      </c>
      <c r="AA986" s="155">
        <f t="shared" si="540"/>
        <v>19</v>
      </c>
      <c r="AB986" s="83">
        <f t="shared" si="534"/>
        <v>20</v>
      </c>
      <c r="AC986" s="122" t="str">
        <f>VLOOKUP(Z986,'module list'!A:B,2,0)</f>
        <v>DI</v>
      </c>
      <c r="AD986" s="32"/>
      <c r="AF986" s="33" t="s">
        <v>34</v>
      </c>
      <c r="AG986" s="16" t="str">
        <f t="shared" si="526"/>
        <v>11.1.2</v>
      </c>
      <c r="AH986" s="222" t="str">
        <f t="shared" si="525"/>
        <v>BR1024B - commnon trips</v>
      </c>
      <c r="AI986" s="224"/>
      <c r="AJ986" s="16" t="str">
        <f t="shared" si="522"/>
        <v>BR1024B</v>
      </c>
      <c r="AK986" s="16" t="str">
        <f t="shared" si="527"/>
        <v>P23</v>
      </c>
      <c r="AL986" s="16" t="str">
        <f t="shared" si="541"/>
        <v>BR</v>
      </c>
      <c r="AM986" s="16" t="str">
        <f t="shared" si="528"/>
        <v>1024</v>
      </c>
      <c r="AN986" s="16" t="str">
        <f t="shared" si="535"/>
        <v>B</v>
      </c>
      <c r="AO986" s="16" t="str">
        <f t="shared" si="529"/>
        <v>_</v>
      </c>
      <c r="AP986" s="16">
        <f t="shared" si="530"/>
        <v>11</v>
      </c>
      <c r="AQ986" s="16" t="str">
        <f t="shared" si="536"/>
        <v>YST</v>
      </c>
      <c r="AR986" s="16" t="str">
        <f t="shared" si="531"/>
        <v>P23BR1024B_YST</v>
      </c>
      <c r="AS986" s="16" t="str">
        <f t="shared" si="532"/>
        <v>ok</v>
      </c>
      <c r="AW986" s="16" t="str">
        <f t="shared" si="538"/>
        <v/>
      </c>
      <c r="AX986" s="16" t="str">
        <f t="shared" si="539"/>
        <v/>
      </c>
      <c r="AY986" s="16">
        <f t="shared" si="533"/>
        <v>0</v>
      </c>
    </row>
    <row r="987" spans="1:51" ht="15" customHeight="1" x14ac:dyDescent="0.2">
      <c r="A987" s="16" t="str">
        <f t="shared" si="543"/>
        <v>ID-S01AP1020-00133</v>
      </c>
      <c r="B987" s="17">
        <v>133</v>
      </c>
      <c r="C987" s="17"/>
      <c r="D987" s="18" t="s">
        <v>2114</v>
      </c>
      <c r="E987" s="19" t="s">
        <v>2115</v>
      </c>
      <c r="F987" s="60" t="s">
        <v>27</v>
      </c>
      <c r="G987" s="61" t="str">
        <f t="shared" si="544"/>
        <v/>
      </c>
      <c r="H987" s="22" t="s">
        <v>1843</v>
      </c>
      <c r="I987" s="22"/>
      <c r="J987" s="22" t="s">
        <v>1844</v>
      </c>
      <c r="K987" s="22"/>
      <c r="L987" s="22" t="s">
        <v>1845</v>
      </c>
      <c r="M987" s="62"/>
      <c r="N987" s="24"/>
      <c r="O987" s="63" t="s">
        <v>2071</v>
      </c>
      <c r="P987" s="63"/>
      <c r="Q987" s="25" t="s">
        <v>42</v>
      </c>
      <c r="R987" s="26" t="s">
        <v>43</v>
      </c>
      <c r="S987" s="26" t="s">
        <v>51</v>
      </c>
      <c r="T987" s="26" t="s">
        <v>56</v>
      </c>
      <c r="U987" s="26" t="s">
        <v>2025</v>
      </c>
      <c r="V987" s="34">
        <v>0</v>
      </c>
      <c r="W987" s="64"/>
      <c r="X987" s="22">
        <v>11</v>
      </c>
      <c r="Y987" s="152" t="str">
        <f t="shared" si="542"/>
        <v>B</v>
      </c>
      <c r="Z987" s="159" t="s">
        <v>2821</v>
      </c>
      <c r="AA987" s="155">
        <f t="shared" si="540"/>
        <v>20</v>
      </c>
      <c r="AB987" s="83">
        <f t="shared" si="534"/>
        <v>20</v>
      </c>
      <c r="AC987" s="122" t="str">
        <f>VLOOKUP(Z987,'module list'!A:B,2,0)</f>
        <v>DI</v>
      </c>
      <c r="AD987" s="32"/>
      <c r="AF987" s="33" t="s">
        <v>34</v>
      </c>
      <c r="AG987" s="16" t="str">
        <f t="shared" si="526"/>
        <v>11.1.2</v>
      </c>
      <c r="AH987" s="222" t="str">
        <f t="shared" si="525"/>
        <v>BR1024B - emergency pressed</v>
      </c>
      <c r="AI987" s="224"/>
      <c r="AJ987" s="16" t="str">
        <f t="shared" si="522"/>
        <v>BR1024B</v>
      </c>
      <c r="AK987" s="16" t="str">
        <f t="shared" si="527"/>
        <v>P23</v>
      </c>
      <c r="AL987" s="16" t="str">
        <f t="shared" si="541"/>
        <v>BR</v>
      </c>
      <c r="AM987" s="16" t="str">
        <f t="shared" si="528"/>
        <v>1024</v>
      </c>
      <c r="AN987" s="16" t="str">
        <f t="shared" si="535"/>
        <v>B</v>
      </c>
      <c r="AO987" s="16" t="str">
        <f t="shared" si="529"/>
        <v>_</v>
      </c>
      <c r="AP987" s="16">
        <f t="shared" si="530"/>
        <v>11</v>
      </c>
      <c r="AQ987" s="16" t="str">
        <f t="shared" si="536"/>
        <v>YSE</v>
      </c>
      <c r="AR987" s="16" t="str">
        <f t="shared" si="531"/>
        <v>P23BR1024B_YSE</v>
      </c>
      <c r="AS987" s="16" t="str">
        <f t="shared" si="532"/>
        <v>ok</v>
      </c>
      <c r="AW987" s="16" t="str">
        <f t="shared" si="538"/>
        <v/>
      </c>
      <c r="AX987" s="16" t="str">
        <f t="shared" si="539"/>
        <v/>
      </c>
      <c r="AY987" s="16">
        <f t="shared" si="533"/>
        <v>0</v>
      </c>
    </row>
    <row r="988" spans="1:51" ht="15" customHeight="1" x14ac:dyDescent="0.2">
      <c r="A988" s="16" t="str">
        <f t="shared" si="543"/>
        <v>ID-S01AP1020-00134</v>
      </c>
      <c r="B988" s="17">
        <v>134</v>
      </c>
      <c r="C988" s="17"/>
      <c r="D988" s="18" t="s">
        <v>2116</v>
      </c>
      <c r="E988" s="19" t="s">
        <v>2117</v>
      </c>
      <c r="F988" s="60" t="s">
        <v>27</v>
      </c>
      <c r="G988" s="61" t="str">
        <f t="shared" si="544"/>
        <v/>
      </c>
      <c r="H988" s="22" t="s">
        <v>1843</v>
      </c>
      <c r="I988" s="22"/>
      <c r="J988" s="22" t="s">
        <v>1844</v>
      </c>
      <c r="K988" s="22"/>
      <c r="L988" s="22" t="s">
        <v>1845</v>
      </c>
      <c r="M988" s="62"/>
      <c r="N988" s="24"/>
      <c r="O988" s="63" t="s">
        <v>2071</v>
      </c>
      <c r="P988" s="63"/>
      <c r="Q988" s="25" t="s">
        <v>168</v>
      </c>
      <c r="R988" s="26" t="s">
        <v>169</v>
      </c>
      <c r="S988" s="26">
        <v>0</v>
      </c>
      <c r="T988" s="26" t="s">
        <v>170</v>
      </c>
      <c r="U988" s="26" t="s">
        <v>2028</v>
      </c>
      <c r="V988" s="34" t="s">
        <v>171</v>
      </c>
      <c r="W988" s="64"/>
      <c r="X988" s="22">
        <v>11</v>
      </c>
      <c r="Y988" s="152"/>
      <c r="Z988" s="139" t="s">
        <v>2828</v>
      </c>
      <c r="AA988" s="155">
        <f t="shared" si="540"/>
        <v>1</v>
      </c>
      <c r="AB988" s="83">
        <f t="shared" si="534"/>
        <v>6</v>
      </c>
      <c r="AC988" s="122" t="str">
        <f>VLOOKUP(Z988,'module list'!A:B,2,0)</f>
        <v>AO</v>
      </c>
      <c r="AD988" s="32"/>
      <c r="AF988" s="33" t="s">
        <v>34</v>
      </c>
      <c r="AG988" s="16" t="str">
        <f t="shared" si="526"/>
        <v>11.1.2</v>
      </c>
      <c r="AH988" s="222" t="str">
        <f t="shared" si="525"/>
        <v>BR1024B - load req.</v>
      </c>
      <c r="AI988" s="224"/>
      <c r="AJ988" s="16" t="str">
        <f t="shared" si="522"/>
        <v>BR1024B</v>
      </c>
      <c r="AK988" s="16" t="str">
        <f t="shared" si="527"/>
        <v>P23</v>
      </c>
      <c r="AL988" s="16" t="str">
        <f t="shared" si="541"/>
        <v>BR</v>
      </c>
      <c r="AM988" s="16" t="str">
        <f t="shared" si="528"/>
        <v>1024</v>
      </c>
      <c r="AN988" s="16" t="str">
        <f t="shared" si="535"/>
        <v>B</v>
      </c>
      <c r="AO988" s="16" t="str">
        <f t="shared" si="529"/>
        <v>_</v>
      </c>
      <c r="AP988" s="16">
        <f t="shared" si="530"/>
        <v>11</v>
      </c>
      <c r="AQ988" s="16" t="str">
        <f t="shared" si="536"/>
        <v>JY</v>
      </c>
      <c r="AR988" s="16" t="str">
        <f t="shared" si="531"/>
        <v>P23BR1024B_JY</v>
      </c>
      <c r="AS988" s="16" t="str">
        <f t="shared" si="532"/>
        <v>ok</v>
      </c>
      <c r="AW988" s="16">
        <f t="shared" si="538"/>
        <v>0</v>
      </c>
      <c r="AX988" s="16" t="str">
        <f t="shared" si="539"/>
        <v/>
      </c>
      <c r="AY988" s="16" t="str">
        <f t="shared" si="533"/>
        <v>%</v>
      </c>
    </row>
    <row r="989" spans="1:51" ht="15" customHeight="1" x14ac:dyDescent="0.2">
      <c r="A989" s="16" t="str">
        <f t="shared" si="543"/>
        <v>ID-S01AP1020-00135</v>
      </c>
      <c r="B989" s="17">
        <v>135</v>
      </c>
      <c r="C989" s="17"/>
      <c r="D989" s="18" t="s">
        <v>2118</v>
      </c>
      <c r="E989" s="19" t="s">
        <v>2119</v>
      </c>
      <c r="F989" s="60" t="s">
        <v>27</v>
      </c>
      <c r="G989" s="61" t="str">
        <f t="shared" si="544"/>
        <v/>
      </c>
      <c r="H989" s="22" t="s">
        <v>1843</v>
      </c>
      <c r="I989" s="22"/>
      <c r="J989" s="22" t="s">
        <v>1844</v>
      </c>
      <c r="K989" s="22"/>
      <c r="L989" s="22" t="s">
        <v>1845</v>
      </c>
      <c r="M989" s="62"/>
      <c r="N989" s="24"/>
      <c r="O989" s="63" t="s">
        <v>2071</v>
      </c>
      <c r="P989" s="63"/>
      <c r="Q989" s="25" t="s">
        <v>32</v>
      </c>
      <c r="R989" s="26" t="s">
        <v>169</v>
      </c>
      <c r="S989" s="26">
        <v>0</v>
      </c>
      <c r="T989" s="26" t="s">
        <v>170</v>
      </c>
      <c r="U989" s="26" t="s">
        <v>2028</v>
      </c>
      <c r="V989" s="34" t="s">
        <v>171</v>
      </c>
      <c r="W989" s="64"/>
      <c r="X989" s="22">
        <v>11</v>
      </c>
      <c r="Y989" s="152"/>
      <c r="Z989" s="139" t="s">
        <v>2819</v>
      </c>
      <c r="AA989" s="155">
        <f t="shared" si="540"/>
        <v>13</v>
      </c>
      <c r="AB989" s="83">
        <f t="shared" si="534"/>
        <v>13</v>
      </c>
      <c r="AC989" s="122" t="str">
        <f>VLOOKUP(Z989,'module list'!A:B,2,0)</f>
        <v>AI</v>
      </c>
      <c r="AD989" s="32"/>
      <c r="AF989" s="33" t="s">
        <v>34</v>
      </c>
      <c r="AG989" s="16" t="str">
        <f t="shared" si="526"/>
        <v>11.1.1</v>
      </c>
      <c r="AH989" s="222" t="str">
        <f t="shared" si="525"/>
        <v>BR1024B - load</v>
      </c>
      <c r="AI989" s="224"/>
      <c r="AJ989" s="16" t="str">
        <f t="shared" si="522"/>
        <v>BR1024B</v>
      </c>
      <c r="AK989" s="16" t="str">
        <f t="shared" si="527"/>
        <v>P23</v>
      </c>
      <c r="AL989" s="16" t="str">
        <f t="shared" si="541"/>
        <v>BR</v>
      </c>
      <c r="AM989" s="16" t="str">
        <f t="shared" si="528"/>
        <v>1024</v>
      </c>
      <c r="AN989" s="16" t="str">
        <f t="shared" si="535"/>
        <v>B</v>
      </c>
      <c r="AO989" s="16" t="str">
        <f t="shared" si="529"/>
        <v>_</v>
      </c>
      <c r="AP989" s="16">
        <f t="shared" si="530"/>
        <v>11</v>
      </c>
      <c r="AQ989" s="16" t="str">
        <f t="shared" si="536"/>
        <v>JI</v>
      </c>
      <c r="AR989" s="16" t="str">
        <f t="shared" si="531"/>
        <v>P23BR1024B_JI</v>
      </c>
      <c r="AS989" s="16" t="str">
        <f t="shared" si="532"/>
        <v>ok</v>
      </c>
      <c r="AW989" s="16">
        <f t="shared" si="538"/>
        <v>0</v>
      </c>
      <c r="AX989" s="16" t="str">
        <f t="shared" si="539"/>
        <v>0...100</v>
      </c>
      <c r="AY989" s="16" t="str">
        <f t="shared" si="533"/>
        <v>%</v>
      </c>
    </row>
    <row r="990" spans="1:51" ht="15" customHeight="1" x14ac:dyDescent="0.2">
      <c r="A990" s="16" t="str">
        <f t="shared" si="543"/>
        <v>ID-S01AP1020-00136</v>
      </c>
      <c r="B990" s="17">
        <v>136</v>
      </c>
      <c r="C990" s="17"/>
      <c r="D990" s="18" t="s">
        <v>2120</v>
      </c>
      <c r="E990" s="19" t="s">
        <v>2121</v>
      </c>
      <c r="F990" s="60" t="s">
        <v>27</v>
      </c>
      <c r="G990" s="61" t="str">
        <f t="shared" si="544"/>
        <v/>
      </c>
      <c r="H990" s="22" t="s">
        <v>1843</v>
      </c>
      <c r="I990" s="22"/>
      <c r="J990" s="22" t="s">
        <v>1844</v>
      </c>
      <c r="K990" s="22"/>
      <c r="L990" s="22" t="s">
        <v>1845</v>
      </c>
      <c r="M990" s="62"/>
      <c r="N990" s="24"/>
      <c r="O990" s="63" t="s">
        <v>1895</v>
      </c>
      <c r="P990" s="63" t="s">
        <v>1847</v>
      </c>
      <c r="Q990" s="25" t="s">
        <v>42</v>
      </c>
      <c r="R990" s="26" t="s">
        <v>43</v>
      </c>
      <c r="S990" s="26" t="s">
        <v>44</v>
      </c>
      <c r="T990" s="26" t="s">
        <v>45</v>
      </c>
      <c r="U990" s="26" t="s">
        <v>46</v>
      </c>
      <c r="V990" s="34">
        <v>0</v>
      </c>
      <c r="W990" s="64"/>
      <c r="X990" s="22">
        <v>11</v>
      </c>
      <c r="Y990" s="152"/>
      <c r="Z990" s="159" t="s">
        <v>2822</v>
      </c>
      <c r="AA990" s="155">
        <f t="shared" si="540"/>
        <v>1</v>
      </c>
      <c r="AB990" s="83">
        <f t="shared" si="534"/>
        <v>22</v>
      </c>
      <c r="AC990" s="122" t="str">
        <f>VLOOKUP(Z990,'module list'!A:B,2,0)</f>
        <v>DI</v>
      </c>
      <c r="AD990" s="32"/>
      <c r="AF990" s="33" t="s">
        <v>34</v>
      </c>
      <c r="AG990" s="16" t="str">
        <f t="shared" si="526"/>
        <v>11.1.2</v>
      </c>
      <c r="AH990" s="222" t="str">
        <f t="shared" si="525"/>
        <v>CY1019 was.comb. - in remote</v>
      </c>
      <c r="AI990" s="224"/>
      <c r="AJ990" s="16" t="str">
        <f t="shared" si="522"/>
        <v>CY1019</v>
      </c>
      <c r="AK990" s="16" t="str">
        <f t="shared" si="527"/>
        <v>P23</v>
      </c>
      <c r="AL990" s="16" t="str">
        <f t="shared" si="541"/>
        <v>CY</v>
      </c>
      <c r="AM990" s="16" t="str">
        <f t="shared" si="528"/>
        <v>1019</v>
      </c>
      <c r="AO990" s="16" t="str">
        <f t="shared" si="529"/>
        <v>_</v>
      </c>
      <c r="AP990" s="16">
        <f t="shared" si="530"/>
        <v>10</v>
      </c>
      <c r="AQ990" s="16" t="str">
        <f t="shared" si="536"/>
        <v>YLRE</v>
      </c>
      <c r="AR990" s="16" t="str">
        <f t="shared" si="531"/>
        <v>P23CY1019_YLRE</v>
      </c>
      <c r="AS990" s="16" t="str">
        <f t="shared" si="532"/>
        <v>ok</v>
      </c>
      <c r="AW990" s="16" t="str">
        <f t="shared" si="538"/>
        <v/>
      </c>
      <c r="AX990" s="16" t="str">
        <f t="shared" si="539"/>
        <v/>
      </c>
      <c r="AY990" s="16">
        <f t="shared" si="533"/>
        <v>0</v>
      </c>
    </row>
    <row r="991" spans="1:51" ht="15" customHeight="1" x14ac:dyDescent="0.2">
      <c r="A991" s="16" t="str">
        <f t="shared" si="543"/>
        <v>ID-S01AP1020-00137</v>
      </c>
      <c r="B991" s="17">
        <v>137</v>
      </c>
      <c r="C991" s="17"/>
      <c r="D991" s="18" t="s">
        <v>2122</v>
      </c>
      <c r="E991" s="19" t="s">
        <v>2123</v>
      </c>
      <c r="F991" s="60" t="s">
        <v>27</v>
      </c>
      <c r="G991" s="61" t="str">
        <f t="shared" si="544"/>
        <v/>
      </c>
      <c r="H991" s="22" t="s">
        <v>1843</v>
      </c>
      <c r="I991" s="22"/>
      <c r="J991" s="22" t="s">
        <v>1844</v>
      </c>
      <c r="K991" s="22"/>
      <c r="L991" s="22" t="s">
        <v>1845</v>
      </c>
      <c r="M991" s="62"/>
      <c r="N991" s="24"/>
      <c r="O991" s="63" t="s">
        <v>1895</v>
      </c>
      <c r="P991" s="63" t="s">
        <v>1850</v>
      </c>
      <c r="Q991" s="25" t="s">
        <v>42</v>
      </c>
      <c r="R991" s="26" t="s">
        <v>43</v>
      </c>
      <c r="S991" s="26" t="s">
        <v>44</v>
      </c>
      <c r="T991" s="26" t="s">
        <v>45</v>
      </c>
      <c r="U991" s="26" t="s">
        <v>46</v>
      </c>
      <c r="V991" s="34">
        <v>0</v>
      </c>
      <c r="W991" s="64"/>
      <c r="X991" s="22">
        <v>11</v>
      </c>
      <c r="Y991" s="152"/>
      <c r="Z991" s="159" t="s">
        <v>2822</v>
      </c>
      <c r="AA991" s="155">
        <f t="shared" si="540"/>
        <v>2</v>
      </c>
      <c r="AB991" s="83">
        <f t="shared" si="534"/>
        <v>22</v>
      </c>
      <c r="AC991" s="122" t="str">
        <f>VLOOKUP(Z991,'module list'!A:B,2,0)</f>
        <v>DI</v>
      </c>
      <c r="AD991" s="32"/>
      <c r="AF991" s="33" t="s">
        <v>34</v>
      </c>
      <c r="AG991" s="16" t="str">
        <f t="shared" si="526"/>
        <v>11.1.2</v>
      </c>
      <c r="AH991" s="222" t="str">
        <f t="shared" si="525"/>
        <v>CY1019 was.comb. - in running</v>
      </c>
      <c r="AI991" s="224"/>
      <c r="AJ991" s="16" t="str">
        <f t="shared" si="522"/>
        <v>CY1019</v>
      </c>
      <c r="AK991" s="16" t="str">
        <f t="shared" si="527"/>
        <v>P23</v>
      </c>
      <c r="AL991" s="16" t="str">
        <f t="shared" si="541"/>
        <v>CY</v>
      </c>
      <c r="AM991" s="16" t="str">
        <f t="shared" si="528"/>
        <v>1019</v>
      </c>
      <c r="AO991" s="16" t="str">
        <f t="shared" si="529"/>
        <v>_</v>
      </c>
      <c r="AP991" s="16">
        <f t="shared" si="530"/>
        <v>10</v>
      </c>
      <c r="AQ991" s="16" t="str">
        <f t="shared" si="536"/>
        <v>YLH</v>
      </c>
      <c r="AR991" s="16" t="str">
        <f t="shared" si="531"/>
        <v>P23CY1019_YLH</v>
      </c>
      <c r="AS991" s="16" t="str">
        <f t="shared" si="532"/>
        <v>ok</v>
      </c>
      <c r="AW991" s="16" t="str">
        <f t="shared" si="538"/>
        <v/>
      </c>
      <c r="AX991" s="16" t="str">
        <f t="shared" si="539"/>
        <v/>
      </c>
      <c r="AY991" s="16">
        <f t="shared" si="533"/>
        <v>0</v>
      </c>
    </row>
    <row r="992" spans="1:51" ht="15" customHeight="1" x14ac:dyDescent="0.2">
      <c r="A992" s="16" t="str">
        <f t="shared" si="543"/>
        <v>ID-S01AP1020-00138</v>
      </c>
      <c r="B992" s="17">
        <v>138</v>
      </c>
      <c r="C992" s="17"/>
      <c r="D992" s="18" t="s">
        <v>2124</v>
      </c>
      <c r="E992" s="19" t="s">
        <v>2125</v>
      </c>
      <c r="F992" s="60" t="s">
        <v>27</v>
      </c>
      <c r="G992" s="61" t="str">
        <f t="shared" si="544"/>
        <v/>
      </c>
      <c r="H992" s="22" t="s">
        <v>1843</v>
      </c>
      <c r="I992" s="22"/>
      <c r="J992" s="22" t="s">
        <v>1844</v>
      </c>
      <c r="K992" s="22"/>
      <c r="L992" s="22" t="s">
        <v>1845</v>
      </c>
      <c r="M992" s="62"/>
      <c r="N992" s="24"/>
      <c r="O992" s="63" t="s">
        <v>1895</v>
      </c>
      <c r="P992" s="63" t="s">
        <v>1900</v>
      </c>
      <c r="Q992" s="25" t="s">
        <v>42</v>
      </c>
      <c r="R992" s="26" t="s">
        <v>43</v>
      </c>
      <c r="S992" s="26" t="s">
        <v>51</v>
      </c>
      <c r="T992" s="26" t="s">
        <v>45</v>
      </c>
      <c r="U992" s="26" t="s">
        <v>46</v>
      </c>
      <c r="V992" s="34">
        <v>0</v>
      </c>
      <c r="W992" s="64"/>
      <c r="X992" s="22">
        <v>11</v>
      </c>
      <c r="Y992" s="152"/>
      <c r="Z992" s="159" t="s">
        <v>2822</v>
      </c>
      <c r="AA992" s="155">
        <f t="shared" si="540"/>
        <v>3</v>
      </c>
      <c r="AB992" s="83">
        <f t="shared" si="534"/>
        <v>22</v>
      </c>
      <c r="AC992" s="122" t="str">
        <f>VLOOKUP(Z992,'module list'!A:B,2,0)</f>
        <v>DI</v>
      </c>
      <c r="AD992" s="32"/>
      <c r="AF992" s="33" t="s">
        <v>34</v>
      </c>
      <c r="AG992" s="16" t="str">
        <f t="shared" si="526"/>
        <v>11.1.2</v>
      </c>
      <c r="AH992" s="222" t="str">
        <f t="shared" si="525"/>
        <v>CY1019 was.comb. - supply fault</v>
      </c>
      <c r="AI992" s="224"/>
      <c r="AJ992" s="16" t="str">
        <f t="shared" si="522"/>
        <v>CY1019</v>
      </c>
      <c r="AK992" s="16" t="str">
        <f t="shared" si="527"/>
        <v>P23</v>
      </c>
      <c r="AL992" s="16" t="str">
        <f t="shared" si="541"/>
        <v>CY</v>
      </c>
      <c r="AM992" s="16" t="str">
        <f t="shared" si="528"/>
        <v>1019</v>
      </c>
      <c r="AO992" s="16" t="str">
        <f t="shared" si="529"/>
        <v>_</v>
      </c>
      <c r="AP992" s="16">
        <f t="shared" si="530"/>
        <v>10</v>
      </c>
      <c r="AQ992" s="16" t="str">
        <f t="shared" si="536"/>
        <v>YSG</v>
      </c>
      <c r="AR992" s="16" t="str">
        <f t="shared" si="531"/>
        <v>P23CY1019_YSG</v>
      </c>
      <c r="AS992" s="16" t="str">
        <f t="shared" si="532"/>
        <v>ok</v>
      </c>
      <c r="AW992" s="16" t="str">
        <f t="shared" si="538"/>
        <v/>
      </c>
      <c r="AX992" s="16" t="str">
        <f t="shared" si="539"/>
        <v/>
      </c>
      <c r="AY992" s="16">
        <f t="shared" si="533"/>
        <v>0</v>
      </c>
    </row>
    <row r="993" spans="1:51" ht="15" customHeight="1" x14ac:dyDescent="0.2">
      <c r="A993" s="16" t="str">
        <f t="shared" si="543"/>
        <v>ID-S01AP1020-00139</v>
      </c>
      <c r="B993" s="17">
        <v>139</v>
      </c>
      <c r="C993" s="17"/>
      <c r="D993" s="18" t="s">
        <v>2126</v>
      </c>
      <c r="E993" s="19" t="s">
        <v>2127</v>
      </c>
      <c r="F993" s="60" t="s">
        <v>27</v>
      </c>
      <c r="G993" s="61" t="str">
        <f t="shared" si="544"/>
        <v/>
      </c>
      <c r="H993" s="22" t="s">
        <v>1843</v>
      </c>
      <c r="I993" s="22"/>
      <c r="J993" s="22" t="s">
        <v>1844</v>
      </c>
      <c r="K993" s="22"/>
      <c r="L993" s="22" t="s">
        <v>1845</v>
      </c>
      <c r="M993" s="62"/>
      <c r="N993" s="24"/>
      <c r="O993" s="63" t="s">
        <v>1895</v>
      </c>
      <c r="P993" s="63" t="s">
        <v>1856</v>
      </c>
      <c r="Q993" s="25" t="s">
        <v>54</v>
      </c>
      <c r="R993" s="26" t="s">
        <v>55</v>
      </c>
      <c r="S993" s="26" t="s">
        <v>44</v>
      </c>
      <c r="T993" s="26" t="s">
        <v>56</v>
      </c>
      <c r="U993" s="26" t="s">
        <v>57</v>
      </c>
      <c r="V993" s="34">
        <v>0</v>
      </c>
      <c r="W993" s="64"/>
      <c r="X993" s="22">
        <v>11</v>
      </c>
      <c r="Y993" s="152"/>
      <c r="Z993" s="159" t="s">
        <v>2824</v>
      </c>
      <c r="AA993" s="155">
        <f t="shared" si="540"/>
        <v>8</v>
      </c>
      <c r="AB993" s="83">
        <f t="shared" si="534"/>
        <v>30</v>
      </c>
      <c r="AC993" s="122" t="str">
        <f>VLOOKUP(Z993,'module list'!A:B,2,0)</f>
        <v>DO</v>
      </c>
      <c r="AD993" s="32"/>
      <c r="AF993" s="33" t="s">
        <v>34</v>
      </c>
      <c r="AG993" s="16" t="str">
        <f t="shared" si="526"/>
        <v>11.1.2</v>
      </c>
      <c r="AH993" s="222" t="str">
        <f t="shared" si="525"/>
        <v>CY1019 was.comb. - start/stop</v>
      </c>
      <c r="AI993" s="224"/>
      <c r="AJ993" s="16" t="str">
        <f t="shared" si="522"/>
        <v>CY1019</v>
      </c>
      <c r="AK993" s="16" t="str">
        <f t="shared" si="527"/>
        <v>P23</v>
      </c>
      <c r="AL993" s="16" t="str">
        <f t="shared" si="541"/>
        <v>CY</v>
      </c>
      <c r="AM993" s="16" t="str">
        <f t="shared" si="528"/>
        <v>1019</v>
      </c>
      <c r="AO993" s="16" t="str">
        <f t="shared" si="529"/>
        <v>_</v>
      </c>
      <c r="AP993" s="16">
        <f t="shared" si="530"/>
        <v>10</v>
      </c>
      <c r="AQ993" s="16" t="str">
        <f t="shared" si="536"/>
        <v>HSH</v>
      </c>
      <c r="AR993" s="16" t="str">
        <f t="shared" si="531"/>
        <v>P23CY1019_HSH</v>
      </c>
      <c r="AS993" s="16" t="str">
        <f t="shared" si="532"/>
        <v>ok</v>
      </c>
      <c r="AW993" s="16" t="str">
        <f t="shared" si="538"/>
        <v/>
      </c>
      <c r="AX993" s="16" t="str">
        <f t="shared" si="539"/>
        <v/>
      </c>
      <c r="AY993" s="16">
        <f t="shared" si="533"/>
        <v>0</v>
      </c>
    </row>
    <row r="994" spans="1:51" ht="15" customHeight="1" x14ac:dyDescent="0.2">
      <c r="A994" s="16" t="str">
        <f t="shared" si="543"/>
        <v>ID-S01AP1020-00140</v>
      </c>
      <c r="B994" s="17">
        <v>140</v>
      </c>
      <c r="C994" s="17"/>
      <c r="D994" s="18" t="s">
        <v>2128</v>
      </c>
      <c r="E994" s="19" t="s">
        <v>2129</v>
      </c>
      <c r="F994" s="60" t="s">
        <v>27</v>
      </c>
      <c r="G994" s="61" t="str">
        <f t="shared" si="544"/>
        <v/>
      </c>
      <c r="H994" s="22" t="s">
        <v>1843</v>
      </c>
      <c r="I994" s="22"/>
      <c r="J994" s="22" t="s">
        <v>2130</v>
      </c>
      <c r="K994" s="22"/>
      <c r="L994" s="22" t="s">
        <v>1845</v>
      </c>
      <c r="M994" s="62"/>
      <c r="N994" s="24"/>
      <c r="O994" s="63" t="s">
        <v>2131</v>
      </c>
      <c r="P994" s="63" t="s">
        <v>2132</v>
      </c>
      <c r="Q994" s="72" t="s">
        <v>543</v>
      </c>
      <c r="R994" s="26" t="s">
        <v>33</v>
      </c>
      <c r="S994" s="26" t="s">
        <v>296</v>
      </c>
      <c r="T994" s="26" t="s">
        <v>170</v>
      </c>
      <c r="U994" s="26" t="s">
        <v>296</v>
      </c>
      <c r="V994" s="34" t="s">
        <v>296</v>
      </c>
      <c r="W994" s="64"/>
      <c r="X994" s="76">
        <v>31</v>
      </c>
      <c r="Y994" s="152"/>
      <c r="Z994" s="159"/>
      <c r="AA994" s="155">
        <f t="shared" si="540"/>
        <v>0</v>
      </c>
      <c r="AB994" s="83">
        <f t="shared" si="534"/>
        <v>0</v>
      </c>
      <c r="AC994" s="122" t="e">
        <f>VLOOKUP(Z994,'module list'!A:B,2,0)</f>
        <v>#N/A</v>
      </c>
      <c r="AD994" s="32"/>
      <c r="AF994" s="78">
        <v>1</v>
      </c>
      <c r="AG994" s="16" t="str">
        <f t="shared" si="526"/>
        <v/>
      </c>
      <c r="AH994" s="222" t="str">
        <f t="shared" si="525"/>
        <v>FT1011 ve.air distr. FN1017</v>
      </c>
      <c r="AI994" s="224"/>
      <c r="AJ994" s="16" t="str">
        <f t="shared" si="522"/>
        <v>FT1011</v>
      </c>
      <c r="AK994" s="16" t="str">
        <f t="shared" si="527"/>
        <v>P23</v>
      </c>
      <c r="AL994" s="16" t="str">
        <f t="shared" si="541"/>
        <v>FI</v>
      </c>
      <c r="AM994" s="16" t="str">
        <f t="shared" si="528"/>
        <v>1011</v>
      </c>
      <c r="AN994" s="16" t="str">
        <f t="shared" si="535"/>
        <v/>
      </c>
      <c r="AO994" s="16" t="str">
        <f t="shared" si="529"/>
        <v/>
      </c>
      <c r="AP994" s="16" t="str">
        <f t="shared" si="530"/>
        <v/>
      </c>
      <c r="AQ994" s="226"/>
      <c r="AR994" s="16" t="str">
        <f t="shared" si="531"/>
        <v>P23FI1011</v>
      </c>
      <c r="AS994" s="16" t="str">
        <f t="shared" si="532"/>
        <v>ok</v>
      </c>
      <c r="AW994" s="16" t="str">
        <f t="shared" si="538"/>
        <v>xxx</v>
      </c>
      <c r="AX994" s="16" t="str">
        <f t="shared" si="539"/>
        <v>xxx</v>
      </c>
      <c r="AY994" s="16" t="str">
        <f t="shared" si="533"/>
        <v>xxx</v>
      </c>
    </row>
    <row r="995" spans="1:51" ht="15" customHeight="1" x14ac:dyDescent="0.2">
      <c r="A995" s="16" t="str">
        <f t="shared" si="543"/>
        <v>ID-S01AP1020-00141</v>
      </c>
      <c r="B995" s="17">
        <v>141</v>
      </c>
      <c r="C995" s="17"/>
      <c r="D995" s="18" t="s">
        <v>2133</v>
      </c>
      <c r="E995" s="19" t="s">
        <v>2134</v>
      </c>
      <c r="F995" s="60" t="s">
        <v>27</v>
      </c>
      <c r="G995" s="61" t="str">
        <f t="shared" si="544"/>
        <v/>
      </c>
      <c r="H995" s="22" t="s">
        <v>1843</v>
      </c>
      <c r="I995" s="22"/>
      <c r="J995" s="22" t="s">
        <v>2130</v>
      </c>
      <c r="K995" s="22"/>
      <c r="L995" s="22" t="s">
        <v>1845</v>
      </c>
      <c r="M995" s="62"/>
      <c r="N995" s="24"/>
      <c r="O995" s="63" t="s">
        <v>2135</v>
      </c>
      <c r="P995" s="63" t="s">
        <v>2132</v>
      </c>
      <c r="Q995" s="25" t="s">
        <v>32</v>
      </c>
      <c r="R995" s="26" t="s">
        <v>292</v>
      </c>
      <c r="S995" s="26" t="s">
        <v>296</v>
      </c>
      <c r="T995" s="26" t="s">
        <v>170</v>
      </c>
      <c r="U995" s="26" t="s">
        <v>296</v>
      </c>
      <c r="V995" s="34" t="s">
        <v>296</v>
      </c>
      <c r="W995" s="64"/>
      <c r="X995" s="22">
        <v>11</v>
      </c>
      <c r="Y995" s="152"/>
      <c r="Z995" s="139" t="s">
        <v>2827</v>
      </c>
      <c r="AA995" s="155">
        <f t="shared" si="540"/>
        <v>1</v>
      </c>
      <c r="AB995" s="83">
        <f t="shared" si="534"/>
        <v>15</v>
      </c>
      <c r="AC995" s="122" t="str">
        <f>VLOOKUP(Z995,'module list'!A:B,2,0)</f>
        <v>AI</v>
      </c>
      <c r="AD995" s="32"/>
      <c r="AF995" s="33" t="s">
        <v>34</v>
      </c>
      <c r="AG995" s="16" t="str">
        <f t="shared" si="526"/>
        <v>11.1.2</v>
      </c>
      <c r="AH995" s="222" t="str">
        <f t="shared" si="525"/>
        <v>FT1012 was.comb. cool.wat.</v>
      </c>
      <c r="AI995" s="224"/>
      <c r="AJ995" s="16" t="str">
        <f t="shared" si="522"/>
        <v>FT1012</v>
      </c>
      <c r="AK995" s="16" t="str">
        <f t="shared" si="527"/>
        <v>P23</v>
      </c>
      <c r="AL995" s="16" t="str">
        <f t="shared" si="541"/>
        <v>FI</v>
      </c>
      <c r="AM995" s="16" t="str">
        <f t="shared" si="528"/>
        <v>1012</v>
      </c>
      <c r="AN995" s="16" t="str">
        <f t="shared" si="535"/>
        <v/>
      </c>
      <c r="AO995" s="16" t="str">
        <f t="shared" si="529"/>
        <v/>
      </c>
      <c r="AP995" s="16" t="str">
        <f t="shared" si="530"/>
        <v/>
      </c>
      <c r="AQ995" s="226"/>
      <c r="AR995" s="16" t="str">
        <f t="shared" si="531"/>
        <v>P23FI1012</v>
      </c>
      <c r="AS995" s="16" t="str">
        <f t="shared" si="532"/>
        <v>ok</v>
      </c>
      <c r="AW995" s="16" t="str">
        <f t="shared" si="538"/>
        <v>xxx</v>
      </c>
      <c r="AX995" s="16" t="str">
        <f t="shared" si="539"/>
        <v>xxx</v>
      </c>
      <c r="AY995" s="16" t="str">
        <f t="shared" si="533"/>
        <v>xxx</v>
      </c>
    </row>
    <row r="996" spans="1:51" ht="15" customHeight="1" x14ac:dyDescent="0.2">
      <c r="A996" s="16" t="str">
        <f t="shared" si="543"/>
        <v>ID-S01AP1020-00142</v>
      </c>
      <c r="B996" s="17">
        <v>142</v>
      </c>
      <c r="C996" s="17"/>
      <c r="D996" s="18" t="s">
        <v>2136</v>
      </c>
      <c r="E996" s="19" t="s">
        <v>2137</v>
      </c>
      <c r="F996" s="60" t="s">
        <v>27</v>
      </c>
      <c r="G996" s="61" t="str">
        <f t="shared" si="544"/>
        <v/>
      </c>
      <c r="H996" s="22" t="s">
        <v>1843</v>
      </c>
      <c r="I996" s="22"/>
      <c r="J996" s="22" t="s">
        <v>2130</v>
      </c>
      <c r="K996" s="22"/>
      <c r="L996" s="22" t="s">
        <v>1845</v>
      </c>
      <c r="M996" s="62"/>
      <c r="N996" s="24"/>
      <c r="O996" s="63" t="s">
        <v>2135</v>
      </c>
      <c r="P996" s="63" t="s">
        <v>2132</v>
      </c>
      <c r="Q996" s="72" t="s">
        <v>543</v>
      </c>
      <c r="R996" s="26" t="s">
        <v>292</v>
      </c>
      <c r="S996" s="26" t="s">
        <v>296</v>
      </c>
      <c r="T996" s="26" t="s">
        <v>170</v>
      </c>
      <c r="U996" s="26" t="s">
        <v>296</v>
      </c>
      <c r="V996" s="34" t="s">
        <v>296</v>
      </c>
      <c r="W996" s="64"/>
      <c r="X996" s="76">
        <v>31</v>
      </c>
      <c r="Y996" s="152"/>
      <c r="Z996" s="159"/>
      <c r="AA996" s="155">
        <f t="shared" si="540"/>
        <v>0</v>
      </c>
      <c r="AB996" s="83">
        <f t="shared" si="534"/>
        <v>0</v>
      </c>
      <c r="AC996" s="122" t="e">
        <f>VLOOKUP(Z996,'module list'!A:B,2,0)</f>
        <v>#N/A</v>
      </c>
      <c r="AD996" s="32"/>
      <c r="AF996" s="78">
        <v>1</v>
      </c>
      <c r="AG996" s="16" t="str">
        <f t="shared" si="526"/>
        <v/>
      </c>
      <c r="AH996" s="222" t="str">
        <f t="shared" si="525"/>
        <v>FT1013 was.comb. cool.wat. from pumps</v>
      </c>
      <c r="AI996" s="224"/>
      <c r="AJ996" s="16" t="str">
        <f t="shared" si="522"/>
        <v>FT1013</v>
      </c>
      <c r="AK996" s="16" t="str">
        <f t="shared" si="527"/>
        <v>P23</v>
      </c>
      <c r="AL996" s="16" t="str">
        <f t="shared" si="541"/>
        <v>FI</v>
      </c>
      <c r="AM996" s="16" t="str">
        <f t="shared" si="528"/>
        <v>1013</v>
      </c>
      <c r="AN996" s="16" t="str">
        <f t="shared" si="535"/>
        <v/>
      </c>
      <c r="AO996" s="16" t="str">
        <f t="shared" si="529"/>
        <v/>
      </c>
      <c r="AP996" s="16" t="str">
        <f t="shared" si="530"/>
        <v/>
      </c>
      <c r="AQ996" s="226"/>
      <c r="AR996" s="16" t="str">
        <f t="shared" si="531"/>
        <v>P23FI1013</v>
      </c>
      <c r="AS996" s="16" t="str">
        <f t="shared" si="532"/>
        <v>ok</v>
      </c>
      <c r="AW996" s="16" t="str">
        <f t="shared" si="538"/>
        <v>xxx</v>
      </c>
      <c r="AX996" s="16" t="str">
        <f t="shared" si="539"/>
        <v>xxx</v>
      </c>
      <c r="AY996" s="16" t="str">
        <f t="shared" si="533"/>
        <v>xxx</v>
      </c>
    </row>
    <row r="997" spans="1:51" ht="15" customHeight="1" x14ac:dyDescent="0.2">
      <c r="A997" s="16" t="str">
        <f t="shared" si="543"/>
        <v>ID-S01AP1020-00143</v>
      </c>
      <c r="B997" s="17">
        <v>143</v>
      </c>
      <c r="C997" s="17"/>
      <c r="D997" s="18" t="s">
        <v>2138</v>
      </c>
      <c r="E997" s="19" t="s">
        <v>2139</v>
      </c>
      <c r="F997" s="60" t="s">
        <v>27</v>
      </c>
      <c r="G997" s="61" t="str">
        <f t="shared" si="544"/>
        <v/>
      </c>
      <c r="H997" s="22" t="s">
        <v>1843</v>
      </c>
      <c r="I997" s="22"/>
      <c r="J997" s="22" t="s">
        <v>2130</v>
      </c>
      <c r="K997" s="22"/>
      <c r="L997" s="22" t="s">
        <v>1845</v>
      </c>
      <c r="M997" s="62"/>
      <c r="N997" s="24"/>
      <c r="O997" s="63" t="s">
        <v>2131</v>
      </c>
      <c r="P997" s="63" t="s">
        <v>2140</v>
      </c>
      <c r="Q997" s="25" t="s">
        <v>32</v>
      </c>
      <c r="R997" s="26" t="s">
        <v>33</v>
      </c>
      <c r="S997" s="26" t="s">
        <v>296</v>
      </c>
      <c r="T997" s="26" t="s">
        <v>170</v>
      </c>
      <c r="U997" s="26" t="s">
        <v>296</v>
      </c>
      <c r="V997" s="34" t="s">
        <v>296</v>
      </c>
      <c r="W997" s="64"/>
      <c r="X997" s="22">
        <v>11</v>
      </c>
      <c r="Y997" s="152"/>
      <c r="Z997" s="139" t="s">
        <v>2827</v>
      </c>
      <c r="AA997" s="155">
        <f t="shared" si="540"/>
        <v>2</v>
      </c>
      <c r="AB997" s="83">
        <f t="shared" si="534"/>
        <v>15</v>
      </c>
      <c r="AC997" s="122" t="str">
        <f>VLOOKUP(Z997,'module list'!A:B,2,0)</f>
        <v>AI</v>
      </c>
      <c r="AD997" s="32"/>
      <c r="AF997" s="33" t="s">
        <v>34</v>
      </c>
      <c r="AG997" s="16" t="str">
        <f t="shared" si="526"/>
        <v>11.1.2</v>
      </c>
      <c r="AH997" s="222" t="str">
        <f t="shared" si="525"/>
        <v>PT1011 ve.air distr. FN1017</v>
      </c>
      <c r="AI997" s="224"/>
      <c r="AJ997" s="16" t="str">
        <f t="shared" si="522"/>
        <v>PT1011</v>
      </c>
      <c r="AK997" s="16" t="str">
        <f t="shared" si="527"/>
        <v>P23</v>
      </c>
      <c r="AL997" s="16" t="str">
        <f t="shared" si="541"/>
        <v>PI</v>
      </c>
      <c r="AM997" s="16" t="str">
        <f t="shared" si="528"/>
        <v>1011</v>
      </c>
      <c r="AN997" s="16" t="str">
        <f t="shared" si="535"/>
        <v/>
      </c>
      <c r="AO997" s="16" t="str">
        <f t="shared" si="529"/>
        <v/>
      </c>
      <c r="AP997" s="16" t="str">
        <f t="shared" si="530"/>
        <v/>
      </c>
      <c r="AQ997" s="226"/>
      <c r="AR997" s="16" t="str">
        <f t="shared" si="531"/>
        <v>P23PI1011</v>
      </c>
      <c r="AS997" s="16" t="str">
        <f t="shared" si="532"/>
        <v>ok</v>
      </c>
      <c r="AW997" s="16" t="str">
        <f t="shared" si="538"/>
        <v>xxx</v>
      </c>
      <c r="AX997" s="16" t="str">
        <f t="shared" si="539"/>
        <v>xxx</v>
      </c>
      <c r="AY997" s="16" t="str">
        <f t="shared" si="533"/>
        <v>xxx</v>
      </c>
    </row>
    <row r="998" spans="1:51" ht="15" customHeight="1" x14ac:dyDescent="0.2">
      <c r="A998" s="16" t="str">
        <f t="shared" si="543"/>
        <v>ID-S01AP1020-00144</v>
      </c>
      <c r="B998" s="17">
        <v>144</v>
      </c>
      <c r="C998" s="17"/>
      <c r="D998" s="18" t="s">
        <v>2141</v>
      </c>
      <c r="E998" s="19" t="s">
        <v>2142</v>
      </c>
      <c r="F998" s="60" t="s">
        <v>27</v>
      </c>
      <c r="G998" s="61" t="str">
        <f t="shared" si="544"/>
        <v/>
      </c>
      <c r="H998" s="22" t="s">
        <v>1843</v>
      </c>
      <c r="I998" s="22"/>
      <c r="J998" s="22" t="s">
        <v>2143</v>
      </c>
      <c r="K998" s="22"/>
      <c r="L998" s="22" t="s">
        <v>1845</v>
      </c>
      <c r="M998" s="62"/>
      <c r="N998" s="24"/>
      <c r="O998" s="63" t="s">
        <v>2131</v>
      </c>
      <c r="P998" s="63" t="s">
        <v>2140</v>
      </c>
      <c r="Q998" s="72" t="s">
        <v>543</v>
      </c>
      <c r="R998" s="26" t="s">
        <v>33</v>
      </c>
      <c r="S998" s="26" t="s">
        <v>296</v>
      </c>
      <c r="T998" s="26" t="s">
        <v>170</v>
      </c>
      <c r="U998" s="26" t="s">
        <v>296</v>
      </c>
      <c r="V998" s="34" t="s">
        <v>296</v>
      </c>
      <c r="W998" s="64"/>
      <c r="X998" s="76">
        <v>31</v>
      </c>
      <c r="Y998" s="152"/>
      <c r="Z998" s="159"/>
      <c r="AA998" s="155">
        <f t="shared" si="540"/>
        <v>0</v>
      </c>
      <c r="AB998" s="83">
        <f t="shared" si="534"/>
        <v>0</v>
      </c>
      <c r="AC998" s="122" t="e">
        <f>VLOOKUP(Z998,'module list'!A:B,2,0)</f>
        <v>#N/A</v>
      </c>
      <c r="AD998" s="32"/>
      <c r="AF998" s="78">
        <v>1</v>
      </c>
      <c r="AG998" s="16" t="str">
        <f t="shared" si="526"/>
        <v/>
      </c>
      <c r="AH998" s="222" t="str">
        <f t="shared" si="525"/>
        <v>PT1013 ve.air distr. FN1018</v>
      </c>
      <c r="AI998" s="224"/>
      <c r="AJ998" s="16" t="str">
        <f t="shared" si="522"/>
        <v>PT1013</v>
      </c>
      <c r="AK998" s="16" t="str">
        <f t="shared" si="527"/>
        <v>P23</v>
      </c>
      <c r="AL998" s="16" t="str">
        <f t="shared" si="541"/>
        <v>PI</v>
      </c>
      <c r="AM998" s="16" t="str">
        <f t="shared" si="528"/>
        <v>1013</v>
      </c>
      <c r="AN998" s="16" t="str">
        <f t="shared" si="535"/>
        <v/>
      </c>
      <c r="AO998" s="16" t="str">
        <f t="shared" si="529"/>
        <v/>
      </c>
      <c r="AP998" s="16" t="str">
        <f t="shared" si="530"/>
        <v/>
      </c>
      <c r="AQ998" s="226"/>
      <c r="AR998" s="16" t="str">
        <f t="shared" si="531"/>
        <v>P23PI1013</v>
      </c>
      <c r="AS998" s="16" t="str">
        <f t="shared" si="532"/>
        <v>ok</v>
      </c>
      <c r="AW998" s="16" t="str">
        <f t="shared" si="538"/>
        <v>xxx</v>
      </c>
      <c r="AX998" s="16" t="str">
        <f t="shared" si="539"/>
        <v>xxx</v>
      </c>
      <c r="AY998" s="16" t="str">
        <f t="shared" si="533"/>
        <v>xxx</v>
      </c>
    </row>
    <row r="999" spans="1:51" ht="15" customHeight="1" x14ac:dyDescent="0.2">
      <c r="A999" s="16" t="str">
        <f t="shared" si="543"/>
        <v>ID-S01AP1020-00145</v>
      </c>
      <c r="B999" s="17">
        <v>145</v>
      </c>
      <c r="C999" s="17"/>
      <c r="D999" s="18" t="s">
        <v>2144</v>
      </c>
      <c r="E999" s="19" t="s">
        <v>2145</v>
      </c>
      <c r="F999" s="60" t="s">
        <v>27</v>
      </c>
      <c r="G999" s="61" t="str">
        <f t="shared" si="544"/>
        <v/>
      </c>
      <c r="H999" s="22" t="s">
        <v>1843</v>
      </c>
      <c r="I999" s="22"/>
      <c r="J999" s="22" t="s">
        <v>2130</v>
      </c>
      <c r="K999" s="22"/>
      <c r="L999" s="22" t="s">
        <v>1845</v>
      </c>
      <c r="M999" s="62"/>
      <c r="N999" s="24"/>
      <c r="O999" s="63" t="s">
        <v>2131</v>
      </c>
      <c r="P999" s="63" t="s">
        <v>2140</v>
      </c>
      <c r="Q999" s="25" t="s">
        <v>32</v>
      </c>
      <c r="R999" s="26" t="s">
        <v>33</v>
      </c>
      <c r="S999" s="26" t="s">
        <v>296</v>
      </c>
      <c r="T999" s="26" t="s">
        <v>170</v>
      </c>
      <c r="U999" s="26" t="s">
        <v>296</v>
      </c>
      <c r="V999" s="34" t="s">
        <v>296</v>
      </c>
      <c r="W999" s="64"/>
      <c r="X999" s="22">
        <v>11</v>
      </c>
      <c r="Y999" s="152"/>
      <c r="Z999" s="139" t="s">
        <v>2827</v>
      </c>
      <c r="AA999" s="155">
        <f t="shared" si="540"/>
        <v>3</v>
      </c>
      <c r="AB999" s="83">
        <f t="shared" si="534"/>
        <v>15</v>
      </c>
      <c r="AC999" s="122" t="str">
        <f>VLOOKUP(Z999,'module list'!A:B,2,0)</f>
        <v>AI</v>
      </c>
      <c r="AD999" s="32"/>
      <c r="AF999" s="33" t="s">
        <v>34</v>
      </c>
      <c r="AG999" s="16" t="str">
        <f t="shared" si="526"/>
        <v>11.1.2</v>
      </c>
      <c r="AH999" s="222" t="str">
        <f t="shared" si="525"/>
        <v>PT1015 ve.air distr. FN1021</v>
      </c>
      <c r="AI999" s="224"/>
      <c r="AJ999" s="16" t="str">
        <f t="shared" si="522"/>
        <v>PT1015</v>
      </c>
      <c r="AK999" s="16" t="str">
        <f t="shared" si="527"/>
        <v>P23</v>
      </c>
      <c r="AL999" s="16" t="str">
        <f t="shared" si="541"/>
        <v>PI</v>
      </c>
      <c r="AM999" s="16" t="str">
        <f t="shared" si="528"/>
        <v>1015</v>
      </c>
      <c r="AN999" s="16" t="str">
        <f t="shared" si="535"/>
        <v/>
      </c>
      <c r="AO999" s="16" t="str">
        <f t="shared" si="529"/>
        <v/>
      </c>
      <c r="AP999" s="16" t="str">
        <f t="shared" si="530"/>
        <v/>
      </c>
      <c r="AQ999" s="226"/>
      <c r="AR999" s="16" t="str">
        <f t="shared" si="531"/>
        <v>P23PI1015</v>
      </c>
      <c r="AS999" s="16" t="str">
        <f t="shared" si="532"/>
        <v>ok</v>
      </c>
      <c r="AW999" s="16" t="str">
        <f t="shared" si="538"/>
        <v>xxx</v>
      </c>
      <c r="AX999" s="16" t="str">
        <f t="shared" si="539"/>
        <v>xxx</v>
      </c>
      <c r="AY999" s="16" t="str">
        <f t="shared" si="533"/>
        <v>xxx</v>
      </c>
    </row>
    <row r="1000" spans="1:51" ht="15" customHeight="1" x14ac:dyDescent="0.2">
      <c r="A1000" s="16" t="str">
        <f t="shared" si="543"/>
        <v>ID-S01AP1020-00146</v>
      </c>
      <c r="B1000" s="17">
        <v>146</v>
      </c>
      <c r="C1000" s="17"/>
      <c r="D1000" s="18" t="s">
        <v>2146</v>
      </c>
      <c r="E1000" s="19" t="s">
        <v>2147</v>
      </c>
      <c r="F1000" s="60" t="s">
        <v>27</v>
      </c>
      <c r="G1000" s="61" t="str">
        <f t="shared" si="544"/>
        <v/>
      </c>
      <c r="H1000" s="22" t="s">
        <v>1843</v>
      </c>
      <c r="I1000" s="22"/>
      <c r="J1000" s="22" t="s">
        <v>2143</v>
      </c>
      <c r="K1000" s="22"/>
      <c r="L1000" s="22" t="s">
        <v>1845</v>
      </c>
      <c r="M1000" s="62"/>
      <c r="N1000" s="24"/>
      <c r="O1000" s="63" t="s">
        <v>2135</v>
      </c>
      <c r="P1000" s="63" t="s">
        <v>1859</v>
      </c>
      <c r="Q1000" s="25" t="s">
        <v>32</v>
      </c>
      <c r="R1000" s="26" t="s">
        <v>292</v>
      </c>
      <c r="S1000" s="26" t="s">
        <v>296</v>
      </c>
      <c r="T1000" s="26" t="s">
        <v>170</v>
      </c>
      <c r="U1000" s="26" t="s">
        <v>296</v>
      </c>
      <c r="V1000" s="34" t="s">
        <v>296</v>
      </c>
      <c r="W1000" s="64"/>
      <c r="X1000" s="22">
        <v>11</v>
      </c>
      <c r="Y1000" s="152"/>
      <c r="Z1000" s="139" t="s">
        <v>2827</v>
      </c>
      <c r="AA1000" s="155">
        <f t="shared" si="540"/>
        <v>4</v>
      </c>
      <c r="AB1000" s="83">
        <f t="shared" si="534"/>
        <v>15</v>
      </c>
      <c r="AC1000" s="122" t="str">
        <f>VLOOKUP(Z1000,'module list'!A:B,2,0)</f>
        <v>AI</v>
      </c>
      <c r="AD1000" s="32"/>
      <c r="AF1000" s="33" t="s">
        <v>34</v>
      </c>
      <c r="AG1000" s="16" t="str">
        <f t="shared" si="526"/>
        <v>11.1.2</v>
      </c>
      <c r="AH1000" s="222" t="str">
        <f t="shared" si="525"/>
        <v>ST1011 rot.kiln RK1001</v>
      </c>
      <c r="AI1000" s="224"/>
      <c r="AJ1000" s="16" t="str">
        <f t="shared" si="522"/>
        <v>ST1011</v>
      </c>
      <c r="AK1000" s="16" t="str">
        <f t="shared" si="527"/>
        <v>P23</v>
      </c>
      <c r="AL1000" s="16" t="str">
        <f t="shared" si="541"/>
        <v>SI</v>
      </c>
      <c r="AM1000" s="16" t="str">
        <f t="shared" si="528"/>
        <v>1011</v>
      </c>
      <c r="AN1000" s="16" t="str">
        <f t="shared" si="535"/>
        <v/>
      </c>
      <c r="AO1000" s="16" t="str">
        <f t="shared" si="529"/>
        <v/>
      </c>
      <c r="AP1000" s="16" t="str">
        <f t="shared" si="530"/>
        <v/>
      </c>
      <c r="AQ1000" s="226"/>
      <c r="AR1000" s="16" t="str">
        <f t="shared" si="531"/>
        <v>P23SI1011</v>
      </c>
      <c r="AS1000" s="16" t="str">
        <f t="shared" si="532"/>
        <v>ok</v>
      </c>
      <c r="AW1000" s="16" t="str">
        <f t="shared" si="538"/>
        <v>xxx</v>
      </c>
      <c r="AX1000" s="16" t="str">
        <f t="shared" si="539"/>
        <v>xxx</v>
      </c>
      <c r="AY1000" s="16" t="str">
        <f t="shared" si="533"/>
        <v>xxx</v>
      </c>
    </row>
    <row r="1001" spans="1:51" ht="15" customHeight="1" x14ac:dyDescent="0.2">
      <c r="A1001" s="16" t="str">
        <f t="shared" si="543"/>
        <v>ID-S01AP1020-00147</v>
      </c>
      <c r="B1001" s="17">
        <v>147</v>
      </c>
      <c r="C1001" s="17"/>
      <c r="D1001" s="18" t="s">
        <v>2148</v>
      </c>
      <c r="E1001" s="19" t="s">
        <v>2149</v>
      </c>
      <c r="F1001" s="60" t="s">
        <v>27</v>
      </c>
      <c r="G1001" s="61" t="str">
        <f t="shared" si="544"/>
        <v/>
      </c>
      <c r="H1001" s="22" t="s">
        <v>1843</v>
      </c>
      <c r="I1001" s="22"/>
      <c r="J1001" s="22" t="s">
        <v>2150</v>
      </c>
      <c r="K1001" s="22"/>
      <c r="L1001" s="22" t="s">
        <v>1845</v>
      </c>
      <c r="M1001" s="62"/>
      <c r="N1001" s="24"/>
      <c r="O1001" s="63" t="s">
        <v>2151</v>
      </c>
      <c r="P1001" s="63" t="s">
        <v>2152</v>
      </c>
      <c r="Q1001" s="25" t="s">
        <v>42</v>
      </c>
      <c r="R1001" s="26" t="s">
        <v>43</v>
      </c>
      <c r="S1001" s="26" t="s">
        <v>44</v>
      </c>
      <c r="T1001" s="26" t="s">
        <v>45</v>
      </c>
      <c r="U1001" s="26" t="s">
        <v>46</v>
      </c>
      <c r="V1001" s="34">
        <v>0</v>
      </c>
      <c r="W1001" s="64"/>
      <c r="X1001" s="22">
        <v>11</v>
      </c>
      <c r="Y1001" s="152"/>
      <c r="Z1001" s="159" t="s">
        <v>2822</v>
      </c>
      <c r="AA1001" s="155">
        <f t="shared" si="540"/>
        <v>4</v>
      </c>
      <c r="AB1001" s="83">
        <f t="shared" si="534"/>
        <v>22</v>
      </c>
      <c r="AC1001" s="122" t="str">
        <f>VLOOKUP(Z1001,'module list'!A:B,2,0)</f>
        <v>DI</v>
      </c>
      <c r="AD1001" s="32"/>
      <c r="AF1001" s="33" t="s">
        <v>34</v>
      </c>
      <c r="AG1001" s="16" t="str">
        <f t="shared" si="526"/>
        <v>11.1.2</v>
      </c>
      <c r="AH1001" s="222" t="str">
        <f t="shared" si="525"/>
        <v>L SSL1012 conveyor CY1003</v>
      </c>
      <c r="AI1001" s="224"/>
      <c r="AJ1001" s="16" t="str">
        <f t="shared" si="522"/>
        <v>L</v>
      </c>
      <c r="AK1001" s="16" t="str">
        <f t="shared" si="527"/>
        <v>P23</v>
      </c>
      <c r="AL1001" s="16" t="str">
        <f t="shared" si="541"/>
        <v>YL</v>
      </c>
      <c r="AM1001" s="16" t="str">
        <f t="shared" si="528"/>
        <v>1012</v>
      </c>
      <c r="AN1001" s="16" t="str">
        <f t="shared" si="535"/>
        <v/>
      </c>
      <c r="AO1001" s="16" t="str">
        <f t="shared" si="529"/>
        <v/>
      </c>
      <c r="AP1001" s="16" t="str">
        <f t="shared" si="530"/>
        <v/>
      </c>
      <c r="AQ1001" s="226"/>
      <c r="AR1001" s="16" t="str">
        <f t="shared" si="531"/>
        <v>P23YL1012</v>
      </c>
      <c r="AS1001" s="16" t="str">
        <f t="shared" si="532"/>
        <v>ok</v>
      </c>
      <c r="AW1001" s="16" t="str">
        <f t="shared" si="538"/>
        <v/>
      </c>
      <c r="AX1001" s="16" t="str">
        <f t="shared" si="539"/>
        <v/>
      </c>
      <c r="AY1001" s="16">
        <f t="shared" si="533"/>
        <v>0</v>
      </c>
    </row>
    <row r="1002" spans="1:51" ht="15" customHeight="1" x14ac:dyDescent="0.2">
      <c r="A1002" s="16" t="str">
        <f t="shared" si="543"/>
        <v>ID-S01AP1020-00148</v>
      </c>
      <c r="B1002" s="17">
        <v>148</v>
      </c>
      <c r="C1002" s="17"/>
      <c r="D1002" s="18" t="s">
        <v>2153</v>
      </c>
      <c r="E1002" s="19" t="s">
        <v>2154</v>
      </c>
      <c r="F1002" s="60" t="s">
        <v>27</v>
      </c>
      <c r="G1002" s="61" t="str">
        <f t="shared" si="544"/>
        <v/>
      </c>
      <c r="H1002" s="22" t="s">
        <v>1843</v>
      </c>
      <c r="I1002" s="22"/>
      <c r="J1002" s="22" t="s">
        <v>27</v>
      </c>
      <c r="K1002" s="22"/>
      <c r="L1002" s="22" t="s">
        <v>1845</v>
      </c>
      <c r="M1002" s="62"/>
      <c r="N1002" s="24"/>
      <c r="O1002" s="63" t="s">
        <v>2155</v>
      </c>
      <c r="P1002" s="63" t="s">
        <v>2156</v>
      </c>
      <c r="Q1002" s="25" t="s">
        <v>42</v>
      </c>
      <c r="R1002" s="26" t="s">
        <v>43</v>
      </c>
      <c r="S1002" s="26" t="s">
        <v>44</v>
      </c>
      <c r="T1002" s="26" t="s">
        <v>45</v>
      </c>
      <c r="U1002" s="26" t="s">
        <v>46</v>
      </c>
      <c r="V1002" s="34">
        <v>0</v>
      </c>
      <c r="W1002" s="64"/>
      <c r="X1002" s="22">
        <v>11</v>
      </c>
      <c r="Y1002" s="152"/>
      <c r="Z1002" s="159" t="s">
        <v>2822</v>
      </c>
      <c r="AA1002" s="155">
        <f t="shared" si="540"/>
        <v>5</v>
      </c>
      <c r="AB1002" s="83">
        <f t="shared" si="534"/>
        <v>22</v>
      </c>
      <c r="AC1002" s="122" t="str">
        <f>VLOOKUP(Z1002,'module list'!A:B,2,0)</f>
        <v>DI</v>
      </c>
      <c r="AD1002" s="32"/>
      <c r="AF1002" s="33" t="s">
        <v>34</v>
      </c>
      <c r="AG1002" s="16" t="str">
        <f t="shared" si="526"/>
        <v>11.1.2</v>
      </c>
      <c r="AH1002" s="222" t="str">
        <f t="shared" si="525"/>
        <v>FV1011 was.comb. - opened</v>
      </c>
      <c r="AI1002" s="224"/>
      <c r="AJ1002" s="16" t="str">
        <f t="shared" si="522"/>
        <v>FV1011</v>
      </c>
      <c r="AK1002" s="16" t="str">
        <f t="shared" si="527"/>
        <v>P23</v>
      </c>
      <c r="AL1002" s="16" t="str">
        <f t="shared" si="541"/>
        <v>FV</v>
      </c>
      <c r="AM1002" s="16" t="str">
        <f t="shared" si="528"/>
        <v>1011</v>
      </c>
      <c r="AO1002" s="16" t="str">
        <f t="shared" si="529"/>
        <v>_</v>
      </c>
      <c r="AP1002" s="16">
        <f t="shared" si="530"/>
        <v>10</v>
      </c>
      <c r="AQ1002" s="16" t="str">
        <f t="shared" ref="AQ1002:AQ1011" si="545">RIGHT(D1002,LEN(D1002)-FIND("_",D1002))</f>
        <v>ZSH</v>
      </c>
      <c r="AR1002" s="16" t="str">
        <f t="shared" si="531"/>
        <v>P23FV1011_ZSH</v>
      </c>
      <c r="AS1002" s="16" t="str">
        <f t="shared" si="532"/>
        <v>ok</v>
      </c>
      <c r="AW1002" s="16" t="str">
        <f t="shared" si="538"/>
        <v/>
      </c>
      <c r="AX1002" s="16" t="str">
        <f t="shared" si="539"/>
        <v/>
      </c>
      <c r="AY1002" s="16">
        <f t="shared" si="533"/>
        <v>0</v>
      </c>
    </row>
    <row r="1003" spans="1:51" ht="15" customHeight="1" x14ac:dyDescent="0.2">
      <c r="A1003" s="16" t="str">
        <f t="shared" si="543"/>
        <v>ID-S01AP1020-00149</v>
      </c>
      <c r="B1003" s="17">
        <v>149</v>
      </c>
      <c r="C1003" s="17"/>
      <c r="D1003" s="18" t="s">
        <v>2157</v>
      </c>
      <c r="E1003" s="19" t="s">
        <v>2158</v>
      </c>
      <c r="F1003" s="60" t="s">
        <v>27</v>
      </c>
      <c r="G1003" s="61" t="str">
        <f t="shared" si="544"/>
        <v/>
      </c>
      <c r="H1003" s="22" t="s">
        <v>1843</v>
      </c>
      <c r="I1003" s="22"/>
      <c r="J1003" s="22" t="s">
        <v>27</v>
      </c>
      <c r="K1003" s="22"/>
      <c r="L1003" s="22" t="s">
        <v>1845</v>
      </c>
      <c r="M1003" s="62"/>
      <c r="N1003" s="24"/>
      <c r="O1003" s="63" t="s">
        <v>2155</v>
      </c>
      <c r="P1003" s="63" t="s">
        <v>2159</v>
      </c>
      <c r="Q1003" s="25" t="s">
        <v>42</v>
      </c>
      <c r="R1003" s="26" t="s">
        <v>43</v>
      </c>
      <c r="S1003" s="26" t="s">
        <v>44</v>
      </c>
      <c r="T1003" s="26" t="s">
        <v>45</v>
      </c>
      <c r="U1003" s="26" t="s">
        <v>46</v>
      </c>
      <c r="V1003" s="34">
        <v>0</v>
      </c>
      <c r="W1003" s="64"/>
      <c r="X1003" s="22">
        <v>11</v>
      </c>
      <c r="Y1003" s="152"/>
      <c r="Z1003" s="159" t="s">
        <v>2822</v>
      </c>
      <c r="AA1003" s="155">
        <f t="shared" si="540"/>
        <v>6</v>
      </c>
      <c r="AB1003" s="83">
        <f t="shared" si="534"/>
        <v>22</v>
      </c>
      <c r="AC1003" s="122" t="str">
        <f>VLOOKUP(Z1003,'module list'!A:B,2,0)</f>
        <v>DI</v>
      </c>
      <c r="AD1003" s="32"/>
      <c r="AF1003" s="33" t="s">
        <v>34</v>
      </c>
      <c r="AG1003" s="16" t="str">
        <f t="shared" si="526"/>
        <v>11.1.2</v>
      </c>
      <c r="AH1003" s="222" t="str">
        <f t="shared" si="525"/>
        <v>FV1011 was.comb. - closed</v>
      </c>
      <c r="AI1003" s="224"/>
      <c r="AJ1003" s="16" t="str">
        <f t="shared" si="522"/>
        <v>FV1011</v>
      </c>
      <c r="AK1003" s="16" t="str">
        <f t="shared" si="527"/>
        <v>P23</v>
      </c>
      <c r="AL1003" s="16" t="str">
        <f t="shared" si="541"/>
        <v>FV</v>
      </c>
      <c r="AM1003" s="16" t="str">
        <f t="shared" si="528"/>
        <v>1011</v>
      </c>
      <c r="AO1003" s="16" t="str">
        <f t="shared" si="529"/>
        <v>_</v>
      </c>
      <c r="AP1003" s="16">
        <f t="shared" si="530"/>
        <v>10</v>
      </c>
      <c r="AQ1003" s="16" t="str">
        <f t="shared" si="545"/>
        <v>ZSL</v>
      </c>
      <c r="AR1003" s="16" t="str">
        <f t="shared" si="531"/>
        <v>P23FV1011_ZSL</v>
      </c>
      <c r="AS1003" s="16" t="str">
        <f t="shared" si="532"/>
        <v>ok</v>
      </c>
      <c r="AW1003" s="16" t="str">
        <f t="shared" si="538"/>
        <v/>
      </c>
      <c r="AX1003" s="16" t="str">
        <f t="shared" si="539"/>
        <v/>
      </c>
      <c r="AY1003" s="16">
        <f t="shared" si="533"/>
        <v>0</v>
      </c>
    </row>
    <row r="1004" spans="1:51" ht="15" customHeight="1" x14ac:dyDescent="0.2">
      <c r="A1004" s="16" t="str">
        <f t="shared" si="543"/>
        <v>ID-S01AP1020-00150</v>
      </c>
      <c r="B1004" s="17">
        <v>150</v>
      </c>
      <c r="C1004" s="17"/>
      <c r="D1004" s="18" t="s">
        <v>2160</v>
      </c>
      <c r="E1004" s="19" t="s">
        <v>2161</v>
      </c>
      <c r="F1004" s="60" t="s">
        <v>27</v>
      </c>
      <c r="G1004" s="61" t="str">
        <f t="shared" si="544"/>
        <v/>
      </c>
      <c r="H1004" s="22" t="s">
        <v>1843</v>
      </c>
      <c r="I1004" s="22"/>
      <c r="J1004" s="22" t="s">
        <v>27</v>
      </c>
      <c r="K1004" s="22"/>
      <c r="L1004" s="22" t="s">
        <v>1845</v>
      </c>
      <c r="M1004" s="62"/>
      <c r="N1004" s="24"/>
      <c r="O1004" s="63" t="s">
        <v>2155</v>
      </c>
      <c r="P1004" s="63" t="s">
        <v>1913</v>
      </c>
      <c r="Q1004" s="25" t="s">
        <v>54</v>
      </c>
      <c r="R1004" s="26" t="s">
        <v>201</v>
      </c>
      <c r="S1004" s="26" t="s">
        <v>51</v>
      </c>
      <c r="T1004" s="26" t="s">
        <v>56</v>
      </c>
      <c r="U1004" s="26" t="s">
        <v>46</v>
      </c>
      <c r="V1004" s="34">
        <v>0</v>
      </c>
      <c r="W1004" s="64"/>
      <c r="X1004" s="22">
        <v>11</v>
      </c>
      <c r="Y1004" s="152"/>
      <c r="Z1004" s="159" t="s">
        <v>2871</v>
      </c>
      <c r="AA1004" s="155">
        <f t="shared" si="540"/>
        <v>1</v>
      </c>
      <c r="AB1004" s="83">
        <f t="shared" si="534"/>
        <v>32</v>
      </c>
      <c r="AC1004" s="122" t="str">
        <f>VLOOKUP(Z1004,'module list'!A:B,2,0)</f>
        <v>DO</v>
      </c>
      <c r="AD1004" s="32"/>
      <c r="AF1004" s="33" t="s">
        <v>34</v>
      </c>
      <c r="AG1004" s="16" t="str">
        <f t="shared" si="526"/>
        <v>11.1.3</v>
      </c>
      <c r="AH1004" s="222" t="str">
        <f t="shared" si="525"/>
        <v>FV1011 was.comb. - interlock</v>
      </c>
      <c r="AI1004" s="224"/>
      <c r="AJ1004" s="16" t="str">
        <f t="shared" si="522"/>
        <v>FV1011</v>
      </c>
      <c r="AK1004" s="16" t="str">
        <f t="shared" si="527"/>
        <v>P23</v>
      </c>
      <c r="AL1004" s="16" t="str">
        <f t="shared" si="541"/>
        <v>FV</v>
      </c>
      <c r="AM1004" s="16" t="str">
        <f t="shared" si="528"/>
        <v>1011</v>
      </c>
      <c r="AO1004" s="16" t="str">
        <f t="shared" si="529"/>
        <v>_</v>
      </c>
      <c r="AP1004" s="16">
        <f t="shared" si="530"/>
        <v>10</v>
      </c>
      <c r="AQ1004" s="16" t="str">
        <f t="shared" si="545"/>
        <v>HSK</v>
      </c>
      <c r="AR1004" s="16" t="str">
        <f t="shared" si="531"/>
        <v>P23FV1011_HSK</v>
      </c>
      <c r="AS1004" s="16" t="str">
        <f t="shared" si="532"/>
        <v>ok</v>
      </c>
      <c r="AW1004" s="16" t="str">
        <f t="shared" si="538"/>
        <v/>
      </c>
      <c r="AX1004" s="16" t="str">
        <f t="shared" si="539"/>
        <v/>
      </c>
      <c r="AY1004" s="16">
        <f t="shared" si="533"/>
        <v>0</v>
      </c>
    </row>
    <row r="1005" spans="1:51" ht="15" customHeight="1" x14ac:dyDescent="0.2">
      <c r="A1005" s="16" t="str">
        <f t="shared" si="543"/>
        <v>ID-S01AP1020-00151</v>
      </c>
      <c r="B1005" s="17">
        <v>151</v>
      </c>
      <c r="C1005" s="17"/>
      <c r="D1005" s="18" t="s">
        <v>2162</v>
      </c>
      <c r="E1005" s="19" t="s">
        <v>2163</v>
      </c>
      <c r="F1005" s="60" t="s">
        <v>27</v>
      </c>
      <c r="G1005" s="61" t="str">
        <f t="shared" si="544"/>
        <v/>
      </c>
      <c r="H1005" s="22" t="s">
        <v>1843</v>
      </c>
      <c r="I1005" s="22"/>
      <c r="J1005" s="22" t="s">
        <v>27</v>
      </c>
      <c r="K1005" s="22"/>
      <c r="L1005" s="22" t="s">
        <v>1845</v>
      </c>
      <c r="M1005" s="62"/>
      <c r="N1005" s="24"/>
      <c r="O1005" s="63" t="s">
        <v>2155</v>
      </c>
      <c r="P1005" s="63" t="s">
        <v>2164</v>
      </c>
      <c r="Q1005" s="25" t="s">
        <v>32</v>
      </c>
      <c r="R1005" s="26" t="s">
        <v>292</v>
      </c>
      <c r="S1005" s="26">
        <v>0</v>
      </c>
      <c r="T1005" s="26" t="s">
        <v>170</v>
      </c>
      <c r="U1005" s="26">
        <v>100</v>
      </c>
      <c r="V1005" s="34" t="s">
        <v>171</v>
      </c>
      <c r="W1005" s="64"/>
      <c r="X1005" s="22">
        <v>11</v>
      </c>
      <c r="Y1005" s="152"/>
      <c r="Z1005" s="139" t="s">
        <v>2827</v>
      </c>
      <c r="AA1005" s="155">
        <f t="shared" si="540"/>
        <v>5</v>
      </c>
      <c r="AB1005" s="83">
        <f t="shared" si="534"/>
        <v>15</v>
      </c>
      <c r="AC1005" s="122" t="str">
        <f>VLOOKUP(Z1005,'module list'!A:B,2,0)</f>
        <v>AI</v>
      </c>
      <c r="AD1005" s="32"/>
      <c r="AF1005" s="33" t="s">
        <v>34</v>
      </c>
      <c r="AG1005" s="16" t="str">
        <f t="shared" si="526"/>
        <v>11.1.2</v>
      </c>
      <c r="AH1005" s="222" t="str">
        <f t="shared" si="525"/>
        <v>FV1011 was.comb. - position</v>
      </c>
      <c r="AI1005" s="224"/>
      <c r="AJ1005" s="16" t="str">
        <f t="shared" si="522"/>
        <v>FV1011</v>
      </c>
      <c r="AK1005" s="16" t="str">
        <f t="shared" si="527"/>
        <v>P23</v>
      </c>
      <c r="AL1005" s="16" t="str">
        <f t="shared" si="541"/>
        <v>FV</v>
      </c>
      <c r="AM1005" s="16" t="str">
        <f t="shared" si="528"/>
        <v>1011</v>
      </c>
      <c r="AO1005" s="16" t="str">
        <f t="shared" si="529"/>
        <v>_</v>
      </c>
      <c r="AP1005" s="16">
        <f t="shared" si="530"/>
        <v>10</v>
      </c>
      <c r="AQ1005" s="16" t="str">
        <f t="shared" si="545"/>
        <v>ZI</v>
      </c>
      <c r="AR1005" s="16" t="str">
        <f t="shared" si="531"/>
        <v>P23FV1011_ZI</v>
      </c>
      <c r="AS1005" s="16" t="str">
        <f t="shared" si="532"/>
        <v>ok</v>
      </c>
      <c r="AW1005" s="16">
        <f t="shared" si="538"/>
        <v>0</v>
      </c>
      <c r="AX1005" s="16">
        <f t="shared" si="539"/>
        <v>100</v>
      </c>
      <c r="AY1005" s="16" t="str">
        <f t="shared" si="533"/>
        <v>%</v>
      </c>
    </row>
    <row r="1006" spans="1:51" ht="15" customHeight="1" x14ac:dyDescent="0.2">
      <c r="A1006" s="16" t="str">
        <f t="shared" si="543"/>
        <v>ID-S01AP1020-00152</v>
      </c>
      <c r="B1006" s="17">
        <v>152</v>
      </c>
      <c r="C1006" s="17"/>
      <c r="D1006" s="18" t="s">
        <v>2165</v>
      </c>
      <c r="E1006" s="19" t="s">
        <v>2166</v>
      </c>
      <c r="F1006" s="60" t="s">
        <v>27</v>
      </c>
      <c r="G1006" s="61" t="str">
        <f t="shared" si="544"/>
        <v/>
      </c>
      <c r="H1006" s="22" t="s">
        <v>1843</v>
      </c>
      <c r="I1006" s="22"/>
      <c r="J1006" s="22" t="s">
        <v>27</v>
      </c>
      <c r="K1006" s="22"/>
      <c r="L1006" s="22" t="s">
        <v>1845</v>
      </c>
      <c r="M1006" s="62"/>
      <c r="N1006" s="24"/>
      <c r="O1006" s="63" t="s">
        <v>2155</v>
      </c>
      <c r="P1006" s="63" t="s">
        <v>2167</v>
      </c>
      <c r="Q1006" s="25" t="s">
        <v>168</v>
      </c>
      <c r="R1006" s="26" t="s">
        <v>169</v>
      </c>
      <c r="S1006" s="26">
        <v>0</v>
      </c>
      <c r="T1006" s="26" t="s">
        <v>170</v>
      </c>
      <c r="U1006" s="26">
        <v>100</v>
      </c>
      <c r="V1006" s="34" t="s">
        <v>171</v>
      </c>
      <c r="W1006" s="64"/>
      <c r="X1006" s="22">
        <v>11</v>
      </c>
      <c r="Y1006" s="152"/>
      <c r="Z1006" s="139" t="s">
        <v>2875</v>
      </c>
      <c r="AA1006" s="155">
        <f t="shared" si="540"/>
        <v>1</v>
      </c>
      <c r="AB1006" s="83">
        <f t="shared" si="534"/>
        <v>6</v>
      </c>
      <c r="AC1006" s="122" t="str">
        <f>VLOOKUP(Z1006,'module list'!A:B,2,0)</f>
        <v>AO</v>
      </c>
      <c r="AD1006" s="32"/>
      <c r="AF1006" s="33" t="s">
        <v>34</v>
      </c>
      <c r="AG1006" s="16" t="str">
        <f t="shared" si="526"/>
        <v>11.1.3</v>
      </c>
      <c r="AH1006" s="222" t="str">
        <f t="shared" si="525"/>
        <v>FV1011 was.comb. - req.pos.</v>
      </c>
      <c r="AI1006" s="224"/>
      <c r="AJ1006" s="16" t="str">
        <f t="shared" si="522"/>
        <v>FV1011</v>
      </c>
      <c r="AK1006" s="16" t="str">
        <f t="shared" si="527"/>
        <v>P23</v>
      </c>
      <c r="AL1006" s="16" t="str">
        <f t="shared" si="541"/>
        <v>FV</v>
      </c>
      <c r="AM1006" s="16" t="str">
        <f t="shared" si="528"/>
        <v>1011</v>
      </c>
      <c r="AO1006" s="16" t="str">
        <f t="shared" si="529"/>
        <v>_</v>
      </c>
      <c r="AP1006" s="16">
        <f t="shared" si="530"/>
        <v>10</v>
      </c>
      <c r="AQ1006" s="16" t="str">
        <f t="shared" si="545"/>
        <v>ZY</v>
      </c>
      <c r="AR1006" s="16" t="str">
        <f t="shared" si="531"/>
        <v>P23FV1011_ZY</v>
      </c>
      <c r="AS1006" s="16" t="str">
        <f t="shared" si="532"/>
        <v>ok</v>
      </c>
      <c r="AW1006" s="16">
        <f t="shared" si="538"/>
        <v>0</v>
      </c>
      <c r="AX1006" s="16" t="str">
        <f t="shared" si="539"/>
        <v/>
      </c>
      <c r="AY1006" s="16" t="str">
        <f t="shared" si="533"/>
        <v>%</v>
      </c>
    </row>
    <row r="1007" spans="1:51" ht="15" customHeight="1" x14ac:dyDescent="0.2">
      <c r="A1007" s="16" t="str">
        <f t="shared" si="543"/>
        <v>ID-S01AP1020-00153</v>
      </c>
      <c r="B1007" s="17">
        <v>153</v>
      </c>
      <c r="C1007" s="17"/>
      <c r="D1007" s="18" t="s">
        <v>2168</v>
      </c>
      <c r="E1007" s="19" t="s">
        <v>2169</v>
      </c>
      <c r="F1007" s="60" t="s">
        <v>27</v>
      </c>
      <c r="G1007" s="61" t="str">
        <f t="shared" si="544"/>
        <v/>
      </c>
      <c r="H1007" s="22" t="s">
        <v>1843</v>
      </c>
      <c r="I1007" s="22"/>
      <c r="J1007" s="22" t="s">
        <v>27</v>
      </c>
      <c r="K1007" s="22"/>
      <c r="L1007" s="22" t="s">
        <v>1845</v>
      </c>
      <c r="M1007" s="62"/>
      <c r="N1007" s="24"/>
      <c r="O1007" s="63" t="s">
        <v>2155</v>
      </c>
      <c r="P1007" s="63" t="s">
        <v>2156</v>
      </c>
      <c r="Q1007" s="25" t="s">
        <v>42</v>
      </c>
      <c r="R1007" s="26" t="s">
        <v>43</v>
      </c>
      <c r="S1007" s="26" t="s">
        <v>44</v>
      </c>
      <c r="T1007" s="26" t="s">
        <v>45</v>
      </c>
      <c r="U1007" s="26" t="s">
        <v>46</v>
      </c>
      <c r="V1007" s="34">
        <v>0</v>
      </c>
      <c r="W1007" s="64"/>
      <c r="X1007" s="22">
        <v>11</v>
      </c>
      <c r="Y1007" s="152"/>
      <c r="Z1007" s="159" t="s">
        <v>2822</v>
      </c>
      <c r="AA1007" s="155">
        <f t="shared" si="540"/>
        <v>7</v>
      </c>
      <c r="AB1007" s="83">
        <f t="shared" si="534"/>
        <v>22</v>
      </c>
      <c r="AC1007" s="122" t="str">
        <f>VLOOKUP(Z1007,'module list'!A:B,2,0)</f>
        <v>DI</v>
      </c>
      <c r="AD1007" s="32"/>
      <c r="AF1007" s="33" t="s">
        <v>34</v>
      </c>
      <c r="AG1007" s="16" t="str">
        <f t="shared" si="526"/>
        <v>11.1.2</v>
      </c>
      <c r="AH1007" s="222" t="str">
        <f t="shared" si="525"/>
        <v>HCV1011 steam from LP Header - opened</v>
      </c>
      <c r="AI1007" s="224"/>
      <c r="AJ1007" s="16" t="str">
        <f t="shared" si="522"/>
        <v>HCV1011</v>
      </c>
      <c r="AK1007" s="16" t="str">
        <f t="shared" si="527"/>
        <v>P23</v>
      </c>
      <c r="AL1007" s="16" t="str">
        <f t="shared" ref="AL1007:AL1011" si="546">MID(D1007,4,3)</f>
        <v>HCV</v>
      </c>
      <c r="AM1007" s="16" t="str">
        <f t="shared" si="528"/>
        <v>1011</v>
      </c>
      <c r="AO1007" s="16" t="str">
        <f t="shared" si="529"/>
        <v>_</v>
      </c>
      <c r="AP1007" s="16">
        <f t="shared" si="530"/>
        <v>11</v>
      </c>
      <c r="AQ1007" s="16" t="str">
        <f t="shared" si="545"/>
        <v>ZSH</v>
      </c>
      <c r="AR1007" s="16" t="str">
        <f t="shared" si="531"/>
        <v>P23HCV1011_ZSH</v>
      </c>
      <c r="AS1007" s="16" t="str">
        <f t="shared" si="532"/>
        <v>ok</v>
      </c>
      <c r="AW1007" s="16" t="str">
        <f t="shared" si="538"/>
        <v/>
      </c>
      <c r="AX1007" s="16" t="str">
        <f t="shared" si="539"/>
        <v/>
      </c>
      <c r="AY1007" s="16">
        <f t="shared" si="533"/>
        <v>0</v>
      </c>
    </row>
    <row r="1008" spans="1:51" ht="15" customHeight="1" x14ac:dyDescent="0.2">
      <c r="A1008" s="16" t="str">
        <f t="shared" si="543"/>
        <v>ID-S01AP1020-00154</v>
      </c>
      <c r="B1008" s="17">
        <v>154</v>
      </c>
      <c r="C1008" s="17"/>
      <c r="D1008" s="18" t="s">
        <v>2170</v>
      </c>
      <c r="E1008" s="19" t="s">
        <v>2171</v>
      </c>
      <c r="F1008" s="60" t="s">
        <v>27</v>
      </c>
      <c r="G1008" s="61" t="str">
        <f t="shared" si="544"/>
        <v/>
      </c>
      <c r="H1008" s="22" t="s">
        <v>1843</v>
      </c>
      <c r="I1008" s="22"/>
      <c r="J1008" s="22" t="s">
        <v>27</v>
      </c>
      <c r="K1008" s="22"/>
      <c r="L1008" s="22" t="s">
        <v>1845</v>
      </c>
      <c r="M1008" s="62"/>
      <c r="N1008" s="24"/>
      <c r="O1008" s="63" t="s">
        <v>2155</v>
      </c>
      <c r="P1008" s="63" t="s">
        <v>2159</v>
      </c>
      <c r="Q1008" s="25" t="s">
        <v>42</v>
      </c>
      <c r="R1008" s="26" t="s">
        <v>43</v>
      </c>
      <c r="S1008" s="26" t="s">
        <v>44</v>
      </c>
      <c r="T1008" s="26" t="s">
        <v>45</v>
      </c>
      <c r="U1008" s="26" t="s">
        <v>46</v>
      </c>
      <c r="V1008" s="34">
        <v>0</v>
      </c>
      <c r="W1008" s="64"/>
      <c r="X1008" s="22">
        <v>11</v>
      </c>
      <c r="Y1008" s="152"/>
      <c r="Z1008" s="159" t="s">
        <v>2822</v>
      </c>
      <c r="AA1008" s="155">
        <f t="shared" si="540"/>
        <v>8</v>
      </c>
      <c r="AB1008" s="83">
        <f t="shared" si="534"/>
        <v>22</v>
      </c>
      <c r="AC1008" s="122" t="str">
        <f>VLOOKUP(Z1008,'module list'!A:B,2,0)</f>
        <v>DI</v>
      </c>
      <c r="AD1008" s="32"/>
      <c r="AF1008" s="33" t="s">
        <v>34</v>
      </c>
      <c r="AG1008" s="16" t="str">
        <f t="shared" si="526"/>
        <v>11.1.2</v>
      </c>
      <c r="AH1008" s="222" t="str">
        <f t="shared" si="525"/>
        <v>HCV1011 steam from LP Header - closed</v>
      </c>
      <c r="AI1008" s="224"/>
      <c r="AJ1008" s="16" t="str">
        <f t="shared" si="522"/>
        <v>HCV1011</v>
      </c>
      <c r="AK1008" s="16" t="str">
        <f t="shared" si="527"/>
        <v>P23</v>
      </c>
      <c r="AL1008" s="16" t="str">
        <f t="shared" si="546"/>
        <v>HCV</v>
      </c>
      <c r="AM1008" s="16" t="str">
        <f t="shared" si="528"/>
        <v>1011</v>
      </c>
      <c r="AO1008" s="16" t="str">
        <f t="shared" si="529"/>
        <v>_</v>
      </c>
      <c r="AP1008" s="16">
        <f t="shared" si="530"/>
        <v>11</v>
      </c>
      <c r="AQ1008" s="16" t="str">
        <f t="shared" si="545"/>
        <v>ZSL</v>
      </c>
      <c r="AR1008" s="16" t="str">
        <f t="shared" si="531"/>
        <v>P23HCV1011_ZSL</v>
      </c>
      <c r="AS1008" s="16" t="str">
        <f t="shared" si="532"/>
        <v>ok</v>
      </c>
      <c r="AW1008" s="16" t="str">
        <f t="shared" si="538"/>
        <v/>
      </c>
      <c r="AX1008" s="16" t="str">
        <f t="shared" si="539"/>
        <v/>
      </c>
      <c r="AY1008" s="16">
        <f t="shared" si="533"/>
        <v>0</v>
      </c>
    </row>
    <row r="1009" spans="1:51" ht="15" customHeight="1" x14ac:dyDescent="0.2">
      <c r="A1009" s="16" t="str">
        <f t="shared" si="543"/>
        <v>ID-S01AP1020-00155</v>
      </c>
      <c r="B1009" s="17">
        <v>155</v>
      </c>
      <c r="C1009" s="17"/>
      <c r="D1009" s="18" t="s">
        <v>2172</v>
      </c>
      <c r="E1009" s="19" t="s">
        <v>2173</v>
      </c>
      <c r="F1009" s="60" t="s">
        <v>27</v>
      </c>
      <c r="G1009" s="61" t="str">
        <f t="shared" si="544"/>
        <v/>
      </c>
      <c r="H1009" s="22" t="s">
        <v>1843</v>
      </c>
      <c r="I1009" s="22"/>
      <c r="J1009" s="22" t="s">
        <v>27</v>
      </c>
      <c r="K1009" s="22"/>
      <c r="L1009" s="22" t="s">
        <v>1845</v>
      </c>
      <c r="M1009" s="62"/>
      <c r="N1009" s="24"/>
      <c r="O1009" s="63" t="s">
        <v>2155</v>
      </c>
      <c r="P1009" s="63" t="s">
        <v>1913</v>
      </c>
      <c r="Q1009" s="72" t="s">
        <v>475</v>
      </c>
      <c r="R1009" s="26" t="s">
        <v>201</v>
      </c>
      <c r="S1009" s="26" t="s">
        <v>51</v>
      </c>
      <c r="T1009" s="26" t="s">
        <v>56</v>
      </c>
      <c r="U1009" s="26" t="s">
        <v>46</v>
      </c>
      <c r="V1009" s="34">
        <v>0</v>
      </c>
      <c r="W1009" s="64"/>
      <c r="X1009" s="76">
        <v>31</v>
      </c>
      <c r="Y1009" s="152"/>
      <c r="Z1009" s="159"/>
      <c r="AA1009" s="155">
        <f t="shared" si="540"/>
        <v>0</v>
      </c>
      <c r="AB1009" s="83">
        <f t="shared" si="534"/>
        <v>0</v>
      </c>
      <c r="AC1009" s="122" t="e">
        <f>VLOOKUP(Z1009,'module list'!A:B,2,0)</f>
        <v>#N/A</v>
      </c>
      <c r="AD1009" s="32"/>
      <c r="AF1009" s="78">
        <v>1</v>
      </c>
      <c r="AG1009" s="16" t="str">
        <f t="shared" si="526"/>
        <v/>
      </c>
      <c r="AH1009" s="222" t="str">
        <f t="shared" si="525"/>
        <v>HCV1011 steam from LP Header - interlock</v>
      </c>
      <c r="AI1009" s="224"/>
      <c r="AJ1009" s="16" t="str">
        <f t="shared" si="522"/>
        <v>HCV1011</v>
      </c>
      <c r="AK1009" s="16" t="str">
        <f t="shared" si="527"/>
        <v>P23</v>
      </c>
      <c r="AL1009" s="16" t="str">
        <f t="shared" si="546"/>
        <v>HCV</v>
      </c>
      <c r="AM1009" s="16" t="str">
        <f t="shared" si="528"/>
        <v>1011</v>
      </c>
      <c r="AO1009" s="16" t="str">
        <f t="shared" si="529"/>
        <v>_</v>
      </c>
      <c r="AP1009" s="16">
        <f t="shared" si="530"/>
        <v>11</v>
      </c>
      <c r="AQ1009" s="16" t="str">
        <f t="shared" si="545"/>
        <v>HSK</v>
      </c>
      <c r="AR1009" s="16" t="str">
        <f t="shared" si="531"/>
        <v>P23HCV1011_HSK</v>
      </c>
      <c r="AS1009" s="16" t="str">
        <f t="shared" si="532"/>
        <v>ok</v>
      </c>
      <c r="AW1009" s="16" t="str">
        <f t="shared" si="538"/>
        <v/>
      </c>
      <c r="AX1009" s="16" t="str">
        <f t="shared" si="539"/>
        <v/>
      </c>
      <c r="AY1009" s="16">
        <f t="shared" si="533"/>
        <v>0</v>
      </c>
    </row>
    <row r="1010" spans="1:51" ht="15" customHeight="1" x14ac:dyDescent="0.2">
      <c r="A1010" s="16" t="str">
        <f t="shared" si="543"/>
        <v>ID-S01AP1020-00156</v>
      </c>
      <c r="B1010" s="17">
        <v>156</v>
      </c>
      <c r="C1010" s="17"/>
      <c r="D1010" s="18" t="s">
        <v>2174</v>
      </c>
      <c r="E1010" s="19" t="s">
        <v>2175</v>
      </c>
      <c r="F1010" s="60" t="s">
        <v>27</v>
      </c>
      <c r="G1010" s="61" t="str">
        <f t="shared" si="544"/>
        <v/>
      </c>
      <c r="H1010" s="22" t="s">
        <v>1843</v>
      </c>
      <c r="I1010" s="22"/>
      <c r="J1010" s="22" t="s">
        <v>27</v>
      </c>
      <c r="K1010" s="22"/>
      <c r="L1010" s="22" t="s">
        <v>1845</v>
      </c>
      <c r="M1010" s="62"/>
      <c r="N1010" s="24"/>
      <c r="O1010" s="63" t="s">
        <v>2155</v>
      </c>
      <c r="P1010" s="63" t="s">
        <v>2164</v>
      </c>
      <c r="Q1010" s="25" t="s">
        <v>32</v>
      </c>
      <c r="R1010" s="26" t="s">
        <v>292</v>
      </c>
      <c r="S1010" s="26">
        <v>0</v>
      </c>
      <c r="T1010" s="26" t="s">
        <v>170</v>
      </c>
      <c r="U1010" s="26">
        <v>100</v>
      </c>
      <c r="V1010" s="34" t="s">
        <v>171</v>
      </c>
      <c r="W1010" s="64"/>
      <c r="X1010" s="22">
        <v>11</v>
      </c>
      <c r="Y1010" s="152"/>
      <c r="Z1010" s="139" t="s">
        <v>2827</v>
      </c>
      <c r="AA1010" s="155">
        <f t="shared" si="540"/>
        <v>6</v>
      </c>
      <c r="AB1010" s="83">
        <f t="shared" si="534"/>
        <v>15</v>
      </c>
      <c r="AC1010" s="122" t="str">
        <f>VLOOKUP(Z1010,'module list'!A:B,2,0)</f>
        <v>AI</v>
      </c>
      <c r="AD1010" s="32"/>
      <c r="AF1010" s="33" t="s">
        <v>34</v>
      </c>
      <c r="AG1010" s="16" t="str">
        <f t="shared" si="526"/>
        <v>11.1.2</v>
      </c>
      <c r="AH1010" s="222" t="str">
        <f t="shared" si="525"/>
        <v>HCV1011 steam from LP Header - position</v>
      </c>
      <c r="AI1010" s="224"/>
      <c r="AJ1010" s="16" t="str">
        <f t="shared" si="522"/>
        <v>HCV1011</v>
      </c>
      <c r="AK1010" s="16" t="str">
        <f t="shared" si="527"/>
        <v>P23</v>
      </c>
      <c r="AL1010" s="16" t="str">
        <f t="shared" si="546"/>
        <v>HCV</v>
      </c>
      <c r="AM1010" s="16" t="str">
        <f t="shared" si="528"/>
        <v>1011</v>
      </c>
      <c r="AO1010" s="16" t="str">
        <f t="shared" si="529"/>
        <v>_</v>
      </c>
      <c r="AP1010" s="16">
        <f t="shared" si="530"/>
        <v>11</v>
      </c>
      <c r="AQ1010" s="16" t="str">
        <f t="shared" si="545"/>
        <v>ZI</v>
      </c>
      <c r="AR1010" s="16" t="str">
        <f t="shared" si="531"/>
        <v>P23HCV1011_ZI</v>
      </c>
      <c r="AS1010" s="16" t="str">
        <f t="shared" si="532"/>
        <v>ok</v>
      </c>
      <c r="AW1010" s="16">
        <f t="shared" si="538"/>
        <v>0</v>
      </c>
      <c r="AX1010" s="16">
        <f t="shared" si="539"/>
        <v>100</v>
      </c>
      <c r="AY1010" s="16" t="str">
        <f t="shared" si="533"/>
        <v>%</v>
      </c>
    </row>
    <row r="1011" spans="1:51" ht="15" customHeight="1" x14ac:dyDescent="0.2">
      <c r="A1011" s="16" t="str">
        <f t="shared" si="543"/>
        <v>ID-S01AP1020-00157</v>
      </c>
      <c r="B1011" s="17">
        <v>157</v>
      </c>
      <c r="C1011" s="17"/>
      <c r="D1011" s="18" t="s">
        <v>2176</v>
      </c>
      <c r="E1011" s="19" t="s">
        <v>2177</v>
      </c>
      <c r="F1011" s="60" t="s">
        <v>27</v>
      </c>
      <c r="G1011" s="61" t="str">
        <f t="shared" si="544"/>
        <v/>
      </c>
      <c r="H1011" s="22" t="s">
        <v>1843</v>
      </c>
      <c r="I1011" s="22"/>
      <c r="J1011" s="22" t="s">
        <v>27</v>
      </c>
      <c r="K1011" s="22"/>
      <c r="L1011" s="22" t="s">
        <v>1845</v>
      </c>
      <c r="M1011" s="62"/>
      <c r="N1011" s="24"/>
      <c r="O1011" s="63" t="s">
        <v>2155</v>
      </c>
      <c r="P1011" s="63" t="s">
        <v>2167</v>
      </c>
      <c r="Q1011" s="25" t="s">
        <v>168</v>
      </c>
      <c r="R1011" s="26" t="s">
        <v>169</v>
      </c>
      <c r="S1011" s="26">
        <v>0</v>
      </c>
      <c r="T1011" s="26" t="s">
        <v>170</v>
      </c>
      <c r="U1011" s="26">
        <v>100</v>
      </c>
      <c r="V1011" s="34" t="s">
        <v>171</v>
      </c>
      <c r="W1011" s="64"/>
      <c r="X1011" s="22">
        <v>11</v>
      </c>
      <c r="Y1011" s="152"/>
      <c r="Z1011" s="139" t="s">
        <v>2875</v>
      </c>
      <c r="AA1011" s="155">
        <f t="shared" si="540"/>
        <v>2</v>
      </c>
      <c r="AB1011" s="83">
        <f t="shared" si="534"/>
        <v>6</v>
      </c>
      <c r="AC1011" s="122" t="str">
        <f>VLOOKUP(Z1011,'module list'!A:B,2,0)</f>
        <v>AO</v>
      </c>
      <c r="AD1011" s="32"/>
      <c r="AF1011" s="33" t="s">
        <v>34</v>
      </c>
      <c r="AG1011" s="16" t="str">
        <f t="shared" si="526"/>
        <v>11.1.3</v>
      </c>
      <c r="AH1011" s="222" t="str">
        <f t="shared" si="525"/>
        <v>HCV1011 steam from LP Header - req.pos.</v>
      </c>
      <c r="AI1011" s="224"/>
      <c r="AJ1011" s="16" t="str">
        <f t="shared" si="522"/>
        <v>HCV1011</v>
      </c>
      <c r="AK1011" s="16" t="str">
        <f t="shared" si="527"/>
        <v>P23</v>
      </c>
      <c r="AL1011" s="16" t="str">
        <f t="shared" si="546"/>
        <v>HCV</v>
      </c>
      <c r="AM1011" s="16" t="str">
        <f t="shared" si="528"/>
        <v>1011</v>
      </c>
      <c r="AO1011" s="16" t="str">
        <f t="shared" si="529"/>
        <v>_</v>
      </c>
      <c r="AP1011" s="16">
        <f t="shared" si="530"/>
        <v>11</v>
      </c>
      <c r="AQ1011" s="16" t="str">
        <f t="shared" si="545"/>
        <v>ZY</v>
      </c>
      <c r="AR1011" s="16" t="str">
        <f t="shared" si="531"/>
        <v>P23HCV1011_ZY</v>
      </c>
      <c r="AS1011" s="16" t="str">
        <f t="shared" si="532"/>
        <v>ok</v>
      </c>
      <c r="AW1011" s="16">
        <f t="shared" si="538"/>
        <v>0</v>
      </c>
      <c r="AX1011" s="16" t="str">
        <f t="shared" si="539"/>
        <v/>
      </c>
      <c r="AY1011" s="16" t="str">
        <f t="shared" si="533"/>
        <v>%</v>
      </c>
    </row>
    <row r="1012" spans="1:51" ht="15" customHeight="1" x14ac:dyDescent="0.2">
      <c r="A1012" s="16" t="str">
        <f t="shared" si="543"/>
        <v>ID-S01AP1020-00158</v>
      </c>
      <c r="B1012" s="17">
        <v>158</v>
      </c>
      <c r="C1012" s="17"/>
      <c r="D1012" s="18" t="s">
        <v>2178</v>
      </c>
      <c r="E1012" s="19" t="s">
        <v>2179</v>
      </c>
      <c r="F1012" s="60" t="s">
        <v>27</v>
      </c>
      <c r="G1012" s="61" t="str">
        <f t="shared" si="544"/>
        <v/>
      </c>
      <c r="H1012" s="22" t="s">
        <v>1843</v>
      </c>
      <c r="I1012" s="22"/>
      <c r="J1012" s="22" t="s">
        <v>2130</v>
      </c>
      <c r="K1012" s="22"/>
      <c r="L1012" s="22" t="s">
        <v>1845</v>
      </c>
      <c r="M1012" s="62"/>
      <c r="N1012" s="24"/>
      <c r="O1012" s="63" t="s">
        <v>2131</v>
      </c>
      <c r="P1012" s="63" t="s">
        <v>2180</v>
      </c>
      <c r="Q1012" s="25" t="s">
        <v>32</v>
      </c>
      <c r="R1012" s="26" t="s">
        <v>33</v>
      </c>
      <c r="S1012" s="26" t="s">
        <v>296</v>
      </c>
      <c r="T1012" s="26" t="s">
        <v>170</v>
      </c>
      <c r="U1012" s="26" t="s">
        <v>296</v>
      </c>
      <c r="V1012" s="34" t="s">
        <v>296</v>
      </c>
      <c r="W1012" s="64"/>
      <c r="X1012" s="22">
        <v>11</v>
      </c>
      <c r="Y1012" s="152"/>
      <c r="Z1012" s="139" t="s">
        <v>2827</v>
      </c>
      <c r="AA1012" s="155">
        <f t="shared" si="540"/>
        <v>7</v>
      </c>
      <c r="AB1012" s="83">
        <f t="shared" si="534"/>
        <v>15</v>
      </c>
      <c r="AC1012" s="122" t="str">
        <f>VLOOKUP(Z1012,'module list'!A:B,2,0)</f>
        <v>AI</v>
      </c>
      <c r="AD1012" s="32"/>
      <c r="AF1012" s="33" t="s">
        <v>34</v>
      </c>
      <c r="AG1012" s="16" t="str">
        <f t="shared" si="526"/>
        <v>11.1.2</v>
      </c>
      <c r="AH1012" s="222" t="str">
        <f t="shared" si="525"/>
        <v>TT1011 rot.kiln driving unit</v>
      </c>
      <c r="AI1012" s="224"/>
      <c r="AJ1012" s="16" t="str">
        <f t="shared" ref="AJ1012:AJ1075" si="547">LEFT(AH1012,FIND(" ",AH1012)-1)</f>
        <v>TT1011</v>
      </c>
      <c r="AK1012" s="16" t="str">
        <f t="shared" si="527"/>
        <v>P23</v>
      </c>
      <c r="AL1012" s="16" t="str">
        <f t="shared" ref="AL1012:AL1017" si="548">MID(D1012,4,2)</f>
        <v>TI</v>
      </c>
      <c r="AM1012" s="16" t="str">
        <f t="shared" si="528"/>
        <v>1011</v>
      </c>
      <c r="AN1012" s="16" t="str">
        <f t="shared" si="535"/>
        <v/>
      </c>
      <c r="AO1012" s="16" t="str">
        <f t="shared" si="529"/>
        <v/>
      </c>
      <c r="AP1012" s="16" t="str">
        <f t="shared" si="530"/>
        <v/>
      </c>
      <c r="AQ1012" s="226"/>
      <c r="AR1012" s="16" t="str">
        <f t="shared" si="531"/>
        <v>P23TI1011</v>
      </c>
      <c r="AS1012" s="16" t="str">
        <f t="shared" si="532"/>
        <v>ok</v>
      </c>
      <c r="AW1012" s="16" t="str">
        <f t="shared" si="538"/>
        <v>xxx</v>
      </c>
      <c r="AX1012" s="16" t="str">
        <f t="shared" si="539"/>
        <v>xxx</v>
      </c>
      <c r="AY1012" s="16" t="str">
        <f t="shared" si="533"/>
        <v>xxx</v>
      </c>
    </row>
    <row r="1013" spans="1:51" ht="15" customHeight="1" x14ac:dyDescent="0.2">
      <c r="A1013" s="16" t="str">
        <f t="shared" si="543"/>
        <v>ID-S01AP1020-00159</v>
      </c>
      <c r="B1013" s="17">
        <v>159</v>
      </c>
      <c r="C1013" s="17"/>
      <c r="D1013" s="18" t="s">
        <v>2181</v>
      </c>
      <c r="E1013" s="19" t="s">
        <v>2182</v>
      </c>
      <c r="F1013" s="60" t="s">
        <v>27</v>
      </c>
      <c r="G1013" s="61" t="str">
        <f t="shared" si="544"/>
        <v/>
      </c>
      <c r="H1013" s="22" t="s">
        <v>1843</v>
      </c>
      <c r="I1013" s="22"/>
      <c r="J1013" s="22" t="s">
        <v>2130</v>
      </c>
      <c r="K1013" s="22"/>
      <c r="L1013" s="22" t="s">
        <v>1845</v>
      </c>
      <c r="M1013" s="62"/>
      <c r="N1013" s="24"/>
      <c r="O1013" s="63" t="s">
        <v>2131</v>
      </c>
      <c r="P1013" s="63" t="s">
        <v>2180</v>
      </c>
      <c r="Q1013" s="25" t="s">
        <v>32</v>
      </c>
      <c r="R1013" s="26" t="s">
        <v>33</v>
      </c>
      <c r="S1013" s="26" t="s">
        <v>296</v>
      </c>
      <c r="T1013" s="26" t="s">
        <v>170</v>
      </c>
      <c r="U1013" s="26" t="s">
        <v>296</v>
      </c>
      <c r="V1013" s="34" t="s">
        <v>296</v>
      </c>
      <c r="W1013" s="64"/>
      <c r="X1013" s="22">
        <v>11</v>
      </c>
      <c r="Y1013" s="152"/>
      <c r="Z1013" s="139" t="s">
        <v>2827</v>
      </c>
      <c r="AA1013" s="155">
        <f t="shared" si="540"/>
        <v>8</v>
      </c>
      <c r="AB1013" s="83">
        <f t="shared" si="534"/>
        <v>15</v>
      </c>
      <c r="AC1013" s="122" t="str">
        <f>VLOOKUP(Z1013,'module list'!A:B,2,0)</f>
        <v>AI</v>
      </c>
      <c r="AD1013" s="32"/>
      <c r="AF1013" s="33" t="s">
        <v>34</v>
      </c>
      <c r="AG1013" s="16" t="str">
        <f t="shared" si="526"/>
        <v>11.1.2</v>
      </c>
      <c r="AH1013" s="222" t="str">
        <f t="shared" si="525"/>
        <v>TT1012 rot.kiln driving unit</v>
      </c>
      <c r="AI1013" s="224"/>
      <c r="AJ1013" s="16" t="str">
        <f t="shared" si="547"/>
        <v>TT1012</v>
      </c>
      <c r="AK1013" s="16" t="str">
        <f t="shared" si="527"/>
        <v>P23</v>
      </c>
      <c r="AL1013" s="16" t="str">
        <f t="shared" si="548"/>
        <v>TI</v>
      </c>
      <c r="AM1013" s="16" t="str">
        <f t="shared" si="528"/>
        <v>1012</v>
      </c>
      <c r="AN1013" s="16" t="str">
        <f t="shared" si="535"/>
        <v/>
      </c>
      <c r="AO1013" s="16" t="str">
        <f t="shared" si="529"/>
        <v/>
      </c>
      <c r="AP1013" s="16" t="str">
        <f t="shared" si="530"/>
        <v/>
      </c>
      <c r="AQ1013" s="226"/>
      <c r="AR1013" s="16" t="str">
        <f t="shared" si="531"/>
        <v>P23TI1012</v>
      </c>
      <c r="AS1013" s="16" t="str">
        <f t="shared" si="532"/>
        <v>ok</v>
      </c>
      <c r="AW1013" s="16" t="str">
        <f t="shared" si="538"/>
        <v>xxx</v>
      </c>
      <c r="AX1013" s="16" t="str">
        <f t="shared" si="539"/>
        <v>xxx</v>
      </c>
      <c r="AY1013" s="16" t="str">
        <f t="shared" si="533"/>
        <v>xxx</v>
      </c>
    </row>
    <row r="1014" spans="1:51" ht="15" customHeight="1" x14ac:dyDescent="0.2">
      <c r="A1014" s="16" t="str">
        <f t="shared" si="543"/>
        <v>ID-S01AP1020-00160</v>
      </c>
      <c r="B1014" s="17">
        <v>160</v>
      </c>
      <c r="C1014" s="17"/>
      <c r="D1014" s="18" t="s">
        <v>2183</v>
      </c>
      <c r="E1014" s="19" t="s">
        <v>2184</v>
      </c>
      <c r="F1014" s="60" t="s">
        <v>27</v>
      </c>
      <c r="G1014" s="61" t="str">
        <f t="shared" si="544"/>
        <v/>
      </c>
      <c r="H1014" s="22" t="s">
        <v>1843</v>
      </c>
      <c r="I1014" s="22"/>
      <c r="J1014" s="22" t="s">
        <v>2143</v>
      </c>
      <c r="K1014" s="22"/>
      <c r="L1014" s="22" t="s">
        <v>1845</v>
      </c>
      <c r="M1014" s="62"/>
      <c r="N1014" s="24"/>
      <c r="O1014" s="63" t="s">
        <v>2131</v>
      </c>
      <c r="P1014" s="63" t="s">
        <v>2180</v>
      </c>
      <c r="Q1014" s="25" t="s">
        <v>32</v>
      </c>
      <c r="R1014" s="26" t="s">
        <v>33</v>
      </c>
      <c r="S1014" s="26" t="s">
        <v>296</v>
      </c>
      <c r="T1014" s="26" t="s">
        <v>170</v>
      </c>
      <c r="U1014" s="26" t="s">
        <v>296</v>
      </c>
      <c r="V1014" s="34" t="s">
        <v>296</v>
      </c>
      <c r="W1014" s="64"/>
      <c r="X1014" s="22">
        <v>11</v>
      </c>
      <c r="Y1014" s="152"/>
      <c r="Z1014" s="139" t="s">
        <v>2827</v>
      </c>
      <c r="AA1014" s="155">
        <f t="shared" si="540"/>
        <v>9</v>
      </c>
      <c r="AB1014" s="83">
        <f t="shared" si="534"/>
        <v>15</v>
      </c>
      <c r="AC1014" s="122" t="str">
        <f>VLOOKUP(Z1014,'module list'!A:B,2,0)</f>
        <v>AI</v>
      </c>
      <c r="AD1014" s="32"/>
      <c r="AF1014" s="33" t="s">
        <v>34</v>
      </c>
      <c r="AG1014" s="16" t="str">
        <f t="shared" si="526"/>
        <v>11.1.2</v>
      </c>
      <c r="AH1014" s="222" t="str">
        <f t="shared" si="525"/>
        <v>TT1013 rot.kiln RK1001</v>
      </c>
      <c r="AI1014" s="224"/>
      <c r="AJ1014" s="16" t="str">
        <f t="shared" si="547"/>
        <v>TT1013</v>
      </c>
      <c r="AK1014" s="16" t="str">
        <f t="shared" si="527"/>
        <v>P23</v>
      </c>
      <c r="AL1014" s="16" t="str">
        <f t="shared" si="548"/>
        <v>TI</v>
      </c>
      <c r="AM1014" s="16" t="str">
        <f t="shared" si="528"/>
        <v>1013</v>
      </c>
      <c r="AN1014" s="16" t="str">
        <f t="shared" si="535"/>
        <v/>
      </c>
      <c r="AO1014" s="16" t="str">
        <f t="shared" si="529"/>
        <v/>
      </c>
      <c r="AP1014" s="16" t="str">
        <f t="shared" si="530"/>
        <v/>
      </c>
      <c r="AQ1014" s="226"/>
      <c r="AR1014" s="16" t="str">
        <f t="shared" si="531"/>
        <v>P23TI1013</v>
      </c>
      <c r="AS1014" s="16" t="str">
        <f t="shared" si="532"/>
        <v>ok</v>
      </c>
      <c r="AW1014" s="16" t="str">
        <f t="shared" si="538"/>
        <v>xxx</v>
      </c>
      <c r="AX1014" s="16" t="str">
        <f t="shared" si="539"/>
        <v>xxx</v>
      </c>
      <c r="AY1014" s="16" t="str">
        <f t="shared" si="533"/>
        <v>xxx</v>
      </c>
    </row>
    <row r="1015" spans="1:51" ht="15" customHeight="1" x14ac:dyDescent="0.2">
      <c r="A1015" s="16" t="str">
        <f t="shared" si="543"/>
        <v>ID-S01AP1020-00161</v>
      </c>
      <c r="B1015" s="17">
        <v>161</v>
      </c>
      <c r="C1015" s="17"/>
      <c r="D1015" s="18" t="s">
        <v>2185</v>
      </c>
      <c r="E1015" s="19" t="s">
        <v>2186</v>
      </c>
      <c r="F1015" s="60" t="s">
        <v>27</v>
      </c>
      <c r="G1015" s="61" t="str">
        <f t="shared" si="544"/>
        <v/>
      </c>
      <c r="H1015" s="22" t="s">
        <v>1843</v>
      </c>
      <c r="I1015" s="22"/>
      <c r="J1015" s="22" t="s">
        <v>2150</v>
      </c>
      <c r="K1015" s="22"/>
      <c r="L1015" s="22" t="s">
        <v>1845</v>
      </c>
      <c r="M1015" s="62"/>
      <c r="N1015" s="24"/>
      <c r="O1015" s="63" t="s">
        <v>2151</v>
      </c>
      <c r="P1015" s="63" t="s">
        <v>2152</v>
      </c>
      <c r="Q1015" s="25" t="s">
        <v>42</v>
      </c>
      <c r="R1015" s="26" t="s">
        <v>43</v>
      </c>
      <c r="S1015" s="26" t="s">
        <v>44</v>
      </c>
      <c r="T1015" s="26" t="s">
        <v>45</v>
      </c>
      <c r="U1015" s="26" t="s">
        <v>46</v>
      </c>
      <c r="V1015" s="34">
        <v>0</v>
      </c>
      <c r="W1015" s="64"/>
      <c r="X1015" s="22">
        <v>11</v>
      </c>
      <c r="Y1015" s="152"/>
      <c r="Z1015" s="159" t="s">
        <v>2822</v>
      </c>
      <c r="AA1015" s="155">
        <f t="shared" si="540"/>
        <v>9</v>
      </c>
      <c r="AB1015" s="83">
        <f t="shared" si="534"/>
        <v>22</v>
      </c>
      <c r="AC1015" s="122" t="str">
        <f>VLOOKUP(Z1015,'module list'!A:B,2,0)</f>
        <v>DI</v>
      </c>
      <c r="AD1015" s="32"/>
      <c r="AF1015" s="33" t="s">
        <v>34</v>
      </c>
      <c r="AG1015" s="16" t="str">
        <f t="shared" si="526"/>
        <v>11.1.2</v>
      </c>
      <c r="AH1015" s="222" t="str">
        <f t="shared" si="525"/>
        <v>L ZSL1016 rot.kiln driving unit</v>
      </c>
      <c r="AI1015" s="224"/>
      <c r="AJ1015" s="16" t="str">
        <f t="shared" si="547"/>
        <v>L</v>
      </c>
      <c r="AK1015" s="16" t="str">
        <f t="shared" si="527"/>
        <v>P23</v>
      </c>
      <c r="AL1015" s="16" t="str">
        <f t="shared" si="548"/>
        <v>YL</v>
      </c>
      <c r="AM1015" s="16" t="str">
        <f t="shared" si="528"/>
        <v>1016</v>
      </c>
      <c r="AN1015" s="16" t="str">
        <f t="shared" si="535"/>
        <v/>
      </c>
      <c r="AO1015" s="16" t="str">
        <f t="shared" si="529"/>
        <v/>
      </c>
      <c r="AP1015" s="16" t="str">
        <f t="shared" si="530"/>
        <v/>
      </c>
      <c r="AQ1015" s="226"/>
      <c r="AR1015" s="16" t="str">
        <f t="shared" si="531"/>
        <v>P23YL1016</v>
      </c>
      <c r="AS1015" s="16" t="str">
        <f t="shared" si="532"/>
        <v>ok</v>
      </c>
      <c r="AW1015" s="16" t="str">
        <f t="shared" si="538"/>
        <v/>
      </c>
      <c r="AX1015" s="16" t="str">
        <f t="shared" si="539"/>
        <v/>
      </c>
      <c r="AY1015" s="16">
        <f t="shared" si="533"/>
        <v>0</v>
      </c>
    </row>
    <row r="1016" spans="1:51" ht="15" customHeight="1" x14ac:dyDescent="0.2">
      <c r="A1016" s="16" t="str">
        <f t="shared" si="543"/>
        <v>ID-S01AP1020-00162</v>
      </c>
      <c r="B1016" s="17">
        <v>162</v>
      </c>
      <c r="C1016" s="17"/>
      <c r="D1016" s="18" t="s">
        <v>2187</v>
      </c>
      <c r="E1016" s="19" t="s">
        <v>2188</v>
      </c>
      <c r="F1016" s="60" t="s">
        <v>27</v>
      </c>
      <c r="G1016" s="61" t="str">
        <f t="shared" si="544"/>
        <v/>
      </c>
      <c r="H1016" s="22" t="s">
        <v>1843</v>
      </c>
      <c r="I1016" s="22"/>
      <c r="J1016" s="22" t="s">
        <v>2189</v>
      </c>
      <c r="K1016" s="22"/>
      <c r="L1016" s="22" t="s">
        <v>1845</v>
      </c>
      <c r="M1016" s="62"/>
      <c r="N1016" s="24"/>
      <c r="O1016" s="63" t="s">
        <v>2131</v>
      </c>
      <c r="P1016" s="63" t="s">
        <v>2132</v>
      </c>
      <c r="Q1016" s="25" t="s">
        <v>32</v>
      </c>
      <c r="R1016" s="26" t="s">
        <v>33</v>
      </c>
      <c r="S1016" s="26" t="s">
        <v>296</v>
      </c>
      <c r="T1016" s="26" t="s">
        <v>170</v>
      </c>
      <c r="U1016" s="26" t="s">
        <v>296</v>
      </c>
      <c r="V1016" s="34" t="s">
        <v>296</v>
      </c>
      <c r="W1016" s="64"/>
      <c r="X1016" s="22">
        <v>11</v>
      </c>
      <c r="Y1016" s="152"/>
      <c r="Z1016" s="139" t="s">
        <v>2827</v>
      </c>
      <c r="AA1016" s="155">
        <f t="shared" si="540"/>
        <v>10</v>
      </c>
      <c r="AB1016" s="83">
        <f t="shared" si="534"/>
        <v>15</v>
      </c>
      <c r="AC1016" s="122" t="str">
        <f>VLOOKUP(Z1016,'module list'!A:B,2,0)</f>
        <v>AI</v>
      </c>
      <c r="AD1016" s="32"/>
      <c r="AF1016" s="33" t="s">
        <v>34</v>
      </c>
      <c r="AG1016" s="16" t="str">
        <f t="shared" si="526"/>
        <v>11.1.2</v>
      </c>
      <c r="AH1016" s="222" t="str">
        <f t="shared" si="525"/>
        <v>FT1002 cool.wat.</v>
      </c>
      <c r="AI1016" s="224"/>
      <c r="AJ1016" s="16" t="str">
        <f t="shared" si="547"/>
        <v>FT1002</v>
      </c>
      <c r="AK1016" s="16" t="str">
        <f t="shared" si="527"/>
        <v>P23</v>
      </c>
      <c r="AL1016" s="16" t="str">
        <f t="shared" si="548"/>
        <v>FI</v>
      </c>
      <c r="AM1016" s="16" t="str">
        <f t="shared" si="528"/>
        <v>1002</v>
      </c>
      <c r="AN1016" s="16" t="str">
        <f t="shared" si="535"/>
        <v/>
      </c>
      <c r="AO1016" s="16" t="str">
        <f t="shared" si="529"/>
        <v/>
      </c>
      <c r="AP1016" s="16" t="str">
        <f t="shared" si="530"/>
        <v/>
      </c>
      <c r="AQ1016" s="226"/>
      <c r="AR1016" s="16" t="str">
        <f t="shared" si="531"/>
        <v>P23FI1002</v>
      </c>
      <c r="AS1016" s="16" t="str">
        <f t="shared" si="532"/>
        <v>ok</v>
      </c>
      <c r="AW1016" s="16" t="str">
        <f t="shared" si="538"/>
        <v>xxx</v>
      </c>
      <c r="AX1016" s="16" t="str">
        <f t="shared" si="539"/>
        <v>xxx</v>
      </c>
      <c r="AY1016" s="16" t="str">
        <f t="shared" si="533"/>
        <v>xxx</v>
      </c>
    </row>
    <row r="1017" spans="1:51" ht="15" customHeight="1" x14ac:dyDescent="0.2">
      <c r="A1017" s="16" t="str">
        <f t="shared" si="543"/>
        <v>ID-S01AP1020-00163</v>
      </c>
      <c r="B1017" s="17">
        <v>163</v>
      </c>
      <c r="C1017" s="17"/>
      <c r="D1017" s="18" t="s">
        <v>2190</v>
      </c>
      <c r="E1017" s="19" t="s">
        <v>2191</v>
      </c>
      <c r="F1017" s="60" t="s">
        <v>27</v>
      </c>
      <c r="G1017" s="61" t="str">
        <f t="shared" si="544"/>
        <v/>
      </c>
      <c r="H1017" s="22" t="s">
        <v>1843</v>
      </c>
      <c r="I1017" s="22"/>
      <c r="J1017" s="22" t="s">
        <v>2189</v>
      </c>
      <c r="K1017" s="22"/>
      <c r="L1017" s="22" t="s">
        <v>1845</v>
      </c>
      <c r="M1017" s="62"/>
      <c r="N1017" s="24"/>
      <c r="O1017" s="63" t="s">
        <v>2131</v>
      </c>
      <c r="P1017" s="63" t="s">
        <v>2132</v>
      </c>
      <c r="Q1017" s="25" t="s">
        <v>32</v>
      </c>
      <c r="R1017" s="26" t="s">
        <v>33</v>
      </c>
      <c r="S1017" s="26" t="s">
        <v>296</v>
      </c>
      <c r="T1017" s="26" t="s">
        <v>170</v>
      </c>
      <c r="U1017" s="26" t="s">
        <v>296</v>
      </c>
      <c r="V1017" s="34" t="s">
        <v>296</v>
      </c>
      <c r="W1017" s="64"/>
      <c r="X1017" s="22">
        <v>11</v>
      </c>
      <c r="Y1017" s="152"/>
      <c r="Z1017" s="139" t="s">
        <v>2827</v>
      </c>
      <c r="AA1017" s="155">
        <f t="shared" si="540"/>
        <v>11</v>
      </c>
      <c r="AB1017" s="83">
        <f t="shared" si="534"/>
        <v>15</v>
      </c>
      <c r="AC1017" s="122" t="str">
        <f>VLOOKUP(Z1017,'module list'!A:B,2,0)</f>
        <v>AI</v>
      </c>
      <c r="AD1017" s="32"/>
      <c r="AF1017" s="33" t="s">
        <v>34</v>
      </c>
      <c r="AG1017" s="16" t="str">
        <f t="shared" si="526"/>
        <v>11.1.2</v>
      </c>
      <c r="AH1017" s="222" t="str">
        <f t="shared" si="525"/>
        <v>FT1003 cool.wat.</v>
      </c>
      <c r="AI1017" s="224"/>
      <c r="AJ1017" s="16" t="str">
        <f t="shared" si="547"/>
        <v>FT1003</v>
      </c>
      <c r="AK1017" s="16" t="str">
        <f t="shared" si="527"/>
        <v>P23</v>
      </c>
      <c r="AL1017" s="16" t="str">
        <f t="shared" si="548"/>
        <v>FI</v>
      </c>
      <c r="AM1017" s="16" t="str">
        <f t="shared" si="528"/>
        <v>1003</v>
      </c>
      <c r="AN1017" s="16" t="str">
        <f t="shared" si="535"/>
        <v/>
      </c>
      <c r="AO1017" s="16" t="str">
        <f t="shared" si="529"/>
        <v/>
      </c>
      <c r="AP1017" s="16" t="str">
        <f t="shared" si="530"/>
        <v/>
      </c>
      <c r="AQ1017" s="226"/>
      <c r="AR1017" s="16" t="str">
        <f t="shared" si="531"/>
        <v>P23FI1003</v>
      </c>
      <c r="AS1017" s="16" t="str">
        <f t="shared" si="532"/>
        <v>ok</v>
      </c>
      <c r="AW1017" s="16" t="str">
        <f t="shared" si="538"/>
        <v>xxx</v>
      </c>
      <c r="AX1017" s="16" t="str">
        <f t="shared" si="539"/>
        <v>xxx</v>
      </c>
      <c r="AY1017" s="16" t="str">
        <f t="shared" si="533"/>
        <v>xxx</v>
      </c>
    </row>
    <row r="1018" spans="1:51" ht="15" customHeight="1" x14ac:dyDescent="0.2">
      <c r="A1018" s="16" t="str">
        <f t="shared" si="543"/>
        <v>ID-S01AP1020-00164</v>
      </c>
      <c r="B1018" s="17">
        <v>164</v>
      </c>
      <c r="C1018" s="17"/>
      <c r="D1018" s="18" t="s">
        <v>2192</v>
      </c>
      <c r="E1018" s="19" t="s">
        <v>2193</v>
      </c>
      <c r="F1018" s="60" t="s">
        <v>27</v>
      </c>
      <c r="G1018" s="61" t="str">
        <f t="shared" si="544"/>
        <v/>
      </c>
      <c r="H1018" s="22" t="s">
        <v>1843</v>
      </c>
      <c r="I1018" s="22"/>
      <c r="J1018" s="22" t="s">
        <v>27</v>
      </c>
      <c r="K1018" s="22"/>
      <c r="L1018" s="22" t="s">
        <v>1845</v>
      </c>
      <c r="M1018" s="62"/>
      <c r="N1018" s="24"/>
      <c r="O1018" s="63" t="s">
        <v>2194</v>
      </c>
      <c r="P1018" s="63" t="s">
        <v>2156</v>
      </c>
      <c r="Q1018" s="25" t="s">
        <v>42</v>
      </c>
      <c r="R1018" s="26" t="s">
        <v>43</v>
      </c>
      <c r="S1018" s="26" t="s">
        <v>44</v>
      </c>
      <c r="T1018" s="26" t="s">
        <v>45</v>
      </c>
      <c r="U1018" s="26" t="s">
        <v>46</v>
      </c>
      <c r="V1018" s="34">
        <v>0</v>
      </c>
      <c r="W1018" s="64"/>
      <c r="X1018" s="22">
        <v>11</v>
      </c>
      <c r="Y1018" s="152"/>
      <c r="Z1018" s="159" t="s">
        <v>2822</v>
      </c>
      <c r="AA1018" s="155">
        <f t="shared" si="540"/>
        <v>10</v>
      </c>
      <c r="AB1018" s="83">
        <f t="shared" si="534"/>
        <v>22</v>
      </c>
      <c r="AC1018" s="122" t="str">
        <f>VLOOKUP(Z1018,'module list'!A:B,2,0)</f>
        <v>DI</v>
      </c>
      <c r="AD1018" s="32"/>
      <c r="AF1018" s="33" t="s">
        <v>34</v>
      </c>
      <c r="AG1018" s="16" t="str">
        <f t="shared" si="526"/>
        <v>11.1.2</v>
      </c>
      <c r="AH1018" s="222" t="str">
        <f t="shared" si="525"/>
        <v>MOV1001 wat. to conveyor CY1019 - opened</v>
      </c>
      <c r="AI1018" s="224"/>
      <c r="AJ1018" s="16" t="str">
        <f t="shared" si="547"/>
        <v>MOV1001</v>
      </c>
      <c r="AK1018" s="16" t="str">
        <f t="shared" si="527"/>
        <v>P23</v>
      </c>
      <c r="AL1018" s="16" t="str">
        <f t="shared" ref="AL1018:AL1020" si="549">MID(D1018,4,3)</f>
        <v>MOV</v>
      </c>
      <c r="AM1018" s="16" t="str">
        <f t="shared" si="528"/>
        <v>1001</v>
      </c>
      <c r="AO1018" s="16" t="str">
        <f t="shared" si="529"/>
        <v>_</v>
      </c>
      <c r="AP1018" s="16">
        <f t="shared" si="530"/>
        <v>11</v>
      </c>
      <c r="AQ1018" s="16" t="str">
        <f>RIGHT(D1018,LEN(D1018)-FIND("_",D1018))</f>
        <v>ZSH</v>
      </c>
      <c r="AR1018" s="16" t="str">
        <f t="shared" si="531"/>
        <v>P23MOV1001_ZSH</v>
      </c>
      <c r="AS1018" s="16" t="str">
        <f t="shared" si="532"/>
        <v>ok</v>
      </c>
      <c r="AW1018" s="16" t="str">
        <f t="shared" si="538"/>
        <v/>
      </c>
      <c r="AX1018" s="16" t="str">
        <f t="shared" si="539"/>
        <v/>
      </c>
      <c r="AY1018" s="16">
        <f t="shared" si="533"/>
        <v>0</v>
      </c>
    </row>
    <row r="1019" spans="1:51" ht="15" customHeight="1" x14ac:dyDescent="0.2">
      <c r="A1019" s="16" t="str">
        <f t="shared" si="543"/>
        <v>ID-S01AP1020-00165</v>
      </c>
      <c r="B1019" s="17">
        <v>165</v>
      </c>
      <c r="C1019" s="17"/>
      <c r="D1019" s="18" t="s">
        <v>2195</v>
      </c>
      <c r="E1019" s="19" t="s">
        <v>2196</v>
      </c>
      <c r="F1019" s="60" t="s">
        <v>27</v>
      </c>
      <c r="G1019" s="61" t="str">
        <f t="shared" si="544"/>
        <v/>
      </c>
      <c r="H1019" s="22" t="s">
        <v>1843</v>
      </c>
      <c r="I1019" s="22"/>
      <c r="J1019" s="22" t="s">
        <v>27</v>
      </c>
      <c r="K1019" s="22"/>
      <c r="L1019" s="22" t="s">
        <v>1845</v>
      </c>
      <c r="M1019" s="62"/>
      <c r="N1019" s="24"/>
      <c r="O1019" s="63" t="s">
        <v>2194</v>
      </c>
      <c r="P1019" s="63" t="s">
        <v>2159</v>
      </c>
      <c r="Q1019" s="25" t="s">
        <v>42</v>
      </c>
      <c r="R1019" s="26" t="s">
        <v>43</v>
      </c>
      <c r="S1019" s="26" t="s">
        <v>44</v>
      </c>
      <c r="T1019" s="26" t="s">
        <v>45</v>
      </c>
      <c r="U1019" s="26" t="s">
        <v>46</v>
      </c>
      <c r="V1019" s="34">
        <v>0</v>
      </c>
      <c r="W1019" s="64"/>
      <c r="X1019" s="22">
        <v>11</v>
      </c>
      <c r="Y1019" s="152"/>
      <c r="Z1019" s="159" t="s">
        <v>2822</v>
      </c>
      <c r="AA1019" s="155">
        <f t="shared" si="540"/>
        <v>11</v>
      </c>
      <c r="AB1019" s="83">
        <f t="shared" si="534"/>
        <v>22</v>
      </c>
      <c r="AC1019" s="122" t="str">
        <f>VLOOKUP(Z1019,'module list'!A:B,2,0)</f>
        <v>DI</v>
      </c>
      <c r="AD1019" s="32"/>
      <c r="AF1019" s="33" t="s">
        <v>34</v>
      </c>
      <c r="AG1019" s="16" t="str">
        <f t="shared" si="526"/>
        <v>11.1.2</v>
      </c>
      <c r="AH1019" s="222" t="str">
        <f t="shared" si="525"/>
        <v>MOV1001 wat. to conveyor CY1019 - closed</v>
      </c>
      <c r="AI1019" s="224"/>
      <c r="AJ1019" s="16" t="str">
        <f t="shared" si="547"/>
        <v>MOV1001</v>
      </c>
      <c r="AK1019" s="16" t="str">
        <f t="shared" si="527"/>
        <v>P23</v>
      </c>
      <c r="AL1019" s="16" t="str">
        <f t="shared" si="549"/>
        <v>MOV</v>
      </c>
      <c r="AM1019" s="16" t="str">
        <f t="shared" si="528"/>
        <v>1001</v>
      </c>
      <c r="AO1019" s="16" t="str">
        <f t="shared" si="529"/>
        <v>_</v>
      </c>
      <c r="AP1019" s="16">
        <f t="shared" si="530"/>
        <v>11</v>
      </c>
      <c r="AQ1019" s="16" t="str">
        <f>RIGHT(D1019,LEN(D1019)-FIND("_",D1019))</f>
        <v>ZSL</v>
      </c>
      <c r="AR1019" s="16" t="str">
        <f t="shared" si="531"/>
        <v>P23MOV1001_ZSL</v>
      </c>
      <c r="AS1019" s="16" t="str">
        <f t="shared" si="532"/>
        <v>ok</v>
      </c>
      <c r="AW1019" s="16" t="str">
        <f t="shared" si="538"/>
        <v/>
      </c>
      <c r="AX1019" s="16" t="str">
        <f t="shared" si="539"/>
        <v/>
      </c>
      <c r="AY1019" s="16">
        <f t="shared" si="533"/>
        <v>0</v>
      </c>
    </row>
    <row r="1020" spans="1:51" ht="15" customHeight="1" x14ac:dyDescent="0.2">
      <c r="A1020" s="16" t="str">
        <f t="shared" si="543"/>
        <v>ID-S01AP1020-00166</v>
      </c>
      <c r="B1020" s="17">
        <v>166</v>
      </c>
      <c r="C1020" s="17"/>
      <c r="D1020" s="18" t="s">
        <v>2197</v>
      </c>
      <c r="E1020" s="19" t="s">
        <v>2198</v>
      </c>
      <c r="F1020" s="60" t="s">
        <v>27</v>
      </c>
      <c r="G1020" s="61" t="str">
        <f t="shared" si="544"/>
        <v/>
      </c>
      <c r="H1020" s="22" t="s">
        <v>1843</v>
      </c>
      <c r="I1020" s="22"/>
      <c r="J1020" s="22" t="s">
        <v>27</v>
      </c>
      <c r="K1020" s="22"/>
      <c r="L1020" s="22" t="s">
        <v>1845</v>
      </c>
      <c r="M1020" s="62"/>
      <c r="N1020" s="24"/>
      <c r="O1020" s="63" t="s">
        <v>2194</v>
      </c>
      <c r="P1020" s="63" t="s">
        <v>1856</v>
      </c>
      <c r="Q1020" s="25" t="s">
        <v>54</v>
      </c>
      <c r="R1020" s="26" t="s">
        <v>201</v>
      </c>
      <c r="S1020" s="26" t="s">
        <v>44</v>
      </c>
      <c r="T1020" s="26" t="s">
        <v>56</v>
      </c>
      <c r="U1020" s="26" t="s">
        <v>1278</v>
      </c>
      <c r="V1020" s="34">
        <v>0</v>
      </c>
      <c r="W1020" s="64"/>
      <c r="X1020" s="22">
        <v>11</v>
      </c>
      <c r="Y1020" s="152"/>
      <c r="Z1020" s="159" t="s">
        <v>2871</v>
      </c>
      <c r="AA1020" s="155">
        <f t="shared" si="540"/>
        <v>2</v>
      </c>
      <c r="AB1020" s="83">
        <f t="shared" si="534"/>
        <v>32</v>
      </c>
      <c r="AC1020" s="122" t="str">
        <f>VLOOKUP(Z1020,'module list'!A:B,2,0)</f>
        <v>DO</v>
      </c>
      <c r="AD1020" s="32"/>
      <c r="AF1020" s="33" t="s">
        <v>34</v>
      </c>
      <c r="AG1020" s="16" t="str">
        <f t="shared" si="526"/>
        <v>11.1.3</v>
      </c>
      <c r="AH1020" s="222" t="str">
        <f t="shared" si="525"/>
        <v>MOV1001 wat. to conveyor CY1019 - open/close</v>
      </c>
      <c r="AI1020" s="224"/>
      <c r="AJ1020" s="16" t="str">
        <f t="shared" si="547"/>
        <v>MOV1001</v>
      </c>
      <c r="AK1020" s="16" t="str">
        <f t="shared" si="527"/>
        <v>P23</v>
      </c>
      <c r="AL1020" s="16" t="str">
        <f t="shared" si="549"/>
        <v>MOV</v>
      </c>
      <c r="AM1020" s="16" t="str">
        <f t="shared" si="528"/>
        <v>1001</v>
      </c>
      <c r="AO1020" s="16" t="str">
        <f t="shared" si="529"/>
        <v>_</v>
      </c>
      <c r="AP1020" s="16">
        <f t="shared" si="530"/>
        <v>11</v>
      </c>
      <c r="AQ1020" s="16" t="str">
        <f>RIGHT(D1020,LEN(D1020)-FIND("_",D1020))</f>
        <v>HSH</v>
      </c>
      <c r="AR1020" s="16" t="str">
        <f t="shared" si="531"/>
        <v>P23MOV1001_HSH</v>
      </c>
      <c r="AS1020" s="16" t="str">
        <f t="shared" si="532"/>
        <v>ok</v>
      </c>
      <c r="AW1020" s="16" t="str">
        <f t="shared" si="538"/>
        <v/>
      </c>
      <c r="AX1020" s="16" t="str">
        <f t="shared" si="539"/>
        <v/>
      </c>
      <c r="AY1020" s="16">
        <f t="shared" si="533"/>
        <v>0</v>
      </c>
    </row>
    <row r="1021" spans="1:51" ht="15" customHeight="1" x14ac:dyDescent="0.2">
      <c r="A1021" s="16" t="str">
        <f t="shared" si="543"/>
        <v>ID-S01AP1020-00167</v>
      </c>
      <c r="B1021" s="17">
        <v>167</v>
      </c>
      <c r="C1021" s="17"/>
      <c r="D1021" s="18" t="s">
        <v>2199</v>
      </c>
      <c r="E1021" s="19" t="s">
        <v>2200</v>
      </c>
      <c r="F1021" s="60" t="s">
        <v>27</v>
      </c>
      <c r="G1021" s="61" t="str">
        <f t="shared" si="544"/>
        <v/>
      </c>
      <c r="H1021" s="22" t="s">
        <v>1843</v>
      </c>
      <c r="I1021" s="22"/>
      <c r="J1021" s="22" t="s">
        <v>2143</v>
      </c>
      <c r="K1021" s="22"/>
      <c r="L1021" s="22" t="s">
        <v>1845</v>
      </c>
      <c r="M1021" s="62"/>
      <c r="N1021" s="24"/>
      <c r="O1021" s="63" t="s">
        <v>2131</v>
      </c>
      <c r="P1021" s="63" t="s">
        <v>2140</v>
      </c>
      <c r="Q1021" s="25" t="s">
        <v>32</v>
      </c>
      <c r="R1021" s="26" t="s">
        <v>33</v>
      </c>
      <c r="S1021" s="26" t="s">
        <v>296</v>
      </c>
      <c r="T1021" s="26" t="s">
        <v>170</v>
      </c>
      <c r="U1021" s="26" t="s">
        <v>296</v>
      </c>
      <c r="V1021" s="34" t="s">
        <v>296</v>
      </c>
      <c r="W1021" s="64"/>
      <c r="X1021" s="22">
        <v>11</v>
      </c>
      <c r="Y1021" s="152"/>
      <c r="Z1021" s="139" t="s">
        <v>2827</v>
      </c>
      <c r="AA1021" s="155">
        <f t="shared" si="540"/>
        <v>12</v>
      </c>
      <c r="AB1021" s="83">
        <f t="shared" si="534"/>
        <v>15</v>
      </c>
      <c r="AC1021" s="122" t="str">
        <f>VLOOKUP(Z1021,'module list'!A:B,2,0)</f>
        <v>AI</v>
      </c>
      <c r="AD1021" s="32"/>
      <c r="AF1021" s="33" t="s">
        <v>34</v>
      </c>
      <c r="AG1021" s="16" t="str">
        <f t="shared" si="526"/>
        <v>11.1.2</v>
      </c>
      <c r="AH1021" s="222" t="str">
        <f t="shared" si="525"/>
        <v>PT1001 ve.air distr. FN1025/A</v>
      </c>
      <c r="AI1021" s="224"/>
      <c r="AJ1021" s="16" t="str">
        <f t="shared" si="547"/>
        <v>PT1001</v>
      </c>
      <c r="AK1021" s="16" t="str">
        <f t="shared" si="527"/>
        <v>P23</v>
      </c>
      <c r="AL1021" s="16" t="str">
        <f t="shared" ref="AL1021:AL1031" si="550">MID(D1021,4,2)</f>
        <v>PI</v>
      </c>
      <c r="AM1021" s="16" t="str">
        <f t="shared" si="528"/>
        <v>1001</v>
      </c>
      <c r="AN1021" s="16" t="str">
        <f t="shared" si="535"/>
        <v/>
      </c>
      <c r="AO1021" s="16" t="str">
        <f t="shared" si="529"/>
        <v/>
      </c>
      <c r="AP1021" s="16" t="str">
        <f t="shared" si="530"/>
        <v/>
      </c>
      <c r="AQ1021" s="226"/>
      <c r="AR1021" s="16" t="str">
        <f t="shared" si="531"/>
        <v>P23PI1001</v>
      </c>
      <c r="AS1021" s="16" t="str">
        <f t="shared" si="532"/>
        <v>ok</v>
      </c>
      <c r="AW1021" s="16" t="str">
        <f t="shared" si="538"/>
        <v>xxx</v>
      </c>
      <c r="AX1021" s="16" t="str">
        <f t="shared" si="539"/>
        <v>xxx</v>
      </c>
      <c r="AY1021" s="16" t="str">
        <f t="shared" si="533"/>
        <v>xxx</v>
      </c>
    </row>
    <row r="1022" spans="1:51" ht="15" customHeight="1" x14ac:dyDescent="0.2">
      <c r="A1022" s="16" t="str">
        <f t="shared" si="543"/>
        <v>ID-S01AP1020-00168</v>
      </c>
      <c r="B1022" s="17">
        <v>168</v>
      </c>
      <c r="C1022" s="17"/>
      <c r="D1022" s="18" t="s">
        <v>2201</v>
      </c>
      <c r="E1022" s="19" t="s">
        <v>2202</v>
      </c>
      <c r="F1022" s="60" t="s">
        <v>27</v>
      </c>
      <c r="G1022" s="61" t="str">
        <f t="shared" si="544"/>
        <v/>
      </c>
      <c r="H1022" s="22" t="s">
        <v>1843</v>
      </c>
      <c r="I1022" s="22"/>
      <c r="J1022" s="22" t="s">
        <v>2143</v>
      </c>
      <c r="K1022" s="22"/>
      <c r="L1022" s="22" t="s">
        <v>1845</v>
      </c>
      <c r="M1022" s="62"/>
      <c r="N1022" s="24"/>
      <c r="O1022" s="63" t="s">
        <v>2131</v>
      </c>
      <c r="P1022" s="63" t="s">
        <v>2140</v>
      </c>
      <c r="Q1022" s="25" t="s">
        <v>32</v>
      </c>
      <c r="R1022" s="26" t="s">
        <v>33</v>
      </c>
      <c r="S1022" s="26" t="s">
        <v>296</v>
      </c>
      <c r="T1022" s="26" t="s">
        <v>170</v>
      </c>
      <c r="U1022" s="26" t="s">
        <v>296</v>
      </c>
      <c r="V1022" s="34" t="s">
        <v>296</v>
      </c>
      <c r="W1022" s="64"/>
      <c r="X1022" s="22">
        <v>11</v>
      </c>
      <c r="Y1022" s="152"/>
      <c r="Z1022" s="139" t="s">
        <v>2827</v>
      </c>
      <c r="AA1022" s="155">
        <f t="shared" si="540"/>
        <v>13</v>
      </c>
      <c r="AB1022" s="83">
        <f t="shared" si="534"/>
        <v>15</v>
      </c>
      <c r="AC1022" s="122" t="str">
        <f>VLOOKUP(Z1022,'module list'!A:B,2,0)</f>
        <v>AI</v>
      </c>
      <c r="AD1022" s="32"/>
      <c r="AF1022" s="33" t="s">
        <v>34</v>
      </c>
      <c r="AG1022" s="16" t="str">
        <f t="shared" si="526"/>
        <v>11.1.2</v>
      </c>
      <c r="AH1022" s="222" t="str">
        <f t="shared" si="525"/>
        <v>PT1004 ve.air distr. FN1025/B</v>
      </c>
      <c r="AI1022" s="224"/>
      <c r="AJ1022" s="16" t="str">
        <f t="shared" si="547"/>
        <v>PT1004</v>
      </c>
      <c r="AK1022" s="16" t="str">
        <f t="shared" si="527"/>
        <v>P23</v>
      </c>
      <c r="AL1022" s="16" t="str">
        <f t="shared" si="550"/>
        <v>PI</v>
      </c>
      <c r="AM1022" s="16" t="str">
        <f t="shared" si="528"/>
        <v>1004</v>
      </c>
      <c r="AN1022" s="16" t="str">
        <f t="shared" si="535"/>
        <v/>
      </c>
      <c r="AO1022" s="16" t="str">
        <f t="shared" si="529"/>
        <v/>
      </c>
      <c r="AP1022" s="16" t="str">
        <f t="shared" si="530"/>
        <v/>
      </c>
      <c r="AQ1022" s="226"/>
      <c r="AR1022" s="16" t="str">
        <f t="shared" si="531"/>
        <v>P23PI1004</v>
      </c>
      <c r="AS1022" s="16" t="str">
        <f t="shared" si="532"/>
        <v>ok</v>
      </c>
      <c r="AW1022" s="16" t="str">
        <f t="shared" si="538"/>
        <v>xxx</v>
      </c>
      <c r="AX1022" s="16" t="str">
        <f t="shared" si="539"/>
        <v>xxx</v>
      </c>
      <c r="AY1022" s="16" t="str">
        <f t="shared" si="533"/>
        <v>xxx</v>
      </c>
    </row>
    <row r="1023" spans="1:51" ht="15" customHeight="1" x14ac:dyDescent="0.2">
      <c r="A1023" s="16" t="str">
        <f t="shared" si="543"/>
        <v>ID-S01AP1020-00169</v>
      </c>
      <c r="B1023" s="17">
        <v>169</v>
      </c>
      <c r="C1023" s="17"/>
      <c r="D1023" s="18" t="s">
        <v>2203</v>
      </c>
      <c r="E1023" s="19" t="s">
        <v>2204</v>
      </c>
      <c r="F1023" s="60" t="s">
        <v>27</v>
      </c>
      <c r="G1023" s="61" t="str">
        <f t="shared" si="544"/>
        <v/>
      </c>
      <c r="H1023" s="22" t="s">
        <v>1843</v>
      </c>
      <c r="I1023" s="22"/>
      <c r="J1023" s="22" t="s">
        <v>2189</v>
      </c>
      <c r="K1023" s="22"/>
      <c r="L1023" s="22" t="s">
        <v>1845</v>
      </c>
      <c r="M1023" s="62"/>
      <c r="N1023" s="24"/>
      <c r="O1023" s="63" t="s">
        <v>2131</v>
      </c>
      <c r="P1023" s="63" t="s">
        <v>2140</v>
      </c>
      <c r="Q1023" s="72" t="s">
        <v>543</v>
      </c>
      <c r="R1023" s="26" t="s">
        <v>33</v>
      </c>
      <c r="S1023" s="26" t="s">
        <v>296</v>
      </c>
      <c r="T1023" s="26" t="s">
        <v>170</v>
      </c>
      <c r="U1023" s="26" t="s">
        <v>296</v>
      </c>
      <c r="V1023" s="34" t="s">
        <v>296</v>
      </c>
      <c r="W1023" s="64"/>
      <c r="X1023" s="76">
        <v>31</v>
      </c>
      <c r="Y1023" s="152"/>
      <c r="Z1023" s="159"/>
      <c r="AA1023" s="155">
        <f t="shared" si="540"/>
        <v>0</v>
      </c>
      <c r="AB1023" s="83">
        <f t="shared" si="534"/>
        <v>0</v>
      </c>
      <c r="AC1023" s="122" t="e">
        <f>VLOOKUP(Z1023,'module list'!A:B,2,0)</f>
        <v>#N/A</v>
      </c>
      <c r="AD1023" s="32"/>
      <c r="AF1023" s="78">
        <v>1</v>
      </c>
      <c r="AG1023" s="16" t="str">
        <f t="shared" si="526"/>
        <v/>
      </c>
      <c r="AH1023" s="222" t="str">
        <f t="shared" si="525"/>
        <v>PT1005A post com.chamber PCC1002</v>
      </c>
      <c r="AI1023" s="224"/>
      <c r="AJ1023" s="16" t="str">
        <f t="shared" si="547"/>
        <v>PT1005A</v>
      </c>
      <c r="AK1023" s="16" t="str">
        <f t="shared" si="527"/>
        <v>P23</v>
      </c>
      <c r="AL1023" s="16" t="str">
        <f t="shared" si="550"/>
        <v>PI</v>
      </c>
      <c r="AM1023" s="16" t="str">
        <f t="shared" si="528"/>
        <v>1005</v>
      </c>
      <c r="AN1023" s="16" t="str">
        <f t="shared" si="535"/>
        <v>A</v>
      </c>
      <c r="AO1023" s="16" t="str">
        <f t="shared" si="529"/>
        <v/>
      </c>
      <c r="AP1023" s="16" t="str">
        <f t="shared" si="530"/>
        <v/>
      </c>
      <c r="AQ1023" s="226"/>
      <c r="AR1023" s="16" t="str">
        <f t="shared" si="531"/>
        <v>P23PI1005A</v>
      </c>
      <c r="AS1023" s="16" t="str">
        <f t="shared" si="532"/>
        <v>ok</v>
      </c>
      <c r="AW1023" s="16" t="str">
        <f t="shared" si="538"/>
        <v>xxx</v>
      </c>
      <c r="AX1023" s="16" t="str">
        <f t="shared" si="539"/>
        <v>xxx</v>
      </c>
      <c r="AY1023" s="16" t="str">
        <f t="shared" si="533"/>
        <v>xxx</v>
      </c>
    </row>
    <row r="1024" spans="1:51" ht="15" customHeight="1" x14ac:dyDescent="0.2">
      <c r="A1024" s="16" t="str">
        <f t="shared" si="543"/>
        <v>ID-S01AP1020-00170</v>
      </c>
      <c r="B1024" s="17">
        <v>170</v>
      </c>
      <c r="C1024" s="17"/>
      <c r="D1024" s="18" t="s">
        <v>2205</v>
      </c>
      <c r="E1024" s="19" t="s">
        <v>2206</v>
      </c>
      <c r="F1024" s="60" t="s">
        <v>27</v>
      </c>
      <c r="G1024" s="61" t="str">
        <f t="shared" si="544"/>
        <v/>
      </c>
      <c r="H1024" s="22" t="s">
        <v>1843</v>
      </c>
      <c r="I1024" s="22"/>
      <c r="J1024" s="22" t="s">
        <v>2189</v>
      </c>
      <c r="K1024" s="22"/>
      <c r="L1024" s="22" t="s">
        <v>1845</v>
      </c>
      <c r="M1024" s="62"/>
      <c r="N1024" s="24"/>
      <c r="O1024" s="63" t="s">
        <v>2131</v>
      </c>
      <c r="P1024" s="63" t="s">
        <v>2140</v>
      </c>
      <c r="Q1024" s="72" t="s">
        <v>543</v>
      </c>
      <c r="R1024" s="26" t="s">
        <v>33</v>
      </c>
      <c r="S1024" s="26" t="s">
        <v>296</v>
      </c>
      <c r="T1024" s="26" t="s">
        <v>170</v>
      </c>
      <c r="U1024" s="26" t="s">
        <v>296</v>
      </c>
      <c r="V1024" s="34" t="s">
        <v>296</v>
      </c>
      <c r="W1024" s="64"/>
      <c r="X1024" s="76">
        <v>31</v>
      </c>
      <c r="Y1024" s="152"/>
      <c r="Z1024" s="159"/>
      <c r="AA1024" s="155">
        <f t="shared" si="540"/>
        <v>0</v>
      </c>
      <c r="AB1024" s="83">
        <f t="shared" si="534"/>
        <v>0</v>
      </c>
      <c r="AC1024" s="122" t="e">
        <f>VLOOKUP(Z1024,'module list'!A:B,2,0)</f>
        <v>#N/A</v>
      </c>
      <c r="AD1024" s="32"/>
      <c r="AF1024" s="78">
        <v>1</v>
      </c>
      <c r="AG1024" s="16" t="str">
        <f t="shared" si="526"/>
        <v/>
      </c>
      <c r="AH1024" s="222" t="str">
        <f t="shared" si="525"/>
        <v>PT1005B post com.chamber PCC1002</v>
      </c>
      <c r="AI1024" s="224"/>
      <c r="AJ1024" s="16" t="str">
        <f t="shared" si="547"/>
        <v>PT1005B</v>
      </c>
      <c r="AK1024" s="16" t="str">
        <f t="shared" si="527"/>
        <v>P23</v>
      </c>
      <c r="AL1024" s="16" t="str">
        <f t="shared" si="550"/>
        <v>PI</v>
      </c>
      <c r="AM1024" s="16" t="str">
        <f t="shared" si="528"/>
        <v>1005</v>
      </c>
      <c r="AN1024" s="16" t="str">
        <f t="shared" si="535"/>
        <v>B</v>
      </c>
      <c r="AO1024" s="16" t="str">
        <f t="shared" si="529"/>
        <v/>
      </c>
      <c r="AP1024" s="16" t="str">
        <f t="shared" si="530"/>
        <v/>
      </c>
      <c r="AQ1024" s="226"/>
      <c r="AR1024" s="16" t="str">
        <f t="shared" si="531"/>
        <v>P23PI1005B</v>
      </c>
      <c r="AS1024" s="16" t="str">
        <f t="shared" si="532"/>
        <v>ok</v>
      </c>
      <c r="AW1024" s="16" t="str">
        <f t="shared" si="538"/>
        <v>xxx</v>
      </c>
      <c r="AX1024" s="16" t="str">
        <f t="shared" si="539"/>
        <v>xxx</v>
      </c>
      <c r="AY1024" s="16" t="str">
        <f t="shared" si="533"/>
        <v>xxx</v>
      </c>
    </row>
    <row r="1025" spans="1:51" ht="15" customHeight="1" x14ac:dyDescent="0.2">
      <c r="A1025" s="16" t="str">
        <f t="shared" si="543"/>
        <v>ID-S01AP1020-00171</v>
      </c>
      <c r="B1025" s="17">
        <v>171</v>
      </c>
      <c r="C1025" s="17" t="s">
        <v>2207</v>
      </c>
      <c r="D1025" s="81" t="s">
        <v>2795</v>
      </c>
      <c r="E1025" s="82" t="s">
        <v>2208</v>
      </c>
      <c r="F1025" s="60" t="s">
        <v>27</v>
      </c>
      <c r="G1025" s="61" t="str">
        <f t="shared" si="544"/>
        <v/>
      </c>
      <c r="H1025" s="22" t="s">
        <v>1843</v>
      </c>
      <c r="I1025" s="22"/>
      <c r="J1025" s="22" t="s">
        <v>2209</v>
      </c>
      <c r="K1025" s="22"/>
      <c r="L1025" s="22" t="s">
        <v>1845</v>
      </c>
      <c r="M1025" s="62"/>
      <c r="N1025" s="24"/>
      <c r="O1025" s="63" t="s">
        <v>2210</v>
      </c>
      <c r="P1025" s="63" t="s">
        <v>1853</v>
      </c>
      <c r="Q1025" s="25" t="s">
        <v>42</v>
      </c>
      <c r="R1025" s="26" t="s">
        <v>43</v>
      </c>
      <c r="S1025" s="26" t="s">
        <v>51</v>
      </c>
      <c r="T1025" s="26" t="s">
        <v>45</v>
      </c>
      <c r="U1025" s="26" t="s">
        <v>46</v>
      </c>
      <c r="V1025" s="34">
        <v>0</v>
      </c>
      <c r="W1025" s="64"/>
      <c r="X1025" s="22">
        <v>11</v>
      </c>
      <c r="Y1025" s="152"/>
      <c r="Z1025" s="159" t="s">
        <v>2822</v>
      </c>
      <c r="AA1025" s="155">
        <f t="shared" si="540"/>
        <v>12</v>
      </c>
      <c r="AB1025" s="83">
        <f>COUNTIF(Z:Z,Z1025)</f>
        <v>22</v>
      </c>
      <c r="AC1025" s="122" t="str">
        <f>VLOOKUP(Z1025,'module list'!A:B,2,0)</f>
        <v>DI</v>
      </c>
      <c r="AD1025" s="32"/>
      <c r="AF1025" s="33" t="s">
        <v>34</v>
      </c>
      <c r="AG1025" s="16" t="str">
        <f t="shared" si="526"/>
        <v>11.1.2</v>
      </c>
      <c r="AH1025" s="222" t="str">
        <f t="shared" si="525"/>
        <v>L SSL1001 conveyor CY1019</v>
      </c>
      <c r="AI1025" s="224"/>
      <c r="AJ1025" s="16" t="str">
        <f t="shared" si="547"/>
        <v>L</v>
      </c>
      <c r="AK1025" s="16" t="str">
        <f t="shared" si="527"/>
        <v>P23</v>
      </c>
      <c r="AL1025" s="16" t="str">
        <f t="shared" si="550"/>
        <v>YS</v>
      </c>
      <c r="AM1025" s="16" t="str">
        <f t="shared" si="528"/>
        <v>1001</v>
      </c>
      <c r="AN1025" s="16" t="str">
        <f t="shared" si="535"/>
        <v>-</v>
      </c>
      <c r="AO1025" s="16" t="str">
        <f t="shared" si="529"/>
        <v/>
      </c>
      <c r="AP1025" s="16" t="str">
        <f t="shared" si="530"/>
        <v/>
      </c>
      <c r="AQ1025" s="16" t="str">
        <f>RIGHT(D1025,LEN(D1025)-FIND("-",D1025))</f>
        <v>1</v>
      </c>
      <c r="AR1025" s="16" t="str">
        <f t="shared" si="531"/>
        <v>P23YS1001-1</v>
      </c>
      <c r="AS1025" s="16" t="str">
        <f t="shared" si="532"/>
        <v>ok</v>
      </c>
      <c r="AW1025" s="16" t="str">
        <f t="shared" si="538"/>
        <v/>
      </c>
      <c r="AX1025" s="16" t="str">
        <f t="shared" si="539"/>
        <v/>
      </c>
      <c r="AY1025" s="16">
        <f t="shared" si="533"/>
        <v>0</v>
      </c>
    </row>
    <row r="1026" spans="1:51" ht="15" customHeight="1" x14ac:dyDescent="0.2">
      <c r="A1026" s="16" t="str">
        <f t="shared" si="543"/>
        <v>ID-S01AP1020-00172</v>
      </c>
      <c r="B1026" s="17">
        <v>172</v>
      </c>
      <c r="C1026" s="17"/>
      <c r="D1026" s="18" t="s">
        <v>2211</v>
      </c>
      <c r="E1026" s="19" t="s">
        <v>2212</v>
      </c>
      <c r="F1026" s="60" t="s">
        <v>27</v>
      </c>
      <c r="G1026" s="61" t="str">
        <f t="shared" si="544"/>
        <v/>
      </c>
      <c r="H1026" s="22" t="s">
        <v>1843</v>
      </c>
      <c r="I1026" s="22"/>
      <c r="J1026" s="22" t="s">
        <v>2143</v>
      </c>
      <c r="K1026" s="22"/>
      <c r="L1026" s="22" t="s">
        <v>1845</v>
      </c>
      <c r="M1026" s="62"/>
      <c r="N1026" s="24"/>
      <c r="O1026" s="63" t="s">
        <v>2131</v>
      </c>
      <c r="P1026" s="63" t="s">
        <v>2180</v>
      </c>
      <c r="Q1026" s="25" t="s">
        <v>32</v>
      </c>
      <c r="R1026" s="26" t="s">
        <v>33</v>
      </c>
      <c r="S1026" s="26" t="s">
        <v>296</v>
      </c>
      <c r="T1026" s="26" t="s">
        <v>170</v>
      </c>
      <c r="U1026" s="26" t="s">
        <v>296</v>
      </c>
      <c r="V1026" s="34" t="s">
        <v>296</v>
      </c>
      <c r="W1026" s="64"/>
      <c r="X1026" s="22">
        <v>11</v>
      </c>
      <c r="Y1026" s="152"/>
      <c r="Z1026" s="139" t="s">
        <v>2827</v>
      </c>
      <c r="AA1026" s="155">
        <f t="shared" si="540"/>
        <v>14</v>
      </c>
      <c r="AB1026" s="83">
        <f t="shared" si="534"/>
        <v>15</v>
      </c>
      <c r="AC1026" s="122" t="str">
        <f>VLOOKUP(Z1026,'module list'!A:B,2,0)</f>
        <v>AI</v>
      </c>
      <c r="AD1026" s="32"/>
      <c r="AF1026" s="33" t="s">
        <v>34</v>
      </c>
      <c r="AG1026" s="16" t="str">
        <f t="shared" si="526"/>
        <v>11.1.2</v>
      </c>
      <c r="AH1026" s="222" t="str">
        <f t="shared" si="525"/>
        <v>TT1001 post com.chamber PCC1002</v>
      </c>
      <c r="AI1026" s="224"/>
      <c r="AJ1026" s="16" t="str">
        <f t="shared" si="547"/>
        <v>TT1001</v>
      </c>
      <c r="AK1026" s="16" t="str">
        <f t="shared" si="527"/>
        <v>P23</v>
      </c>
      <c r="AL1026" s="16" t="str">
        <f t="shared" si="550"/>
        <v>TI</v>
      </c>
      <c r="AM1026" s="16" t="str">
        <f t="shared" si="528"/>
        <v>1001</v>
      </c>
      <c r="AN1026" s="16" t="str">
        <f t="shared" si="535"/>
        <v/>
      </c>
      <c r="AO1026" s="16" t="str">
        <f t="shared" si="529"/>
        <v/>
      </c>
      <c r="AP1026" s="16" t="str">
        <f t="shared" si="530"/>
        <v/>
      </c>
      <c r="AQ1026" s="226"/>
      <c r="AR1026" s="16" t="str">
        <f t="shared" si="531"/>
        <v>P23TI1001</v>
      </c>
      <c r="AS1026" s="16" t="str">
        <f t="shared" si="532"/>
        <v>ok</v>
      </c>
      <c r="AW1026" s="16" t="str">
        <f t="shared" si="538"/>
        <v>xxx</v>
      </c>
      <c r="AX1026" s="16" t="str">
        <f t="shared" si="539"/>
        <v>xxx</v>
      </c>
      <c r="AY1026" s="16" t="str">
        <f t="shared" si="533"/>
        <v>xxx</v>
      </c>
    </row>
    <row r="1027" spans="1:51" ht="15" customHeight="1" x14ac:dyDescent="0.2">
      <c r="A1027" s="16" t="str">
        <f t="shared" si="543"/>
        <v>ID-S01AP1020-00173</v>
      </c>
      <c r="B1027" s="17">
        <v>173</v>
      </c>
      <c r="C1027" s="17"/>
      <c r="D1027" s="18" t="s">
        <v>2213</v>
      </c>
      <c r="E1027" s="19" t="s">
        <v>2214</v>
      </c>
      <c r="F1027" s="60" t="s">
        <v>27</v>
      </c>
      <c r="G1027" s="61" t="str">
        <f t="shared" si="544"/>
        <v/>
      </c>
      <c r="H1027" s="22" t="s">
        <v>1843</v>
      </c>
      <c r="I1027" s="22"/>
      <c r="J1027" s="22" t="s">
        <v>2189</v>
      </c>
      <c r="K1027" s="22"/>
      <c r="L1027" s="22" t="s">
        <v>1845</v>
      </c>
      <c r="M1027" s="62"/>
      <c r="N1027" s="24"/>
      <c r="O1027" s="63" t="s">
        <v>2135</v>
      </c>
      <c r="P1027" s="63" t="s">
        <v>2180</v>
      </c>
      <c r="Q1027" s="72" t="s">
        <v>543</v>
      </c>
      <c r="R1027" s="26" t="s">
        <v>292</v>
      </c>
      <c r="S1027" s="26" t="s">
        <v>296</v>
      </c>
      <c r="T1027" s="26" t="s">
        <v>170</v>
      </c>
      <c r="U1027" s="26" t="s">
        <v>296</v>
      </c>
      <c r="V1027" s="34" t="s">
        <v>296</v>
      </c>
      <c r="W1027" s="64"/>
      <c r="X1027" s="76">
        <v>31</v>
      </c>
      <c r="Y1027" s="152"/>
      <c r="Z1027" s="159"/>
      <c r="AA1027" s="155">
        <f t="shared" si="540"/>
        <v>0</v>
      </c>
      <c r="AB1027" s="83">
        <f t="shared" si="534"/>
        <v>0</v>
      </c>
      <c r="AC1027" s="122" t="e">
        <f>VLOOKUP(Z1027,'module list'!A:B,2,0)</f>
        <v>#N/A</v>
      </c>
      <c r="AD1027" s="32"/>
      <c r="AF1027" s="78">
        <v>1</v>
      </c>
      <c r="AG1027" s="16" t="str">
        <f t="shared" si="526"/>
        <v/>
      </c>
      <c r="AH1027" s="222" t="str">
        <f t="shared" ref="AH1027:AH1090" si="551">RIGHT(E1027,LEN(E1027)-FIND(" ",E1027))</f>
        <v>TT1002 Opt. Pirometer</v>
      </c>
      <c r="AI1027" s="224"/>
      <c r="AJ1027" s="16" t="str">
        <f t="shared" si="547"/>
        <v>TT1002</v>
      </c>
      <c r="AK1027" s="16" t="str">
        <f t="shared" si="527"/>
        <v>P23</v>
      </c>
      <c r="AL1027" s="16" t="str">
        <f t="shared" si="550"/>
        <v>TI</v>
      </c>
      <c r="AM1027" s="16" t="str">
        <f t="shared" si="528"/>
        <v>1002</v>
      </c>
      <c r="AN1027" s="16" t="str">
        <f t="shared" si="535"/>
        <v/>
      </c>
      <c r="AO1027" s="16" t="str">
        <f t="shared" si="529"/>
        <v/>
      </c>
      <c r="AP1027" s="16" t="str">
        <f t="shared" si="530"/>
        <v/>
      </c>
      <c r="AQ1027" s="226"/>
      <c r="AR1027" s="16" t="str">
        <f t="shared" si="531"/>
        <v>P23TI1002</v>
      </c>
      <c r="AS1027" s="16" t="str">
        <f t="shared" si="532"/>
        <v>ok</v>
      </c>
      <c r="AW1027" s="16" t="str">
        <f t="shared" si="538"/>
        <v>xxx</v>
      </c>
      <c r="AX1027" s="16" t="str">
        <f t="shared" si="539"/>
        <v>xxx</v>
      </c>
      <c r="AY1027" s="16" t="str">
        <f t="shared" si="533"/>
        <v>xxx</v>
      </c>
    </row>
    <row r="1028" spans="1:51" ht="15" customHeight="1" x14ac:dyDescent="0.2">
      <c r="A1028" s="16" t="str">
        <f t="shared" si="543"/>
        <v>ID-S01AP1020-00174</v>
      </c>
      <c r="B1028" s="17">
        <v>174</v>
      </c>
      <c r="C1028" s="17"/>
      <c r="D1028" s="18" t="s">
        <v>2215</v>
      </c>
      <c r="E1028" s="19" t="s">
        <v>2216</v>
      </c>
      <c r="F1028" s="60" t="s">
        <v>27</v>
      </c>
      <c r="G1028" s="61" t="str">
        <f t="shared" si="544"/>
        <v/>
      </c>
      <c r="H1028" s="22" t="s">
        <v>1843</v>
      </c>
      <c r="I1028" s="22"/>
      <c r="J1028" s="22" t="s">
        <v>2189</v>
      </c>
      <c r="K1028" s="22"/>
      <c r="L1028" s="22" t="s">
        <v>1845</v>
      </c>
      <c r="M1028" s="62"/>
      <c r="N1028" s="24"/>
      <c r="O1028" s="63" t="s">
        <v>2135</v>
      </c>
      <c r="P1028" s="63" t="s">
        <v>2180</v>
      </c>
      <c r="Q1028" s="72" t="s">
        <v>543</v>
      </c>
      <c r="R1028" s="26" t="s">
        <v>292</v>
      </c>
      <c r="S1028" s="26" t="s">
        <v>296</v>
      </c>
      <c r="T1028" s="26" t="s">
        <v>170</v>
      </c>
      <c r="U1028" s="26" t="s">
        <v>296</v>
      </c>
      <c r="V1028" s="34" t="s">
        <v>296</v>
      </c>
      <c r="W1028" s="64"/>
      <c r="X1028" s="76">
        <v>31</v>
      </c>
      <c r="Y1028" s="152"/>
      <c r="Z1028" s="159"/>
      <c r="AA1028" s="155">
        <f t="shared" si="540"/>
        <v>0</v>
      </c>
      <c r="AB1028" s="83">
        <f t="shared" si="534"/>
        <v>0</v>
      </c>
      <c r="AC1028" s="122" t="e">
        <f>VLOOKUP(Z1028,'module list'!A:B,2,0)</f>
        <v>#N/A</v>
      </c>
      <c r="AD1028" s="32"/>
      <c r="AF1028" s="78">
        <v>1</v>
      </c>
      <c r="AG1028" s="16" t="str">
        <f t="shared" ref="AG1028:AG1091" si="552">LEFT(Z1028,6)</f>
        <v/>
      </c>
      <c r="AH1028" s="222" t="str">
        <f t="shared" si="551"/>
        <v>TT1003 Opt. Pirometer</v>
      </c>
      <c r="AI1028" s="224"/>
      <c r="AJ1028" s="16" t="str">
        <f t="shared" si="547"/>
        <v>TT1003</v>
      </c>
      <c r="AK1028" s="16" t="str">
        <f t="shared" ref="AK1028:AK1091" si="553">LEFT(D1028,3)</f>
        <v>P23</v>
      </c>
      <c r="AL1028" s="16" t="str">
        <f t="shared" si="550"/>
        <v>TI</v>
      </c>
      <c r="AM1028" s="16" t="str">
        <f t="shared" ref="AM1028:AM1091" si="554">MID(D1028,LEN(AK1028)+LEN(AL1028)+1,4)</f>
        <v>1003</v>
      </c>
      <c r="AN1028" s="16" t="str">
        <f t="shared" si="535"/>
        <v/>
      </c>
      <c r="AO1028" s="16" t="str">
        <f t="shared" ref="AO1028:AO1091" si="555">IF(ISNUMBER(AP1028),"_","")</f>
        <v/>
      </c>
      <c r="AP1028" s="16" t="str">
        <f t="shared" ref="AP1028:AP1091" si="556">IFERROR(FIND("_",D1028),"")</f>
        <v/>
      </c>
      <c r="AQ1028" s="226"/>
      <c r="AR1028" s="16" t="str">
        <f t="shared" ref="AR1028:AR1091" si="557">_xlfn.CONCAT(AK1028:AO1028,AQ1028)</f>
        <v>P23TI1003</v>
      </c>
      <c r="AS1028" s="16" t="str">
        <f t="shared" ref="AS1028:AS1091" si="558">IF(AR1028=D1028,"ok")</f>
        <v>ok</v>
      </c>
      <c r="AW1028" s="16" t="str">
        <f t="shared" si="538"/>
        <v>xxx</v>
      </c>
      <c r="AX1028" s="16" t="str">
        <f t="shared" si="539"/>
        <v>xxx</v>
      </c>
      <c r="AY1028" s="16" t="str">
        <f t="shared" ref="AY1028:AY1091" si="559">V1028</f>
        <v>xxx</v>
      </c>
    </row>
    <row r="1029" spans="1:51" ht="15" customHeight="1" x14ac:dyDescent="0.2">
      <c r="A1029" s="16" t="str">
        <f t="shared" si="543"/>
        <v>ID-S01AP1020-00175</v>
      </c>
      <c r="B1029" s="17">
        <v>175</v>
      </c>
      <c r="C1029" s="17"/>
      <c r="D1029" s="18" t="s">
        <v>2217</v>
      </c>
      <c r="E1029" s="19" t="s">
        <v>2218</v>
      </c>
      <c r="F1029" s="60" t="s">
        <v>27</v>
      </c>
      <c r="G1029" s="61" t="str">
        <f t="shared" si="544"/>
        <v/>
      </c>
      <c r="H1029" s="22" t="s">
        <v>1843</v>
      </c>
      <c r="I1029" s="22"/>
      <c r="J1029" s="22" t="s">
        <v>2143</v>
      </c>
      <c r="K1029" s="22"/>
      <c r="L1029" s="22" t="s">
        <v>1845</v>
      </c>
      <c r="M1029" s="62"/>
      <c r="N1029" s="24"/>
      <c r="O1029" s="63" t="s">
        <v>2131</v>
      </c>
      <c r="P1029" s="63" t="s">
        <v>2180</v>
      </c>
      <c r="Q1029" s="25" t="s">
        <v>32</v>
      </c>
      <c r="R1029" s="26" t="s">
        <v>33</v>
      </c>
      <c r="S1029" s="26" t="s">
        <v>296</v>
      </c>
      <c r="T1029" s="26" t="s">
        <v>170</v>
      </c>
      <c r="U1029" s="26" t="s">
        <v>296</v>
      </c>
      <c r="V1029" s="34" t="s">
        <v>296</v>
      </c>
      <c r="W1029" s="64"/>
      <c r="X1029" s="22">
        <v>11</v>
      </c>
      <c r="Y1029" s="152"/>
      <c r="Z1029" s="139" t="s">
        <v>2827</v>
      </c>
      <c r="AA1029" s="155">
        <f t="shared" si="540"/>
        <v>15</v>
      </c>
      <c r="AB1029" s="83">
        <f t="shared" ref="AB1029:AB1092" si="560">COUNTIF(Z:Z,Z1029)</f>
        <v>15</v>
      </c>
      <c r="AC1029" s="122" t="str">
        <f>VLOOKUP(Z1029,'module list'!A:B,2,0)</f>
        <v>AI</v>
      </c>
      <c r="AD1029" s="32"/>
      <c r="AF1029" s="33" t="s">
        <v>34</v>
      </c>
      <c r="AG1029" s="16" t="str">
        <f t="shared" si="552"/>
        <v>11.1.2</v>
      </c>
      <c r="AH1029" s="222" t="str">
        <f t="shared" si="551"/>
        <v>TT1004 wat. conveyor CY1019</v>
      </c>
      <c r="AI1029" s="224"/>
      <c r="AJ1029" s="16" t="str">
        <f t="shared" si="547"/>
        <v>TT1004</v>
      </c>
      <c r="AK1029" s="16" t="str">
        <f t="shared" si="553"/>
        <v>P23</v>
      </c>
      <c r="AL1029" s="16" t="str">
        <f t="shared" si="550"/>
        <v>TI</v>
      </c>
      <c r="AM1029" s="16" t="str">
        <f t="shared" si="554"/>
        <v>1004</v>
      </c>
      <c r="AN1029" s="16" t="str">
        <f t="shared" ref="AN1029:AN1091" si="561">MID(D1029,10,1)</f>
        <v/>
      </c>
      <c r="AO1029" s="16" t="str">
        <f t="shared" si="555"/>
        <v/>
      </c>
      <c r="AP1029" s="16" t="str">
        <f t="shared" si="556"/>
        <v/>
      </c>
      <c r="AQ1029" s="226"/>
      <c r="AR1029" s="16" t="str">
        <f t="shared" si="557"/>
        <v>P23TI1004</v>
      </c>
      <c r="AS1029" s="16" t="str">
        <f t="shared" si="558"/>
        <v>ok</v>
      </c>
      <c r="AW1029" s="16" t="str">
        <f t="shared" si="538"/>
        <v>xxx</v>
      </c>
      <c r="AX1029" s="16" t="str">
        <f t="shared" si="539"/>
        <v>xxx</v>
      </c>
      <c r="AY1029" s="16" t="str">
        <f t="shared" si="559"/>
        <v>xxx</v>
      </c>
    </row>
    <row r="1030" spans="1:51" ht="15" customHeight="1" x14ac:dyDescent="0.2">
      <c r="A1030" s="16" t="str">
        <f t="shared" si="543"/>
        <v>ID-S01AP1020-00176</v>
      </c>
      <c r="B1030" s="17">
        <v>176</v>
      </c>
      <c r="C1030" s="17" t="s">
        <v>2207</v>
      </c>
      <c r="D1030" s="81" t="s">
        <v>2796</v>
      </c>
      <c r="E1030" s="82" t="s">
        <v>2219</v>
      </c>
      <c r="F1030" s="60" t="s">
        <v>27</v>
      </c>
      <c r="G1030" s="61" t="str">
        <f t="shared" si="544"/>
        <v/>
      </c>
      <c r="H1030" s="22" t="s">
        <v>1843</v>
      </c>
      <c r="I1030" s="22"/>
      <c r="J1030" s="22" t="s">
        <v>2209</v>
      </c>
      <c r="K1030" s="22"/>
      <c r="L1030" s="22" t="s">
        <v>1845</v>
      </c>
      <c r="M1030" s="62"/>
      <c r="N1030" s="24"/>
      <c r="O1030" s="63" t="s">
        <v>2210</v>
      </c>
      <c r="P1030" s="63" t="s">
        <v>1853</v>
      </c>
      <c r="Q1030" s="25" t="s">
        <v>42</v>
      </c>
      <c r="R1030" s="26" t="s">
        <v>43</v>
      </c>
      <c r="S1030" s="26" t="s">
        <v>51</v>
      </c>
      <c r="T1030" s="26" t="s">
        <v>45</v>
      </c>
      <c r="U1030" s="26" t="s">
        <v>46</v>
      </c>
      <c r="V1030" s="34">
        <v>0</v>
      </c>
      <c r="W1030" s="64"/>
      <c r="X1030" s="22">
        <v>11</v>
      </c>
      <c r="Y1030" s="152"/>
      <c r="Z1030" s="159" t="s">
        <v>2822</v>
      </c>
      <c r="AA1030" s="155">
        <f t="shared" si="540"/>
        <v>13</v>
      </c>
      <c r="AB1030" s="83">
        <f t="shared" si="560"/>
        <v>22</v>
      </c>
      <c r="AC1030" s="122" t="str">
        <f>VLOOKUP(Z1030,'module list'!A:B,2,0)</f>
        <v>DI</v>
      </c>
      <c r="AD1030" s="32"/>
      <c r="AF1030" s="33" t="s">
        <v>34</v>
      </c>
      <c r="AG1030" s="16" t="str">
        <f t="shared" si="552"/>
        <v>11.1.2</v>
      </c>
      <c r="AH1030" s="222" t="str">
        <f t="shared" si="551"/>
        <v>L LSL1001 wat. conveyor CY1019</v>
      </c>
      <c r="AI1030" s="224"/>
      <c r="AJ1030" s="16" t="str">
        <f t="shared" si="547"/>
        <v>L</v>
      </c>
      <c r="AK1030" s="16" t="str">
        <f t="shared" si="553"/>
        <v>P23</v>
      </c>
      <c r="AL1030" s="16" t="str">
        <f t="shared" si="550"/>
        <v>YS</v>
      </c>
      <c r="AM1030" s="16" t="str">
        <f t="shared" si="554"/>
        <v>1001</v>
      </c>
      <c r="AN1030" s="16" t="str">
        <f t="shared" si="561"/>
        <v>-</v>
      </c>
      <c r="AO1030" s="16" t="str">
        <f t="shared" si="555"/>
        <v/>
      </c>
      <c r="AP1030" s="16" t="str">
        <f t="shared" si="556"/>
        <v/>
      </c>
      <c r="AQ1030" s="16" t="str">
        <f t="shared" ref="AQ1030:AQ1031" si="562">RIGHT(D1030,LEN(D1030)-FIND("-",D1030))</f>
        <v>2</v>
      </c>
      <c r="AR1030" s="16" t="str">
        <f t="shared" si="557"/>
        <v>P23YS1001-2</v>
      </c>
      <c r="AS1030" s="16" t="str">
        <f t="shared" si="558"/>
        <v>ok</v>
      </c>
      <c r="AW1030" s="16" t="str">
        <f t="shared" si="538"/>
        <v/>
      </c>
      <c r="AX1030" s="16" t="str">
        <f t="shared" si="539"/>
        <v/>
      </c>
      <c r="AY1030" s="16">
        <f t="shared" si="559"/>
        <v>0</v>
      </c>
    </row>
    <row r="1031" spans="1:51" ht="15" customHeight="1" x14ac:dyDescent="0.2">
      <c r="A1031" s="16" t="str">
        <f t="shared" si="543"/>
        <v>ID-S01AP1020-00177</v>
      </c>
      <c r="B1031" s="17">
        <v>177</v>
      </c>
      <c r="C1031" s="17" t="s">
        <v>2207</v>
      </c>
      <c r="D1031" s="81" t="s">
        <v>2801</v>
      </c>
      <c r="E1031" s="82" t="s">
        <v>2220</v>
      </c>
      <c r="F1031" s="60" t="s">
        <v>27</v>
      </c>
      <c r="G1031" s="61" t="str">
        <f t="shared" si="544"/>
        <v/>
      </c>
      <c r="H1031" s="22" t="s">
        <v>1843</v>
      </c>
      <c r="I1031" s="22"/>
      <c r="J1031" s="22" t="s">
        <v>27</v>
      </c>
      <c r="K1031" s="22"/>
      <c r="L1031" s="22" t="s">
        <v>1845</v>
      </c>
      <c r="M1031" s="62"/>
      <c r="N1031" s="24"/>
      <c r="O1031" s="63" t="s">
        <v>2210</v>
      </c>
      <c r="P1031" s="63" t="s">
        <v>1853</v>
      </c>
      <c r="Q1031" s="25" t="s">
        <v>42</v>
      </c>
      <c r="R1031" s="26" t="s">
        <v>43</v>
      </c>
      <c r="S1031" s="26" t="s">
        <v>51</v>
      </c>
      <c r="T1031" s="26" t="s">
        <v>45</v>
      </c>
      <c r="U1031" s="26" t="s">
        <v>46</v>
      </c>
      <c r="V1031" s="34">
        <v>0</v>
      </c>
      <c r="W1031" s="64"/>
      <c r="X1031" s="22">
        <v>11</v>
      </c>
      <c r="Y1031" s="152"/>
      <c r="Z1031" s="159" t="s">
        <v>2822</v>
      </c>
      <c r="AA1031" s="155">
        <f t="shared" si="540"/>
        <v>14</v>
      </c>
      <c r="AB1031" s="83">
        <f t="shared" si="560"/>
        <v>22</v>
      </c>
      <c r="AC1031" s="122" t="str">
        <f>VLOOKUP(Z1031,'module list'!A:B,2,0)</f>
        <v>DI</v>
      </c>
      <c r="AD1031" s="32"/>
      <c r="AF1031" s="33" t="s">
        <v>34</v>
      </c>
      <c r="AG1031" s="16" t="str">
        <f t="shared" si="552"/>
        <v>11.1.2</v>
      </c>
      <c r="AH1031" s="222" t="str">
        <f t="shared" si="551"/>
        <v>H LSH1001 wat. conveyor CY1019</v>
      </c>
      <c r="AI1031" s="224"/>
      <c r="AJ1031" s="16" t="str">
        <f t="shared" si="547"/>
        <v>H</v>
      </c>
      <c r="AK1031" s="16" t="str">
        <f t="shared" si="553"/>
        <v>P23</v>
      </c>
      <c r="AL1031" s="16" t="str">
        <f t="shared" si="550"/>
        <v>YS</v>
      </c>
      <c r="AM1031" s="16" t="str">
        <f t="shared" si="554"/>
        <v>1001</v>
      </c>
      <c r="AN1031" s="16" t="str">
        <f t="shared" si="561"/>
        <v>-</v>
      </c>
      <c r="AO1031" s="16" t="str">
        <f t="shared" si="555"/>
        <v/>
      </c>
      <c r="AP1031" s="16" t="str">
        <f t="shared" si="556"/>
        <v/>
      </c>
      <c r="AQ1031" s="16" t="str">
        <f t="shared" si="562"/>
        <v>3</v>
      </c>
      <c r="AR1031" s="16" t="str">
        <f t="shared" si="557"/>
        <v>P23YS1001-3</v>
      </c>
      <c r="AS1031" s="16" t="str">
        <f t="shared" si="558"/>
        <v>ok</v>
      </c>
      <c r="AW1031" s="16" t="str">
        <f t="shared" si="538"/>
        <v/>
      </c>
      <c r="AX1031" s="16" t="str">
        <f t="shared" si="539"/>
        <v/>
      </c>
      <c r="AY1031" s="16">
        <f t="shared" si="559"/>
        <v>0</v>
      </c>
    </row>
    <row r="1032" spans="1:51" ht="15" customHeight="1" x14ac:dyDescent="0.2">
      <c r="A1032" s="16" t="str">
        <f t="shared" si="543"/>
        <v>ID-S01AP1020-00178</v>
      </c>
      <c r="B1032" s="17">
        <v>178</v>
      </c>
      <c r="C1032" s="17"/>
      <c r="D1032" s="18" t="s">
        <v>2221</v>
      </c>
      <c r="E1032" s="19" t="s">
        <v>2222</v>
      </c>
      <c r="F1032" s="60" t="s">
        <v>27</v>
      </c>
      <c r="G1032" s="61" t="str">
        <f t="shared" si="544"/>
        <v/>
      </c>
      <c r="H1032" s="22" t="s">
        <v>1843</v>
      </c>
      <c r="I1032" s="22"/>
      <c r="J1032" s="22" t="s">
        <v>27</v>
      </c>
      <c r="K1032" s="22"/>
      <c r="L1032" s="22" t="s">
        <v>1845</v>
      </c>
      <c r="M1032" s="62"/>
      <c r="N1032" s="24"/>
      <c r="O1032" s="63" t="s">
        <v>2223</v>
      </c>
      <c r="P1032" s="63" t="s">
        <v>2156</v>
      </c>
      <c r="Q1032" s="25" t="s">
        <v>42</v>
      </c>
      <c r="R1032" s="26" t="s">
        <v>43</v>
      </c>
      <c r="S1032" s="26" t="s">
        <v>44</v>
      </c>
      <c r="T1032" s="26" t="s">
        <v>45</v>
      </c>
      <c r="U1032" s="26" t="s">
        <v>46</v>
      </c>
      <c r="V1032" s="34">
        <v>0</v>
      </c>
      <c r="W1032" s="64"/>
      <c r="X1032" s="22">
        <v>11</v>
      </c>
      <c r="Y1032" s="152"/>
      <c r="Z1032" s="159" t="s">
        <v>2822</v>
      </c>
      <c r="AA1032" s="155">
        <f t="shared" si="540"/>
        <v>15</v>
      </c>
      <c r="AB1032" s="83">
        <f t="shared" si="560"/>
        <v>22</v>
      </c>
      <c r="AC1032" s="122" t="str">
        <f>VLOOKUP(Z1032,'module list'!A:B,2,0)</f>
        <v>DI</v>
      </c>
      <c r="AD1032" s="32"/>
      <c r="AF1032" s="33" t="s">
        <v>34</v>
      </c>
      <c r="AG1032" s="16" t="str">
        <f t="shared" si="552"/>
        <v>11.1.2</v>
      </c>
      <c r="AH1032" s="222" t="str">
        <f t="shared" si="551"/>
        <v>vlv. CLV1001 stack SK1029 - opened</v>
      </c>
      <c r="AI1032" s="224"/>
      <c r="AJ1032" s="16" t="str">
        <f t="shared" si="547"/>
        <v>vlv.</v>
      </c>
      <c r="AK1032" s="16" t="str">
        <f t="shared" si="553"/>
        <v>P23</v>
      </c>
      <c r="AL1032" s="16" t="str">
        <f t="shared" ref="AL1032:AL1037" si="563">MID(D1032,4,3)</f>
        <v>CLV</v>
      </c>
      <c r="AM1032" s="16" t="str">
        <f t="shared" si="554"/>
        <v>1001</v>
      </c>
      <c r="AO1032" s="16" t="str">
        <f t="shared" si="555"/>
        <v>_</v>
      </c>
      <c r="AP1032" s="16">
        <f t="shared" si="556"/>
        <v>11</v>
      </c>
      <c r="AQ1032" s="16" t="str">
        <f t="shared" ref="AQ1032:AQ1037" si="564">RIGHT(D1032,LEN(D1032)-FIND("_",D1032))</f>
        <v>ZSH</v>
      </c>
      <c r="AR1032" s="16" t="str">
        <f t="shared" si="557"/>
        <v>P23CLV1001_ZSH</v>
      </c>
      <c r="AS1032" s="16" t="str">
        <f t="shared" si="558"/>
        <v>ok</v>
      </c>
      <c r="AW1032" s="16" t="str">
        <f t="shared" si="538"/>
        <v/>
      </c>
      <c r="AX1032" s="16" t="str">
        <f t="shared" si="539"/>
        <v/>
      </c>
      <c r="AY1032" s="16">
        <f t="shared" si="559"/>
        <v>0</v>
      </c>
    </row>
    <row r="1033" spans="1:51" ht="15" customHeight="1" x14ac:dyDescent="0.2">
      <c r="A1033" s="16" t="str">
        <f t="shared" si="543"/>
        <v>ID-S01AP1020-00179</v>
      </c>
      <c r="B1033" s="17">
        <v>179</v>
      </c>
      <c r="C1033" s="17"/>
      <c r="D1033" s="18" t="s">
        <v>2224</v>
      </c>
      <c r="E1033" s="19" t="s">
        <v>2225</v>
      </c>
      <c r="F1033" s="60" t="s">
        <v>27</v>
      </c>
      <c r="G1033" s="61" t="str">
        <f t="shared" si="544"/>
        <v/>
      </c>
      <c r="H1033" s="22" t="s">
        <v>1843</v>
      </c>
      <c r="I1033" s="22"/>
      <c r="J1033" s="22" t="s">
        <v>27</v>
      </c>
      <c r="K1033" s="22"/>
      <c r="L1033" s="22" t="s">
        <v>1845</v>
      </c>
      <c r="M1033" s="62"/>
      <c r="N1033" s="24"/>
      <c r="O1033" s="63" t="s">
        <v>2223</v>
      </c>
      <c r="P1033" s="63" t="s">
        <v>2159</v>
      </c>
      <c r="Q1033" s="25" t="s">
        <v>42</v>
      </c>
      <c r="R1033" s="26" t="s">
        <v>43</v>
      </c>
      <c r="S1033" s="26" t="s">
        <v>44</v>
      </c>
      <c r="T1033" s="26" t="s">
        <v>45</v>
      </c>
      <c r="U1033" s="26" t="s">
        <v>46</v>
      </c>
      <c r="V1033" s="34">
        <v>0</v>
      </c>
      <c r="W1033" s="64"/>
      <c r="X1033" s="22">
        <v>11</v>
      </c>
      <c r="Y1033" s="152"/>
      <c r="Z1033" s="159" t="s">
        <v>2822</v>
      </c>
      <c r="AA1033" s="155">
        <f t="shared" si="540"/>
        <v>16</v>
      </c>
      <c r="AB1033" s="83">
        <f t="shared" si="560"/>
        <v>22</v>
      </c>
      <c r="AC1033" s="122" t="str">
        <f>VLOOKUP(Z1033,'module list'!A:B,2,0)</f>
        <v>DI</v>
      </c>
      <c r="AD1033" s="32"/>
      <c r="AF1033" s="33" t="s">
        <v>34</v>
      </c>
      <c r="AG1033" s="16" t="str">
        <f t="shared" si="552"/>
        <v>11.1.2</v>
      </c>
      <c r="AH1033" s="222" t="str">
        <f t="shared" si="551"/>
        <v>vlv. CLV1001 stack SK1029 - closed</v>
      </c>
      <c r="AI1033" s="224"/>
      <c r="AJ1033" s="16" t="str">
        <f t="shared" si="547"/>
        <v>vlv.</v>
      </c>
      <c r="AK1033" s="16" t="str">
        <f t="shared" si="553"/>
        <v>P23</v>
      </c>
      <c r="AL1033" s="16" t="str">
        <f t="shared" si="563"/>
        <v>CLV</v>
      </c>
      <c r="AM1033" s="16" t="str">
        <f t="shared" si="554"/>
        <v>1001</v>
      </c>
      <c r="AO1033" s="16" t="str">
        <f t="shared" si="555"/>
        <v>_</v>
      </c>
      <c r="AP1033" s="16">
        <f t="shared" si="556"/>
        <v>11</v>
      </c>
      <c r="AQ1033" s="16" t="str">
        <f t="shared" si="564"/>
        <v>ZSL</v>
      </c>
      <c r="AR1033" s="16" t="str">
        <f t="shared" si="557"/>
        <v>P23CLV1001_ZSL</v>
      </c>
      <c r="AS1033" s="16" t="str">
        <f t="shared" si="558"/>
        <v>ok</v>
      </c>
      <c r="AW1033" s="16" t="str">
        <f t="shared" si="538"/>
        <v/>
      </c>
      <c r="AX1033" s="16" t="str">
        <f t="shared" si="539"/>
        <v/>
      </c>
      <c r="AY1033" s="16">
        <f t="shared" si="559"/>
        <v>0</v>
      </c>
    </row>
    <row r="1034" spans="1:51" ht="15" customHeight="1" x14ac:dyDescent="0.2">
      <c r="A1034" s="16" t="str">
        <f t="shared" si="543"/>
        <v>ID-S01AP1020-00180</v>
      </c>
      <c r="B1034" s="17">
        <v>180</v>
      </c>
      <c r="C1034" s="17"/>
      <c r="D1034" s="66" t="s">
        <v>2226</v>
      </c>
      <c r="E1034" s="67" t="s">
        <v>2227</v>
      </c>
      <c r="F1034" s="60" t="s">
        <v>27</v>
      </c>
      <c r="G1034" s="61" t="str">
        <f t="shared" si="544"/>
        <v/>
      </c>
      <c r="H1034" s="68" t="s">
        <v>1843</v>
      </c>
      <c r="I1034" s="68"/>
      <c r="J1034" s="68" t="s">
        <v>27</v>
      </c>
      <c r="K1034" s="68"/>
      <c r="L1034" s="68" t="s">
        <v>1845</v>
      </c>
      <c r="M1034" s="69"/>
      <c r="N1034" s="70"/>
      <c r="O1034" s="71" t="s">
        <v>2223</v>
      </c>
      <c r="P1034" s="71" t="s">
        <v>1913</v>
      </c>
      <c r="Q1034" s="72" t="s">
        <v>475</v>
      </c>
      <c r="R1034" s="73" t="s">
        <v>201</v>
      </c>
      <c r="S1034" s="73" t="s">
        <v>51</v>
      </c>
      <c r="T1034" s="73" t="s">
        <v>45</v>
      </c>
      <c r="U1034" s="73" t="s">
        <v>1278</v>
      </c>
      <c r="V1034" s="74">
        <v>0</v>
      </c>
      <c r="W1034" s="75"/>
      <c r="X1034" s="76">
        <v>31</v>
      </c>
      <c r="Y1034" s="154"/>
      <c r="Z1034" s="160"/>
      <c r="AA1034" s="155">
        <f t="shared" si="540"/>
        <v>0</v>
      </c>
      <c r="AB1034" s="83">
        <f t="shared" si="560"/>
        <v>0</v>
      </c>
      <c r="AC1034" s="122" t="e">
        <f>VLOOKUP(Z1034,'module list'!A:B,2,0)</f>
        <v>#N/A</v>
      </c>
      <c r="AD1034" s="77"/>
      <c r="AF1034" s="78">
        <v>1</v>
      </c>
      <c r="AG1034" s="16" t="str">
        <f t="shared" si="552"/>
        <v/>
      </c>
      <c r="AH1034" s="222" t="str">
        <f t="shared" si="551"/>
        <v>vlv. CLV1001 stack SK1029 - force open</v>
      </c>
      <c r="AI1034" s="224"/>
      <c r="AJ1034" s="16" t="str">
        <f t="shared" si="547"/>
        <v>vlv.</v>
      </c>
      <c r="AK1034" s="16" t="str">
        <f t="shared" si="553"/>
        <v>P23</v>
      </c>
      <c r="AL1034" s="16" t="str">
        <f t="shared" si="563"/>
        <v>CLV</v>
      </c>
      <c r="AM1034" s="16" t="str">
        <f t="shared" si="554"/>
        <v>1001</v>
      </c>
      <c r="AO1034" s="16" t="str">
        <f t="shared" si="555"/>
        <v>_</v>
      </c>
      <c r="AP1034" s="16">
        <f t="shared" si="556"/>
        <v>11</v>
      </c>
      <c r="AQ1034" s="16" t="str">
        <f t="shared" si="564"/>
        <v>HSK</v>
      </c>
      <c r="AR1034" s="16" t="str">
        <f t="shared" si="557"/>
        <v>P23CLV1001_HSK</v>
      </c>
      <c r="AS1034" s="16" t="str">
        <f t="shared" si="558"/>
        <v>ok</v>
      </c>
      <c r="AW1034" s="16" t="str">
        <f t="shared" si="538"/>
        <v/>
      </c>
      <c r="AX1034" s="16" t="str">
        <f t="shared" si="539"/>
        <v/>
      </c>
      <c r="AY1034" s="16">
        <f t="shared" si="559"/>
        <v>0</v>
      </c>
    </row>
    <row r="1035" spans="1:51" ht="15" customHeight="1" x14ac:dyDescent="0.2">
      <c r="A1035" s="16" t="str">
        <f t="shared" si="543"/>
        <v>ID-S01AP1020-00181</v>
      </c>
      <c r="B1035" s="17">
        <v>181</v>
      </c>
      <c r="C1035" s="17"/>
      <c r="D1035" s="18" t="s">
        <v>2228</v>
      </c>
      <c r="E1035" s="19" t="s">
        <v>2229</v>
      </c>
      <c r="F1035" s="60" t="s">
        <v>27</v>
      </c>
      <c r="G1035" s="61" t="str">
        <f t="shared" si="544"/>
        <v/>
      </c>
      <c r="H1035" s="22" t="s">
        <v>1843</v>
      </c>
      <c r="I1035" s="22"/>
      <c r="J1035" s="22" t="s">
        <v>27</v>
      </c>
      <c r="K1035" s="22"/>
      <c r="L1035" s="22" t="s">
        <v>1845</v>
      </c>
      <c r="M1035" s="62"/>
      <c r="N1035" s="24"/>
      <c r="O1035" s="63" t="s">
        <v>2230</v>
      </c>
      <c r="P1035" s="63" t="s">
        <v>2231</v>
      </c>
      <c r="Q1035" s="25" t="s">
        <v>54</v>
      </c>
      <c r="R1035" s="26" t="s">
        <v>55</v>
      </c>
      <c r="S1035" s="26" t="s">
        <v>44</v>
      </c>
      <c r="T1035" s="26" t="s">
        <v>56</v>
      </c>
      <c r="U1035" s="26" t="s">
        <v>46</v>
      </c>
      <c r="V1035" s="34">
        <v>0</v>
      </c>
      <c r="W1035" s="64"/>
      <c r="X1035" s="22">
        <v>11</v>
      </c>
      <c r="Y1035" s="152"/>
      <c r="Z1035" s="159" t="s">
        <v>2871</v>
      </c>
      <c r="AA1035" s="155">
        <f t="shared" si="540"/>
        <v>3</v>
      </c>
      <c r="AB1035" s="83">
        <f t="shared" si="560"/>
        <v>32</v>
      </c>
      <c r="AC1035" s="122" t="str">
        <f>VLOOKUP(Z1035,'module list'!A:B,2,0)</f>
        <v>DO</v>
      </c>
      <c r="AD1035" s="32"/>
      <c r="AF1035" s="33" t="s">
        <v>34</v>
      </c>
      <c r="AG1035" s="16" t="str">
        <f t="shared" si="552"/>
        <v>11.1.3</v>
      </c>
      <c r="AH1035" s="222" t="str">
        <f t="shared" si="551"/>
        <v>SOV1002 compr.air to TT1002</v>
      </c>
      <c r="AI1035" s="224"/>
      <c r="AJ1035" s="16" t="str">
        <f t="shared" si="547"/>
        <v>SOV1002</v>
      </c>
      <c r="AK1035" s="16" t="str">
        <f t="shared" si="553"/>
        <v>P23</v>
      </c>
      <c r="AL1035" s="16" t="str">
        <f t="shared" si="563"/>
        <v>SOV</v>
      </c>
      <c r="AM1035" s="16" t="str">
        <f t="shared" si="554"/>
        <v>1002</v>
      </c>
      <c r="AO1035" s="16" t="str">
        <f t="shared" si="555"/>
        <v>_</v>
      </c>
      <c r="AP1035" s="16">
        <f t="shared" si="556"/>
        <v>11</v>
      </c>
      <c r="AQ1035" s="16" t="str">
        <f t="shared" si="564"/>
        <v>SOV</v>
      </c>
      <c r="AR1035" s="16" t="str">
        <f t="shared" si="557"/>
        <v>P23SOV1002_SOV</v>
      </c>
      <c r="AS1035" s="16" t="str">
        <f t="shared" si="558"/>
        <v>ok</v>
      </c>
      <c r="AW1035" s="16" t="str">
        <f t="shared" si="538"/>
        <v/>
      </c>
      <c r="AX1035" s="16" t="str">
        <f t="shared" si="539"/>
        <v/>
      </c>
      <c r="AY1035" s="16">
        <f t="shared" si="559"/>
        <v>0</v>
      </c>
    </row>
    <row r="1036" spans="1:51" ht="15" customHeight="1" x14ac:dyDescent="0.2">
      <c r="A1036" s="16" t="str">
        <f t="shared" si="543"/>
        <v>ID-S01AP1020-00182</v>
      </c>
      <c r="B1036" s="17">
        <v>182</v>
      </c>
      <c r="C1036" s="17"/>
      <c r="D1036" s="18" t="s">
        <v>2232</v>
      </c>
      <c r="E1036" s="19" t="s">
        <v>2233</v>
      </c>
      <c r="F1036" s="60" t="s">
        <v>27</v>
      </c>
      <c r="G1036" s="61" t="str">
        <f t="shared" si="544"/>
        <v/>
      </c>
      <c r="H1036" s="22" t="s">
        <v>1843</v>
      </c>
      <c r="I1036" s="22"/>
      <c r="J1036" s="22" t="s">
        <v>27</v>
      </c>
      <c r="K1036" s="22"/>
      <c r="L1036" s="22" t="s">
        <v>1845</v>
      </c>
      <c r="M1036" s="62"/>
      <c r="N1036" s="24"/>
      <c r="O1036" s="63" t="s">
        <v>2230</v>
      </c>
      <c r="P1036" s="63" t="s">
        <v>2231</v>
      </c>
      <c r="Q1036" s="25" t="s">
        <v>54</v>
      </c>
      <c r="R1036" s="26" t="s">
        <v>55</v>
      </c>
      <c r="S1036" s="26" t="s">
        <v>44</v>
      </c>
      <c r="T1036" s="26" t="s">
        <v>56</v>
      </c>
      <c r="U1036" s="26" t="s">
        <v>46</v>
      </c>
      <c r="V1036" s="34">
        <v>0</v>
      </c>
      <c r="W1036" s="64"/>
      <c r="X1036" s="22">
        <v>11</v>
      </c>
      <c r="Y1036" s="152"/>
      <c r="Z1036" s="159" t="s">
        <v>2871</v>
      </c>
      <c r="AA1036" s="155">
        <f t="shared" si="540"/>
        <v>4</v>
      </c>
      <c r="AB1036" s="83">
        <f t="shared" si="560"/>
        <v>32</v>
      </c>
      <c r="AC1036" s="122" t="str">
        <f>VLOOKUP(Z1036,'module list'!A:B,2,0)</f>
        <v>DO</v>
      </c>
      <c r="AD1036" s="32"/>
      <c r="AF1036" s="33" t="s">
        <v>34</v>
      </c>
      <c r="AG1036" s="16" t="str">
        <f t="shared" si="552"/>
        <v>11.1.3</v>
      </c>
      <c r="AH1036" s="222" t="str">
        <f t="shared" si="551"/>
        <v>SOV1003 compr.air to TT1003</v>
      </c>
      <c r="AI1036" s="224"/>
      <c r="AJ1036" s="16" t="str">
        <f t="shared" si="547"/>
        <v>SOV1003</v>
      </c>
      <c r="AK1036" s="16" t="str">
        <f t="shared" si="553"/>
        <v>P23</v>
      </c>
      <c r="AL1036" s="16" t="str">
        <f t="shared" si="563"/>
        <v>SOV</v>
      </c>
      <c r="AM1036" s="16" t="str">
        <f t="shared" si="554"/>
        <v>1003</v>
      </c>
      <c r="AO1036" s="16" t="str">
        <f t="shared" si="555"/>
        <v>_</v>
      </c>
      <c r="AP1036" s="16">
        <f t="shared" si="556"/>
        <v>11</v>
      </c>
      <c r="AQ1036" s="16" t="str">
        <f t="shared" si="564"/>
        <v>SOV</v>
      </c>
      <c r="AR1036" s="16" t="str">
        <f t="shared" si="557"/>
        <v>P23SOV1003_SOV</v>
      </c>
      <c r="AS1036" s="16" t="str">
        <f t="shared" si="558"/>
        <v>ok</v>
      </c>
      <c r="AW1036" s="16" t="str">
        <f t="shared" si="538"/>
        <v/>
      </c>
      <c r="AX1036" s="16" t="str">
        <f t="shared" si="539"/>
        <v/>
      </c>
      <c r="AY1036" s="16">
        <f t="shared" si="559"/>
        <v>0</v>
      </c>
    </row>
    <row r="1037" spans="1:51" ht="15" customHeight="1" x14ac:dyDescent="0.2">
      <c r="A1037" s="16" t="str">
        <f t="shared" si="543"/>
        <v>ID-S01AP1020-00183</v>
      </c>
      <c r="B1037" s="17">
        <v>183</v>
      </c>
      <c r="C1037" s="17"/>
      <c r="D1037" s="18" t="s">
        <v>2234</v>
      </c>
      <c r="E1037" s="19" t="s">
        <v>2235</v>
      </c>
      <c r="F1037" s="60" t="s">
        <v>27</v>
      </c>
      <c r="G1037" s="61" t="str">
        <f t="shared" si="544"/>
        <v/>
      </c>
      <c r="H1037" s="22" t="s">
        <v>1843</v>
      </c>
      <c r="I1037" s="22"/>
      <c r="J1037" s="22" t="s">
        <v>27</v>
      </c>
      <c r="K1037" s="22"/>
      <c r="L1037" s="22" t="s">
        <v>1845</v>
      </c>
      <c r="M1037" s="62"/>
      <c r="N1037" s="24"/>
      <c r="O1037" s="63" t="s">
        <v>2131</v>
      </c>
      <c r="P1037" s="63" t="s">
        <v>2236</v>
      </c>
      <c r="Q1037" s="25" t="s">
        <v>32</v>
      </c>
      <c r="R1037" s="26" t="s">
        <v>33</v>
      </c>
      <c r="S1037" s="26" t="s">
        <v>296</v>
      </c>
      <c r="T1037" s="26" t="s">
        <v>170</v>
      </c>
      <c r="U1037" s="26" t="s">
        <v>296</v>
      </c>
      <c r="V1037" s="34" t="s">
        <v>296</v>
      </c>
      <c r="W1037" s="64"/>
      <c r="X1037" s="22">
        <v>11</v>
      </c>
      <c r="Y1037" s="152"/>
      <c r="Z1037" s="139" t="s">
        <v>2833</v>
      </c>
      <c r="AA1037" s="155">
        <f t="shared" si="540"/>
        <v>1</v>
      </c>
      <c r="AB1037" s="83">
        <f t="shared" si="560"/>
        <v>14</v>
      </c>
      <c r="AC1037" s="122" t="str">
        <f>VLOOKUP(Z1037,'module list'!A:B,2,0)</f>
        <v>AI</v>
      </c>
      <c r="AD1037" s="32"/>
      <c r="AF1037" s="33" t="s">
        <v>34</v>
      </c>
      <c r="AG1037" s="16" t="str">
        <f t="shared" si="552"/>
        <v>11.1.4</v>
      </c>
      <c r="AH1037" s="222" t="str">
        <f t="shared" si="551"/>
        <v>LT1021 hydr.unit HU1009</v>
      </c>
      <c r="AI1037" s="224"/>
      <c r="AJ1037" s="16" t="str">
        <f t="shared" si="547"/>
        <v>LT1021</v>
      </c>
      <c r="AK1037" s="16" t="str">
        <f t="shared" si="553"/>
        <v>P23</v>
      </c>
      <c r="AL1037" s="16" t="str">
        <f t="shared" si="563"/>
        <v>SOV</v>
      </c>
      <c r="AM1037" s="16" t="str">
        <f t="shared" si="554"/>
        <v>1021</v>
      </c>
      <c r="AO1037" s="16" t="str">
        <f t="shared" si="555"/>
        <v>_</v>
      </c>
      <c r="AP1037" s="16">
        <f t="shared" si="556"/>
        <v>11</v>
      </c>
      <c r="AQ1037" s="16" t="str">
        <f t="shared" si="564"/>
        <v>LI</v>
      </c>
      <c r="AR1037" s="16" t="str">
        <f t="shared" si="557"/>
        <v>P23SOV1021_LI</v>
      </c>
      <c r="AS1037" s="16" t="str">
        <f t="shared" si="558"/>
        <v>ok</v>
      </c>
      <c r="AW1037" s="16" t="str">
        <f t="shared" si="538"/>
        <v>xxx</v>
      </c>
      <c r="AX1037" s="16" t="str">
        <f t="shared" si="539"/>
        <v>xxx</v>
      </c>
      <c r="AY1037" s="16" t="str">
        <f t="shared" si="559"/>
        <v>xxx</v>
      </c>
    </row>
    <row r="1038" spans="1:51" ht="15" customHeight="1" x14ac:dyDescent="0.2">
      <c r="A1038" s="16" t="str">
        <f t="shared" si="543"/>
        <v>ID-S01AP1020-00184</v>
      </c>
      <c r="B1038" s="17">
        <v>184</v>
      </c>
      <c r="C1038" s="17"/>
      <c r="D1038" s="18" t="s">
        <v>2237</v>
      </c>
      <c r="E1038" s="19" t="s">
        <v>2238</v>
      </c>
      <c r="F1038" s="60" t="s">
        <v>27</v>
      </c>
      <c r="G1038" s="61" t="str">
        <f t="shared" si="544"/>
        <v/>
      </c>
      <c r="H1038" s="22" t="s">
        <v>1843</v>
      </c>
      <c r="I1038" s="22"/>
      <c r="J1038" s="22" t="s">
        <v>27</v>
      </c>
      <c r="K1038" s="22"/>
      <c r="L1038" s="22" t="s">
        <v>1845</v>
      </c>
      <c r="M1038" s="62"/>
      <c r="N1038" s="24"/>
      <c r="O1038" s="63" t="s">
        <v>2131</v>
      </c>
      <c r="P1038" s="63" t="s">
        <v>2239</v>
      </c>
      <c r="Q1038" s="25" t="s">
        <v>32</v>
      </c>
      <c r="R1038" s="26" t="s">
        <v>33</v>
      </c>
      <c r="S1038" s="26" t="s">
        <v>296</v>
      </c>
      <c r="T1038" s="26" t="s">
        <v>170</v>
      </c>
      <c r="U1038" s="26" t="s">
        <v>296</v>
      </c>
      <c r="V1038" s="34" t="s">
        <v>296</v>
      </c>
      <c r="W1038" s="64"/>
      <c r="X1038" s="22">
        <v>11</v>
      </c>
      <c r="Y1038" s="152"/>
      <c r="Z1038" s="139" t="s">
        <v>2833</v>
      </c>
      <c r="AA1038" s="155">
        <f t="shared" si="540"/>
        <v>2</v>
      </c>
      <c r="AB1038" s="83">
        <f t="shared" si="560"/>
        <v>14</v>
      </c>
      <c r="AC1038" s="122" t="str">
        <f>VLOOKUP(Z1038,'module list'!A:B,2,0)</f>
        <v>AI</v>
      </c>
      <c r="AD1038" s="32"/>
      <c r="AF1038" s="33" t="s">
        <v>34</v>
      </c>
      <c r="AG1038" s="16" t="str">
        <f t="shared" si="552"/>
        <v>11.1.4</v>
      </c>
      <c r="AH1038" s="222" t="str">
        <f t="shared" si="551"/>
        <v>LI1022 hydr.unit HU1009</v>
      </c>
      <c r="AI1038" s="224"/>
      <c r="AJ1038" s="16" t="str">
        <f t="shared" si="547"/>
        <v>LI1022</v>
      </c>
      <c r="AK1038" s="16" t="str">
        <f t="shared" si="553"/>
        <v>P23</v>
      </c>
      <c r="AL1038" s="16" t="str">
        <f t="shared" ref="AL1038:AL1044" si="565">MID(D1038,4,2)</f>
        <v>LI</v>
      </c>
      <c r="AM1038" s="16" t="str">
        <f t="shared" si="554"/>
        <v>1022</v>
      </c>
      <c r="AN1038" s="16" t="str">
        <f t="shared" si="561"/>
        <v/>
      </c>
      <c r="AO1038" s="16" t="str">
        <f t="shared" si="555"/>
        <v/>
      </c>
      <c r="AP1038" s="16" t="str">
        <f t="shared" si="556"/>
        <v/>
      </c>
      <c r="AQ1038" s="226"/>
      <c r="AR1038" s="16" t="str">
        <f t="shared" si="557"/>
        <v>P23LI1022</v>
      </c>
      <c r="AS1038" s="16" t="str">
        <f t="shared" si="558"/>
        <v>ok</v>
      </c>
      <c r="AW1038" s="16" t="str">
        <f t="shared" si="538"/>
        <v>xxx</v>
      </c>
      <c r="AX1038" s="16" t="str">
        <f t="shared" si="539"/>
        <v>xxx</v>
      </c>
      <c r="AY1038" s="16" t="str">
        <f t="shared" si="559"/>
        <v>xxx</v>
      </c>
    </row>
    <row r="1039" spans="1:51" ht="15" customHeight="1" x14ac:dyDescent="0.2">
      <c r="A1039" s="16" t="str">
        <f t="shared" si="543"/>
        <v>ID-S01AP1020-00185</v>
      </c>
      <c r="B1039" s="17">
        <v>185</v>
      </c>
      <c r="C1039" s="17"/>
      <c r="D1039" s="18" t="s">
        <v>2240</v>
      </c>
      <c r="E1039" s="19" t="s">
        <v>2241</v>
      </c>
      <c r="F1039" s="60" t="s">
        <v>27</v>
      </c>
      <c r="G1039" s="61" t="str">
        <f t="shared" si="544"/>
        <v/>
      </c>
      <c r="H1039" s="22" t="s">
        <v>1843</v>
      </c>
      <c r="I1039" s="22"/>
      <c r="J1039" s="22" t="s">
        <v>27</v>
      </c>
      <c r="K1039" s="22"/>
      <c r="L1039" s="22" t="s">
        <v>1845</v>
      </c>
      <c r="M1039" s="62"/>
      <c r="N1039" s="24"/>
      <c r="O1039" s="63" t="s">
        <v>2131</v>
      </c>
      <c r="P1039" s="63" t="s">
        <v>2140</v>
      </c>
      <c r="Q1039" s="25" t="s">
        <v>32</v>
      </c>
      <c r="R1039" s="26" t="s">
        <v>33</v>
      </c>
      <c r="S1039" s="26" t="s">
        <v>296</v>
      </c>
      <c r="T1039" s="26" t="s">
        <v>170</v>
      </c>
      <c r="U1039" s="26" t="s">
        <v>296</v>
      </c>
      <c r="V1039" s="34" t="s">
        <v>296</v>
      </c>
      <c r="W1039" s="64"/>
      <c r="X1039" s="22">
        <v>11</v>
      </c>
      <c r="Y1039" s="152"/>
      <c r="Z1039" s="139" t="s">
        <v>2833</v>
      </c>
      <c r="AA1039" s="155">
        <f t="shared" si="540"/>
        <v>3</v>
      </c>
      <c r="AB1039" s="83">
        <f t="shared" si="560"/>
        <v>14</v>
      </c>
      <c r="AC1039" s="122" t="str">
        <f>VLOOKUP(Z1039,'module list'!A:B,2,0)</f>
        <v>AI</v>
      </c>
      <c r="AD1039" s="32"/>
      <c r="AF1039" s="33" t="s">
        <v>34</v>
      </c>
      <c r="AG1039" s="16" t="str">
        <f t="shared" si="552"/>
        <v>11.1.4</v>
      </c>
      <c r="AH1039" s="222" t="str">
        <f t="shared" si="551"/>
        <v>PT1021 hydr.unit HU1009</v>
      </c>
      <c r="AI1039" s="224"/>
      <c r="AJ1039" s="16" t="str">
        <f t="shared" si="547"/>
        <v>PT1021</v>
      </c>
      <c r="AK1039" s="16" t="str">
        <f t="shared" si="553"/>
        <v>P23</v>
      </c>
      <c r="AL1039" s="16" t="str">
        <f t="shared" si="565"/>
        <v>PI</v>
      </c>
      <c r="AM1039" s="16" t="str">
        <f t="shared" si="554"/>
        <v>1021</v>
      </c>
      <c r="AN1039" s="16" t="str">
        <f t="shared" si="561"/>
        <v/>
      </c>
      <c r="AO1039" s="16" t="str">
        <f t="shared" si="555"/>
        <v/>
      </c>
      <c r="AP1039" s="16" t="str">
        <f t="shared" si="556"/>
        <v/>
      </c>
      <c r="AQ1039" s="226"/>
      <c r="AR1039" s="16" t="str">
        <f t="shared" si="557"/>
        <v>P23PI1021</v>
      </c>
      <c r="AS1039" s="16" t="str">
        <f t="shared" si="558"/>
        <v>ok</v>
      </c>
      <c r="AW1039" s="16" t="str">
        <f t="shared" si="538"/>
        <v>xxx</v>
      </c>
      <c r="AX1039" s="16" t="str">
        <f t="shared" si="539"/>
        <v>xxx</v>
      </c>
      <c r="AY1039" s="16" t="str">
        <f t="shared" si="559"/>
        <v>xxx</v>
      </c>
    </row>
    <row r="1040" spans="1:51" ht="15" customHeight="1" x14ac:dyDescent="0.2">
      <c r="A1040" s="16" t="str">
        <f t="shared" si="543"/>
        <v>ID-S01AP1020-00186</v>
      </c>
      <c r="B1040" s="17">
        <v>186</v>
      </c>
      <c r="C1040" s="17"/>
      <c r="D1040" s="18" t="s">
        <v>2242</v>
      </c>
      <c r="E1040" s="19" t="s">
        <v>2243</v>
      </c>
      <c r="F1040" s="60" t="s">
        <v>27</v>
      </c>
      <c r="G1040" s="61" t="str">
        <f t="shared" si="544"/>
        <v/>
      </c>
      <c r="H1040" s="22" t="s">
        <v>1843</v>
      </c>
      <c r="I1040" s="22"/>
      <c r="J1040" s="22" t="s">
        <v>27</v>
      </c>
      <c r="K1040" s="22"/>
      <c r="L1040" s="22" t="s">
        <v>1845</v>
      </c>
      <c r="M1040" s="62"/>
      <c r="N1040" s="24"/>
      <c r="O1040" s="63" t="s">
        <v>2210</v>
      </c>
      <c r="P1040" s="63" t="s">
        <v>1853</v>
      </c>
      <c r="Q1040" s="25" t="s">
        <v>42</v>
      </c>
      <c r="R1040" s="26" t="s">
        <v>43</v>
      </c>
      <c r="S1040" s="26" t="s">
        <v>51</v>
      </c>
      <c r="T1040" s="26" t="s">
        <v>45</v>
      </c>
      <c r="U1040" s="26" t="s">
        <v>46</v>
      </c>
      <c r="V1040" s="34">
        <v>0</v>
      </c>
      <c r="W1040" s="64"/>
      <c r="X1040" s="22">
        <v>11</v>
      </c>
      <c r="Y1040" s="152"/>
      <c r="Z1040" s="159" t="s">
        <v>2822</v>
      </c>
      <c r="AA1040" s="155">
        <f t="shared" si="540"/>
        <v>17</v>
      </c>
      <c r="AB1040" s="83">
        <f t="shared" si="560"/>
        <v>22</v>
      </c>
      <c r="AC1040" s="122" t="str">
        <f>VLOOKUP(Z1040,'module list'!A:B,2,0)</f>
        <v>DI</v>
      </c>
      <c r="AD1040" s="32"/>
      <c r="AF1040" s="33" t="s">
        <v>34</v>
      </c>
      <c r="AG1040" s="16" t="str">
        <f t="shared" si="552"/>
        <v>11.1.2</v>
      </c>
      <c r="AH1040" s="222" t="str">
        <f t="shared" si="551"/>
        <v>L PSL1023 hydr.unit HU1009</v>
      </c>
      <c r="AI1040" s="224"/>
      <c r="AJ1040" s="16" t="str">
        <f t="shared" si="547"/>
        <v>L</v>
      </c>
      <c r="AK1040" s="16" t="str">
        <f t="shared" si="553"/>
        <v>P23</v>
      </c>
      <c r="AL1040" s="16" t="str">
        <f t="shared" si="565"/>
        <v>YS</v>
      </c>
      <c r="AM1040" s="16" t="str">
        <f t="shared" si="554"/>
        <v>1023</v>
      </c>
      <c r="AN1040" s="16" t="str">
        <f t="shared" si="561"/>
        <v/>
      </c>
      <c r="AO1040" s="16" t="str">
        <f t="shared" si="555"/>
        <v/>
      </c>
      <c r="AP1040" s="16" t="str">
        <f t="shared" si="556"/>
        <v/>
      </c>
      <c r="AQ1040" s="226"/>
      <c r="AR1040" s="16" t="str">
        <f t="shared" si="557"/>
        <v>P23YS1023</v>
      </c>
      <c r="AS1040" s="16" t="str">
        <f t="shared" si="558"/>
        <v>ok</v>
      </c>
      <c r="AW1040" s="16" t="str">
        <f t="shared" ref="AW1040:AW1103" si="566">IFERROR(IF(FIND("A",Q1040,1),S1040,""),"")</f>
        <v/>
      </c>
      <c r="AX1040" s="16" t="str">
        <f t="shared" ref="AX1040:AX1103" si="567">IFERROR(IF(FIND("AI",Q1040,1),U1040,""),"")</f>
        <v/>
      </c>
      <c r="AY1040" s="16">
        <f t="shared" si="559"/>
        <v>0</v>
      </c>
    </row>
    <row r="1041" spans="1:51" ht="15" customHeight="1" x14ac:dyDescent="0.2">
      <c r="A1041" s="16" t="str">
        <f t="shared" si="543"/>
        <v>ID-S01AP1020-00187</v>
      </c>
      <c r="B1041" s="17">
        <v>187</v>
      </c>
      <c r="C1041" s="17"/>
      <c r="D1041" s="18" t="s">
        <v>2244</v>
      </c>
      <c r="E1041" s="19" t="s">
        <v>2245</v>
      </c>
      <c r="F1041" s="60" t="s">
        <v>27</v>
      </c>
      <c r="G1041" s="61" t="str">
        <f t="shared" si="544"/>
        <v/>
      </c>
      <c r="H1041" s="22" t="s">
        <v>1843</v>
      </c>
      <c r="I1041" s="22"/>
      <c r="J1041" s="22" t="s">
        <v>27</v>
      </c>
      <c r="K1041" s="22"/>
      <c r="L1041" s="22" t="s">
        <v>1845</v>
      </c>
      <c r="M1041" s="62"/>
      <c r="N1041" s="24"/>
      <c r="O1041" s="63" t="s">
        <v>2210</v>
      </c>
      <c r="P1041" s="63" t="s">
        <v>1853</v>
      </c>
      <c r="Q1041" s="25" t="s">
        <v>42</v>
      </c>
      <c r="R1041" s="26" t="s">
        <v>43</v>
      </c>
      <c r="S1041" s="26" t="s">
        <v>51</v>
      </c>
      <c r="T1041" s="26" t="s">
        <v>45</v>
      </c>
      <c r="U1041" s="26" t="s">
        <v>46</v>
      </c>
      <c r="V1041" s="34">
        <v>0</v>
      </c>
      <c r="W1041" s="64"/>
      <c r="X1041" s="22">
        <v>11</v>
      </c>
      <c r="Y1041" s="152"/>
      <c r="Z1041" s="159" t="s">
        <v>2822</v>
      </c>
      <c r="AA1041" s="155">
        <f t="shared" si="540"/>
        <v>18</v>
      </c>
      <c r="AB1041" s="83">
        <f t="shared" si="560"/>
        <v>22</v>
      </c>
      <c r="AC1041" s="122" t="str">
        <f>VLOOKUP(Z1041,'module list'!A:B,2,0)</f>
        <v>DI</v>
      </c>
      <c r="AD1041" s="32"/>
      <c r="AF1041" s="33" t="s">
        <v>34</v>
      </c>
      <c r="AG1041" s="16" t="str">
        <f t="shared" si="552"/>
        <v>11.1.2</v>
      </c>
      <c r="AH1041" s="222" t="str">
        <f t="shared" si="551"/>
        <v>L PSL1024 hydr.unit HU1009</v>
      </c>
      <c r="AI1041" s="224"/>
      <c r="AJ1041" s="16" t="str">
        <f t="shared" si="547"/>
        <v>L</v>
      </c>
      <c r="AK1041" s="16" t="str">
        <f t="shared" si="553"/>
        <v>P23</v>
      </c>
      <c r="AL1041" s="16" t="str">
        <f t="shared" si="565"/>
        <v>YS</v>
      </c>
      <c r="AM1041" s="16" t="str">
        <f t="shared" si="554"/>
        <v>1024</v>
      </c>
      <c r="AN1041" s="16" t="str">
        <f t="shared" si="561"/>
        <v/>
      </c>
      <c r="AO1041" s="16" t="str">
        <f t="shared" si="555"/>
        <v/>
      </c>
      <c r="AP1041" s="16" t="str">
        <f t="shared" si="556"/>
        <v/>
      </c>
      <c r="AQ1041" s="226"/>
      <c r="AR1041" s="16" t="str">
        <f t="shared" si="557"/>
        <v>P23YS1024</v>
      </c>
      <c r="AS1041" s="16" t="str">
        <f t="shared" si="558"/>
        <v>ok</v>
      </c>
      <c r="AW1041" s="16" t="str">
        <f t="shared" si="566"/>
        <v/>
      </c>
      <c r="AX1041" s="16" t="str">
        <f t="shared" si="567"/>
        <v/>
      </c>
      <c r="AY1041" s="16">
        <f t="shared" si="559"/>
        <v>0</v>
      </c>
    </row>
    <row r="1042" spans="1:51" ht="15" customHeight="1" x14ac:dyDescent="0.2">
      <c r="A1042" s="16" t="str">
        <f t="shared" si="543"/>
        <v>ID-S01AP1020-00188</v>
      </c>
      <c r="B1042" s="17">
        <v>188</v>
      </c>
      <c r="C1042" s="17"/>
      <c r="D1042" s="18" t="s">
        <v>2246</v>
      </c>
      <c r="E1042" s="19" t="s">
        <v>2247</v>
      </c>
      <c r="F1042" s="60" t="s">
        <v>27</v>
      </c>
      <c r="G1042" s="61" t="str">
        <f t="shared" si="544"/>
        <v/>
      </c>
      <c r="H1042" s="22" t="s">
        <v>1843</v>
      </c>
      <c r="I1042" s="22"/>
      <c r="J1042" s="22" t="s">
        <v>27</v>
      </c>
      <c r="K1042" s="22"/>
      <c r="L1042" s="22" t="s">
        <v>1845</v>
      </c>
      <c r="M1042" s="62"/>
      <c r="N1042" s="24"/>
      <c r="O1042" s="63" t="s">
        <v>2210</v>
      </c>
      <c r="P1042" s="63" t="s">
        <v>1853</v>
      </c>
      <c r="Q1042" s="25" t="s">
        <v>42</v>
      </c>
      <c r="R1042" s="26" t="s">
        <v>43</v>
      </c>
      <c r="S1042" s="26" t="s">
        <v>51</v>
      </c>
      <c r="T1042" s="26" t="s">
        <v>45</v>
      </c>
      <c r="U1042" s="26" t="s">
        <v>46</v>
      </c>
      <c r="V1042" s="34">
        <v>0</v>
      </c>
      <c r="W1042" s="64"/>
      <c r="X1042" s="22">
        <v>11</v>
      </c>
      <c r="Y1042" s="152"/>
      <c r="Z1042" s="159" t="s">
        <v>2822</v>
      </c>
      <c r="AA1042" s="155">
        <f t="shared" si="540"/>
        <v>19</v>
      </c>
      <c r="AB1042" s="83">
        <f t="shared" si="560"/>
        <v>22</v>
      </c>
      <c r="AC1042" s="122" t="str">
        <f>VLOOKUP(Z1042,'module list'!A:B,2,0)</f>
        <v>DI</v>
      </c>
      <c r="AD1042" s="32"/>
      <c r="AF1042" s="33" t="s">
        <v>34</v>
      </c>
      <c r="AG1042" s="16" t="str">
        <f t="shared" si="552"/>
        <v>11.1.2</v>
      </c>
      <c r="AH1042" s="222" t="str">
        <f t="shared" si="551"/>
        <v>L PSL1025 hydr.unit HU1009</v>
      </c>
      <c r="AI1042" s="224"/>
      <c r="AJ1042" s="16" t="str">
        <f t="shared" si="547"/>
        <v>L</v>
      </c>
      <c r="AK1042" s="16" t="str">
        <f t="shared" si="553"/>
        <v>P23</v>
      </c>
      <c r="AL1042" s="16" t="str">
        <f t="shared" si="565"/>
        <v>YS</v>
      </c>
      <c r="AM1042" s="16" t="str">
        <f t="shared" si="554"/>
        <v>1025</v>
      </c>
      <c r="AN1042" s="16" t="str">
        <f t="shared" si="561"/>
        <v/>
      </c>
      <c r="AO1042" s="16" t="str">
        <f t="shared" si="555"/>
        <v/>
      </c>
      <c r="AP1042" s="16" t="str">
        <f t="shared" si="556"/>
        <v/>
      </c>
      <c r="AQ1042" s="226"/>
      <c r="AR1042" s="16" t="str">
        <f t="shared" si="557"/>
        <v>P23YS1025</v>
      </c>
      <c r="AS1042" s="16" t="str">
        <f t="shared" si="558"/>
        <v>ok</v>
      </c>
      <c r="AW1042" s="16" t="str">
        <f t="shared" si="566"/>
        <v/>
      </c>
      <c r="AX1042" s="16" t="str">
        <f t="shared" si="567"/>
        <v/>
      </c>
      <c r="AY1042" s="16">
        <f t="shared" si="559"/>
        <v>0</v>
      </c>
    </row>
    <row r="1043" spans="1:51" ht="15" customHeight="1" x14ac:dyDescent="0.2">
      <c r="A1043" s="16" t="str">
        <f t="shared" si="543"/>
        <v>ID-S01AP1020-00189</v>
      </c>
      <c r="B1043" s="17">
        <v>189</v>
      </c>
      <c r="C1043" s="17"/>
      <c r="D1043" s="18" t="s">
        <v>2248</v>
      </c>
      <c r="E1043" s="19" t="s">
        <v>2249</v>
      </c>
      <c r="F1043" s="60" t="s">
        <v>27</v>
      </c>
      <c r="G1043" s="61" t="str">
        <f t="shared" si="544"/>
        <v/>
      </c>
      <c r="H1043" s="22" t="s">
        <v>1843</v>
      </c>
      <c r="I1043" s="22"/>
      <c r="J1043" s="22" t="s">
        <v>27</v>
      </c>
      <c r="K1043" s="22"/>
      <c r="L1043" s="22" t="s">
        <v>1845</v>
      </c>
      <c r="M1043" s="62"/>
      <c r="N1043" s="24"/>
      <c r="O1043" s="63" t="s">
        <v>2210</v>
      </c>
      <c r="P1043" s="63" t="s">
        <v>1853</v>
      </c>
      <c r="Q1043" s="25" t="s">
        <v>42</v>
      </c>
      <c r="R1043" s="26" t="s">
        <v>43</v>
      </c>
      <c r="S1043" s="26" t="s">
        <v>51</v>
      </c>
      <c r="T1043" s="26" t="s">
        <v>45</v>
      </c>
      <c r="U1043" s="26" t="s">
        <v>46</v>
      </c>
      <c r="V1043" s="34">
        <v>0</v>
      </c>
      <c r="W1043" s="64"/>
      <c r="X1043" s="22">
        <v>11</v>
      </c>
      <c r="Y1043" s="152"/>
      <c r="Z1043" s="159" t="s">
        <v>2822</v>
      </c>
      <c r="AA1043" s="155">
        <f t="shared" si="540"/>
        <v>20</v>
      </c>
      <c r="AB1043" s="83">
        <f>COUNTIF(Z:Z,Z1043)</f>
        <v>22</v>
      </c>
      <c r="AC1043" s="122" t="str">
        <f>VLOOKUP(Z1043,'module list'!A:B,2,0)</f>
        <v>DI</v>
      </c>
      <c r="AD1043" s="32"/>
      <c r="AF1043" s="33" t="s">
        <v>34</v>
      </c>
      <c r="AG1043" s="16" t="str">
        <f t="shared" si="552"/>
        <v>11.1.2</v>
      </c>
      <c r="AH1043" s="222" t="str">
        <f t="shared" si="551"/>
        <v>L PSL1026 hydr.unit HU1009</v>
      </c>
      <c r="AI1043" s="224"/>
      <c r="AJ1043" s="16" t="str">
        <f t="shared" si="547"/>
        <v>L</v>
      </c>
      <c r="AK1043" s="16" t="str">
        <f t="shared" si="553"/>
        <v>P23</v>
      </c>
      <c r="AL1043" s="16" t="str">
        <f t="shared" si="565"/>
        <v>YS</v>
      </c>
      <c r="AM1043" s="16" t="str">
        <f t="shared" si="554"/>
        <v>1026</v>
      </c>
      <c r="AN1043" s="16" t="str">
        <f t="shared" si="561"/>
        <v/>
      </c>
      <c r="AO1043" s="16" t="str">
        <f t="shared" si="555"/>
        <v/>
      </c>
      <c r="AP1043" s="16" t="str">
        <f t="shared" si="556"/>
        <v/>
      </c>
      <c r="AQ1043" s="226"/>
      <c r="AR1043" s="16" t="str">
        <f t="shared" si="557"/>
        <v>P23YS1026</v>
      </c>
      <c r="AS1043" s="16" t="str">
        <f t="shared" si="558"/>
        <v>ok</v>
      </c>
      <c r="AW1043" s="16" t="str">
        <f t="shared" si="566"/>
        <v/>
      </c>
      <c r="AX1043" s="16" t="str">
        <f t="shared" si="567"/>
        <v/>
      </c>
      <c r="AY1043" s="16">
        <f t="shared" si="559"/>
        <v>0</v>
      </c>
    </row>
    <row r="1044" spans="1:51" ht="15" customHeight="1" x14ac:dyDescent="0.2">
      <c r="A1044" s="16" t="str">
        <f t="shared" si="543"/>
        <v>ID-S01AP1020-00190</v>
      </c>
      <c r="B1044" s="17">
        <v>190</v>
      </c>
      <c r="C1044" s="17"/>
      <c r="D1044" s="18" t="s">
        <v>2250</v>
      </c>
      <c r="E1044" s="19" t="s">
        <v>2251</v>
      </c>
      <c r="F1044" s="60" t="s">
        <v>27</v>
      </c>
      <c r="G1044" s="61" t="str">
        <f t="shared" si="544"/>
        <v/>
      </c>
      <c r="H1044" s="22" t="s">
        <v>1843</v>
      </c>
      <c r="I1044" s="22"/>
      <c r="J1044" s="22" t="s">
        <v>27</v>
      </c>
      <c r="K1044" s="22"/>
      <c r="L1044" s="22" t="s">
        <v>1845</v>
      </c>
      <c r="M1044" s="62"/>
      <c r="N1044" s="24"/>
      <c r="O1044" s="63" t="s">
        <v>2210</v>
      </c>
      <c r="P1044" s="63" t="s">
        <v>1853</v>
      </c>
      <c r="Q1044" s="25" t="s">
        <v>42</v>
      </c>
      <c r="R1044" s="26" t="s">
        <v>43</v>
      </c>
      <c r="S1044" s="26" t="s">
        <v>51</v>
      </c>
      <c r="T1044" s="26" t="s">
        <v>45</v>
      </c>
      <c r="U1044" s="26" t="s">
        <v>46</v>
      </c>
      <c r="V1044" s="34">
        <v>0</v>
      </c>
      <c r="W1044" s="64"/>
      <c r="X1044" s="22">
        <v>11</v>
      </c>
      <c r="Y1044" s="152"/>
      <c r="Z1044" s="159" t="s">
        <v>2822</v>
      </c>
      <c r="AA1044" s="155">
        <f t="shared" si="540"/>
        <v>21</v>
      </c>
      <c r="AB1044" s="83">
        <f t="shared" si="560"/>
        <v>22</v>
      </c>
      <c r="AC1044" s="122" t="str">
        <f>VLOOKUP(Z1044,'module list'!A:B,2,0)</f>
        <v>DI</v>
      </c>
      <c r="AD1044" s="32"/>
      <c r="AF1044" s="33" t="s">
        <v>34</v>
      </c>
      <c r="AG1044" s="16" t="str">
        <f t="shared" si="552"/>
        <v>11.1.2</v>
      </c>
      <c r="AH1044" s="222" t="str">
        <f t="shared" si="551"/>
        <v>L PSL1027 hydr.unit HU1009</v>
      </c>
      <c r="AI1044" s="224"/>
      <c r="AJ1044" s="16" t="str">
        <f t="shared" si="547"/>
        <v>L</v>
      </c>
      <c r="AK1044" s="16" t="str">
        <f t="shared" si="553"/>
        <v>P23</v>
      </c>
      <c r="AL1044" s="16" t="str">
        <f t="shared" si="565"/>
        <v>YS</v>
      </c>
      <c r="AM1044" s="16" t="str">
        <f t="shared" si="554"/>
        <v>1027</v>
      </c>
      <c r="AN1044" s="16" t="str">
        <f t="shared" si="561"/>
        <v/>
      </c>
      <c r="AO1044" s="16" t="str">
        <f t="shared" si="555"/>
        <v/>
      </c>
      <c r="AP1044" s="16" t="str">
        <f t="shared" si="556"/>
        <v/>
      </c>
      <c r="AQ1044" s="226"/>
      <c r="AR1044" s="16" t="str">
        <f t="shared" si="557"/>
        <v>P23YS1027</v>
      </c>
      <c r="AS1044" s="16" t="str">
        <f t="shared" si="558"/>
        <v>ok</v>
      </c>
      <c r="AW1044" s="16" t="str">
        <f t="shared" si="566"/>
        <v/>
      </c>
      <c r="AX1044" s="16" t="str">
        <f t="shared" si="567"/>
        <v/>
      </c>
      <c r="AY1044" s="16">
        <f t="shared" si="559"/>
        <v>0</v>
      </c>
    </row>
    <row r="1045" spans="1:51" ht="15" customHeight="1" x14ac:dyDescent="0.2">
      <c r="A1045" s="16" t="str">
        <f t="shared" si="543"/>
        <v>ID-S01AP1020-00191</v>
      </c>
      <c r="B1045" s="17">
        <v>191</v>
      </c>
      <c r="C1045" s="17"/>
      <c r="D1045" s="18" t="s">
        <v>2252</v>
      </c>
      <c r="E1045" s="19" t="s">
        <v>2253</v>
      </c>
      <c r="F1045" s="60" t="s">
        <v>27</v>
      </c>
      <c r="G1045" s="61" t="str">
        <f t="shared" si="544"/>
        <v/>
      </c>
      <c r="H1045" s="22" t="s">
        <v>1843</v>
      </c>
      <c r="I1045" s="22"/>
      <c r="J1045" s="22" t="s">
        <v>27</v>
      </c>
      <c r="K1045" s="22"/>
      <c r="L1045" s="22" t="s">
        <v>1845</v>
      </c>
      <c r="M1045" s="62"/>
      <c r="N1045" s="24"/>
      <c r="O1045" s="63" t="s">
        <v>2131</v>
      </c>
      <c r="P1045" s="63" t="s">
        <v>2254</v>
      </c>
      <c r="Q1045" s="25" t="s">
        <v>32</v>
      </c>
      <c r="R1045" s="26" t="s">
        <v>33</v>
      </c>
      <c r="S1045" s="26" t="s">
        <v>296</v>
      </c>
      <c r="T1045" s="26" t="s">
        <v>170</v>
      </c>
      <c r="U1045" s="26" t="s">
        <v>296</v>
      </c>
      <c r="V1045" s="34" t="s">
        <v>296</v>
      </c>
      <c r="W1045" s="64"/>
      <c r="X1045" s="22">
        <v>11</v>
      </c>
      <c r="Y1045" s="152"/>
      <c r="Z1045" s="139" t="s">
        <v>2833</v>
      </c>
      <c r="AA1045" s="155">
        <f t="shared" si="540"/>
        <v>4</v>
      </c>
      <c r="AB1045" s="83">
        <f t="shared" si="560"/>
        <v>14</v>
      </c>
      <c r="AC1045" s="122" t="str">
        <f>VLOOKUP(Z1045,'module list'!A:B,2,0)</f>
        <v>AI</v>
      </c>
      <c r="AD1045" s="32"/>
      <c r="AF1045" s="33" t="s">
        <v>34</v>
      </c>
      <c r="AG1045" s="16" t="str">
        <f t="shared" si="552"/>
        <v>11.1.4</v>
      </c>
      <c r="AH1045" s="222" t="str">
        <f t="shared" si="551"/>
        <v>PIT1030 hydr.unit HU1009</v>
      </c>
      <c r="AI1045" s="224"/>
      <c r="AJ1045" s="16" t="str">
        <f t="shared" si="547"/>
        <v>PIT1030</v>
      </c>
      <c r="AK1045" s="16" t="str">
        <f t="shared" si="553"/>
        <v>P23</v>
      </c>
      <c r="AL1045" s="16" t="str">
        <f t="shared" ref="AL1045:AL1046" si="568">MID(D1045,4,3)</f>
        <v>PIT</v>
      </c>
      <c r="AM1045" s="16" t="str">
        <f t="shared" si="554"/>
        <v>1030</v>
      </c>
      <c r="AN1045" s="16" t="str">
        <f t="shared" ref="AN1045:AN1046" si="569">MID(D1045,12,1)</f>
        <v/>
      </c>
      <c r="AO1045" s="16" t="str">
        <f t="shared" si="555"/>
        <v/>
      </c>
      <c r="AP1045" s="16" t="str">
        <f t="shared" si="556"/>
        <v/>
      </c>
      <c r="AQ1045" s="226"/>
      <c r="AR1045" s="16" t="str">
        <f t="shared" si="557"/>
        <v>P23PIT1030</v>
      </c>
      <c r="AS1045" s="16" t="str">
        <f t="shared" si="558"/>
        <v>ok</v>
      </c>
      <c r="AW1045" s="16" t="str">
        <f t="shared" si="566"/>
        <v>xxx</v>
      </c>
      <c r="AX1045" s="16" t="str">
        <f t="shared" si="567"/>
        <v>xxx</v>
      </c>
      <c r="AY1045" s="16" t="str">
        <f t="shared" si="559"/>
        <v>xxx</v>
      </c>
    </row>
    <row r="1046" spans="1:51" ht="15" customHeight="1" x14ac:dyDescent="0.2">
      <c r="A1046" s="16" t="str">
        <f t="shared" si="543"/>
        <v>ID-S01AP1020-00192</v>
      </c>
      <c r="B1046" s="17">
        <v>192</v>
      </c>
      <c r="C1046" s="17"/>
      <c r="D1046" s="18" t="s">
        <v>2255</v>
      </c>
      <c r="E1046" s="19" t="s">
        <v>2256</v>
      </c>
      <c r="F1046" s="60" t="s">
        <v>27</v>
      </c>
      <c r="G1046" s="61" t="str">
        <f t="shared" si="544"/>
        <v/>
      </c>
      <c r="H1046" s="22" t="s">
        <v>1843</v>
      </c>
      <c r="I1046" s="22"/>
      <c r="J1046" s="22" t="s">
        <v>27</v>
      </c>
      <c r="K1046" s="22"/>
      <c r="L1046" s="22" t="s">
        <v>1845</v>
      </c>
      <c r="M1046" s="62"/>
      <c r="N1046" s="24"/>
      <c r="O1046" s="63" t="s">
        <v>2131</v>
      </c>
      <c r="P1046" s="63" t="s">
        <v>2257</v>
      </c>
      <c r="Q1046" s="25" t="s">
        <v>32</v>
      </c>
      <c r="R1046" s="26" t="s">
        <v>33</v>
      </c>
      <c r="S1046" s="26" t="s">
        <v>296</v>
      </c>
      <c r="T1046" s="26" t="s">
        <v>170</v>
      </c>
      <c r="U1046" s="26" t="s">
        <v>296</v>
      </c>
      <c r="V1046" s="34" t="s">
        <v>296</v>
      </c>
      <c r="W1046" s="64"/>
      <c r="X1046" s="22">
        <v>11</v>
      </c>
      <c r="Y1046" s="152"/>
      <c r="Z1046" s="139" t="s">
        <v>2833</v>
      </c>
      <c r="AA1046" s="155">
        <f t="shared" ref="AA1046:AA1109" si="570">COUNTIF(Z192:Z1046,Z1046)</f>
        <v>5</v>
      </c>
      <c r="AB1046" s="83">
        <f t="shared" si="560"/>
        <v>14</v>
      </c>
      <c r="AC1046" s="122" t="str">
        <f>VLOOKUP(Z1046,'module list'!A:B,2,0)</f>
        <v>AI</v>
      </c>
      <c r="AD1046" s="32"/>
      <c r="AF1046" s="33" t="s">
        <v>34</v>
      </c>
      <c r="AG1046" s="16" t="str">
        <f t="shared" si="552"/>
        <v>11.1.4</v>
      </c>
      <c r="AH1046" s="222" t="str">
        <f t="shared" si="551"/>
        <v>TIT1021 hydr.unit HU1009</v>
      </c>
      <c r="AI1046" s="224"/>
      <c r="AJ1046" s="16" t="str">
        <f t="shared" si="547"/>
        <v>TIT1021</v>
      </c>
      <c r="AK1046" s="16" t="str">
        <f t="shared" si="553"/>
        <v>P23</v>
      </c>
      <c r="AL1046" s="16" t="str">
        <f t="shared" si="568"/>
        <v>TIT</v>
      </c>
      <c r="AM1046" s="16" t="str">
        <f t="shared" si="554"/>
        <v>1021</v>
      </c>
      <c r="AN1046" s="16" t="str">
        <f t="shared" si="569"/>
        <v/>
      </c>
      <c r="AO1046" s="16" t="str">
        <f t="shared" si="555"/>
        <v/>
      </c>
      <c r="AP1046" s="16" t="str">
        <f t="shared" si="556"/>
        <v/>
      </c>
      <c r="AQ1046" s="226"/>
      <c r="AR1046" s="16" t="str">
        <f t="shared" si="557"/>
        <v>P23TIT1021</v>
      </c>
      <c r="AS1046" s="16" t="str">
        <f t="shared" si="558"/>
        <v>ok</v>
      </c>
      <c r="AW1046" s="16" t="str">
        <f t="shared" si="566"/>
        <v>xxx</v>
      </c>
      <c r="AX1046" s="16" t="str">
        <f t="shared" si="567"/>
        <v>xxx</v>
      </c>
      <c r="AY1046" s="16" t="str">
        <f t="shared" si="559"/>
        <v>xxx</v>
      </c>
    </row>
    <row r="1047" spans="1:51" ht="15" customHeight="1" x14ac:dyDescent="0.2">
      <c r="A1047" s="16" t="str">
        <f t="shared" si="543"/>
        <v>ID-S01AP1020-00193</v>
      </c>
      <c r="B1047" s="17">
        <v>193</v>
      </c>
      <c r="C1047" s="17"/>
      <c r="D1047" s="18" t="s">
        <v>2258</v>
      </c>
      <c r="E1047" s="19" t="s">
        <v>2259</v>
      </c>
      <c r="F1047" s="60" t="s">
        <v>27</v>
      </c>
      <c r="G1047" s="61" t="str">
        <f t="shared" si="544"/>
        <v/>
      </c>
      <c r="H1047" s="22" t="s">
        <v>1843</v>
      </c>
      <c r="I1047" s="22"/>
      <c r="J1047" s="22" t="s">
        <v>27</v>
      </c>
      <c r="K1047" s="22"/>
      <c r="L1047" s="22" t="s">
        <v>1845</v>
      </c>
      <c r="M1047" s="62"/>
      <c r="N1047" s="24"/>
      <c r="O1047" s="63" t="s">
        <v>2210</v>
      </c>
      <c r="P1047" s="63" t="s">
        <v>1853</v>
      </c>
      <c r="Q1047" s="25" t="s">
        <v>42</v>
      </c>
      <c r="R1047" s="26" t="s">
        <v>43</v>
      </c>
      <c r="S1047" s="26" t="s">
        <v>51</v>
      </c>
      <c r="T1047" s="26" t="s">
        <v>45</v>
      </c>
      <c r="U1047" s="26" t="s">
        <v>46</v>
      </c>
      <c r="V1047" s="34">
        <v>0</v>
      </c>
      <c r="W1047" s="64"/>
      <c r="X1047" s="22">
        <v>11</v>
      </c>
      <c r="Y1047" s="152"/>
      <c r="Z1047" s="159" t="s">
        <v>2822</v>
      </c>
      <c r="AA1047" s="155">
        <f t="shared" si="570"/>
        <v>22</v>
      </c>
      <c r="AB1047" s="83">
        <f t="shared" si="560"/>
        <v>22</v>
      </c>
      <c r="AC1047" s="122" t="str">
        <f>VLOOKUP(Z1047,'module list'!A:B,2,0)</f>
        <v>DI</v>
      </c>
      <c r="AD1047" s="32"/>
      <c r="AF1047" s="33" t="s">
        <v>34</v>
      </c>
      <c r="AG1047" s="16" t="str">
        <f t="shared" si="552"/>
        <v>11.1.2</v>
      </c>
      <c r="AH1047" s="222" t="str">
        <f t="shared" si="551"/>
        <v>H TSH1022 hydr.unit HU1009</v>
      </c>
      <c r="AI1047" s="224"/>
      <c r="AJ1047" s="16" t="str">
        <f t="shared" si="547"/>
        <v>H</v>
      </c>
      <c r="AK1047" s="16" t="str">
        <f t="shared" si="553"/>
        <v>P23</v>
      </c>
      <c r="AL1047" s="16" t="str">
        <f t="shared" ref="AL1047:AL1052" si="571">MID(D1047,4,2)</f>
        <v>YS</v>
      </c>
      <c r="AM1047" s="16" t="str">
        <f t="shared" si="554"/>
        <v>1022</v>
      </c>
      <c r="AN1047" s="16" t="str">
        <f t="shared" si="561"/>
        <v/>
      </c>
      <c r="AO1047" s="16" t="str">
        <f t="shared" si="555"/>
        <v/>
      </c>
      <c r="AP1047" s="16" t="str">
        <f t="shared" si="556"/>
        <v/>
      </c>
      <c r="AQ1047" s="226"/>
      <c r="AR1047" s="16" t="str">
        <f t="shared" si="557"/>
        <v>P23YS1022</v>
      </c>
      <c r="AS1047" s="16" t="str">
        <f t="shared" si="558"/>
        <v>ok</v>
      </c>
      <c r="AW1047" s="16" t="str">
        <f t="shared" si="566"/>
        <v/>
      </c>
      <c r="AX1047" s="16" t="str">
        <f t="shared" si="567"/>
        <v/>
      </c>
      <c r="AY1047" s="16">
        <f t="shared" si="559"/>
        <v>0</v>
      </c>
    </row>
    <row r="1048" spans="1:51" ht="15" customHeight="1" x14ac:dyDescent="0.2">
      <c r="A1048" s="16" t="str">
        <f t="shared" ref="A1048:A1074" si="572">"ID-"&amp;L1048&amp;"-"&amp;TEXT(B1048,"00000")</f>
        <v>ID-S01AP1020-00194</v>
      </c>
      <c r="B1048" s="17">
        <v>194</v>
      </c>
      <c r="C1048" s="17"/>
      <c r="D1048" s="18" t="s">
        <v>2260</v>
      </c>
      <c r="E1048" s="19" t="s">
        <v>2261</v>
      </c>
      <c r="F1048" s="60" t="s">
        <v>27</v>
      </c>
      <c r="G1048" s="61" t="str">
        <f t="shared" ref="G1048:G1074" si="573">IF(ISERROR(D1048),"",IF(AND(D1048&lt;&gt;"",COUNTIF($D:$D,$D1048)&gt;1),1,""))</f>
        <v/>
      </c>
      <c r="H1048" s="22" t="s">
        <v>1843</v>
      </c>
      <c r="I1048" s="22"/>
      <c r="J1048" s="22" t="s">
        <v>27</v>
      </c>
      <c r="K1048" s="22"/>
      <c r="L1048" s="22" t="s">
        <v>1845</v>
      </c>
      <c r="M1048" s="62"/>
      <c r="N1048" s="24"/>
      <c r="O1048" s="63" t="s">
        <v>2131</v>
      </c>
      <c r="P1048" s="63" t="s">
        <v>2164</v>
      </c>
      <c r="Q1048" s="25" t="s">
        <v>32</v>
      </c>
      <c r="R1048" s="26" t="s">
        <v>33</v>
      </c>
      <c r="S1048" s="26" t="s">
        <v>296</v>
      </c>
      <c r="T1048" s="26" t="s">
        <v>170</v>
      </c>
      <c r="U1048" s="26" t="s">
        <v>296</v>
      </c>
      <c r="V1048" s="34" t="s">
        <v>296</v>
      </c>
      <c r="W1048" s="64"/>
      <c r="X1048" s="22">
        <v>11</v>
      </c>
      <c r="Y1048" s="152"/>
      <c r="Z1048" s="139" t="s">
        <v>2833</v>
      </c>
      <c r="AA1048" s="155">
        <f t="shared" si="570"/>
        <v>6</v>
      </c>
      <c r="AB1048" s="83">
        <f t="shared" si="560"/>
        <v>14</v>
      </c>
      <c r="AC1048" s="122" t="str">
        <f>VLOOKUP(Z1048,'module list'!A:B,2,0)</f>
        <v>AI</v>
      </c>
      <c r="AD1048" s="32"/>
      <c r="AF1048" s="33" t="s">
        <v>34</v>
      </c>
      <c r="AG1048" s="16" t="str">
        <f t="shared" si="552"/>
        <v>11.1.4</v>
      </c>
      <c r="AH1048" s="222" t="str">
        <f t="shared" si="551"/>
        <v>ZT1021 hydr.unit HU1009</v>
      </c>
      <c r="AI1048" s="224"/>
      <c r="AJ1048" s="16" t="str">
        <f t="shared" si="547"/>
        <v>ZT1021</v>
      </c>
      <c r="AK1048" s="16" t="str">
        <f t="shared" si="553"/>
        <v>P23</v>
      </c>
      <c r="AL1048" s="16" t="str">
        <f t="shared" si="571"/>
        <v>ZI</v>
      </c>
      <c r="AM1048" s="16" t="str">
        <f t="shared" si="554"/>
        <v>1021</v>
      </c>
      <c r="AN1048" s="16" t="str">
        <f t="shared" si="561"/>
        <v/>
      </c>
      <c r="AO1048" s="16" t="str">
        <f t="shared" si="555"/>
        <v/>
      </c>
      <c r="AP1048" s="16" t="str">
        <f t="shared" si="556"/>
        <v/>
      </c>
      <c r="AQ1048" s="226"/>
      <c r="AR1048" s="16" t="str">
        <f t="shared" si="557"/>
        <v>P23ZI1021</v>
      </c>
      <c r="AS1048" s="16" t="str">
        <f t="shared" si="558"/>
        <v>ok</v>
      </c>
      <c r="AW1048" s="16" t="str">
        <f t="shared" si="566"/>
        <v>xxx</v>
      </c>
      <c r="AX1048" s="16" t="str">
        <f t="shared" si="567"/>
        <v>xxx</v>
      </c>
      <c r="AY1048" s="16" t="str">
        <f t="shared" si="559"/>
        <v>xxx</v>
      </c>
    </row>
    <row r="1049" spans="1:51" ht="15" customHeight="1" x14ac:dyDescent="0.2">
      <c r="A1049" s="16" t="str">
        <f t="shared" si="572"/>
        <v>ID-S01AP1020-00195</v>
      </c>
      <c r="B1049" s="17">
        <v>195</v>
      </c>
      <c r="C1049" s="17"/>
      <c r="D1049" s="18" t="s">
        <v>2262</v>
      </c>
      <c r="E1049" s="19" t="s">
        <v>2263</v>
      </c>
      <c r="F1049" s="60" t="s">
        <v>27</v>
      </c>
      <c r="G1049" s="61" t="str">
        <f t="shared" si="573"/>
        <v/>
      </c>
      <c r="H1049" s="22" t="s">
        <v>1843</v>
      </c>
      <c r="I1049" s="22"/>
      <c r="J1049" s="22" t="s">
        <v>27</v>
      </c>
      <c r="K1049" s="22"/>
      <c r="L1049" s="22" t="s">
        <v>1845</v>
      </c>
      <c r="M1049" s="62"/>
      <c r="N1049" s="24"/>
      <c r="O1049" s="63" t="s">
        <v>2131</v>
      </c>
      <c r="P1049" s="63" t="s">
        <v>2164</v>
      </c>
      <c r="Q1049" s="25" t="s">
        <v>32</v>
      </c>
      <c r="R1049" s="26" t="s">
        <v>33</v>
      </c>
      <c r="S1049" s="26" t="s">
        <v>296</v>
      </c>
      <c r="T1049" s="26" t="s">
        <v>170</v>
      </c>
      <c r="U1049" s="26" t="s">
        <v>296</v>
      </c>
      <c r="V1049" s="34" t="s">
        <v>296</v>
      </c>
      <c r="W1049" s="64"/>
      <c r="X1049" s="22">
        <v>11</v>
      </c>
      <c r="Y1049" s="152"/>
      <c r="Z1049" s="139" t="s">
        <v>2833</v>
      </c>
      <c r="AA1049" s="155">
        <f t="shared" si="570"/>
        <v>7</v>
      </c>
      <c r="AB1049" s="83">
        <f t="shared" si="560"/>
        <v>14</v>
      </c>
      <c r="AC1049" s="122" t="str">
        <f>VLOOKUP(Z1049,'module list'!A:B,2,0)</f>
        <v>AI</v>
      </c>
      <c r="AD1049" s="32"/>
      <c r="AF1049" s="33" t="s">
        <v>34</v>
      </c>
      <c r="AG1049" s="16" t="str">
        <f t="shared" si="552"/>
        <v>11.1.4</v>
      </c>
      <c r="AH1049" s="222" t="str">
        <f t="shared" si="551"/>
        <v>ZT1022 hydr.unit HU1009</v>
      </c>
      <c r="AI1049" s="224"/>
      <c r="AJ1049" s="16" t="str">
        <f t="shared" si="547"/>
        <v>ZT1022</v>
      </c>
      <c r="AK1049" s="16" t="str">
        <f t="shared" si="553"/>
        <v>P23</v>
      </c>
      <c r="AL1049" s="16" t="str">
        <f t="shared" si="571"/>
        <v>ZI</v>
      </c>
      <c r="AM1049" s="16" t="str">
        <f t="shared" si="554"/>
        <v>1022</v>
      </c>
      <c r="AN1049" s="16" t="str">
        <f t="shared" si="561"/>
        <v/>
      </c>
      <c r="AO1049" s="16" t="str">
        <f t="shared" si="555"/>
        <v/>
      </c>
      <c r="AP1049" s="16" t="str">
        <f t="shared" si="556"/>
        <v/>
      </c>
      <c r="AQ1049" s="226"/>
      <c r="AR1049" s="16" t="str">
        <f t="shared" si="557"/>
        <v>P23ZI1022</v>
      </c>
      <c r="AS1049" s="16" t="str">
        <f t="shared" si="558"/>
        <v>ok</v>
      </c>
      <c r="AW1049" s="16" t="str">
        <f t="shared" si="566"/>
        <v>xxx</v>
      </c>
      <c r="AX1049" s="16" t="str">
        <f t="shared" si="567"/>
        <v>xxx</v>
      </c>
      <c r="AY1049" s="16" t="str">
        <f t="shared" si="559"/>
        <v>xxx</v>
      </c>
    </row>
    <row r="1050" spans="1:51" ht="15" customHeight="1" x14ac:dyDescent="0.2">
      <c r="A1050" s="16" t="str">
        <f t="shared" si="572"/>
        <v>ID-S01AP1020-00196</v>
      </c>
      <c r="B1050" s="17">
        <v>196</v>
      </c>
      <c r="C1050" s="17"/>
      <c r="D1050" s="18" t="s">
        <v>2264</v>
      </c>
      <c r="E1050" s="19" t="s">
        <v>2265</v>
      </c>
      <c r="F1050" s="60" t="s">
        <v>27</v>
      </c>
      <c r="G1050" s="61" t="str">
        <f t="shared" si="573"/>
        <v/>
      </c>
      <c r="H1050" s="22" t="s">
        <v>1843</v>
      </c>
      <c r="I1050" s="22"/>
      <c r="J1050" s="22" t="s">
        <v>27</v>
      </c>
      <c r="K1050" s="22"/>
      <c r="L1050" s="22" t="s">
        <v>1845</v>
      </c>
      <c r="M1050" s="62"/>
      <c r="N1050" s="24"/>
      <c r="O1050" s="63" t="s">
        <v>2131</v>
      </c>
      <c r="P1050" s="63" t="s">
        <v>2164</v>
      </c>
      <c r="Q1050" s="25" t="s">
        <v>32</v>
      </c>
      <c r="R1050" s="26" t="s">
        <v>33</v>
      </c>
      <c r="S1050" s="26" t="s">
        <v>296</v>
      </c>
      <c r="T1050" s="26" t="s">
        <v>170</v>
      </c>
      <c r="U1050" s="26" t="s">
        <v>296</v>
      </c>
      <c r="V1050" s="34" t="s">
        <v>296</v>
      </c>
      <c r="W1050" s="64"/>
      <c r="X1050" s="22">
        <v>11</v>
      </c>
      <c r="Y1050" s="152"/>
      <c r="Z1050" s="139" t="s">
        <v>2833</v>
      </c>
      <c r="AA1050" s="155">
        <f t="shared" si="570"/>
        <v>8</v>
      </c>
      <c r="AB1050" s="83">
        <f t="shared" si="560"/>
        <v>14</v>
      </c>
      <c r="AC1050" s="122" t="str">
        <f>VLOOKUP(Z1050,'module list'!A:B,2,0)</f>
        <v>AI</v>
      </c>
      <c r="AD1050" s="32"/>
      <c r="AF1050" s="33" t="s">
        <v>34</v>
      </c>
      <c r="AG1050" s="16" t="str">
        <f t="shared" si="552"/>
        <v>11.1.4</v>
      </c>
      <c r="AH1050" s="222" t="str">
        <f t="shared" si="551"/>
        <v>ZT1023 hydr.unit HU1009</v>
      </c>
      <c r="AI1050" s="224"/>
      <c r="AJ1050" s="16" t="str">
        <f t="shared" si="547"/>
        <v>ZT1023</v>
      </c>
      <c r="AK1050" s="16" t="str">
        <f t="shared" si="553"/>
        <v>P23</v>
      </c>
      <c r="AL1050" s="16" t="str">
        <f t="shared" si="571"/>
        <v>ZI</v>
      </c>
      <c r="AM1050" s="16" t="str">
        <f t="shared" si="554"/>
        <v>1023</v>
      </c>
      <c r="AN1050" s="16" t="str">
        <f t="shared" si="561"/>
        <v/>
      </c>
      <c r="AO1050" s="16" t="str">
        <f t="shared" si="555"/>
        <v/>
      </c>
      <c r="AP1050" s="16" t="str">
        <f t="shared" si="556"/>
        <v/>
      </c>
      <c r="AQ1050" s="226"/>
      <c r="AR1050" s="16" t="str">
        <f t="shared" si="557"/>
        <v>P23ZI1023</v>
      </c>
      <c r="AS1050" s="16" t="str">
        <f t="shared" si="558"/>
        <v>ok</v>
      </c>
      <c r="AW1050" s="16" t="str">
        <f t="shared" si="566"/>
        <v>xxx</v>
      </c>
      <c r="AX1050" s="16" t="str">
        <f t="shared" si="567"/>
        <v>xxx</v>
      </c>
      <c r="AY1050" s="16" t="str">
        <f t="shared" si="559"/>
        <v>xxx</v>
      </c>
    </row>
    <row r="1051" spans="1:51" ht="15" customHeight="1" x14ac:dyDescent="0.2">
      <c r="A1051" s="16" t="str">
        <f t="shared" si="572"/>
        <v>ID-S01AP1020-00197</v>
      </c>
      <c r="B1051" s="17">
        <v>197</v>
      </c>
      <c r="C1051" s="17"/>
      <c r="D1051" s="18" t="s">
        <v>2266</v>
      </c>
      <c r="E1051" s="19" t="s">
        <v>2267</v>
      </c>
      <c r="F1051" s="60" t="s">
        <v>27</v>
      </c>
      <c r="G1051" s="61" t="str">
        <f t="shared" si="573"/>
        <v/>
      </c>
      <c r="H1051" s="22" t="s">
        <v>1843</v>
      </c>
      <c r="I1051" s="22"/>
      <c r="J1051" s="22" t="s">
        <v>27</v>
      </c>
      <c r="K1051" s="22"/>
      <c r="L1051" s="22" t="s">
        <v>1845</v>
      </c>
      <c r="M1051" s="62"/>
      <c r="N1051" s="24"/>
      <c r="O1051" s="63" t="s">
        <v>2131</v>
      </c>
      <c r="P1051" s="63" t="s">
        <v>2164</v>
      </c>
      <c r="Q1051" s="25" t="s">
        <v>32</v>
      </c>
      <c r="R1051" s="26" t="s">
        <v>33</v>
      </c>
      <c r="S1051" s="26" t="s">
        <v>296</v>
      </c>
      <c r="T1051" s="26" t="s">
        <v>170</v>
      </c>
      <c r="U1051" s="26" t="s">
        <v>296</v>
      </c>
      <c r="V1051" s="34" t="s">
        <v>296</v>
      </c>
      <c r="W1051" s="64"/>
      <c r="X1051" s="22">
        <v>11</v>
      </c>
      <c r="Y1051" s="152"/>
      <c r="Z1051" s="139" t="s">
        <v>2833</v>
      </c>
      <c r="AA1051" s="155">
        <f t="shared" si="570"/>
        <v>9</v>
      </c>
      <c r="AB1051" s="83">
        <f t="shared" si="560"/>
        <v>14</v>
      </c>
      <c r="AC1051" s="122" t="str">
        <f>VLOOKUP(Z1051,'module list'!A:B,2,0)</f>
        <v>AI</v>
      </c>
      <c r="AD1051" s="32"/>
      <c r="AF1051" s="33" t="s">
        <v>34</v>
      </c>
      <c r="AG1051" s="16" t="str">
        <f t="shared" si="552"/>
        <v>11.1.4</v>
      </c>
      <c r="AH1051" s="222" t="str">
        <f t="shared" si="551"/>
        <v>ZT1024 hydr.unit HU1009</v>
      </c>
      <c r="AI1051" s="224"/>
      <c r="AJ1051" s="16" t="str">
        <f t="shared" si="547"/>
        <v>ZT1024</v>
      </c>
      <c r="AK1051" s="16" t="str">
        <f t="shared" si="553"/>
        <v>P23</v>
      </c>
      <c r="AL1051" s="16" t="str">
        <f t="shared" si="571"/>
        <v>ZI</v>
      </c>
      <c r="AM1051" s="16" t="str">
        <f t="shared" si="554"/>
        <v>1024</v>
      </c>
      <c r="AN1051" s="16" t="str">
        <f t="shared" si="561"/>
        <v/>
      </c>
      <c r="AO1051" s="16" t="str">
        <f t="shared" si="555"/>
        <v/>
      </c>
      <c r="AP1051" s="16" t="str">
        <f t="shared" si="556"/>
        <v/>
      </c>
      <c r="AQ1051" s="226"/>
      <c r="AR1051" s="16" t="str">
        <f t="shared" si="557"/>
        <v>P23ZI1024</v>
      </c>
      <c r="AS1051" s="16" t="str">
        <f t="shared" si="558"/>
        <v>ok</v>
      </c>
      <c r="AW1051" s="16" t="str">
        <f t="shared" si="566"/>
        <v>xxx</v>
      </c>
      <c r="AX1051" s="16" t="str">
        <f t="shared" si="567"/>
        <v>xxx</v>
      </c>
      <c r="AY1051" s="16" t="str">
        <f t="shared" si="559"/>
        <v>xxx</v>
      </c>
    </row>
    <row r="1052" spans="1:51" ht="15" customHeight="1" x14ac:dyDescent="0.2">
      <c r="A1052" s="16" t="str">
        <f t="shared" si="572"/>
        <v>ID-S01AP1020-00198</v>
      </c>
      <c r="B1052" s="17">
        <v>198</v>
      </c>
      <c r="C1052" s="17"/>
      <c r="D1052" s="18" t="s">
        <v>2268</v>
      </c>
      <c r="E1052" s="19" t="s">
        <v>2269</v>
      </c>
      <c r="F1052" s="60" t="s">
        <v>27</v>
      </c>
      <c r="G1052" s="61" t="str">
        <f t="shared" si="573"/>
        <v/>
      </c>
      <c r="H1052" s="22" t="s">
        <v>1843</v>
      </c>
      <c r="I1052" s="22"/>
      <c r="J1052" s="22" t="s">
        <v>27</v>
      </c>
      <c r="K1052" s="22"/>
      <c r="L1052" s="22" t="s">
        <v>1845</v>
      </c>
      <c r="M1052" s="62"/>
      <c r="N1052" s="24"/>
      <c r="O1052" s="63" t="s">
        <v>2131</v>
      </c>
      <c r="P1052" s="63" t="s">
        <v>2164</v>
      </c>
      <c r="Q1052" s="25" t="s">
        <v>32</v>
      </c>
      <c r="R1052" s="26" t="s">
        <v>33</v>
      </c>
      <c r="S1052" s="26" t="s">
        <v>296</v>
      </c>
      <c r="T1052" s="26" t="s">
        <v>170</v>
      </c>
      <c r="U1052" s="26" t="s">
        <v>296</v>
      </c>
      <c r="V1052" s="34" t="s">
        <v>296</v>
      </c>
      <c r="W1052" s="64"/>
      <c r="X1052" s="22">
        <v>11</v>
      </c>
      <c r="Y1052" s="152"/>
      <c r="Z1052" s="139" t="s">
        <v>2833</v>
      </c>
      <c r="AA1052" s="155">
        <f t="shared" si="570"/>
        <v>10</v>
      </c>
      <c r="AB1052" s="83">
        <f t="shared" si="560"/>
        <v>14</v>
      </c>
      <c r="AC1052" s="122" t="str">
        <f>VLOOKUP(Z1052,'module list'!A:B,2,0)</f>
        <v>AI</v>
      </c>
      <c r="AD1052" s="32"/>
      <c r="AF1052" s="33" t="s">
        <v>34</v>
      </c>
      <c r="AG1052" s="16" t="str">
        <f t="shared" si="552"/>
        <v>11.1.4</v>
      </c>
      <c r="AH1052" s="222" t="str">
        <f t="shared" si="551"/>
        <v>ZT1025 hydr.unit HU1009</v>
      </c>
      <c r="AI1052" s="224"/>
      <c r="AJ1052" s="16" t="str">
        <f t="shared" si="547"/>
        <v>ZT1025</v>
      </c>
      <c r="AK1052" s="16" t="str">
        <f t="shared" si="553"/>
        <v>P23</v>
      </c>
      <c r="AL1052" s="16" t="str">
        <f t="shared" si="571"/>
        <v>ZI</v>
      </c>
      <c r="AM1052" s="16" t="str">
        <f t="shared" si="554"/>
        <v>1025</v>
      </c>
      <c r="AN1052" s="16" t="str">
        <f t="shared" si="561"/>
        <v/>
      </c>
      <c r="AO1052" s="16" t="str">
        <f t="shared" si="555"/>
        <v/>
      </c>
      <c r="AP1052" s="16" t="str">
        <f t="shared" si="556"/>
        <v/>
      </c>
      <c r="AQ1052" s="226"/>
      <c r="AR1052" s="16" t="str">
        <f t="shared" si="557"/>
        <v>P23ZI1025</v>
      </c>
      <c r="AS1052" s="16" t="str">
        <f t="shared" si="558"/>
        <v>ok</v>
      </c>
      <c r="AW1052" s="16" t="str">
        <f t="shared" si="566"/>
        <v>xxx</v>
      </c>
      <c r="AX1052" s="16" t="str">
        <f t="shared" si="567"/>
        <v>xxx</v>
      </c>
      <c r="AY1052" s="16" t="str">
        <f t="shared" si="559"/>
        <v>xxx</v>
      </c>
    </row>
    <row r="1053" spans="1:51" ht="15" customHeight="1" x14ac:dyDescent="0.2">
      <c r="A1053" s="16" t="str">
        <f t="shared" si="572"/>
        <v>ID-S01AP1020-00199</v>
      </c>
      <c r="B1053" s="17">
        <v>199</v>
      </c>
      <c r="C1053" s="17"/>
      <c r="D1053" s="18" t="s">
        <v>2270</v>
      </c>
      <c r="E1053" s="19" t="s">
        <v>2271</v>
      </c>
      <c r="F1053" s="60" t="s">
        <v>27</v>
      </c>
      <c r="G1053" s="61" t="str">
        <f t="shared" si="573"/>
        <v/>
      </c>
      <c r="H1053" s="22" t="s">
        <v>1843</v>
      </c>
      <c r="I1053" s="22"/>
      <c r="J1053" s="22" t="s">
        <v>27</v>
      </c>
      <c r="K1053" s="22"/>
      <c r="L1053" s="22" t="s">
        <v>1845</v>
      </c>
      <c r="M1053" s="62"/>
      <c r="N1053" s="24"/>
      <c r="O1053" s="63" t="s">
        <v>2230</v>
      </c>
      <c r="P1053" s="63" t="s">
        <v>2231</v>
      </c>
      <c r="Q1053" s="25" t="s">
        <v>54</v>
      </c>
      <c r="R1053" s="26" t="s">
        <v>55</v>
      </c>
      <c r="S1053" s="26" t="s">
        <v>44</v>
      </c>
      <c r="T1053" s="26" t="s">
        <v>56</v>
      </c>
      <c r="U1053" s="26" t="s">
        <v>46</v>
      </c>
      <c r="V1053" s="34">
        <v>0</v>
      </c>
      <c r="W1053" s="64"/>
      <c r="X1053" s="22">
        <v>11</v>
      </c>
      <c r="Y1053" s="152"/>
      <c r="Z1053" s="159" t="s">
        <v>2871</v>
      </c>
      <c r="AA1053" s="155">
        <f t="shared" si="570"/>
        <v>5</v>
      </c>
      <c r="AB1053" s="83">
        <f t="shared" si="560"/>
        <v>32</v>
      </c>
      <c r="AC1053" s="122" t="str">
        <f>VLOOKUP(Z1053,'module list'!A:B,2,0)</f>
        <v>DO</v>
      </c>
      <c r="AD1053" s="32"/>
      <c r="AF1053" s="33" t="s">
        <v>34</v>
      </c>
      <c r="AG1053" s="16" t="str">
        <f t="shared" si="552"/>
        <v>11.1.3</v>
      </c>
      <c r="AH1053" s="222" t="str">
        <f t="shared" si="551"/>
        <v>SOV1021 hydr.unit HU1009</v>
      </c>
      <c r="AI1053" s="224"/>
      <c r="AJ1053" s="16" t="str">
        <f t="shared" si="547"/>
        <v>SOV1021</v>
      </c>
      <c r="AK1053" s="16" t="str">
        <f t="shared" si="553"/>
        <v>P23</v>
      </c>
      <c r="AL1053" s="16" t="str">
        <f t="shared" ref="AL1053:AL1074" si="574">MID(D1053,4,3)</f>
        <v>SOV</v>
      </c>
      <c r="AM1053" s="16" t="str">
        <f t="shared" si="554"/>
        <v>1021</v>
      </c>
      <c r="AO1053" s="16" t="str">
        <f t="shared" si="555"/>
        <v>_</v>
      </c>
      <c r="AP1053" s="16">
        <f t="shared" si="556"/>
        <v>11</v>
      </c>
      <c r="AQ1053" s="16" t="str">
        <f t="shared" ref="AQ1053:AQ1074" si="575">RIGHT(D1053,LEN(D1053)-FIND("_",D1053))</f>
        <v>HSH</v>
      </c>
      <c r="AR1053" s="16" t="str">
        <f t="shared" si="557"/>
        <v>P23SOV1021_HSH</v>
      </c>
      <c r="AS1053" s="16" t="str">
        <f t="shared" si="558"/>
        <v>ok</v>
      </c>
      <c r="AW1053" s="16" t="str">
        <f t="shared" si="566"/>
        <v/>
      </c>
      <c r="AX1053" s="16" t="str">
        <f t="shared" si="567"/>
        <v/>
      </c>
      <c r="AY1053" s="16">
        <f t="shared" si="559"/>
        <v>0</v>
      </c>
    </row>
    <row r="1054" spans="1:51" ht="15" customHeight="1" x14ac:dyDescent="0.2">
      <c r="A1054" s="16" t="str">
        <f t="shared" si="572"/>
        <v>ID-S01AP1020-00200</v>
      </c>
      <c r="B1054" s="17">
        <v>200</v>
      </c>
      <c r="C1054" s="17"/>
      <c r="D1054" s="18" t="s">
        <v>2272</v>
      </c>
      <c r="E1054" s="19" t="s">
        <v>2273</v>
      </c>
      <c r="F1054" s="60" t="s">
        <v>27</v>
      </c>
      <c r="G1054" s="61" t="str">
        <f t="shared" si="573"/>
        <v/>
      </c>
      <c r="H1054" s="22" t="s">
        <v>1843</v>
      </c>
      <c r="I1054" s="22"/>
      <c r="J1054" s="22" t="s">
        <v>27</v>
      </c>
      <c r="K1054" s="22"/>
      <c r="L1054" s="22" t="s">
        <v>1845</v>
      </c>
      <c r="M1054" s="62"/>
      <c r="N1054" s="24"/>
      <c r="O1054" s="63" t="s">
        <v>2230</v>
      </c>
      <c r="P1054" s="63" t="s">
        <v>2231</v>
      </c>
      <c r="Q1054" s="25" t="s">
        <v>54</v>
      </c>
      <c r="R1054" s="26" t="s">
        <v>55</v>
      </c>
      <c r="S1054" s="26" t="s">
        <v>44</v>
      </c>
      <c r="T1054" s="26" t="s">
        <v>56</v>
      </c>
      <c r="U1054" s="26" t="s">
        <v>46</v>
      </c>
      <c r="V1054" s="34">
        <v>0</v>
      </c>
      <c r="W1054" s="64"/>
      <c r="X1054" s="22">
        <v>11</v>
      </c>
      <c r="Y1054" s="152"/>
      <c r="Z1054" s="159" t="s">
        <v>2871</v>
      </c>
      <c r="AA1054" s="155">
        <f t="shared" si="570"/>
        <v>6</v>
      </c>
      <c r="AB1054" s="83">
        <f t="shared" si="560"/>
        <v>32</v>
      </c>
      <c r="AC1054" s="122" t="str">
        <f>VLOOKUP(Z1054,'module list'!A:B,2,0)</f>
        <v>DO</v>
      </c>
      <c r="AD1054" s="32"/>
      <c r="AF1054" s="33" t="s">
        <v>34</v>
      </c>
      <c r="AG1054" s="16" t="str">
        <f t="shared" si="552"/>
        <v>11.1.3</v>
      </c>
      <c r="AH1054" s="222" t="str">
        <f t="shared" si="551"/>
        <v>SOV1022 hydr.unit HU1009</v>
      </c>
      <c r="AI1054" s="224"/>
      <c r="AJ1054" s="16" t="str">
        <f t="shared" si="547"/>
        <v>SOV1022</v>
      </c>
      <c r="AK1054" s="16" t="str">
        <f t="shared" si="553"/>
        <v>P23</v>
      </c>
      <c r="AL1054" s="16" t="str">
        <f t="shared" si="574"/>
        <v>SOV</v>
      </c>
      <c r="AM1054" s="16" t="str">
        <f t="shared" si="554"/>
        <v>1022</v>
      </c>
      <c r="AO1054" s="16" t="str">
        <f t="shared" si="555"/>
        <v>_</v>
      </c>
      <c r="AP1054" s="16">
        <f t="shared" si="556"/>
        <v>11</v>
      </c>
      <c r="AQ1054" s="16" t="str">
        <f t="shared" si="575"/>
        <v>HSH</v>
      </c>
      <c r="AR1054" s="16" t="str">
        <f t="shared" si="557"/>
        <v>P23SOV1022_HSH</v>
      </c>
      <c r="AS1054" s="16" t="str">
        <f t="shared" si="558"/>
        <v>ok</v>
      </c>
      <c r="AW1054" s="16" t="str">
        <f t="shared" si="566"/>
        <v/>
      </c>
      <c r="AX1054" s="16" t="str">
        <f t="shared" si="567"/>
        <v/>
      </c>
      <c r="AY1054" s="16">
        <f t="shared" si="559"/>
        <v>0</v>
      </c>
    </row>
    <row r="1055" spans="1:51" ht="15" customHeight="1" x14ac:dyDescent="0.2">
      <c r="A1055" s="16" t="str">
        <f t="shared" si="572"/>
        <v>ID-S01AP1020-00201</v>
      </c>
      <c r="B1055" s="17">
        <v>201</v>
      </c>
      <c r="C1055" s="17"/>
      <c r="D1055" s="18" t="s">
        <v>2274</v>
      </c>
      <c r="E1055" s="19" t="s">
        <v>2275</v>
      </c>
      <c r="F1055" s="60" t="s">
        <v>27</v>
      </c>
      <c r="G1055" s="61" t="str">
        <f t="shared" si="573"/>
        <v/>
      </c>
      <c r="H1055" s="22" t="s">
        <v>1843</v>
      </c>
      <c r="I1055" s="22"/>
      <c r="J1055" s="22" t="s">
        <v>27</v>
      </c>
      <c r="K1055" s="22"/>
      <c r="L1055" s="22" t="s">
        <v>1845</v>
      </c>
      <c r="M1055" s="62"/>
      <c r="N1055" s="24"/>
      <c r="O1055" s="63" t="s">
        <v>2230</v>
      </c>
      <c r="P1055" s="63" t="s">
        <v>2231</v>
      </c>
      <c r="Q1055" s="25" t="s">
        <v>54</v>
      </c>
      <c r="R1055" s="26" t="s">
        <v>55</v>
      </c>
      <c r="S1055" s="26" t="s">
        <v>44</v>
      </c>
      <c r="T1055" s="26" t="s">
        <v>56</v>
      </c>
      <c r="U1055" s="26" t="s">
        <v>46</v>
      </c>
      <c r="V1055" s="34">
        <v>0</v>
      </c>
      <c r="W1055" s="64"/>
      <c r="X1055" s="22">
        <v>11</v>
      </c>
      <c r="Y1055" s="152"/>
      <c r="Z1055" s="159" t="s">
        <v>2871</v>
      </c>
      <c r="AA1055" s="155">
        <f t="shared" si="570"/>
        <v>7</v>
      </c>
      <c r="AB1055" s="83">
        <f t="shared" si="560"/>
        <v>32</v>
      </c>
      <c r="AC1055" s="122" t="str">
        <f>VLOOKUP(Z1055,'module list'!A:B,2,0)</f>
        <v>DO</v>
      </c>
      <c r="AD1055" s="32"/>
      <c r="AF1055" s="33" t="s">
        <v>34</v>
      </c>
      <c r="AG1055" s="16" t="str">
        <f t="shared" si="552"/>
        <v>11.1.3</v>
      </c>
      <c r="AH1055" s="222" t="str">
        <f t="shared" si="551"/>
        <v>SOV1023 hydr.unit HU1009</v>
      </c>
      <c r="AI1055" s="224"/>
      <c r="AJ1055" s="16" t="str">
        <f t="shared" si="547"/>
        <v>SOV1023</v>
      </c>
      <c r="AK1055" s="16" t="str">
        <f t="shared" si="553"/>
        <v>P23</v>
      </c>
      <c r="AL1055" s="16" t="str">
        <f t="shared" si="574"/>
        <v>SOV</v>
      </c>
      <c r="AM1055" s="16" t="str">
        <f t="shared" si="554"/>
        <v>1023</v>
      </c>
      <c r="AO1055" s="16" t="str">
        <f t="shared" si="555"/>
        <v>_</v>
      </c>
      <c r="AP1055" s="16">
        <f t="shared" si="556"/>
        <v>11</v>
      </c>
      <c r="AQ1055" s="16" t="str">
        <f t="shared" si="575"/>
        <v>HSH</v>
      </c>
      <c r="AR1055" s="16" t="str">
        <f t="shared" si="557"/>
        <v>P23SOV1023_HSH</v>
      </c>
      <c r="AS1055" s="16" t="str">
        <f t="shared" si="558"/>
        <v>ok</v>
      </c>
      <c r="AW1055" s="16" t="str">
        <f t="shared" si="566"/>
        <v/>
      </c>
      <c r="AX1055" s="16" t="str">
        <f t="shared" si="567"/>
        <v/>
      </c>
      <c r="AY1055" s="16">
        <f t="shared" si="559"/>
        <v>0</v>
      </c>
    </row>
    <row r="1056" spans="1:51" ht="15" customHeight="1" x14ac:dyDescent="0.2">
      <c r="A1056" s="16" t="str">
        <f t="shared" si="572"/>
        <v>ID-S01AP1020-00202</v>
      </c>
      <c r="B1056" s="17">
        <v>202</v>
      </c>
      <c r="C1056" s="17"/>
      <c r="D1056" s="18" t="s">
        <v>2276</v>
      </c>
      <c r="E1056" s="19" t="s">
        <v>2277</v>
      </c>
      <c r="F1056" s="60" t="s">
        <v>27</v>
      </c>
      <c r="G1056" s="61" t="str">
        <f t="shared" si="573"/>
        <v/>
      </c>
      <c r="H1056" s="22" t="s">
        <v>1843</v>
      </c>
      <c r="I1056" s="22"/>
      <c r="J1056" s="22" t="s">
        <v>27</v>
      </c>
      <c r="K1056" s="22"/>
      <c r="L1056" s="22" t="s">
        <v>1845</v>
      </c>
      <c r="M1056" s="62"/>
      <c r="N1056" s="24"/>
      <c r="O1056" s="63" t="s">
        <v>2230</v>
      </c>
      <c r="P1056" s="63" t="s">
        <v>2231</v>
      </c>
      <c r="Q1056" s="25" t="s">
        <v>54</v>
      </c>
      <c r="R1056" s="26" t="s">
        <v>55</v>
      </c>
      <c r="S1056" s="26" t="s">
        <v>44</v>
      </c>
      <c r="T1056" s="26" t="s">
        <v>56</v>
      </c>
      <c r="U1056" s="26" t="s">
        <v>46</v>
      </c>
      <c r="V1056" s="34">
        <v>0</v>
      </c>
      <c r="W1056" s="64"/>
      <c r="X1056" s="22">
        <v>11</v>
      </c>
      <c r="Y1056" s="152"/>
      <c r="Z1056" s="159" t="s">
        <v>2871</v>
      </c>
      <c r="AA1056" s="155">
        <f t="shared" si="570"/>
        <v>8</v>
      </c>
      <c r="AB1056" s="83">
        <f t="shared" si="560"/>
        <v>32</v>
      </c>
      <c r="AC1056" s="122" t="str">
        <f>VLOOKUP(Z1056,'module list'!A:B,2,0)</f>
        <v>DO</v>
      </c>
      <c r="AD1056" s="32"/>
      <c r="AF1056" s="33" t="s">
        <v>34</v>
      </c>
      <c r="AG1056" s="16" t="str">
        <f t="shared" si="552"/>
        <v>11.1.3</v>
      </c>
      <c r="AH1056" s="222" t="str">
        <f t="shared" si="551"/>
        <v>SOV1024 hydr.unit HU1009</v>
      </c>
      <c r="AI1056" s="224"/>
      <c r="AJ1056" s="16" t="str">
        <f t="shared" si="547"/>
        <v>SOV1024</v>
      </c>
      <c r="AK1056" s="16" t="str">
        <f t="shared" si="553"/>
        <v>P23</v>
      </c>
      <c r="AL1056" s="16" t="str">
        <f t="shared" si="574"/>
        <v>SOV</v>
      </c>
      <c r="AM1056" s="16" t="str">
        <f t="shared" si="554"/>
        <v>1024</v>
      </c>
      <c r="AO1056" s="16" t="str">
        <f t="shared" si="555"/>
        <v>_</v>
      </c>
      <c r="AP1056" s="16">
        <f t="shared" si="556"/>
        <v>11</v>
      </c>
      <c r="AQ1056" s="16" t="str">
        <f t="shared" si="575"/>
        <v>HSH</v>
      </c>
      <c r="AR1056" s="16" t="str">
        <f t="shared" si="557"/>
        <v>P23SOV1024_HSH</v>
      </c>
      <c r="AS1056" s="16" t="str">
        <f t="shared" si="558"/>
        <v>ok</v>
      </c>
      <c r="AW1056" s="16" t="str">
        <f t="shared" si="566"/>
        <v/>
      </c>
      <c r="AX1056" s="16" t="str">
        <f t="shared" si="567"/>
        <v/>
      </c>
      <c r="AY1056" s="16">
        <f t="shared" si="559"/>
        <v>0</v>
      </c>
    </row>
    <row r="1057" spans="1:51" ht="15" customHeight="1" x14ac:dyDescent="0.2">
      <c r="A1057" s="16" t="str">
        <f t="shared" si="572"/>
        <v>ID-S01AP1020-00203</v>
      </c>
      <c r="B1057" s="17">
        <v>203</v>
      </c>
      <c r="C1057" s="17"/>
      <c r="D1057" s="18" t="s">
        <v>2278</v>
      </c>
      <c r="E1057" s="19" t="s">
        <v>2279</v>
      </c>
      <c r="F1057" s="60" t="s">
        <v>27</v>
      </c>
      <c r="G1057" s="61" t="str">
        <f t="shared" si="573"/>
        <v/>
      </c>
      <c r="H1057" s="22" t="s">
        <v>1843</v>
      </c>
      <c r="I1057" s="22"/>
      <c r="J1057" s="22" t="s">
        <v>27</v>
      </c>
      <c r="K1057" s="22"/>
      <c r="L1057" s="22" t="s">
        <v>1845</v>
      </c>
      <c r="M1057" s="62"/>
      <c r="N1057" s="24"/>
      <c r="O1057" s="63" t="s">
        <v>2230</v>
      </c>
      <c r="P1057" s="63" t="s">
        <v>2231</v>
      </c>
      <c r="Q1057" s="25" t="s">
        <v>54</v>
      </c>
      <c r="R1057" s="26" t="s">
        <v>55</v>
      </c>
      <c r="S1057" s="26" t="s">
        <v>44</v>
      </c>
      <c r="T1057" s="26" t="s">
        <v>56</v>
      </c>
      <c r="U1057" s="26" t="s">
        <v>46</v>
      </c>
      <c r="V1057" s="34">
        <v>0</v>
      </c>
      <c r="W1057" s="64"/>
      <c r="X1057" s="22">
        <v>11</v>
      </c>
      <c r="Y1057" s="152"/>
      <c r="Z1057" s="159" t="s">
        <v>2871</v>
      </c>
      <c r="AA1057" s="155">
        <f t="shared" si="570"/>
        <v>9</v>
      </c>
      <c r="AB1057" s="83">
        <f t="shared" si="560"/>
        <v>32</v>
      </c>
      <c r="AC1057" s="122" t="str">
        <f>VLOOKUP(Z1057,'module list'!A:B,2,0)</f>
        <v>DO</v>
      </c>
      <c r="AD1057" s="32"/>
      <c r="AF1057" s="33" t="s">
        <v>34</v>
      </c>
      <c r="AG1057" s="16" t="str">
        <f t="shared" si="552"/>
        <v>11.1.3</v>
      </c>
      <c r="AH1057" s="222" t="str">
        <f t="shared" si="551"/>
        <v>SOV1025 hydr.unit HU1009</v>
      </c>
      <c r="AI1057" s="224"/>
      <c r="AJ1057" s="16" t="str">
        <f t="shared" si="547"/>
        <v>SOV1025</v>
      </c>
      <c r="AK1057" s="16" t="str">
        <f t="shared" si="553"/>
        <v>P23</v>
      </c>
      <c r="AL1057" s="16" t="str">
        <f t="shared" si="574"/>
        <v>SOV</v>
      </c>
      <c r="AM1057" s="16" t="str">
        <f t="shared" si="554"/>
        <v>1025</v>
      </c>
      <c r="AO1057" s="16" t="str">
        <f t="shared" si="555"/>
        <v>_</v>
      </c>
      <c r="AP1057" s="16">
        <f t="shared" si="556"/>
        <v>11</v>
      </c>
      <c r="AQ1057" s="16" t="str">
        <f t="shared" si="575"/>
        <v>HSH</v>
      </c>
      <c r="AR1057" s="16" t="str">
        <f t="shared" si="557"/>
        <v>P23SOV1025_HSH</v>
      </c>
      <c r="AS1057" s="16" t="str">
        <f t="shared" si="558"/>
        <v>ok</v>
      </c>
      <c r="AW1057" s="16" t="str">
        <f t="shared" si="566"/>
        <v/>
      </c>
      <c r="AX1057" s="16" t="str">
        <f t="shared" si="567"/>
        <v/>
      </c>
      <c r="AY1057" s="16">
        <f t="shared" si="559"/>
        <v>0</v>
      </c>
    </row>
    <row r="1058" spans="1:51" ht="15" customHeight="1" x14ac:dyDescent="0.2">
      <c r="A1058" s="16" t="str">
        <f t="shared" si="572"/>
        <v>ID-S01AP1020-00204</v>
      </c>
      <c r="B1058" s="17">
        <v>204</v>
      </c>
      <c r="C1058" s="17"/>
      <c r="D1058" s="18" t="s">
        <v>2280</v>
      </c>
      <c r="E1058" s="19" t="s">
        <v>2281</v>
      </c>
      <c r="F1058" s="60" t="s">
        <v>27</v>
      </c>
      <c r="G1058" s="61" t="str">
        <f t="shared" si="573"/>
        <v/>
      </c>
      <c r="H1058" s="22" t="s">
        <v>1843</v>
      </c>
      <c r="I1058" s="22"/>
      <c r="J1058" s="22" t="s">
        <v>27</v>
      </c>
      <c r="K1058" s="22"/>
      <c r="L1058" s="22" t="s">
        <v>1845</v>
      </c>
      <c r="M1058" s="62"/>
      <c r="N1058" s="24"/>
      <c r="O1058" s="63" t="s">
        <v>2230</v>
      </c>
      <c r="P1058" s="63" t="s">
        <v>2231</v>
      </c>
      <c r="Q1058" s="25" t="s">
        <v>54</v>
      </c>
      <c r="R1058" s="26" t="s">
        <v>55</v>
      </c>
      <c r="S1058" s="26" t="s">
        <v>44</v>
      </c>
      <c r="T1058" s="26" t="s">
        <v>56</v>
      </c>
      <c r="U1058" s="26" t="s">
        <v>46</v>
      </c>
      <c r="V1058" s="34">
        <v>0</v>
      </c>
      <c r="W1058" s="64"/>
      <c r="X1058" s="22">
        <v>11</v>
      </c>
      <c r="Y1058" s="152"/>
      <c r="Z1058" s="159" t="s">
        <v>2871</v>
      </c>
      <c r="AA1058" s="155">
        <f t="shared" si="570"/>
        <v>10</v>
      </c>
      <c r="AB1058" s="83">
        <f t="shared" si="560"/>
        <v>32</v>
      </c>
      <c r="AC1058" s="122" t="str">
        <f>VLOOKUP(Z1058,'module list'!A:B,2,0)</f>
        <v>DO</v>
      </c>
      <c r="AD1058" s="32"/>
      <c r="AF1058" s="33" t="s">
        <v>34</v>
      </c>
      <c r="AG1058" s="16" t="str">
        <f t="shared" si="552"/>
        <v>11.1.3</v>
      </c>
      <c r="AH1058" s="222" t="str">
        <f t="shared" si="551"/>
        <v>SOV1026 hydr.unit HU1009</v>
      </c>
      <c r="AI1058" s="224"/>
      <c r="AJ1058" s="16" t="str">
        <f t="shared" si="547"/>
        <v>SOV1026</v>
      </c>
      <c r="AK1058" s="16" t="str">
        <f t="shared" si="553"/>
        <v>P23</v>
      </c>
      <c r="AL1058" s="16" t="str">
        <f t="shared" si="574"/>
        <v>SOV</v>
      </c>
      <c r="AM1058" s="16" t="str">
        <f t="shared" si="554"/>
        <v>1026</v>
      </c>
      <c r="AO1058" s="16" t="str">
        <f t="shared" si="555"/>
        <v>_</v>
      </c>
      <c r="AP1058" s="16">
        <f t="shared" si="556"/>
        <v>11</v>
      </c>
      <c r="AQ1058" s="16" t="str">
        <f t="shared" si="575"/>
        <v>HSH</v>
      </c>
      <c r="AR1058" s="16" t="str">
        <f t="shared" si="557"/>
        <v>P23SOV1026_HSH</v>
      </c>
      <c r="AS1058" s="16" t="str">
        <f t="shared" si="558"/>
        <v>ok</v>
      </c>
      <c r="AW1058" s="16" t="str">
        <f t="shared" si="566"/>
        <v/>
      </c>
      <c r="AX1058" s="16" t="str">
        <f t="shared" si="567"/>
        <v/>
      </c>
      <c r="AY1058" s="16">
        <f t="shared" si="559"/>
        <v>0</v>
      </c>
    </row>
    <row r="1059" spans="1:51" ht="15" customHeight="1" x14ac:dyDescent="0.2">
      <c r="A1059" s="16" t="str">
        <f t="shared" si="572"/>
        <v>ID-S01AP1020-00205</v>
      </c>
      <c r="B1059" s="17">
        <v>205</v>
      </c>
      <c r="C1059" s="17"/>
      <c r="D1059" s="18" t="s">
        <v>2282</v>
      </c>
      <c r="E1059" s="19" t="s">
        <v>2283</v>
      </c>
      <c r="F1059" s="60" t="s">
        <v>27</v>
      </c>
      <c r="G1059" s="61" t="str">
        <f t="shared" si="573"/>
        <v/>
      </c>
      <c r="H1059" s="22" t="s">
        <v>1843</v>
      </c>
      <c r="I1059" s="22"/>
      <c r="J1059" s="22" t="s">
        <v>27</v>
      </c>
      <c r="K1059" s="22"/>
      <c r="L1059" s="22" t="s">
        <v>1845</v>
      </c>
      <c r="M1059" s="62"/>
      <c r="N1059" s="24"/>
      <c r="O1059" s="63" t="s">
        <v>2230</v>
      </c>
      <c r="P1059" s="63" t="s">
        <v>2231</v>
      </c>
      <c r="Q1059" s="25" t="s">
        <v>54</v>
      </c>
      <c r="R1059" s="26" t="s">
        <v>55</v>
      </c>
      <c r="S1059" s="26" t="s">
        <v>44</v>
      </c>
      <c r="T1059" s="26" t="s">
        <v>56</v>
      </c>
      <c r="U1059" s="26" t="s">
        <v>46</v>
      </c>
      <c r="V1059" s="34">
        <v>0</v>
      </c>
      <c r="W1059" s="64"/>
      <c r="X1059" s="22">
        <v>11</v>
      </c>
      <c r="Y1059" s="152"/>
      <c r="Z1059" s="159" t="s">
        <v>2871</v>
      </c>
      <c r="AA1059" s="155">
        <f t="shared" si="570"/>
        <v>11</v>
      </c>
      <c r="AB1059" s="83">
        <f t="shared" si="560"/>
        <v>32</v>
      </c>
      <c r="AC1059" s="122" t="str">
        <f>VLOOKUP(Z1059,'module list'!A:B,2,0)</f>
        <v>DO</v>
      </c>
      <c r="AD1059" s="32"/>
      <c r="AF1059" s="33" t="s">
        <v>34</v>
      </c>
      <c r="AG1059" s="16" t="str">
        <f t="shared" si="552"/>
        <v>11.1.3</v>
      </c>
      <c r="AH1059" s="222" t="str">
        <f t="shared" si="551"/>
        <v>SOV1027 hydr.unit HU1009</v>
      </c>
      <c r="AI1059" s="224"/>
      <c r="AJ1059" s="16" t="str">
        <f t="shared" si="547"/>
        <v>SOV1027</v>
      </c>
      <c r="AK1059" s="16" t="str">
        <f t="shared" si="553"/>
        <v>P23</v>
      </c>
      <c r="AL1059" s="16" t="str">
        <f t="shared" si="574"/>
        <v>SOV</v>
      </c>
      <c r="AM1059" s="16" t="str">
        <f t="shared" si="554"/>
        <v>1027</v>
      </c>
      <c r="AO1059" s="16" t="str">
        <f t="shared" si="555"/>
        <v>_</v>
      </c>
      <c r="AP1059" s="16">
        <f t="shared" si="556"/>
        <v>11</v>
      </c>
      <c r="AQ1059" s="16" t="str">
        <f t="shared" si="575"/>
        <v>HSH</v>
      </c>
      <c r="AR1059" s="16" t="str">
        <f t="shared" si="557"/>
        <v>P23SOV1027_HSH</v>
      </c>
      <c r="AS1059" s="16" t="str">
        <f t="shared" si="558"/>
        <v>ok</v>
      </c>
      <c r="AW1059" s="16" t="str">
        <f t="shared" si="566"/>
        <v/>
      </c>
      <c r="AX1059" s="16" t="str">
        <f t="shared" si="567"/>
        <v/>
      </c>
      <c r="AY1059" s="16">
        <f t="shared" si="559"/>
        <v>0</v>
      </c>
    </row>
    <row r="1060" spans="1:51" ht="15" customHeight="1" x14ac:dyDescent="0.2">
      <c r="A1060" s="16" t="str">
        <f t="shared" si="572"/>
        <v>ID-S01AP1020-00206</v>
      </c>
      <c r="B1060" s="17">
        <v>206</v>
      </c>
      <c r="C1060" s="17"/>
      <c r="D1060" s="18" t="s">
        <v>2284</v>
      </c>
      <c r="E1060" s="19" t="s">
        <v>2285</v>
      </c>
      <c r="F1060" s="60" t="s">
        <v>27</v>
      </c>
      <c r="G1060" s="61" t="str">
        <f t="shared" si="573"/>
        <v/>
      </c>
      <c r="H1060" s="22" t="s">
        <v>1843</v>
      </c>
      <c r="I1060" s="22"/>
      <c r="J1060" s="22" t="s">
        <v>27</v>
      </c>
      <c r="K1060" s="22"/>
      <c r="L1060" s="22" t="s">
        <v>1845</v>
      </c>
      <c r="M1060" s="62"/>
      <c r="N1060" s="24"/>
      <c r="O1060" s="63" t="s">
        <v>2230</v>
      </c>
      <c r="P1060" s="63" t="s">
        <v>2231</v>
      </c>
      <c r="Q1060" s="25" t="s">
        <v>54</v>
      </c>
      <c r="R1060" s="26" t="s">
        <v>55</v>
      </c>
      <c r="S1060" s="26" t="s">
        <v>44</v>
      </c>
      <c r="T1060" s="26" t="s">
        <v>56</v>
      </c>
      <c r="U1060" s="26" t="s">
        <v>46</v>
      </c>
      <c r="V1060" s="34">
        <v>0</v>
      </c>
      <c r="W1060" s="64"/>
      <c r="X1060" s="22">
        <v>11</v>
      </c>
      <c r="Y1060" s="152"/>
      <c r="Z1060" s="159" t="s">
        <v>2871</v>
      </c>
      <c r="AA1060" s="155">
        <f t="shared" si="570"/>
        <v>12</v>
      </c>
      <c r="AB1060" s="83">
        <f t="shared" si="560"/>
        <v>32</v>
      </c>
      <c r="AC1060" s="122" t="str">
        <f>VLOOKUP(Z1060,'module list'!A:B,2,0)</f>
        <v>DO</v>
      </c>
      <c r="AD1060" s="32"/>
      <c r="AF1060" s="33" t="s">
        <v>34</v>
      </c>
      <c r="AG1060" s="16" t="str">
        <f t="shared" si="552"/>
        <v>11.1.3</v>
      </c>
      <c r="AH1060" s="222" t="str">
        <f t="shared" si="551"/>
        <v>SOV1028 hydr.unit HU1009</v>
      </c>
      <c r="AI1060" s="224"/>
      <c r="AJ1060" s="16" t="str">
        <f t="shared" si="547"/>
        <v>SOV1028</v>
      </c>
      <c r="AK1060" s="16" t="str">
        <f t="shared" si="553"/>
        <v>P23</v>
      </c>
      <c r="AL1060" s="16" t="str">
        <f t="shared" si="574"/>
        <v>SOV</v>
      </c>
      <c r="AM1060" s="16" t="str">
        <f t="shared" si="554"/>
        <v>1028</v>
      </c>
      <c r="AO1060" s="16" t="str">
        <f t="shared" si="555"/>
        <v>_</v>
      </c>
      <c r="AP1060" s="16">
        <f t="shared" si="556"/>
        <v>11</v>
      </c>
      <c r="AQ1060" s="16" t="str">
        <f t="shared" si="575"/>
        <v>HSH</v>
      </c>
      <c r="AR1060" s="16" t="str">
        <f t="shared" si="557"/>
        <v>P23SOV1028_HSH</v>
      </c>
      <c r="AS1060" s="16" t="str">
        <f t="shared" si="558"/>
        <v>ok</v>
      </c>
      <c r="AW1060" s="16" t="str">
        <f t="shared" si="566"/>
        <v/>
      </c>
      <c r="AX1060" s="16" t="str">
        <f t="shared" si="567"/>
        <v/>
      </c>
      <c r="AY1060" s="16">
        <f t="shared" si="559"/>
        <v>0</v>
      </c>
    </row>
    <row r="1061" spans="1:51" ht="15" customHeight="1" x14ac:dyDescent="0.2">
      <c r="A1061" s="16" t="str">
        <f t="shared" si="572"/>
        <v>ID-S01AP1020-00207</v>
      </c>
      <c r="B1061" s="17">
        <v>207</v>
      </c>
      <c r="C1061" s="17"/>
      <c r="D1061" s="18" t="s">
        <v>2286</v>
      </c>
      <c r="E1061" s="19" t="s">
        <v>2287</v>
      </c>
      <c r="F1061" s="60" t="s">
        <v>27</v>
      </c>
      <c r="G1061" s="61" t="str">
        <f t="shared" si="573"/>
        <v/>
      </c>
      <c r="H1061" s="22" t="s">
        <v>1843</v>
      </c>
      <c r="I1061" s="22"/>
      <c r="J1061" s="22" t="s">
        <v>27</v>
      </c>
      <c r="K1061" s="22"/>
      <c r="L1061" s="22" t="s">
        <v>1845</v>
      </c>
      <c r="M1061" s="62"/>
      <c r="N1061" s="24"/>
      <c r="O1061" s="63" t="s">
        <v>2230</v>
      </c>
      <c r="P1061" s="63" t="s">
        <v>2231</v>
      </c>
      <c r="Q1061" s="25" t="s">
        <v>54</v>
      </c>
      <c r="R1061" s="26" t="s">
        <v>55</v>
      </c>
      <c r="S1061" s="26" t="s">
        <v>44</v>
      </c>
      <c r="T1061" s="26" t="s">
        <v>56</v>
      </c>
      <c r="U1061" s="26" t="s">
        <v>46</v>
      </c>
      <c r="V1061" s="34">
        <v>0</v>
      </c>
      <c r="W1061" s="64"/>
      <c r="X1061" s="22">
        <v>11</v>
      </c>
      <c r="Y1061" s="152"/>
      <c r="Z1061" s="159" t="s">
        <v>2871</v>
      </c>
      <c r="AA1061" s="155">
        <f t="shared" si="570"/>
        <v>13</v>
      </c>
      <c r="AB1061" s="83">
        <f t="shared" si="560"/>
        <v>32</v>
      </c>
      <c r="AC1061" s="122" t="str">
        <f>VLOOKUP(Z1061,'module list'!A:B,2,0)</f>
        <v>DO</v>
      </c>
      <c r="AD1061" s="32"/>
      <c r="AF1061" s="33" t="s">
        <v>34</v>
      </c>
      <c r="AG1061" s="16" t="str">
        <f t="shared" si="552"/>
        <v>11.1.3</v>
      </c>
      <c r="AH1061" s="222" t="str">
        <f t="shared" si="551"/>
        <v>SOV1029 hydr.unit HU1009</v>
      </c>
      <c r="AI1061" s="224"/>
      <c r="AJ1061" s="16" t="str">
        <f t="shared" si="547"/>
        <v>SOV1029</v>
      </c>
      <c r="AK1061" s="16" t="str">
        <f t="shared" si="553"/>
        <v>P23</v>
      </c>
      <c r="AL1061" s="16" t="str">
        <f t="shared" si="574"/>
        <v>SOV</v>
      </c>
      <c r="AM1061" s="16" t="str">
        <f t="shared" si="554"/>
        <v>1029</v>
      </c>
      <c r="AO1061" s="16" t="str">
        <f t="shared" si="555"/>
        <v>_</v>
      </c>
      <c r="AP1061" s="16">
        <f t="shared" si="556"/>
        <v>11</v>
      </c>
      <c r="AQ1061" s="16" t="str">
        <f t="shared" si="575"/>
        <v>HSH</v>
      </c>
      <c r="AR1061" s="16" t="str">
        <f t="shared" si="557"/>
        <v>P23SOV1029_HSH</v>
      </c>
      <c r="AS1061" s="16" t="str">
        <f t="shared" si="558"/>
        <v>ok</v>
      </c>
      <c r="AW1061" s="16" t="str">
        <f t="shared" si="566"/>
        <v/>
      </c>
      <c r="AX1061" s="16" t="str">
        <f t="shared" si="567"/>
        <v/>
      </c>
      <c r="AY1061" s="16">
        <f t="shared" si="559"/>
        <v>0</v>
      </c>
    </row>
    <row r="1062" spans="1:51" ht="15" customHeight="1" x14ac:dyDescent="0.2">
      <c r="A1062" s="16" t="str">
        <f t="shared" si="572"/>
        <v>ID-S01AP1020-00208</v>
      </c>
      <c r="B1062" s="17">
        <v>208</v>
      </c>
      <c r="C1062" s="17"/>
      <c r="D1062" s="18" t="s">
        <v>2288</v>
      </c>
      <c r="E1062" s="19" t="s">
        <v>2289</v>
      </c>
      <c r="F1062" s="60" t="s">
        <v>27</v>
      </c>
      <c r="G1062" s="61" t="str">
        <f t="shared" si="573"/>
        <v/>
      </c>
      <c r="H1062" s="22" t="s">
        <v>1843</v>
      </c>
      <c r="I1062" s="22"/>
      <c r="J1062" s="22" t="s">
        <v>27</v>
      </c>
      <c r="K1062" s="22"/>
      <c r="L1062" s="22" t="s">
        <v>1845</v>
      </c>
      <c r="M1062" s="62"/>
      <c r="N1062" s="24"/>
      <c r="O1062" s="63" t="s">
        <v>2230</v>
      </c>
      <c r="P1062" s="63" t="s">
        <v>2231</v>
      </c>
      <c r="Q1062" s="25" t="s">
        <v>54</v>
      </c>
      <c r="R1062" s="26" t="s">
        <v>55</v>
      </c>
      <c r="S1062" s="26" t="s">
        <v>44</v>
      </c>
      <c r="T1062" s="26" t="s">
        <v>56</v>
      </c>
      <c r="U1062" s="26" t="s">
        <v>46</v>
      </c>
      <c r="V1062" s="34">
        <v>0</v>
      </c>
      <c r="W1062" s="64"/>
      <c r="X1062" s="22">
        <v>11</v>
      </c>
      <c r="Y1062" s="152"/>
      <c r="Z1062" s="159" t="s">
        <v>2871</v>
      </c>
      <c r="AA1062" s="155">
        <f t="shared" si="570"/>
        <v>14</v>
      </c>
      <c r="AB1062" s="83">
        <f t="shared" si="560"/>
        <v>32</v>
      </c>
      <c r="AC1062" s="122" t="str">
        <f>VLOOKUP(Z1062,'module list'!A:B,2,0)</f>
        <v>DO</v>
      </c>
      <c r="AD1062" s="32"/>
      <c r="AF1062" s="33" t="s">
        <v>34</v>
      </c>
      <c r="AG1062" s="16" t="str">
        <f t="shared" si="552"/>
        <v>11.1.3</v>
      </c>
      <c r="AH1062" s="222" t="str">
        <f t="shared" si="551"/>
        <v>SOV1030 hydr.unit HU1009</v>
      </c>
      <c r="AI1062" s="224"/>
      <c r="AJ1062" s="16" t="str">
        <f t="shared" si="547"/>
        <v>SOV1030</v>
      </c>
      <c r="AK1062" s="16" t="str">
        <f t="shared" si="553"/>
        <v>P23</v>
      </c>
      <c r="AL1062" s="16" t="str">
        <f t="shared" si="574"/>
        <v>SOV</v>
      </c>
      <c r="AM1062" s="16" t="str">
        <f t="shared" si="554"/>
        <v>1030</v>
      </c>
      <c r="AO1062" s="16" t="str">
        <f t="shared" si="555"/>
        <v>_</v>
      </c>
      <c r="AP1062" s="16">
        <f t="shared" si="556"/>
        <v>11</v>
      </c>
      <c r="AQ1062" s="16" t="str">
        <f t="shared" si="575"/>
        <v>HSH</v>
      </c>
      <c r="AR1062" s="16" t="str">
        <f t="shared" si="557"/>
        <v>P23SOV1030_HSH</v>
      </c>
      <c r="AS1062" s="16" t="str">
        <f t="shared" si="558"/>
        <v>ok</v>
      </c>
      <c r="AW1062" s="16" t="str">
        <f t="shared" si="566"/>
        <v/>
      </c>
      <c r="AX1062" s="16" t="str">
        <f t="shared" si="567"/>
        <v/>
      </c>
      <c r="AY1062" s="16">
        <f t="shared" si="559"/>
        <v>0</v>
      </c>
    </row>
    <row r="1063" spans="1:51" ht="15" customHeight="1" x14ac:dyDescent="0.2">
      <c r="A1063" s="16" t="str">
        <f t="shared" si="572"/>
        <v>ID-S01AP1020-00209</v>
      </c>
      <c r="B1063" s="17">
        <v>209</v>
      </c>
      <c r="C1063" s="17"/>
      <c r="D1063" s="18" t="s">
        <v>2290</v>
      </c>
      <c r="E1063" s="19" t="s">
        <v>2291</v>
      </c>
      <c r="F1063" s="60" t="s">
        <v>27</v>
      </c>
      <c r="G1063" s="61" t="str">
        <f t="shared" si="573"/>
        <v/>
      </c>
      <c r="H1063" s="22" t="s">
        <v>1843</v>
      </c>
      <c r="I1063" s="22"/>
      <c r="J1063" s="22" t="s">
        <v>27</v>
      </c>
      <c r="K1063" s="22"/>
      <c r="L1063" s="22" t="s">
        <v>1845</v>
      </c>
      <c r="M1063" s="62"/>
      <c r="N1063" s="24"/>
      <c r="O1063" s="63" t="s">
        <v>2230</v>
      </c>
      <c r="P1063" s="63" t="s">
        <v>2231</v>
      </c>
      <c r="Q1063" s="25" t="s">
        <v>54</v>
      </c>
      <c r="R1063" s="26" t="s">
        <v>55</v>
      </c>
      <c r="S1063" s="26" t="s">
        <v>44</v>
      </c>
      <c r="T1063" s="26" t="s">
        <v>56</v>
      </c>
      <c r="U1063" s="26" t="s">
        <v>46</v>
      </c>
      <c r="V1063" s="34">
        <v>0</v>
      </c>
      <c r="W1063" s="64"/>
      <c r="X1063" s="22">
        <v>11</v>
      </c>
      <c r="Y1063" s="152"/>
      <c r="Z1063" s="159" t="s">
        <v>2871</v>
      </c>
      <c r="AA1063" s="155">
        <f t="shared" si="570"/>
        <v>15</v>
      </c>
      <c r="AB1063" s="83">
        <f t="shared" si="560"/>
        <v>32</v>
      </c>
      <c r="AC1063" s="122" t="str">
        <f>VLOOKUP(Z1063,'module list'!A:B,2,0)</f>
        <v>DO</v>
      </c>
      <c r="AD1063" s="32"/>
      <c r="AF1063" s="33" t="s">
        <v>34</v>
      </c>
      <c r="AG1063" s="16" t="str">
        <f t="shared" si="552"/>
        <v>11.1.3</v>
      </c>
      <c r="AH1063" s="222" t="str">
        <f t="shared" si="551"/>
        <v>SOV1031 hydr.unit HU1009</v>
      </c>
      <c r="AI1063" s="224"/>
      <c r="AJ1063" s="16" t="str">
        <f t="shared" si="547"/>
        <v>SOV1031</v>
      </c>
      <c r="AK1063" s="16" t="str">
        <f t="shared" si="553"/>
        <v>P23</v>
      </c>
      <c r="AL1063" s="16" t="str">
        <f t="shared" si="574"/>
        <v>SOV</v>
      </c>
      <c r="AM1063" s="16" t="str">
        <f t="shared" si="554"/>
        <v>1031</v>
      </c>
      <c r="AO1063" s="16" t="str">
        <f t="shared" si="555"/>
        <v>_</v>
      </c>
      <c r="AP1063" s="16">
        <f t="shared" si="556"/>
        <v>11</v>
      </c>
      <c r="AQ1063" s="16" t="str">
        <f t="shared" si="575"/>
        <v>HSH</v>
      </c>
      <c r="AR1063" s="16" t="str">
        <f t="shared" si="557"/>
        <v>P23SOV1031_HSH</v>
      </c>
      <c r="AS1063" s="16" t="str">
        <f t="shared" si="558"/>
        <v>ok</v>
      </c>
      <c r="AW1063" s="16" t="str">
        <f t="shared" si="566"/>
        <v/>
      </c>
      <c r="AX1063" s="16" t="str">
        <f t="shared" si="567"/>
        <v/>
      </c>
      <c r="AY1063" s="16">
        <f t="shared" si="559"/>
        <v>0</v>
      </c>
    </row>
    <row r="1064" spans="1:51" ht="15" customHeight="1" x14ac:dyDescent="0.2">
      <c r="A1064" s="16" t="str">
        <f t="shared" si="572"/>
        <v>ID-S01AP1020-00210</v>
      </c>
      <c r="B1064" s="17">
        <v>210</v>
      </c>
      <c r="C1064" s="17"/>
      <c r="D1064" s="18" t="s">
        <v>2292</v>
      </c>
      <c r="E1064" s="19" t="s">
        <v>2293</v>
      </c>
      <c r="F1064" s="60" t="s">
        <v>27</v>
      </c>
      <c r="G1064" s="61" t="str">
        <f t="shared" si="573"/>
        <v/>
      </c>
      <c r="H1064" s="22" t="s">
        <v>1843</v>
      </c>
      <c r="I1064" s="22"/>
      <c r="J1064" s="22" t="s">
        <v>27</v>
      </c>
      <c r="K1064" s="22"/>
      <c r="L1064" s="22" t="s">
        <v>1845</v>
      </c>
      <c r="M1064" s="62"/>
      <c r="N1064" s="24"/>
      <c r="O1064" s="63" t="s">
        <v>2230</v>
      </c>
      <c r="P1064" s="63" t="s">
        <v>2231</v>
      </c>
      <c r="Q1064" s="25" t="s">
        <v>54</v>
      </c>
      <c r="R1064" s="26" t="s">
        <v>55</v>
      </c>
      <c r="S1064" s="26" t="s">
        <v>44</v>
      </c>
      <c r="T1064" s="26" t="s">
        <v>56</v>
      </c>
      <c r="U1064" s="26" t="s">
        <v>46</v>
      </c>
      <c r="V1064" s="34">
        <v>0</v>
      </c>
      <c r="W1064" s="64"/>
      <c r="X1064" s="22">
        <v>11</v>
      </c>
      <c r="Y1064" s="152"/>
      <c r="Z1064" s="159" t="s">
        <v>2871</v>
      </c>
      <c r="AA1064" s="155">
        <f t="shared" si="570"/>
        <v>16</v>
      </c>
      <c r="AB1064" s="83">
        <f t="shared" si="560"/>
        <v>32</v>
      </c>
      <c r="AC1064" s="122" t="str">
        <f>VLOOKUP(Z1064,'module list'!A:B,2,0)</f>
        <v>DO</v>
      </c>
      <c r="AD1064" s="32"/>
      <c r="AF1064" s="33" t="s">
        <v>34</v>
      </c>
      <c r="AG1064" s="16" t="str">
        <f t="shared" si="552"/>
        <v>11.1.3</v>
      </c>
      <c r="AH1064" s="222" t="str">
        <f t="shared" si="551"/>
        <v>SOV1032 hydr.unit HU1009</v>
      </c>
      <c r="AI1064" s="224"/>
      <c r="AJ1064" s="16" t="str">
        <f t="shared" si="547"/>
        <v>SOV1032</v>
      </c>
      <c r="AK1064" s="16" t="str">
        <f t="shared" si="553"/>
        <v>P23</v>
      </c>
      <c r="AL1064" s="16" t="str">
        <f t="shared" si="574"/>
        <v>SOV</v>
      </c>
      <c r="AM1064" s="16" t="str">
        <f t="shared" si="554"/>
        <v>1032</v>
      </c>
      <c r="AO1064" s="16" t="str">
        <f t="shared" si="555"/>
        <v>_</v>
      </c>
      <c r="AP1064" s="16">
        <f t="shared" si="556"/>
        <v>11</v>
      </c>
      <c r="AQ1064" s="16" t="str">
        <f t="shared" si="575"/>
        <v>HSH</v>
      </c>
      <c r="AR1064" s="16" t="str">
        <f t="shared" si="557"/>
        <v>P23SOV1032_HSH</v>
      </c>
      <c r="AS1064" s="16" t="str">
        <f t="shared" si="558"/>
        <v>ok</v>
      </c>
      <c r="AW1064" s="16" t="str">
        <f t="shared" si="566"/>
        <v/>
      </c>
      <c r="AX1064" s="16" t="str">
        <f t="shared" si="567"/>
        <v/>
      </c>
      <c r="AY1064" s="16">
        <f t="shared" si="559"/>
        <v>0</v>
      </c>
    </row>
    <row r="1065" spans="1:51" ht="15" customHeight="1" x14ac:dyDescent="0.2">
      <c r="A1065" s="16" t="str">
        <f t="shared" si="572"/>
        <v>ID-S01AP1020-00211</v>
      </c>
      <c r="B1065" s="17">
        <v>211</v>
      </c>
      <c r="C1065" s="17"/>
      <c r="D1065" s="18" t="s">
        <v>2294</v>
      </c>
      <c r="E1065" s="19" t="s">
        <v>2295</v>
      </c>
      <c r="F1065" s="60" t="s">
        <v>27</v>
      </c>
      <c r="G1065" s="61" t="str">
        <f t="shared" si="573"/>
        <v/>
      </c>
      <c r="H1065" s="22" t="s">
        <v>1843</v>
      </c>
      <c r="I1065" s="22"/>
      <c r="J1065" s="22" t="s">
        <v>27</v>
      </c>
      <c r="K1065" s="22"/>
      <c r="L1065" s="22" t="s">
        <v>1845</v>
      </c>
      <c r="M1065" s="62"/>
      <c r="N1065" s="24"/>
      <c r="O1065" s="63" t="s">
        <v>2230</v>
      </c>
      <c r="P1065" s="63" t="s">
        <v>2231</v>
      </c>
      <c r="Q1065" s="25" t="s">
        <v>54</v>
      </c>
      <c r="R1065" s="26" t="s">
        <v>55</v>
      </c>
      <c r="S1065" s="26" t="s">
        <v>44</v>
      </c>
      <c r="T1065" s="26" t="s">
        <v>56</v>
      </c>
      <c r="U1065" s="26" t="s">
        <v>46</v>
      </c>
      <c r="V1065" s="34">
        <v>0</v>
      </c>
      <c r="W1065" s="64"/>
      <c r="X1065" s="22">
        <v>11</v>
      </c>
      <c r="Y1065" s="152"/>
      <c r="Z1065" s="159" t="s">
        <v>2871</v>
      </c>
      <c r="AA1065" s="155">
        <f t="shared" si="570"/>
        <v>17</v>
      </c>
      <c r="AB1065" s="83">
        <f t="shared" si="560"/>
        <v>32</v>
      </c>
      <c r="AC1065" s="122" t="str">
        <f>VLOOKUP(Z1065,'module list'!A:B,2,0)</f>
        <v>DO</v>
      </c>
      <c r="AD1065" s="32"/>
      <c r="AF1065" s="33" t="s">
        <v>34</v>
      </c>
      <c r="AG1065" s="16" t="str">
        <f t="shared" si="552"/>
        <v>11.1.3</v>
      </c>
      <c r="AH1065" s="222" t="str">
        <f t="shared" si="551"/>
        <v>SOV1033 hydr.unit HU1009</v>
      </c>
      <c r="AI1065" s="224"/>
      <c r="AJ1065" s="16" t="str">
        <f t="shared" si="547"/>
        <v>SOV1033</v>
      </c>
      <c r="AK1065" s="16" t="str">
        <f t="shared" si="553"/>
        <v>P23</v>
      </c>
      <c r="AL1065" s="16" t="str">
        <f t="shared" si="574"/>
        <v>SOV</v>
      </c>
      <c r="AM1065" s="16" t="str">
        <f t="shared" si="554"/>
        <v>1033</v>
      </c>
      <c r="AO1065" s="16" t="str">
        <f t="shared" si="555"/>
        <v>_</v>
      </c>
      <c r="AP1065" s="16">
        <f t="shared" si="556"/>
        <v>11</v>
      </c>
      <c r="AQ1065" s="16" t="str">
        <f t="shared" si="575"/>
        <v>HSH</v>
      </c>
      <c r="AR1065" s="16" t="str">
        <f t="shared" si="557"/>
        <v>P23SOV1033_HSH</v>
      </c>
      <c r="AS1065" s="16" t="str">
        <f t="shared" si="558"/>
        <v>ok</v>
      </c>
      <c r="AW1065" s="16" t="str">
        <f t="shared" si="566"/>
        <v/>
      </c>
      <c r="AX1065" s="16" t="str">
        <f t="shared" si="567"/>
        <v/>
      </c>
      <c r="AY1065" s="16">
        <f t="shared" si="559"/>
        <v>0</v>
      </c>
    </row>
    <row r="1066" spans="1:51" ht="15" customHeight="1" x14ac:dyDescent="0.2">
      <c r="A1066" s="16" t="str">
        <f t="shared" si="572"/>
        <v>ID-S01AP1020-00212</v>
      </c>
      <c r="B1066" s="17">
        <v>212</v>
      </c>
      <c r="C1066" s="17"/>
      <c r="D1066" s="18" t="s">
        <v>2296</v>
      </c>
      <c r="E1066" s="19" t="s">
        <v>2297</v>
      </c>
      <c r="F1066" s="60" t="s">
        <v>27</v>
      </c>
      <c r="G1066" s="61" t="str">
        <f t="shared" si="573"/>
        <v/>
      </c>
      <c r="H1066" s="22" t="s">
        <v>1843</v>
      </c>
      <c r="I1066" s="22"/>
      <c r="J1066" s="22" t="s">
        <v>27</v>
      </c>
      <c r="K1066" s="22"/>
      <c r="L1066" s="22" t="s">
        <v>1845</v>
      </c>
      <c r="M1066" s="62"/>
      <c r="N1066" s="24"/>
      <c r="O1066" s="63" t="s">
        <v>2230</v>
      </c>
      <c r="P1066" s="63" t="s">
        <v>2231</v>
      </c>
      <c r="Q1066" s="25" t="s">
        <v>54</v>
      </c>
      <c r="R1066" s="26" t="s">
        <v>55</v>
      </c>
      <c r="S1066" s="26" t="s">
        <v>44</v>
      </c>
      <c r="T1066" s="26" t="s">
        <v>56</v>
      </c>
      <c r="U1066" s="26" t="s">
        <v>46</v>
      </c>
      <c r="V1066" s="34">
        <v>0</v>
      </c>
      <c r="W1066" s="64"/>
      <c r="X1066" s="22">
        <v>11</v>
      </c>
      <c r="Y1066" s="152"/>
      <c r="Z1066" s="159" t="s">
        <v>2871</v>
      </c>
      <c r="AA1066" s="155">
        <f t="shared" si="570"/>
        <v>18</v>
      </c>
      <c r="AB1066" s="83">
        <f t="shared" si="560"/>
        <v>32</v>
      </c>
      <c r="AC1066" s="122" t="str">
        <f>VLOOKUP(Z1066,'module list'!A:B,2,0)</f>
        <v>DO</v>
      </c>
      <c r="AD1066" s="32"/>
      <c r="AF1066" s="33" t="s">
        <v>34</v>
      </c>
      <c r="AG1066" s="16" t="str">
        <f t="shared" si="552"/>
        <v>11.1.3</v>
      </c>
      <c r="AH1066" s="222" t="str">
        <f t="shared" si="551"/>
        <v>SOV1034 hydr.unit HU1009</v>
      </c>
      <c r="AI1066" s="224"/>
      <c r="AJ1066" s="16" t="str">
        <f t="shared" si="547"/>
        <v>SOV1034</v>
      </c>
      <c r="AK1066" s="16" t="str">
        <f t="shared" si="553"/>
        <v>P23</v>
      </c>
      <c r="AL1066" s="16" t="str">
        <f t="shared" si="574"/>
        <v>SOV</v>
      </c>
      <c r="AM1066" s="16" t="str">
        <f t="shared" si="554"/>
        <v>1034</v>
      </c>
      <c r="AO1066" s="16" t="str">
        <f t="shared" si="555"/>
        <v>_</v>
      </c>
      <c r="AP1066" s="16">
        <f t="shared" si="556"/>
        <v>11</v>
      </c>
      <c r="AQ1066" s="16" t="str">
        <f t="shared" si="575"/>
        <v>HSH</v>
      </c>
      <c r="AR1066" s="16" t="str">
        <f t="shared" si="557"/>
        <v>P23SOV1034_HSH</v>
      </c>
      <c r="AS1066" s="16" t="str">
        <f t="shared" si="558"/>
        <v>ok</v>
      </c>
      <c r="AW1066" s="16" t="str">
        <f t="shared" si="566"/>
        <v/>
      </c>
      <c r="AX1066" s="16" t="str">
        <f t="shared" si="567"/>
        <v/>
      </c>
      <c r="AY1066" s="16">
        <f t="shared" si="559"/>
        <v>0</v>
      </c>
    </row>
    <row r="1067" spans="1:51" ht="15" customHeight="1" x14ac:dyDescent="0.2">
      <c r="A1067" s="16" t="str">
        <f t="shared" si="572"/>
        <v>ID-S01AP1020-00213</v>
      </c>
      <c r="B1067" s="17">
        <v>213</v>
      </c>
      <c r="C1067" s="17"/>
      <c r="D1067" s="18" t="s">
        <v>2298</v>
      </c>
      <c r="E1067" s="19" t="s">
        <v>2299</v>
      </c>
      <c r="F1067" s="60" t="s">
        <v>27</v>
      </c>
      <c r="G1067" s="61" t="str">
        <f t="shared" si="573"/>
        <v/>
      </c>
      <c r="H1067" s="22" t="s">
        <v>1843</v>
      </c>
      <c r="I1067" s="22"/>
      <c r="J1067" s="22" t="s">
        <v>27</v>
      </c>
      <c r="K1067" s="22"/>
      <c r="L1067" s="22" t="s">
        <v>1845</v>
      </c>
      <c r="M1067" s="62"/>
      <c r="N1067" s="24"/>
      <c r="O1067" s="63" t="s">
        <v>2230</v>
      </c>
      <c r="P1067" s="63" t="s">
        <v>2231</v>
      </c>
      <c r="Q1067" s="25" t="s">
        <v>54</v>
      </c>
      <c r="R1067" s="26" t="s">
        <v>55</v>
      </c>
      <c r="S1067" s="26" t="s">
        <v>44</v>
      </c>
      <c r="T1067" s="26" t="s">
        <v>56</v>
      </c>
      <c r="U1067" s="26" t="s">
        <v>46</v>
      </c>
      <c r="V1067" s="34">
        <v>0</v>
      </c>
      <c r="W1067" s="64"/>
      <c r="X1067" s="22">
        <v>11</v>
      </c>
      <c r="Y1067" s="152"/>
      <c r="Z1067" s="159" t="s">
        <v>2871</v>
      </c>
      <c r="AA1067" s="155">
        <f t="shared" si="570"/>
        <v>19</v>
      </c>
      <c r="AB1067" s="83">
        <f t="shared" si="560"/>
        <v>32</v>
      </c>
      <c r="AC1067" s="122" t="str">
        <f>VLOOKUP(Z1067,'module list'!A:B,2,0)</f>
        <v>DO</v>
      </c>
      <c r="AD1067" s="32"/>
      <c r="AF1067" s="33" t="s">
        <v>34</v>
      </c>
      <c r="AG1067" s="16" t="str">
        <f t="shared" si="552"/>
        <v>11.1.3</v>
      </c>
      <c r="AH1067" s="222" t="str">
        <f t="shared" si="551"/>
        <v>SOV1035 hydr.unit HU1009</v>
      </c>
      <c r="AI1067" s="224"/>
      <c r="AJ1067" s="16" t="str">
        <f t="shared" si="547"/>
        <v>SOV1035</v>
      </c>
      <c r="AK1067" s="16" t="str">
        <f t="shared" si="553"/>
        <v>P23</v>
      </c>
      <c r="AL1067" s="16" t="str">
        <f t="shared" si="574"/>
        <v>SOV</v>
      </c>
      <c r="AM1067" s="16" t="str">
        <f t="shared" si="554"/>
        <v>1035</v>
      </c>
      <c r="AO1067" s="16" t="str">
        <f t="shared" si="555"/>
        <v>_</v>
      </c>
      <c r="AP1067" s="16">
        <f t="shared" si="556"/>
        <v>11</v>
      </c>
      <c r="AQ1067" s="16" t="str">
        <f t="shared" si="575"/>
        <v>HSH</v>
      </c>
      <c r="AR1067" s="16" t="str">
        <f t="shared" si="557"/>
        <v>P23SOV1035_HSH</v>
      </c>
      <c r="AS1067" s="16" t="str">
        <f t="shared" si="558"/>
        <v>ok</v>
      </c>
      <c r="AW1067" s="16" t="str">
        <f t="shared" si="566"/>
        <v/>
      </c>
      <c r="AX1067" s="16" t="str">
        <f t="shared" si="567"/>
        <v/>
      </c>
      <c r="AY1067" s="16">
        <f t="shared" si="559"/>
        <v>0</v>
      </c>
    </row>
    <row r="1068" spans="1:51" ht="15" customHeight="1" x14ac:dyDescent="0.2">
      <c r="A1068" s="16" t="str">
        <f t="shared" si="572"/>
        <v>ID-S01AP1020-00214</v>
      </c>
      <c r="B1068" s="17">
        <v>214</v>
      </c>
      <c r="C1068" s="17"/>
      <c r="D1068" s="18" t="s">
        <v>2300</v>
      </c>
      <c r="E1068" s="19" t="s">
        <v>2301</v>
      </c>
      <c r="F1068" s="60" t="s">
        <v>27</v>
      </c>
      <c r="G1068" s="61" t="str">
        <f t="shared" si="573"/>
        <v/>
      </c>
      <c r="H1068" s="22" t="s">
        <v>1843</v>
      </c>
      <c r="I1068" s="22"/>
      <c r="J1068" s="22" t="s">
        <v>27</v>
      </c>
      <c r="K1068" s="22"/>
      <c r="L1068" s="22" t="s">
        <v>1845</v>
      </c>
      <c r="M1068" s="62"/>
      <c r="N1068" s="24"/>
      <c r="O1068" s="63" t="s">
        <v>2230</v>
      </c>
      <c r="P1068" s="63" t="s">
        <v>2231</v>
      </c>
      <c r="Q1068" s="25" t="s">
        <v>54</v>
      </c>
      <c r="R1068" s="26" t="s">
        <v>55</v>
      </c>
      <c r="S1068" s="26" t="s">
        <v>44</v>
      </c>
      <c r="T1068" s="26" t="s">
        <v>56</v>
      </c>
      <c r="U1068" s="26" t="s">
        <v>46</v>
      </c>
      <c r="V1068" s="34">
        <v>0</v>
      </c>
      <c r="W1068" s="64"/>
      <c r="X1068" s="22">
        <v>11</v>
      </c>
      <c r="Y1068" s="152"/>
      <c r="Z1068" s="159" t="s">
        <v>2871</v>
      </c>
      <c r="AA1068" s="155">
        <f t="shared" si="570"/>
        <v>20</v>
      </c>
      <c r="AB1068" s="83">
        <f t="shared" si="560"/>
        <v>32</v>
      </c>
      <c r="AC1068" s="122" t="str">
        <f>VLOOKUP(Z1068,'module list'!A:B,2,0)</f>
        <v>DO</v>
      </c>
      <c r="AD1068" s="32"/>
      <c r="AF1068" s="33" t="s">
        <v>34</v>
      </c>
      <c r="AG1068" s="16" t="str">
        <f t="shared" si="552"/>
        <v>11.1.3</v>
      </c>
      <c r="AH1068" s="222" t="str">
        <f t="shared" si="551"/>
        <v>SOV1036 hydr.unit HU1009</v>
      </c>
      <c r="AI1068" s="224"/>
      <c r="AJ1068" s="16" t="str">
        <f t="shared" si="547"/>
        <v>SOV1036</v>
      </c>
      <c r="AK1068" s="16" t="str">
        <f t="shared" si="553"/>
        <v>P23</v>
      </c>
      <c r="AL1068" s="16" t="str">
        <f t="shared" si="574"/>
        <v>SOV</v>
      </c>
      <c r="AM1068" s="16" t="str">
        <f t="shared" si="554"/>
        <v>1036</v>
      </c>
      <c r="AO1068" s="16" t="str">
        <f t="shared" si="555"/>
        <v>_</v>
      </c>
      <c r="AP1068" s="16">
        <f t="shared" si="556"/>
        <v>11</v>
      </c>
      <c r="AQ1068" s="16" t="str">
        <f t="shared" si="575"/>
        <v>HSH</v>
      </c>
      <c r="AR1068" s="16" t="str">
        <f t="shared" si="557"/>
        <v>P23SOV1036_HSH</v>
      </c>
      <c r="AS1068" s="16" t="str">
        <f t="shared" si="558"/>
        <v>ok</v>
      </c>
      <c r="AW1068" s="16" t="str">
        <f t="shared" si="566"/>
        <v/>
      </c>
      <c r="AX1068" s="16" t="str">
        <f t="shared" si="567"/>
        <v/>
      </c>
      <c r="AY1068" s="16">
        <f t="shared" si="559"/>
        <v>0</v>
      </c>
    </row>
    <row r="1069" spans="1:51" ht="15" customHeight="1" x14ac:dyDescent="0.2">
      <c r="A1069" s="16" t="str">
        <f t="shared" si="572"/>
        <v>ID-S01AP1020-00215</v>
      </c>
      <c r="B1069" s="17">
        <v>215</v>
      </c>
      <c r="C1069" s="17"/>
      <c r="D1069" s="18" t="s">
        <v>2302</v>
      </c>
      <c r="E1069" s="19" t="s">
        <v>2303</v>
      </c>
      <c r="F1069" s="60" t="s">
        <v>27</v>
      </c>
      <c r="G1069" s="61" t="str">
        <f t="shared" si="573"/>
        <v/>
      </c>
      <c r="H1069" s="22" t="s">
        <v>1843</v>
      </c>
      <c r="I1069" s="22"/>
      <c r="J1069" s="22" t="s">
        <v>27</v>
      </c>
      <c r="K1069" s="22"/>
      <c r="L1069" s="22" t="s">
        <v>1845</v>
      </c>
      <c r="M1069" s="62"/>
      <c r="N1069" s="24"/>
      <c r="O1069" s="63" t="s">
        <v>2230</v>
      </c>
      <c r="P1069" s="63" t="s">
        <v>2231</v>
      </c>
      <c r="Q1069" s="25" t="s">
        <v>54</v>
      </c>
      <c r="R1069" s="26" t="s">
        <v>55</v>
      </c>
      <c r="S1069" s="26" t="s">
        <v>44</v>
      </c>
      <c r="T1069" s="26" t="s">
        <v>56</v>
      </c>
      <c r="U1069" s="26" t="s">
        <v>46</v>
      </c>
      <c r="V1069" s="34">
        <v>0</v>
      </c>
      <c r="W1069" s="64"/>
      <c r="X1069" s="22">
        <v>11</v>
      </c>
      <c r="Y1069" s="152"/>
      <c r="Z1069" s="159" t="s">
        <v>2871</v>
      </c>
      <c r="AA1069" s="155">
        <f t="shared" si="570"/>
        <v>21</v>
      </c>
      <c r="AB1069" s="83">
        <f t="shared" si="560"/>
        <v>32</v>
      </c>
      <c r="AC1069" s="122" t="str">
        <f>VLOOKUP(Z1069,'module list'!A:B,2,0)</f>
        <v>DO</v>
      </c>
      <c r="AD1069" s="32"/>
      <c r="AF1069" s="33" t="s">
        <v>34</v>
      </c>
      <c r="AG1069" s="16" t="str">
        <f t="shared" si="552"/>
        <v>11.1.3</v>
      </c>
      <c r="AH1069" s="222" t="str">
        <f t="shared" si="551"/>
        <v>SOV1037 hydr.unit HU1009</v>
      </c>
      <c r="AI1069" s="224"/>
      <c r="AJ1069" s="16" t="str">
        <f t="shared" si="547"/>
        <v>SOV1037</v>
      </c>
      <c r="AK1069" s="16" t="str">
        <f t="shared" si="553"/>
        <v>P23</v>
      </c>
      <c r="AL1069" s="16" t="str">
        <f t="shared" si="574"/>
        <v>SOV</v>
      </c>
      <c r="AM1069" s="16" t="str">
        <f t="shared" si="554"/>
        <v>1037</v>
      </c>
      <c r="AO1069" s="16" t="str">
        <f t="shared" si="555"/>
        <v>_</v>
      </c>
      <c r="AP1069" s="16">
        <f t="shared" si="556"/>
        <v>11</v>
      </c>
      <c r="AQ1069" s="16" t="str">
        <f t="shared" si="575"/>
        <v>HSH</v>
      </c>
      <c r="AR1069" s="16" t="str">
        <f t="shared" si="557"/>
        <v>P23SOV1037_HSH</v>
      </c>
      <c r="AS1069" s="16" t="str">
        <f t="shared" si="558"/>
        <v>ok</v>
      </c>
      <c r="AW1069" s="16" t="str">
        <f t="shared" si="566"/>
        <v/>
      </c>
      <c r="AX1069" s="16" t="str">
        <f t="shared" si="567"/>
        <v/>
      </c>
      <c r="AY1069" s="16">
        <f t="shared" si="559"/>
        <v>0</v>
      </c>
    </row>
    <row r="1070" spans="1:51" ht="15" customHeight="1" x14ac:dyDescent="0.2">
      <c r="A1070" s="16" t="str">
        <f t="shared" si="572"/>
        <v>ID-S01AP1020-00216</v>
      </c>
      <c r="B1070" s="17">
        <v>216</v>
      </c>
      <c r="C1070" s="17"/>
      <c r="D1070" s="18" t="s">
        <v>2304</v>
      </c>
      <c r="E1070" s="19" t="s">
        <v>2305</v>
      </c>
      <c r="F1070" s="60" t="s">
        <v>27</v>
      </c>
      <c r="G1070" s="61" t="str">
        <f t="shared" si="573"/>
        <v/>
      </c>
      <c r="H1070" s="22" t="s">
        <v>1843</v>
      </c>
      <c r="I1070" s="22"/>
      <c r="J1070" s="22" t="s">
        <v>27</v>
      </c>
      <c r="K1070" s="22"/>
      <c r="L1070" s="22" t="s">
        <v>1845</v>
      </c>
      <c r="M1070" s="62"/>
      <c r="N1070" s="24"/>
      <c r="O1070" s="63" t="s">
        <v>2230</v>
      </c>
      <c r="P1070" s="63" t="s">
        <v>2231</v>
      </c>
      <c r="Q1070" s="25" t="s">
        <v>54</v>
      </c>
      <c r="R1070" s="26" t="s">
        <v>55</v>
      </c>
      <c r="S1070" s="26" t="s">
        <v>44</v>
      </c>
      <c r="T1070" s="26" t="s">
        <v>56</v>
      </c>
      <c r="U1070" s="26" t="s">
        <v>46</v>
      </c>
      <c r="V1070" s="34">
        <v>0</v>
      </c>
      <c r="W1070" s="64"/>
      <c r="X1070" s="22">
        <v>11</v>
      </c>
      <c r="Y1070" s="152"/>
      <c r="Z1070" s="159" t="s">
        <v>2871</v>
      </c>
      <c r="AA1070" s="155">
        <f t="shared" si="570"/>
        <v>22</v>
      </c>
      <c r="AB1070" s="83">
        <f t="shared" si="560"/>
        <v>32</v>
      </c>
      <c r="AC1070" s="122" t="str">
        <f>VLOOKUP(Z1070,'module list'!A:B,2,0)</f>
        <v>DO</v>
      </c>
      <c r="AD1070" s="32"/>
      <c r="AF1070" s="33" t="s">
        <v>34</v>
      </c>
      <c r="AG1070" s="16" t="str">
        <f t="shared" si="552"/>
        <v>11.1.3</v>
      </c>
      <c r="AH1070" s="222" t="str">
        <f t="shared" si="551"/>
        <v>SOV1038 hydr.unit HU1009</v>
      </c>
      <c r="AI1070" s="224"/>
      <c r="AJ1070" s="16" t="str">
        <f t="shared" si="547"/>
        <v>SOV1038</v>
      </c>
      <c r="AK1070" s="16" t="str">
        <f t="shared" si="553"/>
        <v>P23</v>
      </c>
      <c r="AL1070" s="16" t="str">
        <f t="shared" si="574"/>
        <v>SOV</v>
      </c>
      <c r="AM1070" s="16" t="str">
        <f t="shared" si="554"/>
        <v>1038</v>
      </c>
      <c r="AO1070" s="16" t="str">
        <f t="shared" si="555"/>
        <v>_</v>
      </c>
      <c r="AP1070" s="16">
        <f t="shared" si="556"/>
        <v>11</v>
      </c>
      <c r="AQ1070" s="16" t="str">
        <f t="shared" si="575"/>
        <v>HSH</v>
      </c>
      <c r="AR1070" s="16" t="str">
        <f t="shared" si="557"/>
        <v>P23SOV1038_HSH</v>
      </c>
      <c r="AS1070" s="16" t="str">
        <f t="shared" si="558"/>
        <v>ok</v>
      </c>
      <c r="AW1070" s="16" t="str">
        <f t="shared" si="566"/>
        <v/>
      </c>
      <c r="AX1070" s="16" t="str">
        <f t="shared" si="567"/>
        <v/>
      </c>
      <c r="AY1070" s="16">
        <f t="shared" si="559"/>
        <v>0</v>
      </c>
    </row>
    <row r="1071" spans="1:51" ht="15" customHeight="1" x14ac:dyDescent="0.2">
      <c r="A1071" s="16" t="str">
        <f t="shared" si="572"/>
        <v>ID-S01AP1020-00217</v>
      </c>
      <c r="B1071" s="17">
        <v>217</v>
      </c>
      <c r="C1071" s="17"/>
      <c r="D1071" s="18" t="s">
        <v>2306</v>
      </c>
      <c r="E1071" s="19" t="s">
        <v>2307</v>
      </c>
      <c r="F1071" s="60" t="s">
        <v>27</v>
      </c>
      <c r="G1071" s="61" t="str">
        <f t="shared" si="573"/>
        <v/>
      </c>
      <c r="H1071" s="22" t="s">
        <v>1843</v>
      </c>
      <c r="I1071" s="22"/>
      <c r="J1071" s="22" t="s">
        <v>27</v>
      </c>
      <c r="K1071" s="22"/>
      <c r="L1071" s="22" t="s">
        <v>1845</v>
      </c>
      <c r="M1071" s="62"/>
      <c r="N1071" s="24"/>
      <c r="O1071" s="63" t="s">
        <v>2230</v>
      </c>
      <c r="P1071" s="63" t="s">
        <v>2231</v>
      </c>
      <c r="Q1071" s="25" t="s">
        <v>54</v>
      </c>
      <c r="R1071" s="26" t="s">
        <v>55</v>
      </c>
      <c r="S1071" s="26" t="s">
        <v>44</v>
      </c>
      <c r="T1071" s="26" t="s">
        <v>56</v>
      </c>
      <c r="U1071" s="26" t="s">
        <v>46</v>
      </c>
      <c r="V1071" s="34">
        <v>0</v>
      </c>
      <c r="W1071" s="64"/>
      <c r="X1071" s="22">
        <v>11</v>
      </c>
      <c r="Y1071" s="152"/>
      <c r="Z1071" s="159" t="s">
        <v>2871</v>
      </c>
      <c r="AA1071" s="155">
        <f t="shared" si="570"/>
        <v>23</v>
      </c>
      <c r="AB1071" s="83">
        <f t="shared" si="560"/>
        <v>32</v>
      </c>
      <c r="AC1071" s="122" t="str">
        <f>VLOOKUP(Z1071,'module list'!A:B,2,0)</f>
        <v>DO</v>
      </c>
      <c r="AD1071" s="32"/>
      <c r="AF1071" s="33" t="s">
        <v>34</v>
      </c>
      <c r="AG1071" s="16" t="str">
        <f t="shared" si="552"/>
        <v>11.1.3</v>
      </c>
      <c r="AH1071" s="222" t="str">
        <f t="shared" si="551"/>
        <v>SOV1039 hydr.unit HU1009</v>
      </c>
      <c r="AI1071" s="224"/>
      <c r="AJ1071" s="16" t="str">
        <f t="shared" si="547"/>
        <v>SOV1039</v>
      </c>
      <c r="AK1071" s="16" t="str">
        <f t="shared" si="553"/>
        <v>P23</v>
      </c>
      <c r="AL1071" s="16" t="str">
        <f t="shared" si="574"/>
        <v>SOV</v>
      </c>
      <c r="AM1071" s="16" t="str">
        <f t="shared" si="554"/>
        <v>1039</v>
      </c>
      <c r="AO1071" s="16" t="str">
        <f t="shared" si="555"/>
        <v>_</v>
      </c>
      <c r="AP1071" s="16">
        <f t="shared" si="556"/>
        <v>11</v>
      </c>
      <c r="AQ1071" s="16" t="str">
        <f t="shared" si="575"/>
        <v>HSH</v>
      </c>
      <c r="AR1071" s="16" t="str">
        <f t="shared" si="557"/>
        <v>P23SOV1039_HSH</v>
      </c>
      <c r="AS1071" s="16" t="str">
        <f t="shared" si="558"/>
        <v>ok</v>
      </c>
      <c r="AW1071" s="16" t="str">
        <f t="shared" si="566"/>
        <v/>
      </c>
      <c r="AX1071" s="16" t="str">
        <f t="shared" si="567"/>
        <v/>
      </c>
      <c r="AY1071" s="16">
        <f t="shared" si="559"/>
        <v>0</v>
      </c>
    </row>
    <row r="1072" spans="1:51" ht="15" customHeight="1" x14ac:dyDescent="0.2">
      <c r="A1072" s="16" t="str">
        <f t="shared" si="572"/>
        <v>ID-S01AP1020-00218</v>
      </c>
      <c r="B1072" s="17">
        <v>218</v>
      </c>
      <c r="C1072" s="17"/>
      <c r="D1072" s="18" t="s">
        <v>2308</v>
      </c>
      <c r="E1072" s="19" t="s">
        <v>2309</v>
      </c>
      <c r="F1072" s="60" t="s">
        <v>27</v>
      </c>
      <c r="G1072" s="61" t="str">
        <f t="shared" si="573"/>
        <v/>
      </c>
      <c r="H1072" s="22" t="s">
        <v>1843</v>
      </c>
      <c r="I1072" s="22"/>
      <c r="J1072" s="22" t="s">
        <v>27</v>
      </c>
      <c r="K1072" s="22"/>
      <c r="L1072" s="22" t="s">
        <v>1845</v>
      </c>
      <c r="M1072" s="62"/>
      <c r="N1072" s="24"/>
      <c r="O1072" s="63" t="s">
        <v>2230</v>
      </c>
      <c r="P1072" s="63" t="s">
        <v>2231</v>
      </c>
      <c r="Q1072" s="25" t="s">
        <v>54</v>
      </c>
      <c r="R1072" s="26" t="s">
        <v>55</v>
      </c>
      <c r="S1072" s="26" t="s">
        <v>44</v>
      </c>
      <c r="T1072" s="26" t="s">
        <v>56</v>
      </c>
      <c r="U1072" s="26" t="s">
        <v>46</v>
      </c>
      <c r="V1072" s="34">
        <v>0</v>
      </c>
      <c r="W1072" s="64"/>
      <c r="X1072" s="22">
        <v>11</v>
      </c>
      <c r="Y1072" s="152"/>
      <c r="Z1072" s="159" t="s">
        <v>2871</v>
      </c>
      <c r="AA1072" s="155">
        <f t="shared" si="570"/>
        <v>24</v>
      </c>
      <c r="AB1072" s="83">
        <f t="shared" si="560"/>
        <v>32</v>
      </c>
      <c r="AC1072" s="122" t="str">
        <f>VLOOKUP(Z1072,'module list'!A:B,2,0)</f>
        <v>DO</v>
      </c>
      <c r="AD1072" s="32"/>
      <c r="AF1072" s="33" t="s">
        <v>34</v>
      </c>
      <c r="AG1072" s="16" t="str">
        <f t="shared" si="552"/>
        <v>11.1.3</v>
      </c>
      <c r="AH1072" s="222" t="str">
        <f t="shared" si="551"/>
        <v>SOV1040A hydr.unit HU1009</v>
      </c>
      <c r="AI1072" s="224"/>
      <c r="AJ1072" s="16" t="str">
        <f t="shared" si="547"/>
        <v>SOV1040A</v>
      </c>
      <c r="AK1072" s="16" t="str">
        <f t="shared" si="553"/>
        <v>P23</v>
      </c>
      <c r="AL1072" s="16" t="str">
        <f t="shared" si="574"/>
        <v>SOV</v>
      </c>
      <c r="AM1072" s="16" t="str">
        <f t="shared" si="554"/>
        <v>1040</v>
      </c>
      <c r="AN1072" s="16" t="str">
        <f t="shared" ref="AN1072:AN1073" si="576">MID(D1072,11,1)</f>
        <v>A</v>
      </c>
      <c r="AO1072" s="16" t="str">
        <f t="shared" si="555"/>
        <v>_</v>
      </c>
      <c r="AP1072" s="16">
        <f t="shared" si="556"/>
        <v>12</v>
      </c>
      <c r="AQ1072" s="16" t="str">
        <f t="shared" si="575"/>
        <v>HSH</v>
      </c>
      <c r="AR1072" s="16" t="str">
        <f t="shared" si="557"/>
        <v>P23SOV1040A_HSH</v>
      </c>
      <c r="AS1072" s="16" t="str">
        <f t="shared" si="558"/>
        <v>ok</v>
      </c>
      <c r="AW1072" s="16" t="str">
        <f t="shared" si="566"/>
        <v/>
      </c>
      <c r="AX1072" s="16" t="str">
        <f t="shared" si="567"/>
        <v/>
      </c>
      <c r="AY1072" s="16">
        <f t="shared" si="559"/>
        <v>0</v>
      </c>
    </row>
    <row r="1073" spans="1:51" ht="15" customHeight="1" x14ac:dyDescent="0.2">
      <c r="A1073" s="16" t="str">
        <f t="shared" si="572"/>
        <v>ID-S01AP1020-00219</v>
      </c>
      <c r="B1073" s="17">
        <v>219</v>
      </c>
      <c r="C1073" s="17"/>
      <c r="D1073" s="18" t="s">
        <v>2310</v>
      </c>
      <c r="E1073" s="19" t="s">
        <v>2311</v>
      </c>
      <c r="F1073" s="60" t="s">
        <v>27</v>
      </c>
      <c r="G1073" s="61" t="str">
        <f t="shared" si="573"/>
        <v/>
      </c>
      <c r="H1073" s="22" t="s">
        <v>1843</v>
      </c>
      <c r="I1073" s="22"/>
      <c r="J1073" s="22" t="s">
        <v>27</v>
      </c>
      <c r="K1073" s="22"/>
      <c r="L1073" s="22" t="s">
        <v>1845</v>
      </c>
      <c r="M1073" s="62"/>
      <c r="N1073" s="24"/>
      <c r="O1073" s="63" t="s">
        <v>2230</v>
      </c>
      <c r="P1073" s="63" t="s">
        <v>2231</v>
      </c>
      <c r="Q1073" s="25" t="s">
        <v>54</v>
      </c>
      <c r="R1073" s="26" t="s">
        <v>55</v>
      </c>
      <c r="S1073" s="26" t="s">
        <v>44</v>
      </c>
      <c r="T1073" s="26" t="s">
        <v>56</v>
      </c>
      <c r="U1073" s="26" t="s">
        <v>46</v>
      </c>
      <c r="V1073" s="34">
        <v>0</v>
      </c>
      <c r="W1073" s="64"/>
      <c r="X1073" s="22">
        <v>11</v>
      </c>
      <c r="Y1073" s="152"/>
      <c r="Z1073" s="159" t="s">
        <v>2871</v>
      </c>
      <c r="AA1073" s="155">
        <f t="shared" si="570"/>
        <v>25</v>
      </c>
      <c r="AB1073" s="83">
        <f t="shared" si="560"/>
        <v>32</v>
      </c>
      <c r="AC1073" s="122" t="str">
        <f>VLOOKUP(Z1073,'module list'!A:B,2,0)</f>
        <v>DO</v>
      </c>
      <c r="AD1073" s="32"/>
      <c r="AF1073" s="33" t="s">
        <v>34</v>
      </c>
      <c r="AG1073" s="16" t="str">
        <f t="shared" si="552"/>
        <v>11.1.3</v>
      </c>
      <c r="AH1073" s="222" t="str">
        <f t="shared" si="551"/>
        <v>SOV1040B hydr.unit HU1009</v>
      </c>
      <c r="AI1073" s="224"/>
      <c r="AJ1073" s="16" t="str">
        <f t="shared" si="547"/>
        <v>SOV1040B</v>
      </c>
      <c r="AK1073" s="16" t="str">
        <f t="shared" si="553"/>
        <v>P23</v>
      </c>
      <c r="AL1073" s="16" t="str">
        <f t="shared" si="574"/>
        <v>SOV</v>
      </c>
      <c r="AM1073" s="16" t="str">
        <f t="shared" si="554"/>
        <v>1040</v>
      </c>
      <c r="AN1073" s="16" t="str">
        <f t="shared" si="576"/>
        <v>B</v>
      </c>
      <c r="AO1073" s="16" t="str">
        <f t="shared" si="555"/>
        <v>_</v>
      </c>
      <c r="AP1073" s="16">
        <f t="shared" si="556"/>
        <v>12</v>
      </c>
      <c r="AQ1073" s="16" t="str">
        <f t="shared" si="575"/>
        <v>HSH</v>
      </c>
      <c r="AR1073" s="16" t="str">
        <f t="shared" si="557"/>
        <v>P23SOV1040B_HSH</v>
      </c>
      <c r="AS1073" s="16" t="str">
        <f t="shared" si="558"/>
        <v>ok</v>
      </c>
      <c r="AW1073" s="16" t="str">
        <f t="shared" si="566"/>
        <v/>
      </c>
      <c r="AX1073" s="16" t="str">
        <f t="shared" si="567"/>
        <v/>
      </c>
      <c r="AY1073" s="16">
        <f t="shared" si="559"/>
        <v>0</v>
      </c>
    </row>
    <row r="1074" spans="1:51" ht="15" customHeight="1" x14ac:dyDescent="0.2">
      <c r="A1074" s="16" t="str">
        <f t="shared" si="572"/>
        <v>ID-S01AP1020-00220</v>
      </c>
      <c r="B1074" s="17">
        <v>220</v>
      </c>
      <c r="C1074" s="17"/>
      <c r="D1074" s="18" t="s">
        <v>2312</v>
      </c>
      <c r="E1074" s="19" t="s">
        <v>2313</v>
      </c>
      <c r="F1074" s="60" t="s">
        <v>27</v>
      </c>
      <c r="G1074" s="61" t="str">
        <f t="shared" si="573"/>
        <v/>
      </c>
      <c r="H1074" s="22" t="s">
        <v>1843</v>
      </c>
      <c r="I1074" s="22"/>
      <c r="J1074" s="22" t="s">
        <v>27</v>
      </c>
      <c r="K1074" s="22"/>
      <c r="L1074" s="22" t="s">
        <v>1845</v>
      </c>
      <c r="M1074" s="62"/>
      <c r="N1074" s="24"/>
      <c r="O1074" s="63" t="s">
        <v>2230</v>
      </c>
      <c r="P1074" s="63" t="s">
        <v>2231</v>
      </c>
      <c r="Q1074" s="25" t="s">
        <v>54</v>
      </c>
      <c r="R1074" s="26" t="s">
        <v>55</v>
      </c>
      <c r="S1074" s="26" t="s">
        <v>44</v>
      </c>
      <c r="T1074" s="26" t="s">
        <v>56</v>
      </c>
      <c r="U1074" s="26" t="s">
        <v>46</v>
      </c>
      <c r="V1074" s="34">
        <v>0</v>
      </c>
      <c r="W1074" s="64"/>
      <c r="X1074" s="22">
        <v>11</v>
      </c>
      <c r="Y1074" s="152"/>
      <c r="Z1074" s="159" t="s">
        <v>2871</v>
      </c>
      <c r="AA1074" s="155">
        <f t="shared" si="570"/>
        <v>26</v>
      </c>
      <c r="AB1074" s="83">
        <f t="shared" si="560"/>
        <v>32</v>
      </c>
      <c r="AC1074" s="122" t="str">
        <f>VLOOKUP(Z1074,'module list'!A:B,2,0)</f>
        <v>DO</v>
      </c>
      <c r="AD1074" s="32"/>
      <c r="AF1074" s="33" t="s">
        <v>34</v>
      </c>
      <c r="AG1074" s="16" t="str">
        <f t="shared" si="552"/>
        <v>11.1.3</v>
      </c>
      <c r="AH1074" s="222" t="str">
        <f t="shared" si="551"/>
        <v>SOV1042 hydr.unit HU1009</v>
      </c>
      <c r="AI1074" s="224"/>
      <c r="AJ1074" s="16" t="str">
        <f t="shared" si="547"/>
        <v>SOV1042</v>
      </c>
      <c r="AK1074" s="16" t="str">
        <f t="shared" si="553"/>
        <v>P23</v>
      </c>
      <c r="AL1074" s="16" t="str">
        <f t="shared" si="574"/>
        <v>SOV</v>
      </c>
      <c r="AM1074" s="16" t="str">
        <f t="shared" si="554"/>
        <v>1042</v>
      </c>
      <c r="AO1074" s="16" t="str">
        <f t="shared" si="555"/>
        <v>_</v>
      </c>
      <c r="AP1074" s="16">
        <f t="shared" si="556"/>
        <v>11</v>
      </c>
      <c r="AQ1074" s="16" t="str">
        <f t="shared" si="575"/>
        <v>HSH</v>
      </c>
      <c r="AR1074" s="16" t="str">
        <f t="shared" si="557"/>
        <v>P23SOV1042_HSH</v>
      </c>
      <c r="AS1074" s="16" t="str">
        <f t="shared" si="558"/>
        <v>ok</v>
      </c>
      <c r="AW1074" s="16" t="str">
        <f t="shared" si="566"/>
        <v/>
      </c>
      <c r="AX1074" s="16" t="str">
        <f t="shared" si="567"/>
        <v/>
      </c>
      <c r="AY1074" s="16">
        <f t="shared" si="559"/>
        <v>0</v>
      </c>
    </row>
    <row r="1075" spans="1:51" ht="15" customHeight="1" x14ac:dyDescent="0.2">
      <c r="A1075" s="16" t="str">
        <f>"ID-"&amp;L1075&amp;"-"&amp;TEXT(B1075,"10000")</f>
        <v>ID-S01AP1020-10001</v>
      </c>
      <c r="B1075" s="17">
        <v>1</v>
      </c>
      <c r="C1075" s="17"/>
      <c r="D1075" s="18" t="s">
        <v>2314</v>
      </c>
      <c r="E1075" s="19" t="s">
        <v>2315</v>
      </c>
      <c r="F1075" s="20" t="s">
        <v>27</v>
      </c>
      <c r="G1075" s="21" t="str">
        <f>IF(ISERROR(D1075),"",IF(AND(D1075&lt;&gt;"",COUNTIF($D:$D,$D1075)&gt;1),1,""))</f>
        <v/>
      </c>
      <c r="H1075" s="22" t="s">
        <v>1843</v>
      </c>
      <c r="I1075" s="22" t="s">
        <v>2316</v>
      </c>
      <c r="J1075" s="22" t="s">
        <v>2317</v>
      </c>
      <c r="K1075" s="22"/>
      <c r="L1075" s="22" t="s">
        <v>1845</v>
      </c>
      <c r="M1075" s="23"/>
      <c r="N1075" s="24"/>
      <c r="O1075" s="63"/>
      <c r="P1075" s="63"/>
      <c r="Q1075" s="25" t="s">
        <v>32</v>
      </c>
      <c r="R1075" s="26" t="s">
        <v>33</v>
      </c>
      <c r="S1075" s="26" t="s">
        <v>34</v>
      </c>
      <c r="T1075" s="26" t="s">
        <v>170</v>
      </c>
      <c r="U1075" s="26">
        <v>20</v>
      </c>
      <c r="V1075" s="34" t="s">
        <v>2318</v>
      </c>
      <c r="W1075" s="64"/>
      <c r="X1075" s="22">
        <v>11</v>
      </c>
      <c r="Y1075" s="152"/>
      <c r="Z1075" s="157" t="s">
        <v>2874</v>
      </c>
      <c r="AA1075" s="155">
        <f t="shared" si="570"/>
        <v>1</v>
      </c>
      <c r="AB1075" s="83">
        <f t="shared" si="560"/>
        <v>15</v>
      </c>
      <c r="AC1075" s="122" t="str">
        <f>VLOOKUP(Z1075,'module list'!A:B,2,0)</f>
        <v>AI</v>
      </c>
      <c r="AD1075" s="32"/>
      <c r="AF1075" s="33" t="s">
        <v>34</v>
      </c>
      <c r="AG1075" s="16" t="str">
        <f t="shared" si="552"/>
        <v>11.1.3</v>
      </c>
      <c r="AH1075" s="222" t="str">
        <f t="shared" si="551"/>
        <v>wat. - flow</v>
      </c>
      <c r="AI1075" s="224"/>
      <c r="AJ1075" s="16" t="str">
        <f t="shared" si="547"/>
        <v>wat.</v>
      </c>
      <c r="AK1075" s="16" t="str">
        <f t="shared" si="553"/>
        <v>P29</v>
      </c>
      <c r="AL1075" s="16" t="str">
        <f t="shared" ref="AL1075:AL1083" si="577">MID(D1075,4,2)</f>
        <v>FI</v>
      </c>
      <c r="AM1075" s="16" t="str">
        <f t="shared" si="554"/>
        <v>1205</v>
      </c>
      <c r="AN1075" s="16" t="str">
        <f t="shared" si="561"/>
        <v/>
      </c>
      <c r="AO1075" s="16" t="str">
        <f t="shared" si="555"/>
        <v/>
      </c>
      <c r="AP1075" s="16" t="str">
        <f t="shared" si="556"/>
        <v/>
      </c>
      <c r="AQ1075" s="226"/>
      <c r="AR1075" s="16" t="str">
        <f t="shared" si="557"/>
        <v>P29FI1205</v>
      </c>
      <c r="AS1075" s="16" t="str">
        <f t="shared" si="558"/>
        <v>ok</v>
      </c>
      <c r="AW1075" s="16" t="str">
        <f t="shared" si="566"/>
        <v>0</v>
      </c>
      <c r="AX1075" s="16">
        <f t="shared" si="567"/>
        <v>20</v>
      </c>
      <c r="AY1075" s="16" t="str">
        <f t="shared" si="559"/>
        <v>t/h</v>
      </c>
    </row>
    <row r="1076" spans="1:51" ht="15" customHeight="1" x14ac:dyDescent="0.2">
      <c r="A1076" s="16" t="str">
        <f t="shared" ref="A1076:A1139" si="578">"ID-"&amp;L1076&amp;"-"&amp;TEXT(B1076,"10000")</f>
        <v>ID-S01AP1020-10002</v>
      </c>
      <c r="B1076" s="17">
        <v>2</v>
      </c>
      <c r="C1076" s="17"/>
      <c r="D1076" s="18" t="s">
        <v>2319</v>
      </c>
      <c r="E1076" s="19" t="s">
        <v>2320</v>
      </c>
      <c r="F1076" s="20" t="s">
        <v>27</v>
      </c>
      <c r="G1076" s="21" t="str">
        <f t="shared" ref="G1076:G1139" si="579">IF(ISERROR(D1076),"",IF(AND(D1076&lt;&gt;"",COUNTIF($D:$D,$D1076)&gt;1),1,""))</f>
        <v/>
      </c>
      <c r="H1076" s="22" t="s">
        <v>1843</v>
      </c>
      <c r="I1076" s="22" t="s">
        <v>2316</v>
      </c>
      <c r="J1076" s="22" t="s">
        <v>2321</v>
      </c>
      <c r="K1076" s="22"/>
      <c r="L1076" s="22" t="s">
        <v>1845</v>
      </c>
      <c r="M1076" s="23"/>
      <c r="N1076" s="24"/>
      <c r="O1076" s="63"/>
      <c r="P1076" s="63"/>
      <c r="Q1076" s="25" t="s">
        <v>32</v>
      </c>
      <c r="R1076" s="26" t="s">
        <v>33</v>
      </c>
      <c r="S1076" s="26" t="s">
        <v>34</v>
      </c>
      <c r="T1076" s="26" t="s">
        <v>170</v>
      </c>
      <c r="U1076" s="26">
        <v>300</v>
      </c>
      <c r="V1076" s="34" t="s">
        <v>332</v>
      </c>
      <c r="W1076" s="64"/>
      <c r="X1076" s="22">
        <v>11</v>
      </c>
      <c r="Y1076" s="152"/>
      <c r="Z1076" s="139" t="s">
        <v>2833</v>
      </c>
      <c r="AA1076" s="155">
        <f t="shared" si="570"/>
        <v>11</v>
      </c>
      <c r="AB1076" s="83">
        <f t="shared" si="560"/>
        <v>14</v>
      </c>
      <c r="AC1076" s="122" t="str">
        <f>VLOOKUP(Z1076,'module list'!A:B,2,0)</f>
        <v>AI</v>
      </c>
      <c r="AD1076" s="32"/>
      <c r="AF1076" s="33" t="s">
        <v>34</v>
      </c>
      <c r="AG1076" s="16" t="str">
        <f t="shared" si="552"/>
        <v>11.1.4</v>
      </c>
      <c r="AH1076" s="222" t="str">
        <f t="shared" si="551"/>
        <v>wat. - temp.</v>
      </c>
      <c r="AI1076" s="224"/>
      <c r="AJ1076" s="16" t="str">
        <f t="shared" ref="AJ1076:AJ1139" si="580">LEFT(AH1076,FIND(" ",AH1076)-1)</f>
        <v>wat.</v>
      </c>
      <c r="AK1076" s="16" t="str">
        <f t="shared" si="553"/>
        <v>P29</v>
      </c>
      <c r="AL1076" s="16" t="str">
        <f t="shared" si="577"/>
        <v>TI</v>
      </c>
      <c r="AM1076" s="16" t="str">
        <f t="shared" si="554"/>
        <v>1205</v>
      </c>
      <c r="AN1076" s="16" t="str">
        <f t="shared" si="561"/>
        <v/>
      </c>
      <c r="AO1076" s="16" t="str">
        <f t="shared" si="555"/>
        <v/>
      </c>
      <c r="AP1076" s="16" t="str">
        <f t="shared" si="556"/>
        <v/>
      </c>
      <c r="AQ1076" s="226"/>
      <c r="AR1076" s="16" t="str">
        <f t="shared" si="557"/>
        <v>P29TI1205</v>
      </c>
      <c r="AS1076" s="16" t="str">
        <f t="shared" si="558"/>
        <v>ok</v>
      </c>
      <c r="AW1076" s="16" t="str">
        <f t="shared" si="566"/>
        <v>0</v>
      </c>
      <c r="AX1076" s="16">
        <f t="shared" si="567"/>
        <v>300</v>
      </c>
      <c r="AY1076" s="16" t="str">
        <f t="shared" si="559"/>
        <v>°C</v>
      </c>
    </row>
    <row r="1077" spans="1:51" ht="15" customHeight="1" x14ac:dyDescent="0.2">
      <c r="A1077" s="16" t="str">
        <f t="shared" si="578"/>
        <v>ID-S01AP1020-10003</v>
      </c>
      <c r="B1077" s="17">
        <v>3</v>
      </c>
      <c r="C1077" s="17"/>
      <c r="D1077" s="18" t="s">
        <v>2322</v>
      </c>
      <c r="E1077" s="19" t="s">
        <v>2323</v>
      </c>
      <c r="F1077" s="20"/>
      <c r="G1077" s="21" t="str">
        <f t="shared" si="579"/>
        <v/>
      </c>
      <c r="H1077" s="22" t="s">
        <v>1843</v>
      </c>
      <c r="I1077" s="22" t="s">
        <v>2316</v>
      </c>
      <c r="J1077" s="22" t="s">
        <v>2324</v>
      </c>
      <c r="K1077" s="22"/>
      <c r="L1077" s="22" t="s">
        <v>1845</v>
      </c>
      <c r="M1077" s="23"/>
      <c r="N1077" s="24"/>
      <c r="O1077" s="63"/>
      <c r="P1077" s="63"/>
      <c r="Q1077" s="25" t="s">
        <v>32</v>
      </c>
      <c r="R1077" s="26" t="s">
        <v>33</v>
      </c>
      <c r="S1077" s="26" t="s">
        <v>34</v>
      </c>
      <c r="T1077" s="26" t="s">
        <v>170</v>
      </c>
      <c r="U1077" s="26">
        <v>50</v>
      </c>
      <c r="V1077" s="34" t="s">
        <v>2325</v>
      </c>
      <c r="W1077" s="64"/>
      <c r="X1077" s="22">
        <v>11</v>
      </c>
      <c r="Y1077" s="152"/>
      <c r="Z1077" s="139" t="s">
        <v>2835</v>
      </c>
      <c r="AA1077" s="155">
        <f t="shared" si="570"/>
        <v>1</v>
      </c>
      <c r="AB1077" s="83">
        <f t="shared" si="560"/>
        <v>16</v>
      </c>
      <c r="AC1077" s="122" t="str">
        <f>VLOOKUP(Z1077,'module list'!A:B,2,0)</f>
        <v>AI</v>
      </c>
      <c r="AD1077" s="32"/>
      <c r="AF1077" s="33" t="s">
        <v>34</v>
      </c>
      <c r="AG1077" s="16" t="str">
        <f t="shared" si="552"/>
        <v>11.1.4</v>
      </c>
      <c r="AH1077" s="222" t="str">
        <f t="shared" si="551"/>
        <v>wat. - press.</v>
      </c>
      <c r="AI1077" s="224"/>
      <c r="AJ1077" s="16" t="str">
        <f t="shared" si="580"/>
        <v>wat.</v>
      </c>
      <c r="AK1077" s="16" t="str">
        <f t="shared" si="553"/>
        <v>P29</v>
      </c>
      <c r="AL1077" s="16" t="str">
        <f t="shared" si="577"/>
        <v>PI</v>
      </c>
      <c r="AM1077" s="16" t="str">
        <f t="shared" si="554"/>
        <v>1206</v>
      </c>
      <c r="AN1077" s="16" t="str">
        <f t="shared" si="561"/>
        <v/>
      </c>
      <c r="AO1077" s="16" t="str">
        <f t="shared" si="555"/>
        <v/>
      </c>
      <c r="AP1077" s="16" t="str">
        <f t="shared" si="556"/>
        <v/>
      </c>
      <c r="AQ1077" s="226"/>
      <c r="AR1077" s="16" t="str">
        <f t="shared" si="557"/>
        <v>P29PI1206</v>
      </c>
      <c r="AS1077" s="16" t="str">
        <f t="shared" si="558"/>
        <v>ok</v>
      </c>
      <c r="AW1077" s="16" t="str">
        <f t="shared" si="566"/>
        <v>0</v>
      </c>
      <c r="AX1077" s="16">
        <f t="shared" si="567"/>
        <v>50</v>
      </c>
      <c r="AY1077" s="16" t="str">
        <f t="shared" si="559"/>
        <v>bar</v>
      </c>
    </row>
    <row r="1078" spans="1:51" ht="15" customHeight="1" x14ac:dyDescent="0.2">
      <c r="A1078" s="16" t="str">
        <f t="shared" si="578"/>
        <v>ID-S01AP1020-10004</v>
      </c>
      <c r="B1078" s="17">
        <v>4</v>
      </c>
      <c r="C1078" s="17"/>
      <c r="D1078" s="18" t="s">
        <v>2326</v>
      </c>
      <c r="E1078" s="19" t="s">
        <v>2327</v>
      </c>
      <c r="F1078" s="20"/>
      <c r="G1078" s="21" t="str">
        <f t="shared" si="579"/>
        <v/>
      </c>
      <c r="H1078" s="22" t="s">
        <v>1843</v>
      </c>
      <c r="I1078" s="22" t="s">
        <v>2316</v>
      </c>
      <c r="J1078" s="22" t="s">
        <v>2328</v>
      </c>
      <c r="K1078" s="22"/>
      <c r="L1078" s="22" t="s">
        <v>1845</v>
      </c>
      <c r="M1078" s="23"/>
      <c r="N1078" s="24"/>
      <c r="O1078" s="63"/>
      <c r="P1078" s="63"/>
      <c r="Q1078" s="25" t="s">
        <v>32</v>
      </c>
      <c r="R1078" s="26" t="s">
        <v>292</v>
      </c>
      <c r="S1078" s="26">
        <v>0</v>
      </c>
      <c r="T1078" s="26" t="s">
        <v>170</v>
      </c>
      <c r="U1078" s="26">
        <v>100</v>
      </c>
      <c r="V1078" s="34" t="s">
        <v>171</v>
      </c>
      <c r="W1078" s="64"/>
      <c r="X1078" s="22">
        <v>11</v>
      </c>
      <c r="Y1078" s="152"/>
      <c r="Z1078" s="157" t="s">
        <v>2874</v>
      </c>
      <c r="AA1078" s="155">
        <f t="shared" si="570"/>
        <v>2</v>
      </c>
      <c r="AB1078" s="83">
        <f t="shared" si="560"/>
        <v>15</v>
      </c>
      <c r="AC1078" s="122" t="str">
        <f>VLOOKUP(Z1078,'module list'!A:B,2,0)</f>
        <v>AI</v>
      </c>
      <c r="AD1078" s="32"/>
      <c r="AF1078" s="33" t="s">
        <v>34</v>
      </c>
      <c r="AG1078" s="16" t="str">
        <f t="shared" si="552"/>
        <v>11.1.3</v>
      </c>
      <c r="AH1078" s="222" t="str">
        <f t="shared" si="551"/>
        <v>FV1205 feed wat. - position</v>
      </c>
      <c r="AI1078" s="224"/>
      <c r="AJ1078" s="16" t="str">
        <f t="shared" si="580"/>
        <v>FV1205</v>
      </c>
      <c r="AK1078" s="16" t="str">
        <f t="shared" si="553"/>
        <v>P29</v>
      </c>
      <c r="AL1078" s="16" t="str">
        <f t="shared" si="577"/>
        <v>FV</v>
      </c>
      <c r="AM1078" s="16" t="str">
        <f t="shared" si="554"/>
        <v>1205</v>
      </c>
      <c r="AO1078" s="16" t="str">
        <f t="shared" si="555"/>
        <v>_</v>
      </c>
      <c r="AP1078" s="16">
        <f t="shared" si="556"/>
        <v>10</v>
      </c>
      <c r="AQ1078" s="16" t="str">
        <f>RIGHT(D1078,LEN(D1078)-FIND("_",D1078))</f>
        <v>ZI</v>
      </c>
      <c r="AR1078" s="16" t="str">
        <f t="shared" si="557"/>
        <v>P29FV1205_ZI</v>
      </c>
      <c r="AS1078" s="16" t="str">
        <f t="shared" si="558"/>
        <v>ok</v>
      </c>
      <c r="AW1078" s="16">
        <f t="shared" si="566"/>
        <v>0</v>
      </c>
      <c r="AX1078" s="16">
        <f t="shared" si="567"/>
        <v>100</v>
      </c>
      <c r="AY1078" s="16" t="str">
        <f t="shared" si="559"/>
        <v>%</v>
      </c>
    </row>
    <row r="1079" spans="1:51" ht="15" customHeight="1" x14ac:dyDescent="0.2">
      <c r="A1079" s="16" t="str">
        <f t="shared" si="578"/>
        <v>ID-S01AP1020-10005</v>
      </c>
      <c r="B1079" s="17">
        <v>5</v>
      </c>
      <c r="C1079" s="17"/>
      <c r="D1079" s="18" t="s">
        <v>2329</v>
      </c>
      <c r="E1079" s="19" t="s">
        <v>2330</v>
      </c>
      <c r="F1079" s="20"/>
      <c r="G1079" s="21" t="str">
        <f t="shared" si="579"/>
        <v/>
      </c>
      <c r="H1079" s="22" t="s">
        <v>1843</v>
      </c>
      <c r="I1079" s="22" t="s">
        <v>2316</v>
      </c>
      <c r="J1079" s="22" t="s">
        <v>2328</v>
      </c>
      <c r="K1079" s="22"/>
      <c r="L1079" s="22" t="s">
        <v>1845</v>
      </c>
      <c r="M1079" s="23"/>
      <c r="N1079" s="24"/>
      <c r="O1079" s="63"/>
      <c r="P1079" s="63"/>
      <c r="Q1079" s="25" t="s">
        <v>168</v>
      </c>
      <c r="R1079" s="26" t="s">
        <v>169</v>
      </c>
      <c r="S1079" s="26">
        <v>0</v>
      </c>
      <c r="T1079" s="26" t="s">
        <v>170</v>
      </c>
      <c r="U1079" s="26">
        <v>100</v>
      </c>
      <c r="V1079" s="34" t="s">
        <v>171</v>
      </c>
      <c r="W1079" s="64"/>
      <c r="X1079" s="22">
        <v>11</v>
      </c>
      <c r="Y1079" s="152"/>
      <c r="Z1079" s="139" t="s">
        <v>2828</v>
      </c>
      <c r="AA1079" s="155">
        <f t="shared" si="570"/>
        <v>2</v>
      </c>
      <c r="AB1079" s="83">
        <f t="shared" si="560"/>
        <v>6</v>
      </c>
      <c r="AC1079" s="122" t="str">
        <f>VLOOKUP(Z1079,'module list'!A:B,2,0)</f>
        <v>AO</v>
      </c>
      <c r="AD1079" s="32"/>
      <c r="AF1079" s="33" t="s">
        <v>34</v>
      </c>
      <c r="AG1079" s="16" t="str">
        <f t="shared" si="552"/>
        <v>11.1.2</v>
      </c>
      <c r="AH1079" s="222" t="str">
        <f t="shared" si="551"/>
        <v>FV1205 feed wat. - req.pos.</v>
      </c>
      <c r="AI1079" s="224"/>
      <c r="AJ1079" s="16" t="str">
        <f t="shared" si="580"/>
        <v>FV1205</v>
      </c>
      <c r="AK1079" s="16" t="str">
        <f t="shared" si="553"/>
        <v>P29</v>
      </c>
      <c r="AL1079" s="16" t="str">
        <f t="shared" si="577"/>
        <v>FV</v>
      </c>
      <c r="AM1079" s="16" t="str">
        <f t="shared" si="554"/>
        <v>1205</v>
      </c>
      <c r="AO1079" s="16" t="str">
        <f t="shared" si="555"/>
        <v>_</v>
      </c>
      <c r="AP1079" s="16">
        <f t="shared" si="556"/>
        <v>10</v>
      </c>
      <c r="AQ1079" s="16" t="str">
        <f>RIGHT(D1079,LEN(D1079)-FIND("_",D1079))</f>
        <v>ZY</v>
      </c>
      <c r="AR1079" s="16" t="str">
        <f t="shared" si="557"/>
        <v>P29FV1205_ZY</v>
      </c>
      <c r="AS1079" s="16" t="str">
        <f t="shared" si="558"/>
        <v>ok</v>
      </c>
      <c r="AW1079" s="16">
        <f t="shared" si="566"/>
        <v>0</v>
      </c>
      <c r="AX1079" s="16" t="str">
        <f t="shared" si="567"/>
        <v/>
      </c>
      <c r="AY1079" s="16" t="str">
        <f t="shared" si="559"/>
        <v>%</v>
      </c>
    </row>
    <row r="1080" spans="1:51" ht="15" customHeight="1" x14ac:dyDescent="0.2">
      <c r="A1080" s="16" t="str">
        <f t="shared" si="578"/>
        <v>ID-S01AP1020-10006</v>
      </c>
      <c r="B1080" s="17">
        <v>6</v>
      </c>
      <c r="C1080" s="17"/>
      <c r="D1080" s="18" t="s">
        <v>2331</v>
      </c>
      <c r="E1080" s="19" t="s">
        <v>2332</v>
      </c>
      <c r="F1080" s="20"/>
      <c r="G1080" s="21" t="str">
        <f t="shared" si="579"/>
        <v/>
      </c>
      <c r="H1080" s="22" t="s">
        <v>1843</v>
      </c>
      <c r="I1080" s="22" t="s">
        <v>2316</v>
      </c>
      <c r="J1080" s="22" t="s">
        <v>2328</v>
      </c>
      <c r="K1080" s="22"/>
      <c r="L1080" s="22" t="s">
        <v>1845</v>
      </c>
      <c r="M1080" s="23"/>
      <c r="N1080" s="24"/>
      <c r="O1080" s="63"/>
      <c r="P1080" s="63"/>
      <c r="Q1080" s="25" t="s">
        <v>32</v>
      </c>
      <c r="R1080" s="26" t="s">
        <v>292</v>
      </c>
      <c r="S1080" s="26">
        <v>0</v>
      </c>
      <c r="T1080" s="26" t="s">
        <v>170</v>
      </c>
      <c r="U1080" s="26">
        <v>100</v>
      </c>
      <c r="V1080" s="34" t="s">
        <v>171</v>
      </c>
      <c r="W1080" s="64"/>
      <c r="X1080" s="22">
        <v>11</v>
      </c>
      <c r="Y1080" s="152"/>
      <c r="Z1080" s="157" t="s">
        <v>2874</v>
      </c>
      <c r="AA1080" s="155">
        <f t="shared" si="570"/>
        <v>3</v>
      </c>
      <c r="AB1080" s="83">
        <f t="shared" si="560"/>
        <v>15</v>
      </c>
      <c r="AC1080" s="122" t="str">
        <f>VLOOKUP(Z1080,'module list'!A:B,2,0)</f>
        <v>AI</v>
      </c>
      <c r="AD1080" s="32"/>
      <c r="AF1080" s="33" t="s">
        <v>34</v>
      </c>
      <c r="AG1080" s="16" t="str">
        <f t="shared" si="552"/>
        <v>11.1.3</v>
      </c>
      <c r="AH1080" s="222" t="str">
        <f t="shared" si="551"/>
        <v>TV1207 feed wat. - position</v>
      </c>
      <c r="AI1080" s="224"/>
      <c r="AJ1080" s="16" t="str">
        <f t="shared" si="580"/>
        <v>TV1207</v>
      </c>
      <c r="AK1080" s="16" t="str">
        <f t="shared" si="553"/>
        <v>P29</v>
      </c>
      <c r="AL1080" s="16" t="str">
        <f t="shared" si="577"/>
        <v>FV</v>
      </c>
      <c r="AM1080" s="16" t="str">
        <f t="shared" si="554"/>
        <v>1207</v>
      </c>
      <c r="AO1080" s="16" t="str">
        <f t="shared" si="555"/>
        <v>_</v>
      </c>
      <c r="AP1080" s="16">
        <f t="shared" si="556"/>
        <v>10</v>
      </c>
      <c r="AQ1080" s="16" t="str">
        <f>RIGHT(D1080,LEN(D1080)-FIND("_",D1080))</f>
        <v>ZI</v>
      </c>
      <c r="AR1080" s="16" t="str">
        <f t="shared" si="557"/>
        <v>P29FV1207_ZI</v>
      </c>
      <c r="AS1080" s="16" t="str">
        <f t="shared" si="558"/>
        <v>ok</v>
      </c>
      <c r="AW1080" s="16">
        <f t="shared" si="566"/>
        <v>0</v>
      </c>
      <c r="AX1080" s="16">
        <f t="shared" si="567"/>
        <v>100</v>
      </c>
      <c r="AY1080" s="16" t="str">
        <f t="shared" si="559"/>
        <v>%</v>
      </c>
    </row>
    <row r="1081" spans="1:51" ht="15" customHeight="1" x14ac:dyDescent="0.2">
      <c r="A1081" s="16" t="str">
        <f t="shared" si="578"/>
        <v>ID-S01AP1020-10007</v>
      </c>
      <c r="B1081" s="17">
        <v>7</v>
      </c>
      <c r="C1081" s="17"/>
      <c r="D1081" s="18" t="s">
        <v>2333</v>
      </c>
      <c r="E1081" s="19" t="s">
        <v>2334</v>
      </c>
      <c r="F1081" s="20"/>
      <c r="G1081" s="21" t="str">
        <f t="shared" si="579"/>
        <v/>
      </c>
      <c r="H1081" s="22" t="s">
        <v>1843</v>
      </c>
      <c r="I1081" s="22" t="s">
        <v>2316</v>
      </c>
      <c r="J1081" s="22" t="s">
        <v>2328</v>
      </c>
      <c r="K1081" s="22"/>
      <c r="L1081" s="22" t="s">
        <v>1845</v>
      </c>
      <c r="M1081" s="23"/>
      <c r="N1081" s="24"/>
      <c r="O1081" s="63"/>
      <c r="P1081" s="63"/>
      <c r="Q1081" s="25" t="s">
        <v>168</v>
      </c>
      <c r="R1081" s="26" t="s">
        <v>169</v>
      </c>
      <c r="S1081" s="26">
        <v>0</v>
      </c>
      <c r="T1081" s="26" t="s">
        <v>170</v>
      </c>
      <c r="U1081" s="26">
        <v>100</v>
      </c>
      <c r="V1081" s="34" t="s">
        <v>171</v>
      </c>
      <c r="W1081" s="64"/>
      <c r="X1081" s="22">
        <v>11</v>
      </c>
      <c r="Y1081" s="152"/>
      <c r="Z1081" s="139" t="s">
        <v>2828</v>
      </c>
      <c r="AA1081" s="155">
        <f t="shared" si="570"/>
        <v>3</v>
      </c>
      <c r="AB1081" s="83">
        <f t="shared" si="560"/>
        <v>6</v>
      </c>
      <c r="AC1081" s="122" t="str">
        <f>VLOOKUP(Z1081,'module list'!A:B,2,0)</f>
        <v>AO</v>
      </c>
      <c r="AD1081" s="32"/>
      <c r="AF1081" s="33" t="s">
        <v>34</v>
      </c>
      <c r="AG1081" s="16" t="str">
        <f t="shared" si="552"/>
        <v>11.1.2</v>
      </c>
      <c r="AH1081" s="222" t="str">
        <f t="shared" si="551"/>
        <v>TV1207 feed wat. - req.pos.</v>
      </c>
      <c r="AI1081" s="224"/>
      <c r="AJ1081" s="16" t="str">
        <f t="shared" si="580"/>
        <v>TV1207</v>
      </c>
      <c r="AK1081" s="16" t="str">
        <f t="shared" si="553"/>
        <v>P29</v>
      </c>
      <c r="AL1081" s="16" t="str">
        <f t="shared" si="577"/>
        <v>FV</v>
      </c>
      <c r="AM1081" s="16" t="str">
        <f t="shared" si="554"/>
        <v>1207</v>
      </c>
      <c r="AO1081" s="16" t="str">
        <f t="shared" si="555"/>
        <v>_</v>
      </c>
      <c r="AP1081" s="16">
        <f t="shared" si="556"/>
        <v>10</v>
      </c>
      <c r="AQ1081" s="16" t="str">
        <f>RIGHT(D1081,LEN(D1081)-FIND("_",D1081))</f>
        <v>ZY</v>
      </c>
      <c r="AR1081" s="16" t="str">
        <f t="shared" si="557"/>
        <v>P29FV1207_ZY</v>
      </c>
      <c r="AS1081" s="16" t="str">
        <f t="shared" si="558"/>
        <v>ok</v>
      </c>
      <c r="AW1081" s="16">
        <f t="shared" si="566"/>
        <v>0</v>
      </c>
      <c r="AX1081" s="16" t="str">
        <f t="shared" si="567"/>
        <v/>
      </c>
      <c r="AY1081" s="16" t="str">
        <f t="shared" si="559"/>
        <v>%</v>
      </c>
    </row>
    <row r="1082" spans="1:51" ht="15" customHeight="1" x14ac:dyDescent="0.2">
      <c r="A1082" s="16" t="str">
        <f t="shared" si="578"/>
        <v>ID-S01AP1020-10008</v>
      </c>
      <c r="B1082" s="17">
        <v>8</v>
      </c>
      <c r="C1082" s="17"/>
      <c r="D1082" s="18" t="s">
        <v>2335</v>
      </c>
      <c r="E1082" s="19" t="s">
        <v>2336</v>
      </c>
      <c r="F1082" s="20"/>
      <c r="G1082" s="21" t="str">
        <f t="shared" si="579"/>
        <v/>
      </c>
      <c r="H1082" s="22" t="s">
        <v>1843</v>
      </c>
      <c r="I1082" s="22" t="s">
        <v>2316</v>
      </c>
      <c r="J1082" s="22" t="s">
        <v>2337</v>
      </c>
      <c r="K1082" s="22"/>
      <c r="L1082" s="22" t="s">
        <v>1845</v>
      </c>
      <c r="M1082" s="23"/>
      <c r="N1082" s="24"/>
      <c r="O1082" s="63"/>
      <c r="P1082" s="63"/>
      <c r="Q1082" s="25" t="s">
        <v>32</v>
      </c>
      <c r="R1082" s="26" t="s">
        <v>33</v>
      </c>
      <c r="S1082" s="26" t="s">
        <v>34</v>
      </c>
      <c r="T1082" s="26" t="s">
        <v>170</v>
      </c>
      <c r="U1082" s="26">
        <v>300</v>
      </c>
      <c r="V1082" s="34" t="s">
        <v>332</v>
      </c>
      <c r="W1082" s="64"/>
      <c r="X1082" s="22">
        <v>11</v>
      </c>
      <c r="Y1082" s="152"/>
      <c r="Z1082" s="139" t="s">
        <v>2835</v>
      </c>
      <c r="AA1082" s="155">
        <f t="shared" si="570"/>
        <v>2</v>
      </c>
      <c r="AB1082" s="83">
        <f t="shared" si="560"/>
        <v>16</v>
      </c>
      <c r="AC1082" s="122" t="str">
        <f>VLOOKUP(Z1082,'module list'!A:B,2,0)</f>
        <v>AI</v>
      </c>
      <c r="AD1082" s="32"/>
      <c r="AF1082" s="33" t="s">
        <v>34</v>
      </c>
      <c r="AG1082" s="16" t="str">
        <f t="shared" si="552"/>
        <v>11.1.4</v>
      </c>
      <c r="AH1082" s="222" t="str">
        <f t="shared" si="551"/>
        <v>wat. inlet drum - temp.</v>
      </c>
      <c r="AI1082" s="224"/>
      <c r="AJ1082" s="16" t="str">
        <f t="shared" si="580"/>
        <v>wat.</v>
      </c>
      <c r="AK1082" s="16" t="str">
        <f t="shared" si="553"/>
        <v>P29</v>
      </c>
      <c r="AL1082" s="16" t="str">
        <f t="shared" si="577"/>
        <v>TI</v>
      </c>
      <c r="AM1082" s="16" t="str">
        <f t="shared" si="554"/>
        <v>1231</v>
      </c>
      <c r="AN1082" s="16" t="str">
        <f t="shared" si="561"/>
        <v/>
      </c>
      <c r="AO1082" s="16" t="str">
        <f t="shared" si="555"/>
        <v/>
      </c>
      <c r="AP1082" s="16" t="str">
        <f t="shared" si="556"/>
        <v/>
      </c>
      <c r="AQ1082" s="226"/>
      <c r="AR1082" s="16" t="str">
        <f t="shared" si="557"/>
        <v>P29TI1231</v>
      </c>
      <c r="AS1082" s="16" t="str">
        <f t="shared" si="558"/>
        <v>ok</v>
      </c>
      <c r="AW1082" s="16" t="str">
        <f t="shared" si="566"/>
        <v>0</v>
      </c>
      <c r="AX1082" s="16">
        <f t="shared" si="567"/>
        <v>300</v>
      </c>
      <c r="AY1082" s="16" t="str">
        <f t="shared" si="559"/>
        <v>°C</v>
      </c>
    </row>
    <row r="1083" spans="1:51" ht="15" customHeight="1" x14ac:dyDescent="0.2">
      <c r="A1083" s="16" t="str">
        <f t="shared" si="578"/>
        <v>ID-S01AP1020-10009</v>
      </c>
      <c r="B1083" s="17">
        <v>9</v>
      </c>
      <c r="C1083" s="17"/>
      <c r="D1083" s="18" t="s">
        <v>2338</v>
      </c>
      <c r="E1083" s="19" t="s">
        <v>2339</v>
      </c>
      <c r="F1083" s="20"/>
      <c r="G1083" s="21" t="str">
        <f t="shared" si="579"/>
        <v/>
      </c>
      <c r="H1083" s="22" t="s">
        <v>1843</v>
      </c>
      <c r="I1083" s="22" t="s">
        <v>2316</v>
      </c>
      <c r="J1083" s="22" t="s">
        <v>2337</v>
      </c>
      <c r="K1083" s="22"/>
      <c r="L1083" s="22" t="s">
        <v>1845</v>
      </c>
      <c r="M1083" s="23"/>
      <c r="N1083" s="24"/>
      <c r="O1083" s="63"/>
      <c r="P1083" s="63"/>
      <c r="Q1083" s="25" t="s">
        <v>32</v>
      </c>
      <c r="R1083" s="26" t="s">
        <v>33</v>
      </c>
      <c r="S1083" s="26" t="s">
        <v>34</v>
      </c>
      <c r="T1083" s="26" t="s">
        <v>170</v>
      </c>
      <c r="U1083" s="26">
        <v>3</v>
      </c>
      <c r="V1083" s="34" t="s">
        <v>2318</v>
      </c>
      <c r="W1083" s="64"/>
      <c r="X1083" s="22">
        <v>11</v>
      </c>
      <c r="Y1083" s="152"/>
      <c r="Z1083" s="139" t="s">
        <v>2835</v>
      </c>
      <c r="AA1083" s="155">
        <f t="shared" si="570"/>
        <v>3</v>
      </c>
      <c r="AB1083" s="83">
        <f t="shared" si="560"/>
        <v>16</v>
      </c>
      <c r="AC1083" s="122" t="str">
        <f>VLOOKUP(Z1083,'module list'!A:B,2,0)</f>
        <v>AI</v>
      </c>
      <c r="AD1083" s="32"/>
      <c r="AF1083" s="33" t="s">
        <v>34</v>
      </c>
      <c r="AG1083" s="16" t="str">
        <f t="shared" si="552"/>
        <v>11.1.4</v>
      </c>
      <c r="AH1083" s="222" t="str">
        <f t="shared" si="551"/>
        <v>feed wat. - flow</v>
      </c>
      <c r="AI1083" s="224"/>
      <c r="AJ1083" s="16" t="str">
        <f t="shared" si="580"/>
        <v>feed</v>
      </c>
      <c r="AK1083" s="16" t="str">
        <f t="shared" si="553"/>
        <v>P29</v>
      </c>
      <c r="AL1083" s="16" t="str">
        <f t="shared" si="577"/>
        <v>FI</v>
      </c>
      <c r="AM1083" s="16" t="str">
        <f t="shared" si="554"/>
        <v>1211</v>
      </c>
      <c r="AN1083" s="16" t="str">
        <f t="shared" si="561"/>
        <v/>
      </c>
      <c r="AO1083" s="16" t="str">
        <f t="shared" si="555"/>
        <v/>
      </c>
      <c r="AP1083" s="16" t="str">
        <f t="shared" si="556"/>
        <v/>
      </c>
      <c r="AQ1083" s="226"/>
      <c r="AR1083" s="16" t="str">
        <f t="shared" si="557"/>
        <v>P29FI1211</v>
      </c>
      <c r="AS1083" s="16" t="str">
        <f t="shared" si="558"/>
        <v>ok</v>
      </c>
      <c r="AW1083" s="16" t="str">
        <f t="shared" si="566"/>
        <v>0</v>
      </c>
      <c r="AX1083" s="16">
        <f t="shared" si="567"/>
        <v>3</v>
      </c>
      <c r="AY1083" s="16" t="str">
        <f t="shared" si="559"/>
        <v>t/h</v>
      </c>
    </row>
    <row r="1084" spans="1:51" ht="15" customHeight="1" x14ac:dyDescent="0.2">
      <c r="A1084" s="16" t="str">
        <f t="shared" si="578"/>
        <v>ID-S01AP1020-10010</v>
      </c>
      <c r="B1084" s="17">
        <v>10</v>
      </c>
      <c r="C1084" s="17"/>
      <c r="D1084" s="18" t="s">
        <v>2340</v>
      </c>
      <c r="E1084" s="19" t="s">
        <v>2341</v>
      </c>
      <c r="F1084" s="20"/>
      <c r="G1084" s="21" t="str">
        <f t="shared" si="579"/>
        <v/>
      </c>
      <c r="H1084" s="22" t="s">
        <v>1843</v>
      </c>
      <c r="I1084" s="22" t="s">
        <v>2316</v>
      </c>
      <c r="J1084" s="22" t="s">
        <v>2342</v>
      </c>
      <c r="K1084" s="22"/>
      <c r="L1084" s="22" t="s">
        <v>1845</v>
      </c>
      <c r="M1084" s="23"/>
      <c r="N1084" s="24"/>
      <c r="O1084" s="63"/>
      <c r="P1084" s="63"/>
      <c r="Q1084" s="25" t="s">
        <v>2343</v>
      </c>
      <c r="R1084" s="26" t="s">
        <v>43</v>
      </c>
      <c r="S1084" s="26" t="s">
        <v>51</v>
      </c>
      <c r="T1084" s="26" t="s">
        <v>45</v>
      </c>
      <c r="U1084" s="26" t="s">
        <v>46</v>
      </c>
      <c r="V1084" s="34">
        <v>0</v>
      </c>
      <c r="W1084" s="64"/>
      <c r="X1084" s="79">
        <v>31</v>
      </c>
      <c r="Y1084" s="152"/>
      <c r="Z1084" s="159"/>
      <c r="AA1084" s="155">
        <f t="shared" si="570"/>
        <v>0</v>
      </c>
      <c r="AB1084" s="83">
        <f t="shared" si="560"/>
        <v>0</v>
      </c>
      <c r="AC1084" s="122" t="e">
        <f>VLOOKUP(Z1084,'module list'!A:B,2,0)</f>
        <v>#N/A</v>
      </c>
      <c r="AD1084" s="32"/>
      <c r="AF1084" s="33">
        <v>1</v>
      </c>
      <c r="AG1084" s="16" t="str">
        <f t="shared" si="552"/>
        <v/>
      </c>
      <c r="AH1084" s="222" t="str">
        <f t="shared" si="551"/>
        <v>- lev. LL</v>
      </c>
      <c r="AI1084" s="224"/>
      <c r="AJ1084" s="16" t="str">
        <f t="shared" si="580"/>
        <v>-</v>
      </c>
      <c r="AK1084" s="16" t="str">
        <f t="shared" si="553"/>
        <v>P29</v>
      </c>
      <c r="AL1084" s="16" t="str">
        <f t="shared" ref="AL1084:AL1085" si="581">MID(D1084,4,4)</f>
        <v>LSLL</v>
      </c>
      <c r="AM1084" s="16" t="str">
        <f t="shared" si="554"/>
        <v>1001</v>
      </c>
      <c r="AN1084" s="16" t="str">
        <f t="shared" ref="AN1084:AN1085" si="582">MID(D1084,12,1)</f>
        <v/>
      </c>
      <c r="AO1084" s="16" t="str">
        <f t="shared" si="555"/>
        <v/>
      </c>
      <c r="AP1084" s="16" t="str">
        <f t="shared" si="556"/>
        <v/>
      </c>
      <c r="AQ1084" s="226"/>
      <c r="AR1084" s="16" t="str">
        <f t="shared" si="557"/>
        <v>P29LSLL1001</v>
      </c>
      <c r="AS1084" s="16" t="str">
        <f t="shared" si="558"/>
        <v>ok</v>
      </c>
      <c r="AW1084" s="16" t="str">
        <f t="shared" si="566"/>
        <v/>
      </c>
      <c r="AX1084" s="16" t="str">
        <f t="shared" si="567"/>
        <v/>
      </c>
      <c r="AY1084" s="16">
        <f t="shared" si="559"/>
        <v>0</v>
      </c>
    </row>
    <row r="1085" spans="1:51" ht="15" customHeight="1" x14ac:dyDescent="0.2">
      <c r="A1085" s="16" t="str">
        <f t="shared" si="578"/>
        <v>ID-S01AP1020-10011</v>
      </c>
      <c r="B1085" s="17">
        <v>11</v>
      </c>
      <c r="C1085" s="17"/>
      <c r="D1085" s="18" t="s">
        <v>2344</v>
      </c>
      <c r="E1085" s="19" t="s">
        <v>2345</v>
      </c>
      <c r="F1085" s="20"/>
      <c r="G1085" s="21" t="str">
        <f t="shared" si="579"/>
        <v/>
      </c>
      <c r="H1085" s="22" t="s">
        <v>1843</v>
      </c>
      <c r="I1085" s="22" t="s">
        <v>2316</v>
      </c>
      <c r="J1085" s="22" t="s">
        <v>2342</v>
      </c>
      <c r="K1085" s="22"/>
      <c r="L1085" s="22" t="s">
        <v>1845</v>
      </c>
      <c r="M1085" s="23"/>
      <c r="N1085" s="24"/>
      <c r="O1085" s="63"/>
      <c r="P1085" s="63"/>
      <c r="Q1085" s="25" t="s">
        <v>2343</v>
      </c>
      <c r="R1085" s="26" t="s">
        <v>43</v>
      </c>
      <c r="S1085" s="26" t="s">
        <v>51</v>
      </c>
      <c r="T1085" s="26" t="s">
        <v>45</v>
      </c>
      <c r="U1085" s="26" t="s">
        <v>46</v>
      </c>
      <c r="V1085" s="34">
        <v>0</v>
      </c>
      <c r="W1085" s="64"/>
      <c r="X1085" s="79">
        <v>31</v>
      </c>
      <c r="Y1085" s="152"/>
      <c r="Z1085" s="159"/>
      <c r="AA1085" s="155">
        <f t="shared" si="570"/>
        <v>0</v>
      </c>
      <c r="AB1085" s="83">
        <f t="shared" si="560"/>
        <v>0</v>
      </c>
      <c r="AC1085" s="122" t="e">
        <f>VLOOKUP(Z1085,'module list'!A:B,2,0)</f>
        <v>#N/A</v>
      </c>
      <c r="AD1085" s="32"/>
      <c r="AF1085" s="33">
        <v>1</v>
      </c>
      <c r="AG1085" s="16" t="str">
        <f t="shared" si="552"/>
        <v/>
      </c>
      <c r="AH1085" s="222" t="str">
        <f t="shared" si="551"/>
        <v>- lev. HH</v>
      </c>
      <c r="AI1085" s="224"/>
      <c r="AJ1085" s="16" t="str">
        <f t="shared" si="580"/>
        <v>-</v>
      </c>
      <c r="AK1085" s="16" t="str">
        <f t="shared" si="553"/>
        <v>P29</v>
      </c>
      <c r="AL1085" s="16" t="str">
        <f t="shared" si="581"/>
        <v>LSHH</v>
      </c>
      <c r="AM1085" s="16" t="str">
        <f t="shared" si="554"/>
        <v>1002</v>
      </c>
      <c r="AN1085" s="16" t="str">
        <f t="shared" si="582"/>
        <v/>
      </c>
      <c r="AO1085" s="16" t="str">
        <f t="shared" si="555"/>
        <v/>
      </c>
      <c r="AP1085" s="16" t="str">
        <f t="shared" si="556"/>
        <v/>
      </c>
      <c r="AQ1085" s="226"/>
      <c r="AR1085" s="16" t="str">
        <f t="shared" si="557"/>
        <v>P29LSHH1002</v>
      </c>
      <c r="AS1085" s="16" t="str">
        <f t="shared" si="558"/>
        <v>ok</v>
      </c>
      <c r="AW1085" s="16" t="str">
        <f t="shared" si="566"/>
        <v/>
      </c>
      <c r="AX1085" s="16" t="str">
        <f t="shared" si="567"/>
        <v/>
      </c>
      <c r="AY1085" s="16">
        <f t="shared" si="559"/>
        <v>0</v>
      </c>
    </row>
    <row r="1086" spans="1:51" ht="15" customHeight="1" x14ac:dyDescent="0.2">
      <c r="A1086" s="16" t="str">
        <f t="shared" si="578"/>
        <v>ID-S01AP1020-10012</v>
      </c>
      <c r="B1086" s="17">
        <v>12</v>
      </c>
      <c r="C1086" s="17"/>
      <c r="D1086" s="18" t="s">
        <v>2346</v>
      </c>
      <c r="E1086" s="19" t="s">
        <v>2347</v>
      </c>
      <c r="F1086" s="20"/>
      <c r="G1086" s="21" t="str">
        <f t="shared" si="579"/>
        <v/>
      </c>
      <c r="H1086" s="22" t="s">
        <v>1843</v>
      </c>
      <c r="I1086" s="22" t="s">
        <v>2316</v>
      </c>
      <c r="J1086" s="22" t="s">
        <v>2348</v>
      </c>
      <c r="K1086" s="22"/>
      <c r="L1086" s="22" t="s">
        <v>1845</v>
      </c>
      <c r="M1086" s="23"/>
      <c r="N1086" s="24"/>
      <c r="O1086" s="63"/>
      <c r="P1086" s="63"/>
      <c r="Q1086" s="25" t="s">
        <v>543</v>
      </c>
      <c r="R1086" s="26" t="s">
        <v>33</v>
      </c>
      <c r="S1086" s="26" t="s">
        <v>34</v>
      </c>
      <c r="T1086" s="26" t="s">
        <v>170</v>
      </c>
      <c r="U1086" s="26">
        <v>600</v>
      </c>
      <c r="V1086" s="34" t="s">
        <v>2349</v>
      </c>
      <c r="W1086" s="64"/>
      <c r="X1086" s="79">
        <v>31</v>
      </c>
      <c r="Y1086" s="152"/>
      <c r="Z1086" s="159"/>
      <c r="AA1086" s="155">
        <f t="shared" si="570"/>
        <v>0</v>
      </c>
      <c r="AB1086" s="83">
        <f t="shared" si="560"/>
        <v>0</v>
      </c>
      <c r="AC1086" s="122" t="e">
        <f>VLOOKUP(Z1086,'module list'!A:B,2,0)</f>
        <v>#N/A</v>
      </c>
      <c r="AD1086" s="32"/>
      <c r="AF1086" s="33">
        <v>1</v>
      </c>
      <c r="AG1086" s="16" t="str">
        <f t="shared" si="552"/>
        <v/>
      </c>
      <c r="AH1086" s="222" t="str">
        <f t="shared" si="551"/>
        <v>- lev.</v>
      </c>
      <c r="AI1086" s="224"/>
      <c r="AJ1086" s="16" t="str">
        <f t="shared" si="580"/>
        <v>-</v>
      </c>
      <c r="AK1086" s="16" t="str">
        <f t="shared" si="553"/>
        <v>P29</v>
      </c>
      <c r="AL1086" s="16" t="str">
        <f t="shared" ref="AL1086:AL1091" si="583">MID(D1086,4,2)</f>
        <v>LI</v>
      </c>
      <c r="AM1086" s="16" t="str">
        <f t="shared" si="554"/>
        <v>1000</v>
      </c>
      <c r="AN1086" s="16" t="str">
        <f t="shared" si="561"/>
        <v>Z</v>
      </c>
      <c r="AO1086" s="16" t="str">
        <f t="shared" si="555"/>
        <v/>
      </c>
      <c r="AP1086" s="16" t="str">
        <f t="shared" si="556"/>
        <v/>
      </c>
      <c r="AQ1086" s="226"/>
      <c r="AR1086" s="16" t="str">
        <f t="shared" si="557"/>
        <v>P29LI1000Z</v>
      </c>
      <c r="AS1086" s="16" t="str">
        <f t="shared" si="558"/>
        <v>ok</v>
      </c>
      <c r="AW1086" s="16" t="str">
        <f t="shared" si="566"/>
        <v>0</v>
      </c>
      <c r="AX1086" s="16">
        <f t="shared" si="567"/>
        <v>600</v>
      </c>
      <c r="AY1086" s="16" t="str">
        <f t="shared" si="559"/>
        <v>mm</v>
      </c>
    </row>
    <row r="1087" spans="1:51" ht="15" customHeight="1" x14ac:dyDescent="0.2">
      <c r="A1087" s="16" t="str">
        <f t="shared" si="578"/>
        <v>ID-S01AP1020-10013</v>
      </c>
      <c r="B1087" s="17">
        <v>13</v>
      </c>
      <c r="C1087" s="17"/>
      <c r="D1087" s="18" t="s">
        <v>2350</v>
      </c>
      <c r="E1087" s="19" t="s">
        <v>2347</v>
      </c>
      <c r="F1087" s="20"/>
      <c r="G1087" s="21" t="str">
        <f t="shared" si="579"/>
        <v/>
      </c>
      <c r="H1087" s="22" t="s">
        <v>1843</v>
      </c>
      <c r="I1087" s="22" t="s">
        <v>2316</v>
      </c>
      <c r="J1087" s="22" t="s">
        <v>2351</v>
      </c>
      <c r="K1087" s="22"/>
      <c r="L1087" s="22" t="s">
        <v>1845</v>
      </c>
      <c r="M1087" s="23"/>
      <c r="N1087" s="24"/>
      <c r="O1087" s="63"/>
      <c r="P1087" s="63"/>
      <c r="Q1087" s="25" t="s">
        <v>543</v>
      </c>
      <c r="R1087" s="26" t="s">
        <v>33</v>
      </c>
      <c r="S1087" s="26" t="s">
        <v>34</v>
      </c>
      <c r="T1087" s="26" t="s">
        <v>170</v>
      </c>
      <c r="U1087" s="26">
        <v>600</v>
      </c>
      <c r="V1087" s="34" t="s">
        <v>2349</v>
      </c>
      <c r="W1087" s="64"/>
      <c r="X1087" s="79">
        <v>31</v>
      </c>
      <c r="Y1087" s="152"/>
      <c r="Z1087" s="159"/>
      <c r="AA1087" s="155">
        <f t="shared" si="570"/>
        <v>0</v>
      </c>
      <c r="AB1087" s="83">
        <f t="shared" si="560"/>
        <v>0</v>
      </c>
      <c r="AC1087" s="122" t="e">
        <f>VLOOKUP(Z1087,'module list'!A:B,2,0)</f>
        <v>#N/A</v>
      </c>
      <c r="AD1087" s="32"/>
      <c r="AF1087" s="33">
        <v>1</v>
      </c>
      <c r="AG1087" s="16" t="str">
        <f t="shared" si="552"/>
        <v/>
      </c>
      <c r="AH1087" s="222" t="str">
        <f t="shared" si="551"/>
        <v>- lev.</v>
      </c>
      <c r="AI1087" s="224"/>
      <c r="AJ1087" s="16" t="str">
        <f t="shared" si="580"/>
        <v>-</v>
      </c>
      <c r="AK1087" s="16" t="str">
        <f t="shared" si="553"/>
        <v>P29</v>
      </c>
      <c r="AL1087" s="16" t="str">
        <f t="shared" si="583"/>
        <v>LI</v>
      </c>
      <c r="AM1087" s="16" t="str">
        <f t="shared" si="554"/>
        <v>1000</v>
      </c>
      <c r="AN1087" s="16" t="str">
        <f t="shared" si="561"/>
        <v>X</v>
      </c>
      <c r="AO1087" s="16" t="str">
        <f t="shared" si="555"/>
        <v/>
      </c>
      <c r="AP1087" s="16" t="str">
        <f t="shared" si="556"/>
        <v/>
      </c>
      <c r="AQ1087" s="226"/>
      <c r="AR1087" s="16" t="str">
        <f t="shared" si="557"/>
        <v>P29LI1000X</v>
      </c>
      <c r="AS1087" s="16" t="str">
        <f t="shared" si="558"/>
        <v>ok</v>
      </c>
      <c r="AW1087" s="16" t="str">
        <f t="shared" si="566"/>
        <v>0</v>
      </c>
      <c r="AX1087" s="16">
        <f t="shared" si="567"/>
        <v>600</v>
      </c>
      <c r="AY1087" s="16" t="str">
        <f t="shared" si="559"/>
        <v>mm</v>
      </c>
    </row>
    <row r="1088" spans="1:51" ht="15" customHeight="1" x14ac:dyDescent="0.2">
      <c r="A1088" s="16" t="str">
        <f t="shared" si="578"/>
        <v>ID-S01AP1020-10014</v>
      </c>
      <c r="B1088" s="17">
        <v>14</v>
      </c>
      <c r="C1088" s="17"/>
      <c r="D1088" s="18" t="s">
        <v>2352</v>
      </c>
      <c r="E1088" s="19" t="s">
        <v>2347</v>
      </c>
      <c r="F1088" s="20"/>
      <c r="G1088" s="21" t="str">
        <f t="shared" si="579"/>
        <v/>
      </c>
      <c r="H1088" s="22" t="s">
        <v>1843</v>
      </c>
      <c r="I1088" s="22" t="s">
        <v>2316</v>
      </c>
      <c r="J1088" s="22" t="s">
        <v>2351</v>
      </c>
      <c r="K1088" s="22"/>
      <c r="L1088" s="22" t="s">
        <v>1845</v>
      </c>
      <c r="M1088" s="23"/>
      <c r="N1088" s="24"/>
      <c r="O1088" s="63"/>
      <c r="P1088" s="63"/>
      <c r="Q1088" s="25" t="s">
        <v>543</v>
      </c>
      <c r="R1088" s="26" t="s">
        <v>33</v>
      </c>
      <c r="S1088" s="26" t="s">
        <v>34</v>
      </c>
      <c r="T1088" s="26" t="s">
        <v>170</v>
      </c>
      <c r="U1088" s="26">
        <v>600</v>
      </c>
      <c r="V1088" s="34" t="s">
        <v>2349</v>
      </c>
      <c r="W1088" s="64"/>
      <c r="X1088" s="79">
        <v>31</v>
      </c>
      <c r="Y1088" s="152"/>
      <c r="Z1088" s="159"/>
      <c r="AA1088" s="155">
        <f t="shared" si="570"/>
        <v>0</v>
      </c>
      <c r="AB1088" s="83">
        <f t="shared" si="560"/>
        <v>0</v>
      </c>
      <c r="AC1088" s="122" t="e">
        <f>VLOOKUP(Z1088,'module list'!A:B,2,0)</f>
        <v>#N/A</v>
      </c>
      <c r="AD1088" s="32"/>
      <c r="AF1088" s="33">
        <v>1</v>
      </c>
      <c r="AG1088" s="16" t="str">
        <f t="shared" si="552"/>
        <v/>
      </c>
      <c r="AH1088" s="222" t="str">
        <f t="shared" si="551"/>
        <v>- lev.</v>
      </c>
      <c r="AI1088" s="224"/>
      <c r="AJ1088" s="16" t="str">
        <f t="shared" si="580"/>
        <v>-</v>
      </c>
      <c r="AK1088" s="16" t="str">
        <f t="shared" si="553"/>
        <v>P29</v>
      </c>
      <c r="AL1088" s="16" t="str">
        <f t="shared" si="583"/>
        <v>LI</v>
      </c>
      <c r="AM1088" s="16" t="str">
        <f t="shared" si="554"/>
        <v>1000</v>
      </c>
      <c r="AN1088" s="16" t="str">
        <f t="shared" si="561"/>
        <v>Y</v>
      </c>
      <c r="AO1088" s="16" t="str">
        <f t="shared" si="555"/>
        <v/>
      </c>
      <c r="AP1088" s="16" t="str">
        <f t="shared" si="556"/>
        <v/>
      </c>
      <c r="AQ1088" s="226"/>
      <c r="AR1088" s="16" t="str">
        <f t="shared" si="557"/>
        <v>P29LI1000Y</v>
      </c>
      <c r="AS1088" s="16" t="str">
        <f t="shared" si="558"/>
        <v>ok</v>
      </c>
      <c r="AW1088" s="16" t="str">
        <f t="shared" si="566"/>
        <v>0</v>
      </c>
      <c r="AX1088" s="16">
        <f t="shared" si="567"/>
        <v>600</v>
      </c>
      <c r="AY1088" s="16" t="str">
        <f t="shared" si="559"/>
        <v>mm</v>
      </c>
    </row>
    <row r="1089" spans="1:51" ht="15" customHeight="1" x14ac:dyDescent="0.2">
      <c r="A1089" s="16" t="str">
        <f t="shared" si="578"/>
        <v>ID-S01AP1020-10015</v>
      </c>
      <c r="B1089" s="17">
        <v>15</v>
      </c>
      <c r="C1089" s="17"/>
      <c r="D1089" s="18" t="s">
        <v>2353</v>
      </c>
      <c r="E1089" s="19" t="s">
        <v>2354</v>
      </c>
      <c r="F1089" s="20"/>
      <c r="G1089" s="21" t="str">
        <f t="shared" si="579"/>
        <v/>
      </c>
      <c r="H1089" s="22" t="s">
        <v>1843</v>
      </c>
      <c r="I1089" s="22" t="s">
        <v>2316</v>
      </c>
      <c r="J1089" s="22" t="s">
        <v>2351</v>
      </c>
      <c r="K1089" s="22"/>
      <c r="L1089" s="22" t="s">
        <v>1845</v>
      </c>
      <c r="M1089" s="23"/>
      <c r="N1089" s="24"/>
      <c r="O1089" s="63"/>
      <c r="P1089" s="63"/>
      <c r="Q1089" s="25" t="s">
        <v>543</v>
      </c>
      <c r="R1089" s="26" t="s">
        <v>33</v>
      </c>
      <c r="S1089" s="26" t="s">
        <v>34</v>
      </c>
      <c r="T1089" s="26" t="s">
        <v>170</v>
      </c>
      <c r="U1089" s="26">
        <v>50</v>
      </c>
      <c r="V1089" s="34" t="s">
        <v>2325</v>
      </c>
      <c r="W1089" s="64"/>
      <c r="X1089" s="79">
        <v>31</v>
      </c>
      <c r="Y1089" s="152"/>
      <c r="Z1089" s="159"/>
      <c r="AA1089" s="155">
        <f t="shared" si="570"/>
        <v>0</v>
      </c>
      <c r="AB1089" s="83">
        <f t="shared" si="560"/>
        <v>0</v>
      </c>
      <c r="AC1089" s="122" t="e">
        <f>VLOOKUP(Z1089,'module list'!A:B,2,0)</f>
        <v>#N/A</v>
      </c>
      <c r="AD1089" s="32"/>
      <c r="AF1089" s="33">
        <v>1</v>
      </c>
      <c r="AG1089" s="16" t="str">
        <f t="shared" si="552"/>
        <v/>
      </c>
      <c r="AH1089" s="222" t="str">
        <f t="shared" si="551"/>
        <v>- press.</v>
      </c>
      <c r="AI1089" s="224"/>
      <c r="AJ1089" s="16" t="str">
        <f t="shared" si="580"/>
        <v>-</v>
      </c>
      <c r="AK1089" s="16" t="str">
        <f t="shared" si="553"/>
        <v>P29</v>
      </c>
      <c r="AL1089" s="16" t="str">
        <f t="shared" si="583"/>
        <v>PI</v>
      </c>
      <c r="AM1089" s="16" t="str">
        <f t="shared" si="554"/>
        <v>1007</v>
      </c>
      <c r="AN1089" s="16" t="str">
        <f t="shared" si="561"/>
        <v>X</v>
      </c>
      <c r="AO1089" s="16" t="str">
        <f t="shared" si="555"/>
        <v/>
      </c>
      <c r="AP1089" s="16" t="str">
        <f t="shared" si="556"/>
        <v/>
      </c>
      <c r="AQ1089" s="226"/>
      <c r="AR1089" s="16" t="str">
        <f t="shared" si="557"/>
        <v>P29PI1007X</v>
      </c>
      <c r="AS1089" s="16" t="str">
        <f t="shared" si="558"/>
        <v>ok</v>
      </c>
      <c r="AW1089" s="16" t="str">
        <f t="shared" si="566"/>
        <v>0</v>
      </c>
      <c r="AX1089" s="16">
        <f t="shared" si="567"/>
        <v>50</v>
      </c>
      <c r="AY1089" s="16" t="str">
        <f t="shared" si="559"/>
        <v>bar</v>
      </c>
    </row>
    <row r="1090" spans="1:51" ht="15" customHeight="1" x14ac:dyDescent="0.2">
      <c r="A1090" s="16" t="str">
        <f t="shared" si="578"/>
        <v>ID-S01AP1020-10016</v>
      </c>
      <c r="B1090" s="17">
        <v>16</v>
      </c>
      <c r="C1090" s="17"/>
      <c r="D1090" s="18" t="s">
        <v>2355</v>
      </c>
      <c r="E1090" s="19" t="s">
        <v>2354</v>
      </c>
      <c r="F1090" s="20"/>
      <c r="G1090" s="21" t="str">
        <f t="shared" si="579"/>
        <v/>
      </c>
      <c r="H1090" s="22" t="s">
        <v>1843</v>
      </c>
      <c r="I1090" s="22" t="s">
        <v>2316</v>
      </c>
      <c r="J1090" s="22" t="s">
        <v>2351</v>
      </c>
      <c r="K1090" s="22"/>
      <c r="L1090" s="22" t="s">
        <v>1845</v>
      </c>
      <c r="M1090" s="23"/>
      <c r="N1090" s="24"/>
      <c r="O1090" s="63"/>
      <c r="P1090" s="63"/>
      <c r="Q1090" s="25" t="s">
        <v>543</v>
      </c>
      <c r="R1090" s="26" t="s">
        <v>33</v>
      </c>
      <c r="S1090" s="26" t="s">
        <v>34</v>
      </c>
      <c r="T1090" s="26" t="s">
        <v>170</v>
      </c>
      <c r="U1090" s="26">
        <v>50</v>
      </c>
      <c r="V1090" s="34" t="s">
        <v>2325</v>
      </c>
      <c r="W1090" s="64"/>
      <c r="X1090" s="79">
        <v>31</v>
      </c>
      <c r="Y1090" s="152"/>
      <c r="Z1090" s="159"/>
      <c r="AA1090" s="155">
        <f t="shared" si="570"/>
        <v>0</v>
      </c>
      <c r="AB1090" s="83">
        <f t="shared" si="560"/>
        <v>0</v>
      </c>
      <c r="AC1090" s="122" t="e">
        <f>VLOOKUP(Z1090,'module list'!A:B,2,0)</f>
        <v>#N/A</v>
      </c>
      <c r="AD1090" s="32"/>
      <c r="AF1090" s="33">
        <v>1</v>
      </c>
      <c r="AG1090" s="16" t="str">
        <f t="shared" si="552"/>
        <v/>
      </c>
      <c r="AH1090" s="222" t="str">
        <f t="shared" si="551"/>
        <v>- press.</v>
      </c>
      <c r="AI1090" s="224"/>
      <c r="AJ1090" s="16" t="str">
        <f t="shared" si="580"/>
        <v>-</v>
      </c>
      <c r="AK1090" s="16" t="str">
        <f t="shared" si="553"/>
        <v>P29</v>
      </c>
      <c r="AL1090" s="16" t="str">
        <f t="shared" si="583"/>
        <v>PI</v>
      </c>
      <c r="AM1090" s="16" t="str">
        <f t="shared" si="554"/>
        <v>1007</v>
      </c>
      <c r="AN1090" s="16" t="str">
        <f t="shared" si="561"/>
        <v>Y</v>
      </c>
      <c r="AO1090" s="16" t="str">
        <f t="shared" si="555"/>
        <v/>
      </c>
      <c r="AP1090" s="16" t="str">
        <f t="shared" si="556"/>
        <v/>
      </c>
      <c r="AQ1090" s="226"/>
      <c r="AR1090" s="16" t="str">
        <f t="shared" si="557"/>
        <v>P29PI1007Y</v>
      </c>
      <c r="AS1090" s="16" t="str">
        <f t="shared" si="558"/>
        <v>ok</v>
      </c>
      <c r="AW1090" s="16" t="str">
        <f t="shared" si="566"/>
        <v>0</v>
      </c>
      <c r="AX1090" s="16">
        <f t="shared" si="567"/>
        <v>50</v>
      </c>
      <c r="AY1090" s="16" t="str">
        <f t="shared" si="559"/>
        <v>bar</v>
      </c>
    </row>
    <row r="1091" spans="1:51" ht="15" customHeight="1" x14ac:dyDescent="0.2">
      <c r="A1091" s="16" t="str">
        <f t="shared" si="578"/>
        <v>ID-S01AP1020-10017</v>
      </c>
      <c r="B1091" s="17">
        <v>17</v>
      </c>
      <c r="C1091" s="17"/>
      <c r="D1091" s="18" t="s">
        <v>2356</v>
      </c>
      <c r="E1091" s="19" t="s">
        <v>2357</v>
      </c>
      <c r="F1091" s="20"/>
      <c r="G1091" s="21" t="str">
        <f t="shared" si="579"/>
        <v/>
      </c>
      <c r="H1091" s="22" t="s">
        <v>1843</v>
      </c>
      <c r="I1091" s="22" t="s">
        <v>2316</v>
      </c>
      <c r="J1091" s="22" t="s">
        <v>2337</v>
      </c>
      <c r="K1091" s="22"/>
      <c r="L1091" s="22" t="s">
        <v>1845</v>
      </c>
      <c r="M1091" s="23"/>
      <c r="N1091" s="24"/>
      <c r="O1091" s="63"/>
      <c r="P1091" s="63"/>
      <c r="Q1091" s="25" t="s">
        <v>32</v>
      </c>
      <c r="R1091" s="26" t="s">
        <v>33</v>
      </c>
      <c r="S1091" s="26" t="s">
        <v>34</v>
      </c>
      <c r="T1091" s="26" t="s">
        <v>170</v>
      </c>
      <c r="U1091" s="26">
        <v>400</v>
      </c>
      <c r="V1091" s="34" t="s">
        <v>332</v>
      </c>
      <c r="W1091" s="64"/>
      <c r="X1091" s="22">
        <v>11</v>
      </c>
      <c r="Y1091" s="152"/>
      <c r="Z1091" s="139" t="s">
        <v>2835</v>
      </c>
      <c r="AA1091" s="155">
        <f t="shared" si="570"/>
        <v>4</v>
      </c>
      <c r="AB1091" s="83">
        <f t="shared" si="560"/>
        <v>16</v>
      </c>
      <c r="AC1091" s="122" t="str">
        <f>VLOOKUP(Z1091,'module list'!A:B,2,0)</f>
        <v>AI</v>
      </c>
      <c r="AD1091" s="32"/>
      <c r="AF1091" s="33" t="s">
        <v>34</v>
      </c>
      <c r="AG1091" s="16" t="str">
        <f t="shared" si="552"/>
        <v>11.1.4</v>
      </c>
      <c r="AH1091" s="222" t="str">
        <f t="shared" ref="AH1091:AH1154" si="584">RIGHT(E1091,LEN(E1091)-FIND(" ",E1091))</f>
        <v>steam - temp.</v>
      </c>
      <c r="AI1091" s="224"/>
      <c r="AJ1091" s="16" t="str">
        <f t="shared" si="580"/>
        <v>steam</v>
      </c>
      <c r="AK1091" s="16" t="str">
        <f t="shared" si="553"/>
        <v>P29</v>
      </c>
      <c r="AL1091" s="16" t="str">
        <f t="shared" si="583"/>
        <v>TI</v>
      </c>
      <c r="AM1091" s="16" t="str">
        <f t="shared" si="554"/>
        <v>1010</v>
      </c>
      <c r="AN1091" s="16" t="str">
        <f t="shared" si="561"/>
        <v/>
      </c>
      <c r="AO1091" s="16" t="str">
        <f t="shared" si="555"/>
        <v/>
      </c>
      <c r="AP1091" s="16" t="str">
        <f t="shared" si="556"/>
        <v/>
      </c>
      <c r="AQ1091" s="226"/>
      <c r="AR1091" s="16" t="str">
        <f t="shared" si="557"/>
        <v>P29TI1010</v>
      </c>
      <c r="AS1091" s="16" t="str">
        <f t="shared" si="558"/>
        <v>ok</v>
      </c>
      <c r="AW1091" s="16" t="str">
        <f t="shared" si="566"/>
        <v>0</v>
      </c>
      <c r="AX1091" s="16">
        <f t="shared" si="567"/>
        <v>400</v>
      </c>
      <c r="AY1091" s="16" t="str">
        <f t="shared" si="559"/>
        <v>°C</v>
      </c>
    </row>
    <row r="1092" spans="1:51" ht="15" customHeight="1" x14ac:dyDescent="0.2">
      <c r="A1092" s="16" t="str">
        <f t="shared" si="578"/>
        <v>ID-S01AP1020-10018</v>
      </c>
      <c r="B1092" s="17">
        <v>18</v>
      </c>
      <c r="C1092" s="17"/>
      <c r="D1092" s="18" t="s">
        <v>2358</v>
      </c>
      <c r="E1092" s="19" t="s">
        <v>2359</v>
      </c>
      <c r="F1092" s="20"/>
      <c r="G1092" s="21" t="str">
        <f t="shared" si="579"/>
        <v/>
      </c>
      <c r="H1092" s="22" t="s">
        <v>1843</v>
      </c>
      <c r="I1092" s="22" t="s">
        <v>2316</v>
      </c>
      <c r="J1092" s="22" t="s">
        <v>2360</v>
      </c>
      <c r="K1092" s="22"/>
      <c r="L1092" s="22" t="s">
        <v>1845</v>
      </c>
      <c r="M1092" s="23"/>
      <c r="N1092" s="24"/>
      <c r="O1092" s="63"/>
      <c r="P1092" s="63"/>
      <c r="Q1092" s="25" t="s">
        <v>42</v>
      </c>
      <c r="R1092" s="26" t="s">
        <v>43</v>
      </c>
      <c r="S1092" s="26" t="s">
        <v>44</v>
      </c>
      <c r="T1092" s="26" t="s">
        <v>45</v>
      </c>
      <c r="U1092" s="26" t="s">
        <v>46</v>
      </c>
      <c r="V1092" s="34">
        <v>0</v>
      </c>
      <c r="W1092" s="64"/>
      <c r="X1092" s="22">
        <v>11</v>
      </c>
      <c r="Y1092" s="152"/>
      <c r="Z1092" s="159" t="s">
        <v>2823</v>
      </c>
      <c r="AA1092" s="155">
        <f t="shared" si="570"/>
        <v>1</v>
      </c>
      <c r="AB1092" s="83">
        <f t="shared" si="560"/>
        <v>23</v>
      </c>
      <c r="AC1092" s="122" t="str">
        <f>VLOOKUP(Z1092,'module list'!A:B,2,0)</f>
        <v>DI</v>
      </c>
      <c r="AD1092" s="32"/>
      <c r="AF1092" s="33" t="s">
        <v>34</v>
      </c>
      <c r="AG1092" s="16" t="str">
        <f t="shared" ref="AG1092:AG1155" si="585">LEFT(Z1092,6)</f>
        <v>11.1.2</v>
      </c>
      <c r="AH1092" s="222" t="str">
        <f t="shared" si="584"/>
        <v>MOV1040 purge drum - in remote</v>
      </c>
      <c r="AI1092" s="224"/>
      <c r="AJ1092" s="16" t="str">
        <f t="shared" si="580"/>
        <v>MOV1040</v>
      </c>
      <c r="AK1092" s="16" t="str">
        <f t="shared" ref="AK1092:AK1155" si="586">LEFT(D1092,3)</f>
        <v>P29</v>
      </c>
      <c r="AL1092" s="16" t="str">
        <f t="shared" ref="AL1092:AL1099" si="587">MID(D1092,4,3)</f>
        <v>MOV</v>
      </c>
      <c r="AM1092" s="16" t="str">
        <f t="shared" ref="AM1092:AM1155" si="588">MID(D1092,LEN(AK1092)+LEN(AL1092)+1,4)</f>
        <v>1040</v>
      </c>
      <c r="AO1092" s="16" t="str">
        <f t="shared" ref="AO1092:AO1155" si="589">IF(ISNUMBER(AP1092),"_","")</f>
        <v>_</v>
      </c>
      <c r="AP1092" s="16">
        <f t="shared" ref="AP1092:AP1155" si="590">IFERROR(FIND("_",D1092),"")</f>
        <v>11</v>
      </c>
      <c r="AQ1092" s="16" t="str">
        <f t="shared" ref="AQ1092:AQ1099" si="591">RIGHT(D1092,LEN(D1092)-FIND("_",D1092))</f>
        <v>YLRE</v>
      </c>
      <c r="AR1092" s="16" t="str">
        <f t="shared" ref="AR1092:AR1155" si="592">_xlfn.CONCAT(AK1092:AO1092,AQ1092)</f>
        <v>P29MOV1040_YLRE</v>
      </c>
      <c r="AS1092" s="16" t="str">
        <f t="shared" ref="AS1092:AS1155" si="593">IF(AR1092=D1092,"ok")</f>
        <v>ok</v>
      </c>
      <c r="AW1092" s="16" t="str">
        <f t="shared" si="566"/>
        <v/>
      </c>
      <c r="AX1092" s="16" t="str">
        <f t="shared" si="567"/>
        <v/>
      </c>
      <c r="AY1092" s="16">
        <f t="shared" ref="AY1092:AY1155" si="594">V1092</f>
        <v>0</v>
      </c>
    </row>
    <row r="1093" spans="1:51" ht="15" customHeight="1" x14ac:dyDescent="0.2">
      <c r="A1093" s="16" t="str">
        <f t="shared" si="578"/>
        <v>ID-S01AP1020-10019</v>
      </c>
      <c r="B1093" s="17">
        <v>19</v>
      </c>
      <c r="C1093" s="17"/>
      <c r="D1093" s="18" t="s">
        <v>2361</v>
      </c>
      <c r="E1093" s="19" t="s">
        <v>2362</v>
      </c>
      <c r="F1093" s="20"/>
      <c r="G1093" s="21" t="str">
        <f t="shared" si="579"/>
        <v/>
      </c>
      <c r="H1093" s="22" t="s">
        <v>1843</v>
      </c>
      <c r="I1093" s="22" t="s">
        <v>2316</v>
      </c>
      <c r="J1093" s="22" t="s">
        <v>2360</v>
      </c>
      <c r="K1093" s="22"/>
      <c r="L1093" s="22" t="s">
        <v>1845</v>
      </c>
      <c r="M1093" s="23"/>
      <c r="N1093" s="24"/>
      <c r="O1093" s="63"/>
      <c r="P1093" s="63"/>
      <c r="Q1093" s="25" t="s">
        <v>42</v>
      </c>
      <c r="R1093" s="26" t="s">
        <v>43</v>
      </c>
      <c r="S1093" s="26" t="s">
        <v>44</v>
      </c>
      <c r="T1093" s="26" t="s">
        <v>45</v>
      </c>
      <c r="U1093" s="26" t="s">
        <v>46</v>
      </c>
      <c r="V1093" s="34">
        <v>0</v>
      </c>
      <c r="W1093" s="64"/>
      <c r="X1093" s="22">
        <v>11</v>
      </c>
      <c r="Y1093" s="152"/>
      <c r="Z1093" s="159" t="s">
        <v>2823</v>
      </c>
      <c r="AA1093" s="155">
        <f t="shared" si="570"/>
        <v>2</v>
      </c>
      <c r="AB1093" s="83">
        <f t="shared" ref="AB1093:AB1156" si="595">COUNTIF(Z:Z,Z1093)</f>
        <v>23</v>
      </c>
      <c r="AC1093" s="122" t="str">
        <f>VLOOKUP(Z1093,'module list'!A:B,2,0)</f>
        <v>DI</v>
      </c>
      <c r="AD1093" s="32"/>
      <c r="AF1093" s="33" t="s">
        <v>34</v>
      </c>
      <c r="AG1093" s="16" t="str">
        <f t="shared" si="585"/>
        <v>11.1.2</v>
      </c>
      <c r="AH1093" s="222" t="str">
        <f t="shared" si="584"/>
        <v>MOV1040 purge drum - opened</v>
      </c>
      <c r="AI1093" s="224"/>
      <c r="AJ1093" s="16" t="str">
        <f t="shared" si="580"/>
        <v>MOV1040</v>
      </c>
      <c r="AK1093" s="16" t="str">
        <f t="shared" si="586"/>
        <v>P29</v>
      </c>
      <c r="AL1093" s="16" t="str">
        <f t="shared" si="587"/>
        <v>MOV</v>
      </c>
      <c r="AM1093" s="16" t="str">
        <f t="shared" si="588"/>
        <v>1040</v>
      </c>
      <c r="AO1093" s="16" t="str">
        <f t="shared" si="589"/>
        <v>_</v>
      </c>
      <c r="AP1093" s="16">
        <f t="shared" si="590"/>
        <v>11</v>
      </c>
      <c r="AQ1093" s="16" t="str">
        <f t="shared" si="591"/>
        <v>ZSH</v>
      </c>
      <c r="AR1093" s="16" t="str">
        <f t="shared" si="592"/>
        <v>P29MOV1040_ZSH</v>
      </c>
      <c r="AS1093" s="16" t="str">
        <f t="shared" si="593"/>
        <v>ok</v>
      </c>
      <c r="AW1093" s="16" t="str">
        <f t="shared" si="566"/>
        <v/>
      </c>
      <c r="AX1093" s="16" t="str">
        <f t="shared" si="567"/>
        <v/>
      </c>
      <c r="AY1093" s="16">
        <f t="shared" si="594"/>
        <v>0</v>
      </c>
    </row>
    <row r="1094" spans="1:51" ht="15" customHeight="1" x14ac:dyDescent="0.2">
      <c r="A1094" s="16" t="str">
        <f t="shared" si="578"/>
        <v>ID-S01AP1020-10020</v>
      </c>
      <c r="B1094" s="17">
        <v>20</v>
      </c>
      <c r="C1094" s="17"/>
      <c r="D1094" s="18" t="s">
        <v>2363</v>
      </c>
      <c r="E1094" s="19" t="s">
        <v>2364</v>
      </c>
      <c r="F1094" s="20"/>
      <c r="G1094" s="21" t="str">
        <f t="shared" si="579"/>
        <v/>
      </c>
      <c r="H1094" s="22" t="s">
        <v>1843</v>
      </c>
      <c r="I1094" s="22" t="s">
        <v>2316</v>
      </c>
      <c r="J1094" s="22" t="s">
        <v>2360</v>
      </c>
      <c r="K1094" s="22"/>
      <c r="L1094" s="22" t="s">
        <v>1845</v>
      </c>
      <c r="M1094" s="23"/>
      <c r="N1094" s="24"/>
      <c r="O1094" s="63"/>
      <c r="P1094" s="63"/>
      <c r="Q1094" s="25" t="s">
        <v>42</v>
      </c>
      <c r="R1094" s="26" t="s">
        <v>43</v>
      </c>
      <c r="S1094" s="26" t="s">
        <v>44</v>
      </c>
      <c r="T1094" s="26" t="s">
        <v>45</v>
      </c>
      <c r="U1094" s="26" t="s">
        <v>46</v>
      </c>
      <c r="V1094" s="34">
        <v>0</v>
      </c>
      <c r="W1094" s="64"/>
      <c r="X1094" s="22">
        <v>11</v>
      </c>
      <c r="Y1094" s="152"/>
      <c r="Z1094" s="159" t="s">
        <v>2823</v>
      </c>
      <c r="AA1094" s="155">
        <f t="shared" si="570"/>
        <v>3</v>
      </c>
      <c r="AB1094" s="83">
        <f t="shared" si="595"/>
        <v>23</v>
      </c>
      <c r="AC1094" s="122" t="str">
        <f>VLOOKUP(Z1094,'module list'!A:B,2,0)</f>
        <v>DI</v>
      </c>
      <c r="AD1094" s="32"/>
      <c r="AF1094" s="33" t="s">
        <v>34</v>
      </c>
      <c r="AG1094" s="16" t="str">
        <f t="shared" si="585"/>
        <v>11.1.2</v>
      </c>
      <c r="AH1094" s="222" t="str">
        <f t="shared" si="584"/>
        <v>MOV1040 purge drum - closed</v>
      </c>
      <c r="AI1094" s="224"/>
      <c r="AJ1094" s="16" t="str">
        <f t="shared" si="580"/>
        <v>MOV1040</v>
      </c>
      <c r="AK1094" s="16" t="str">
        <f t="shared" si="586"/>
        <v>P29</v>
      </c>
      <c r="AL1094" s="16" t="str">
        <f t="shared" si="587"/>
        <v>MOV</v>
      </c>
      <c r="AM1094" s="16" t="str">
        <f t="shared" si="588"/>
        <v>1040</v>
      </c>
      <c r="AO1094" s="16" t="str">
        <f t="shared" si="589"/>
        <v>_</v>
      </c>
      <c r="AP1094" s="16">
        <f t="shared" si="590"/>
        <v>11</v>
      </c>
      <c r="AQ1094" s="16" t="str">
        <f t="shared" si="591"/>
        <v>ZSL</v>
      </c>
      <c r="AR1094" s="16" t="str">
        <f t="shared" si="592"/>
        <v>P29MOV1040_ZSL</v>
      </c>
      <c r="AS1094" s="16" t="str">
        <f t="shared" si="593"/>
        <v>ok</v>
      </c>
      <c r="AW1094" s="16" t="str">
        <f t="shared" si="566"/>
        <v/>
      </c>
      <c r="AX1094" s="16" t="str">
        <f t="shared" si="567"/>
        <v/>
      </c>
      <c r="AY1094" s="16">
        <f t="shared" si="594"/>
        <v>0</v>
      </c>
    </row>
    <row r="1095" spans="1:51" ht="15" customHeight="1" x14ac:dyDescent="0.2">
      <c r="A1095" s="16" t="str">
        <f t="shared" si="578"/>
        <v>ID-S01AP1020-10021</v>
      </c>
      <c r="B1095" s="17">
        <v>21</v>
      </c>
      <c r="C1095" s="17"/>
      <c r="D1095" s="18" t="s">
        <v>2365</v>
      </c>
      <c r="E1095" s="19" t="s">
        <v>2366</v>
      </c>
      <c r="F1095" s="20"/>
      <c r="G1095" s="21" t="str">
        <f t="shared" si="579"/>
        <v/>
      </c>
      <c r="H1095" s="22" t="s">
        <v>1843</v>
      </c>
      <c r="I1095" s="22" t="s">
        <v>2316</v>
      </c>
      <c r="J1095" s="22" t="s">
        <v>2360</v>
      </c>
      <c r="K1095" s="22"/>
      <c r="L1095" s="22" t="s">
        <v>1845</v>
      </c>
      <c r="M1095" s="23"/>
      <c r="N1095" s="24"/>
      <c r="O1095" s="63"/>
      <c r="P1095" s="63"/>
      <c r="Q1095" s="25" t="s">
        <v>42</v>
      </c>
      <c r="R1095" s="26" t="s">
        <v>43</v>
      </c>
      <c r="S1095" s="26" t="s">
        <v>51</v>
      </c>
      <c r="T1095" s="26" t="s">
        <v>45</v>
      </c>
      <c r="U1095" s="26" t="s">
        <v>46</v>
      </c>
      <c r="V1095" s="34">
        <v>0</v>
      </c>
      <c r="W1095" s="64"/>
      <c r="X1095" s="22">
        <v>11</v>
      </c>
      <c r="Y1095" s="152"/>
      <c r="Z1095" s="159" t="s">
        <v>2823</v>
      </c>
      <c r="AA1095" s="155">
        <f t="shared" si="570"/>
        <v>4</v>
      </c>
      <c r="AB1095" s="83">
        <f t="shared" si="595"/>
        <v>23</v>
      </c>
      <c r="AC1095" s="122" t="str">
        <f>VLOOKUP(Z1095,'module list'!A:B,2,0)</f>
        <v>DI</v>
      </c>
      <c r="AD1095" s="32"/>
      <c r="AF1095" s="33" t="s">
        <v>34</v>
      </c>
      <c r="AG1095" s="16" t="str">
        <f t="shared" si="585"/>
        <v>11.1.2</v>
      </c>
      <c r="AH1095" s="222" t="str">
        <f t="shared" si="584"/>
        <v>MOV1040 purge drum - gen.fault</v>
      </c>
      <c r="AI1095" s="224"/>
      <c r="AJ1095" s="16" t="str">
        <f t="shared" si="580"/>
        <v>MOV1040</v>
      </c>
      <c r="AK1095" s="16" t="str">
        <f t="shared" si="586"/>
        <v>P29</v>
      </c>
      <c r="AL1095" s="16" t="str">
        <f t="shared" si="587"/>
        <v>MOV</v>
      </c>
      <c r="AM1095" s="16" t="str">
        <f t="shared" si="588"/>
        <v>1040</v>
      </c>
      <c r="AO1095" s="16" t="str">
        <f t="shared" si="589"/>
        <v>_</v>
      </c>
      <c r="AP1095" s="16">
        <f t="shared" si="590"/>
        <v>11</v>
      </c>
      <c r="AQ1095" s="16" t="str">
        <f t="shared" si="591"/>
        <v>YS</v>
      </c>
      <c r="AR1095" s="16" t="str">
        <f t="shared" si="592"/>
        <v>P29MOV1040_YS</v>
      </c>
      <c r="AS1095" s="16" t="str">
        <f t="shared" si="593"/>
        <v>ok</v>
      </c>
      <c r="AW1095" s="16" t="str">
        <f t="shared" si="566"/>
        <v/>
      </c>
      <c r="AX1095" s="16" t="str">
        <f t="shared" si="567"/>
        <v/>
      </c>
      <c r="AY1095" s="16">
        <f t="shared" si="594"/>
        <v>0</v>
      </c>
    </row>
    <row r="1096" spans="1:51" ht="15" customHeight="1" x14ac:dyDescent="0.2">
      <c r="A1096" s="16" t="str">
        <f t="shared" si="578"/>
        <v>ID-S01AP1020-10022</v>
      </c>
      <c r="B1096" s="17">
        <v>22</v>
      </c>
      <c r="C1096" s="17"/>
      <c r="D1096" s="18" t="s">
        <v>2367</v>
      </c>
      <c r="E1096" s="19" t="s">
        <v>2368</v>
      </c>
      <c r="F1096" s="20"/>
      <c r="G1096" s="21" t="str">
        <f t="shared" si="579"/>
        <v/>
      </c>
      <c r="H1096" s="22" t="s">
        <v>1843</v>
      </c>
      <c r="I1096" s="22" t="s">
        <v>2316</v>
      </c>
      <c r="J1096" s="22" t="s">
        <v>2360</v>
      </c>
      <c r="K1096" s="22"/>
      <c r="L1096" s="22" t="s">
        <v>1845</v>
      </c>
      <c r="M1096" s="23"/>
      <c r="N1096" s="24"/>
      <c r="O1096" s="63"/>
      <c r="P1096" s="63"/>
      <c r="Q1096" s="25" t="s">
        <v>54</v>
      </c>
      <c r="R1096" s="26" t="s">
        <v>55</v>
      </c>
      <c r="S1096" s="26" t="s">
        <v>44</v>
      </c>
      <c r="T1096" s="26" t="s">
        <v>56</v>
      </c>
      <c r="U1096" s="26" t="s">
        <v>46</v>
      </c>
      <c r="V1096" s="34">
        <v>0</v>
      </c>
      <c r="W1096" s="64"/>
      <c r="X1096" s="22">
        <v>11</v>
      </c>
      <c r="Y1096" s="152"/>
      <c r="Z1096" s="159" t="s">
        <v>2871</v>
      </c>
      <c r="AA1096" s="155">
        <f t="shared" si="570"/>
        <v>27</v>
      </c>
      <c r="AB1096" s="83">
        <f t="shared" si="595"/>
        <v>32</v>
      </c>
      <c r="AC1096" s="122" t="str">
        <f>VLOOKUP(Z1096,'module list'!A:B,2,0)</f>
        <v>DO</v>
      </c>
      <c r="AD1096" s="32"/>
      <c r="AF1096" s="33" t="s">
        <v>34</v>
      </c>
      <c r="AG1096" s="16" t="str">
        <f t="shared" si="585"/>
        <v>11.1.3</v>
      </c>
      <c r="AH1096" s="222" t="str">
        <f t="shared" si="584"/>
        <v>MOV1040 purge drum - open</v>
      </c>
      <c r="AI1096" s="224"/>
      <c r="AJ1096" s="16" t="str">
        <f t="shared" si="580"/>
        <v>MOV1040</v>
      </c>
      <c r="AK1096" s="16" t="str">
        <f t="shared" si="586"/>
        <v>P29</v>
      </c>
      <c r="AL1096" s="16" t="str">
        <f t="shared" si="587"/>
        <v>MOV</v>
      </c>
      <c r="AM1096" s="16" t="str">
        <f t="shared" si="588"/>
        <v>1040</v>
      </c>
      <c r="AO1096" s="16" t="str">
        <f t="shared" si="589"/>
        <v>_</v>
      </c>
      <c r="AP1096" s="16">
        <f t="shared" si="590"/>
        <v>11</v>
      </c>
      <c r="AQ1096" s="16" t="str">
        <f t="shared" si="591"/>
        <v>HSH</v>
      </c>
      <c r="AR1096" s="16" t="str">
        <f t="shared" si="592"/>
        <v>P29MOV1040_HSH</v>
      </c>
      <c r="AS1096" s="16" t="str">
        <f t="shared" si="593"/>
        <v>ok</v>
      </c>
      <c r="AW1096" s="16" t="str">
        <f t="shared" si="566"/>
        <v/>
      </c>
      <c r="AX1096" s="16" t="str">
        <f t="shared" si="567"/>
        <v/>
      </c>
      <c r="AY1096" s="16">
        <f t="shared" si="594"/>
        <v>0</v>
      </c>
    </row>
    <row r="1097" spans="1:51" ht="15" customHeight="1" x14ac:dyDescent="0.2">
      <c r="A1097" s="16" t="str">
        <f t="shared" si="578"/>
        <v>ID-S01AP1020-10023</v>
      </c>
      <c r="B1097" s="17">
        <v>23</v>
      </c>
      <c r="C1097" s="17"/>
      <c r="D1097" s="18" t="s">
        <v>2369</v>
      </c>
      <c r="E1097" s="19" t="s">
        <v>2370</v>
      </c>
      <c r="F1097" s="20"/>
      <c r="G1097" s="21" t="str">
        <f t="shared" si="579"/>
        <v/>
      </c>
      <c r="H1097" s="22" t="s">
        <v>1843</v>
      </c>
      <c r="I1097" s="22" t="s">
        <v>2316</v>
      </c>
      <c r="J1097" s="22" t="s">
        <v>2360</v>
      </c>
      <c r="K1097" s="22"/>
      <c r="L1097" s="22" t="s">
        <v>1845</v>
      </c>
      <c r="M1097" s="23"/>
      <c r="N1097" s="24"/>
      <c r="O1097" s="63"/>
      <c r="P1097" s="63"/>
      <c r="Q1097" s="25" t="s">
        <v>54</v>
      </c>
      <c r="R1097" s="26" t="s">
        <v>55</v>
      </c>
      <c r="S1097" s="26" t="s">
        <v>44</v>
      </c>
      <c r="T1097" s="26" t="s">
        <v>56</v>
      </c>
      <c r="U1097" s="26" t="s">
        <v>46</v>
      </c>
      <c r="V1097" s="34">
        <v>0</v>
      </c>
      <c r="W1097" s="64"/>
      <c r="X1097" s="22">
        <v>11</v>
      </c>
      <c r="Y1097" s="152"/>
      <c r="Z1097" s="159" t="s">
        <v>2871</v>
      </c>
      <c r="AA1097" s="155">
        <f t="shared" si="570"/>
        <v>28</v>
      </c>
      <c r="AB1097" s="83">
        <f t="shared" si="595"/>
        <v>32</v>
      </c>
      <c r="AC1097" s="122" t="str">
        <f>VLOOKUP(Z1097,'module list'!A:B,2,0)</f>
        <v>DO</v>
      </c>
      <c r="AD1097" s="32"/>
      <c r="AF1097" s="33" t="s">
        <v>34</v>
      </c>
      <c r="AG1097" s="16" t="str">
        <f t="shared" si="585"/>
        <v>11.1.3</v>
      </c>
      <c r="AH1097" s="222" t="str">
        <f t="shared" si="584"/>
        <v>MOV1040 purge drum - close</v>
      </c>
      <c r="AI1097" s="224"/>
      <c r="AJ1097" s="16" t="str">
        <f t="shared" si="580"/>
        <v>MOV1040</v>
      </c>
      <c r="AK1097" s="16" t="str">
        <f t="shared" si="586"/>
        <v>P29</v>
      </c>
      <c r="AL1097" s="16" t="str">
        <f t="shared" si="587"/>
        <v>MOV</v>
      </c>
      <c r="AM1097" s="16" t="str">
        <f t="shared" si="588"/>
        <v>1040</v>
      </c>
      <c r="AO1097" s="16" t="str">
        <f t="shared" si="589"/>
        <v>_</v>
      </c>
      <c r="AP1097" s="16">
        <f t="shared" si="590"/>
        <v>11</v>
      </c>
      <c r="AQ1097" s="16" t="str">
        <f t="shared" si="591"/>
        <v>HSL</v>
      </c>
      <c r="AR1097" s="16" t="str">
        <f t="shared" si="592"/>
        <v>P29MOV1040_HSL</v>
      </c>
      <c r="AS1097" s="16" t="str">
        <f t="shared" si="593"/>
        <v>ok</v>
      </c>
      <c r="AW1097" s="16" t="str">
        <f t="shared" si="566"/>
        <v/>
      </c>
      <c r="AX1097" s="16" t="str">
        <f t="shared" si="567"/>
        <v/>
      </c>
      <c r="AY1097" s="16">
        <f t="shared" si="594"/>
        <v>0</v>
      </c>
    </row>
    <row r="1098" spans="1:51" ht="15" customHeight="1" x14ac:dyDescent="0.2">
      <c r="A1098" s="16" t="str">
        <f t="shared" si="578"/>
        <v>ID-S01AP1020-10024</v>
      </c>
      <c r="B1098" s="17">
        <v>24</v>
      </c>
      <c r="C1098" s="17"/>
      <c r="D1098" s="18" t="s">
        <v>2371</v>
      </c>
      <c r="E1098" s="19" t="s">
        <v>2372</v>
      </c>
      <c r="F1098" s="20"/>
      <c r="G1098" s="21" t="str">
        <f t="shared" si="579"/>
        <v/>
      </c>
      <c r="H1098" s="22" t="s">
        <v>1843</v>
      </c>
      <c r="I1098" s="22" t="s">
        <v>2316</v>
      </c>
      <c r="J1098" s="22" t="s">
        <v>2360</v>
      </c>
      <c r="K1098" s="22"/>
      <c r="L1098" s="22" t="s">
        <v>1845</v>
      </c>
      <c r="M1098" s="23"/>
      <c r="N1098" s="24"/>
      <c r="O1098" s="63"/>
      <c r="P1098" s="63"/>
      <c r="Q1098" s="25" t="s">
        <v>54</v>
      </c>
      <c r="R1098" s="26" t="s">
        <v>55</v>
      </c>
      <c r="S1098" s="26" t="s">
        <v>44</v>
      </c>
      <c r="T1098" s="26" t="s">
        <v>56</v>
      </c>
      <c r="U1098" s="26" t="s">
        <v>46</v>
      </c>
      <c r="V1098" s="34">
        <v>0</v>
      </c>
      <c r="W1098" s="64"/>
      <c r="X1098" s="22">
        <v>11</v>
      </c>
      <c r="Y1098" s="152"/>
      <c r="Z1098" s="159" t="s">
        <v>2871</v>
      </c>
      <c r="AA1098" s="155">
        <f t="shared" si="570"/>
        <v>29</v>
      </c>
      <c r="AB1098" s="83">
        <f t="shared" si="595"/>
        <v>32</v>
      </c>
      <c r="AC1098" s="122" t="str">
        <f>VLOOKUP(Z1098,'module list'!A:B,2,0)</f>
        <v>DO</v>
      </c>
      <c r="AD1098" s="32"/>
      <c r="AF1098" s="33" t="s">
        <v>34</v>
      </c>
      <c r="AG1098" s="16" t="str">
        <f t="shared" si="585"/>
        <v>11.1.3</v>
      </c>
      <c r="AH1098" s="222" t="str">
        <f t="shared" si="584"/>
        <v>MOV1040 purge drum - pos. stop</v>
      </c>
      <c r="AI1098" s="224"/>
      <c r="AJ1098" s="16" t="str">
        <f t="shared" si="580"/>
        <v>MOV1040</v>
      </c>
      <c r="AK1098" s="16" t="str">
        <f t="shared" si="586"/>
        <v>P29</v>
      </c>
      <c r="AL1098" s="16" t="str">
        <f t="shared" si="587"/>
        <v>MOV</v>
      </c>
      <c r="AM1098" s="16" t="str">
        <f t="shared" si="588"/>
        <v>1040</v>
      </c>
      <c r="AO1098" s="16" t="str">
        <f t="shared" si="589"/>
        <v>_</v>
      </c>
      <c r="AP1098" s="16">
        <f t="shared" si="590"/>
        <v>11</v>
      </c>
      <c r="AQ1098" s="16" t="str">
        <f t="shared" si="591"/>
        <v>HSLL</v>
      </c>
      <c r="AR1098" s="16" t="str">
        <f t="shared" si="592"/>
        <v>P29MOV1040_HSLL</v>
      </c>
      <c r="AS1098" s="16" t="str">
        <f t="shared" si="593"/>
        <v>ok</v>
      </c>
      <c r="AW1098" s="16" t="str">
        <f t="shared" si="566"/>
        <v/>
      </c>
      <c r="AX1098" s="16" t="str">
        <f t="shared" si="567"/>
        <v/>
      </c>
      <c r="AY1098" s="16">
        <f t="shared" si="594"/>
        <v>0</v>
      </c>
    </row>
    <row r="1099" spans="1:51" ht="15" customHeight="1" x14ac:dyDescent="0.2">
      <c r="A1099" s="16" t="str">
        <f t="shared" si="578"/>
        <v>ID-S01AP1020-10025</v>
      </c>
      <c r="B1099" s="17">
        <v>25</v>
      </c>
      <c r="C1099" s="17"/>
      <c r="D1099" s="18" t="s">
        <v>2373</v>
      </c>
      <c r="E1099" s="19" t="s">
        <v>2374</v>
      </c>
      <c r="F1099" s="20"/>
      <c r="G1099" s="21" t="str">
        <f t="shared" si="579"/>
        <v/>
      </c>
      <c r="H1099" s="22" t="s">
        <v>1843</v>
      </c>
      <c r="I1099" s="22" t="s">
        <v>2316</v>
      </c>
      <c r="J1099" s="22" t="s">
        <v>2360</v>
      </c>
      <c r="K1099" s="22"/>
      <c r="L1099" s="22" t="s">
        <v>1845</v>
      </c>
      <c r="M1099" s="23"/>
      <c r="N1099" s="24"/>
      <c r="O1099" s="63"/>
      <c r="P1099" s="63"/>
      <c r="Q1099" s="25" t="s">
        <v>32</v>
      </c>
      <c r="R1099" s="26" t="s">
        <v>292</v>
      </c>
      <c r="S1099" s="26">
        <v>0</v>
      </c>
      <c r="T1099" s="26" t="s">
        <v>170</v>
      </c>
      <c r="U1099" s="26">
        <v>100</v>
      </c>
      <c r="V1099" s="34" t="s">
        <v>171</v>
      </c>
      <c r="W1099" s="64"/>
      <c r="X1099" s="22">
        <v>11</v>
      </c>
      <c r="Y1099" s="152"/>
      <c r="Z1099" s="139" t="s">
        <v>2833</v>
      </c>
      <c r="AA1099" s="155">
        <f t="shared" si="570"/>
        <v>12</v>
      </c>
      <c r="AB1099" s="83">
        <f t="shared" si="595"/>
        <v>14</v>
      </c>
      <c r="AC1099" s="122" t="str">
        <f>VLOOKUP(Z1099,'module list'!A:B,2,0)</f>
        <v>AI</v>
      </c>
      <c r="AD1099" s="32"/>
      <c r="AF1099" s="33" t="s">
        <v>34</v>
      </c>
      <c r="AG1099" s="16" t="str">
        <f t="shared" si="585"/>
        <v>11.1.4</v>
      </c>
      <c r="AH1099" s="222" t="str">
        <f t="shared" si="584"/>
        <v>MOV1040 purge drum - position</v>
      </c>
      <c r="AI1099" s="224"/>
      <c r="AJ1099" s="16" t="str">
        <f t="shared" si="580"/>
        <v>MOV1040</v>
      </c>
      <c r="AK1099" s="16" t="str">
        <f t="shared" si="586"/>
        <v>P29</v>
      </c>
      <c r="AL1099" s="16" t="str">
        <f t="shared" si="587"/>
        <v>MOV</v>
      </c>
      <c r="AM1099" s="16" t="str">
        <f t="shared" si="588"/>
        <v>1040</v>
      </c>
      <c r="AO1099" s="16" t="str">
        <f t="shared" si="589"/>
        <v>_</v>
      </c>
      <c r="AP1099" s="16">
        <f t="shared" si="590"/>
        <v>11</v>
      </c>
      <c r="AQ1099" s="16" t="str">
        <f t="shared" si="591"/>
        <v>ZI</v>
      </c>
      <c r="AR1099" s="16" t="str">
        <f t="shared" si="592"/>
        <v>P29MOV1040_ZI</v>
      </c>
      <c r="AS1099" s="16" t="str">
        <f t="shared" si="593"/>
        <v>ok</v>
      </c>
      <c r="AW1099" s="16">
        <f t="shared" si="566"/>
        <v>0</v>
      </c>
      <c r="AX1099" s="16">
        <f t="shared" si="567"/>
        <v>100</v>
      </c>
      <c r="AY1099" s="16" t="str">
        <f t="shared" si="594"/>
        <v>%</v>
      </c>
    </row>
    <row r="1100" spans="1:51" ht="15" customHeight="1" x14ac:dyDescent="0.2">
      <c r="A1100" s="16" t="str">
        <f t="shared" si="578"/>
        <v>ID-S01AP1020-10026</v>
      </c>
      <c r="B1100" s="17">
        <v>26</v>
      </c>
      <c r="C1100" s="17"/>
      <c r="D1100" s="18" t="s">
        <v>2375</v>
      </c>
      <c r="E1100" s="19" t="s">
        <v>2376</v>
      </c>
      <c r="F1100" s="20"/>
      <c r="G1100" s="21" t="str">
        <f t="shared" si="579"/>
        <v/>
      </c>
      <c r="H1100" s="22" t="s">
        <v>1843</v>
      </c>
      <c r="I1100" s="22" t="s">
        <v>2316</v>
      </c>
      <c r="J1100" s="22" t="s">
        <v>2324</v>
      </c>
      <c r="K1100" s="22"/>
      <c r="L1100" s="22" t="s">
        <v>1845</v>
      </c>
      <c r="M1100" s="23"/>
      <c r="N1100" s="24"/>
      <c r="O1100" s="63"/>
      <c r="P1100" s="63"/>
      <c r="Q1100" s="25" t="s">
        <v>32</v>
      </c>
      <c r="R1100" s="26" t="s">
        <v>33</v>
      </c>
      <c r="S1100" s="26" t="s">
        <v>34</v>
      </c>
      <c r="T1100" s="26" t="s">
        <v>170</v>
      </c>
      <c r="U1100" s="26">
        <v>400</v>
      </c>
      <c r="V1100" s="34" t="s">
        <v>332</v>
      </c>
      <c r="W1100" s="64"/>
      <c r="X1100" s="22">
        <v>11</v>
      </c>
      <c r="Y1100" s="152"/>
      <c r="Z1100" s="139" t="s">
        <v>2835</v>
      </c>
      <c r="AA1100" s="155">
        <f t="shared" si="570"/>
        <v>5</v>
      </c>
      <c r="AB1100" s="83">
        <f t="shared" si="595"/>
        <v>16</v>
      </c>
      <c r="AC1100" s="122" t="str">
        <f>VLOOKUP(Z1100,'module list'!A:B,2,0)</f>
        <v>AI</v>
      </c>
      <c r="AD1100" s="32"/>
      <c r="AF1100" s="33" t="s">
        <v>34</v>
      </c>
      <c r="AG1100" s="16" t="str">
        <f t="shared" si="585"/>
        <v>11.1.4</v>
      </c>
      <c r="AH1100" s="222" t="str">
        <f t="shared" si="584"/>
        <v>outlet SH LT - temp.</v>
      </c>
      <c r="AI1100" s="224"/>
      <c r="AJ1100" s="16" t="str">
        <f t="shared" si="580"/>
        <v>outlet</v>
      </c>
      <c r="AK1100" s="16" t="str">
        <f t="shared" si="586"/>
        <v>P29</v>
      </c>
      <c r="AL1100" s="16" t="str">
        <f t="shared" ref="AL1100:AL1111" si="596">MID(D1100,4,2)</f>
        <v>TI</v>
      </c>
      <c r="AM1100" s="16" t="str">
        <f t="shared" si="588"/>
        <v>1111</v>
      </c>
      <c r="AN1100" s="16" t="str">
        <f t="shared" ref="AN1100:AN1109" si="597">MID(D1100,10,1)</f>
        <v/>
      </c>
      <c r="AO1100" s="16" t="str">
        <f t="shared" si="589"/>
        <v/>
      </c>
      <c r="AP1100" s="16" t="str">
        <f t="shared" si="590"/>
        <v/>
      </c>
      <c r="AQ1100" s="226"/>
      <c r="AR1100" s="16" t="str">
        <f t="shared" si="592"/>
        <v>P29TI1111</v>
      </c>
      <c r="AS1100" s="16" t="str">
        <f t="shared" si="593"/>
        <v>ok</v>
      </c>
      <c r="AW1100" s="16" t="str">
        <f t="shared" si="566"/>
        <v>0</v>
      </c>
      <c r="AX1100" s="16">
        <f t="shared" si="567"/>
        <v>400</v>
      </c>
      <c r="AY1100" s="16" t="str">
        <f t="shared" si="594"/>
        <v>°C</v>
      </c>
    </row>
    <row r="1101" spans="1:51" ht="15" customHeight="1" x14ac:dyDescent="0.2">
      <c r="A1101" s="16" t="str">
        <f t="shared" si="578"/>
        <v>ID-S01AP1020-10027</v>
      </c>
      <c r="B1101" s="17">
        <v>27</v>
      </c>
      <c r="C1101" s="17"/>
      <c r="D1101" s="18" t="s">
        <v>2377</v>
      </c>
      <c r="E1101" s="19" t="s">
        <v>2378</v>
      </c>
      <c r="F1101" s="20"/>
      <c r="G1101" s="21" t="str">
        <f t="shared" si="579"/>
        <v/>
      </c>
      <c r="H1101" s="22" t="s">
        <v>1843</v>
      </c>
      <c r="I1101" s="22" t="s">
        <v>2316</v>
      </c>
      <c r="J1101" s="22" t="s">
        <v>2324</v>
      </c>
      <c r="K1101" s="22"/>
      <c r="L1101" s="22" t="s">
        <v>1845</v>
      </c>
      <c r="M1101" s="23"/>
      <c r="N1101" s="24"/>
      <c r="O1101" s="63"/>
      <c r="P1101" s="63"/>
      <c r="Q1101" s="25" t="s">
        <v>32</v>
      </c>
      <c r="R1101" s="26" t="s">
        <v>292</v>
      </c>
      <c r="S1101" s="26">
        <v>0</v>
      </c>
      <c r="T1101" s="26" t="s">
        <v>170</v>
      </c>
      <c r="U1101" s="26">
        <v>100</v>
      </c>
      <c r="V1101" s="34" t="s">
        <v>171</v>
      </c>
      <c r="W1101" s="64"/>
      <c r="X1101" s="22">
        <v>11</v>
      </c>
      <c r="Y1101" s="152"/>
      <c r="Z1101" s="139" t="s">
        <v>2835</v>
      </c>
      <c r="AA1101" s="155">
        <f t="shared" si="570"/>
        <v>6</v>
      </c>
      <c r="AB1101" s="83">
        <f t="shared" si="595"/>
        <v>16</v>
      </c>
      <c r="AC1101" s="122" t="str">
        <f>VLOOKUP(Z1101,'module list'!A:B,2,0)</f>
        <v>AI</v>
      </c>
      <c r="AD1101" s="32"/>
      <c r="AF1101" s="33" t="s">
        <v>34</v>
      </c>
      <c r="AG1101" s="16" t="str">
        <f t="shared" si="585"/>
        <v>11.1.4</v>
      </c>
      <c r="AH1101" s="222" t="str">
        <f t="shared" si="584"/>
        <v>DH1110 steam outlet SH LT - position</v>
      </c>
      <c r="AI1101" s="224"/>
      <c r="AJ1101" s="16" t="str">
        <f t="shared" si="580"/>
        <v>DH1110</v>
      </c>
      <c r="AK1101" s="16" t="str">
        <f t="shared" si="586"/>
        <v>P29</v>
      </c>
      <c r="AL1101" s="16" t="str">
        <f t="shared" si="596"/>
        <v>ZI</v>
      </c>
      <c r="AM1101" s="16" t="str">
        <f t="shared" si="588"/>
        <v>1110</v>
      </c>
      <c r="AN1101" s="16" t="str">
        <f t="shared" si="597"/>
        <v/>
      </c>
      <c r="AO1101" s="16" t="str">
        <f t="shared" si="589"/>
        <v/>
      </c>
      <c r="AP1101" s="16" t="str">
        <f t="shared" si="590"/>
        <v/>
      </c>
      <c r="AQ1101" s="226"/>
      <c r="AR1101" s="16" t="str">
        <f t="shared" si="592"/>
        <v>P29ZI1110</v>
      </c>
      <c r="AS1101" s="16" t="str">
        <f t="shared" si="593"/>
        <v>ok</v>
      </c>
      <c r="AW1101" s="16">
        <f t="shared" si="566"/>
        <v>0</v>
      </c>
      <c r="AX1101" s="16">
        <f t="shared" si="567"/>
        <v>100</v>
      </c>
      <c r="AY1101" s="16" t="str">
        <f t="shared" si="594"/>
        <v>%</v>
      </c>
    </row>
    <row r="1102" spans="1:51" ht="15" customHeight="1" x14ac:dyDescent="0.2">
      <c r="A1102" s="16" t="str">
        <f t="shared" si="578"/>
        <v>ID-S01AP1020-10028</v>
      </c>
      <c r="B1102" s="17">
        <v>28</v>
      </c>
      <c r="C1102" s="17"/>
      <c r="D1102" s="18" t="s">
        <v>2379</v>
      </c>
      <c r="E1102" s="19" t="s">
        <v>2380</v>
      </c>
      <c r="F1102" s="20"/>
      <c r="G1102" s="21" t="str">
        <f t="shared" si="579"/>
        <v/>
      </c>
      <c r="H1102" s="22" t="s">
        <v>1843</v>
      </c>
      <c r="I1102" s="22" t="s">
        <v>2316</v>
      </c>
      <c r="J1102" s="22" t="s">
        <v>2324</v>
      </c>
      <c r="K1102" s="22"/>
      <c r="L1102" s="22" t="s">
        <v>1845</v>
      </c>
      <c r="M1102" s="23"/>
      <c r="N1102" s="24"/>
      <c r="O1102" s="63"/>
      <c r="P1102" s="63"/>
      <c r="Q1102" s="25" t="s">
        <v>168</v>
      </c>
      <c r="R1102" s="26" t="s">
        <v>169</v>
      </c>
      <c r="S1102" s="26">
        <v>0</v>
      </c>
      <c r="T1102" s="26" t="s">
        <v>170</v>
      </c>
      <c r="U1102" s="26">
        <v>100</v>
      </c>
      <c r="V1102" s="34" t="s">
        <v>171</v>
      </c>
      <c r="W1102" s="64"/>
      <c r="X1102" s="22">
        <v>11</v>
      </c>
      <c r="Y1102" s="152"/>
      <c r="Z1102" s="139" t="s">
        <v>2828</v>
      </c>
      <c r="AA1102" s="155">
        <f t="shared" si="570"/>
        <v>4</v>
      </c>
      <c r="AB1102" s="83">
        <f t="shared" si="595"/>
        <v>6</v>
      </c>
      <c r="AC1102" s="122" t="str">
        <f>VLOOKUP(Z1102,'module list'!A:B,2,0)</f>
        <v>AO</v>
      </c>
      <c r="AD1102" s="32"/>
      <c r="AF1102" s="33" t="s">
        <v>34</v>
      </c>
      <c r="AG1102" s="16" t="str">
        <f t="shared" si="585"/>
        <v>11.1.2</v>
      </c>
      <c r="AH1102" s="222" t="str">
        <f t="shared" si="584"/>
        <v>DH1110 steam outlet SH LT - req.pos.</v>
      </c>
      <c r="AI1102" s="224"/>
      <c r="AJ1102" s="16" t="str">
        <f t="shared" si="580"/>
        <v>DH1110</v>
      </c>
      <c r="AK1102" s="16" t="str">
        <f t="shared" si="586"/>
        <v>P29</v>
      </c>
      <c r="AL1102" s="16" t="str">
        <f t="shared" si="596"/>
        <v>ZY</v>
      </c>
      <c r="AM1102" s="16" t="str">
        <f t="shared" si="588"/>
        <v>1110</v>
      </c>
      <c r="AN1102" s="16" t="str">
        <f t="shared" si="597"/>
        <v/>
      </c>
      <c r="AO1102" s="16" t="str">
        <f t="shared" si="589"/>
        <v/>
      </c>
      <c r="AP1102" s="16" t="str">
        <f t="shared" si="590"/>
        <v/>
      </c>
      <c r="AQ1102" s="226"/>
      <c r="AR1102" s="16" t="str">
        <f t="shared" si="592"/>
        <v>P29ZY1110</v>
      </c>
      <c r="AS1102" s="16" t="str">
        <f t="shared" si="593"/>
        <v>ok</v>
      </c>
      <c r="AW1102" s="16">
        <f t="shared" si="566"/>
        <v>0</v>
      </c>
      <c r="AX1102" s="16" t="str">
        <f t="shared" si="567"/>
        <v/>
      </c>
      <c r="AY1102" s="16" t="str">
        <f t="shared" si="594"/>
        <v>%</v>
      </c>
    </row>
    <row r="1103" spans="1:51" ht="15" customHeight="1" x14ac:dyDescent="0.2">
      <c r="A1103" s="16" t="str">
        <f t="shared" si="578"/>
        <v>ID-S01AP1020-10029</v>
      </c>
      <c r="B1103" s="17">
        <v>29</v>
      </c>
      <c r="C1103" s="17"/>
      <c r="D1103" s="18" t="s">
        <v>2381</v>
      </c>
      <c r="E1103" s="19" t="s">
        <v>2382</v>
      </c>
      <c r="F1103" s="20"/>
      <c r="G1103" s="21" t="str">
        <f t="shared" si="579"/>
        <v/>
      </c>
      <c r="H1103" s="22" t="s">
        <v>1843</v>
      </c>
      <c r="I1103" s="22" t="s">
        <v>2316</v>
      </c>
      <c r="J1103" s="22" t="s">
        <v>2324</v>
      </c>
      <c r="K1103" s="22"/>
      <c r="L1103" s="22" t="s">
        <v>1845</v>
      </c>
      <c r="M1103" s="23"/>
      <c r="N1103" s="24"/>
      <c r="O1103" s="63"/>
      <c r="P1103" s="63"/>
      <c r="Q1103" s="25" t="s">
        <v>32</v>
      </c>
      <c r="R1103" s="26" t="s">
        <v>33</v>
      </c>
      <c r="S1103" s="26" t="s">
        <v>34</v>
      </c>
      <c r="T1103" s="26" t="s">
        <v>170</v>
      </c>
      <c r="U1103" s="26">
        <v>400</v>
      </c>
      <c r="V1103" s="34" t="s">
        <v>332</v>
      </c>
      <c r="W1103" s="64"/>
      <c r="X1103" s="22">
        <v>11</v>
      </c>
      <c r="Y1103" s="152"/>
      <c r="Z1103" s="139" t="s">
        <v>2835</v>
      </c>
      <c r="AA1103" s="155">
        <f t="shared" si="570"/>
        <v>7</v>
      </c>
      <c r="AB1103" s="83">
        <f t="shared" si="595"/>
        <v>16</v>
      </c>
      <c r="AC1103" s="122" t="str">
        <f>VLOOKUP(Z1103,'module list'!A:B,2,0)</f>
        <v>AI</v>
      </c>
      <c r="AD1103" s="32"/>
      <c r="AF1103" s="33" t="s">
        <v>34</v>
      </c>
      <c r="AG1103" s="16" t="str">
        <f t="shared" si="585"/>
        <v>11.1.4</v>
      </c>
      <c r="AH1103" s="222" t="str">
        <f t="shared" si="584"/>
        <v>inlet SH HT - temp.</v>
      </c>
      <c r="AI1103" s="224"/>
      <c r="AJ1103" s="16" t="str">
        <f t="shared" si="580"/>
        <v>inlet</v>
      </c>
      <c r="AK1103" s="16" t="str">
        <f t="shared" si="586"/>
        <v>P29</v>
      </c>
      <c r="AL1103" s="16" t="str">
        <f t="shared" si="596"/>
        <v>TI</v>
      </c>
      <c r="AM1103" s="16" t="str">
        <f t="shared" si="588"/>
        <v>1110</v>
      </c>
      <c r="AN1103" s="16" t="str">
        <f t="shared" si="597"/>
        <v/>
      </c>
      <c r="AO1103" s="16" t="str">
        <f t="shared" si="589"/>
        <v/>
      </c>
      <c r="AP1103" s="16" t="str">
        <f t="shared" si="590"/>
        <v/>
      </c>
      <c r="AQ1103" s="226"/>
      <c r="AR1103" s="16" t="str">
        <f t="shared" si="592"/>
        <v>P29TI1110</v>
      </c>
      <c r="AS1103" s="16" t="str">
        <f t="shared" si="593"/>
        <v>ok</v>
      </c>
      <c r="AW1103" s="16" t="str">
        <f t="shared" si="566"/>
        <v>0</v>
      </c>
      <c r="AX1103" s="16">
        <f t="shared" si="567"/>
        <v>400</v>
      </c>
      <c r="AY1103" s="16" t="str">
        <f t="shared" si="594"/>
        <v>°C</v>
      </c>
    </row>
    <row r="1104" spans="1:51" ht="15" customHeight="1" x14ac:dyDescent="0.2">
      <c r="A1104" s="16" t="str">
        <f t="shared" si="578"/>
        <v>ID-S01AP1020-10030</v>
      </c>
      <c r="B1104" s="17">
        <v>30</v>
      </c>
      <c r="C1104" s="17"/>
      <c r="D1104" s="18" t="s">
        <v>2383</v>
      </c>
      <c r="E1104" s="19" t="s">
        <v>2384</v>
      </c>
      <c r="F1104" s="20"/>
      <c r="G1104" s="21" t="str">
        <f t="shared" si="579"/>
        <v/>
      </c>
      <c r="H1104" s="22" t="s">
        <v>1843</v>
      </c>
      <c r="I1104" s="22" t="s">
        <v>2316</v>
      </c>
      <c r="J1104" s="22" t="s">
        <v>2385</v>
      </c>
      <c r="K1104" s="22"/>
      <c r="L1104" s="22" t="s">
        <v>1845</v>
      </c>
      <c r="M1104" s="23"/>
      <c r="N1104" s="24"/>
      <c r="O1104" s="63"/>
      <c r="P1104" s="63"/>
      <c r="Q1104" s="25" t="s">
        <v>32</v>
      </c>
      <c r="R1104" s="26" t="s">
        <v>33</v>
      </c>
      <c r="S1104" s="26" t="s">
        <v>34</v>
      </c>
      <c r="T1104" s="26" t="s">
        <v>170</v>
      </c>
      <c r="U1104" s="26">
        <v>50</v>
      </c>
      <c r="V1104" s="34" t="s">
        <v>2325</v>
      </c>
      <c r="W1104" s="64"/>
      <c r="X1104" s="22">
        <v>11</v>
      </c>
      <c r="Y1104" s="152"/>
      <c r="Z1104" s="157" t="s">
        <v>2874</v>
      </c>
      <c r="AA1104" s="155">
        <f t="shared" si="570"/>
        <v>4</v>
      </c>
      <c r="AB1104" s="83">
        <f t="shared" si="595"/>
        <v>15</v>
      </c>
      <c r="AC1104" s="122" t="str">
        <f>VLOOKUP(Z1104,'module list'!A:B,2,0)</f>
        <v>AI</v>
      </c>
      <c r="AD1104" s="32"/>
      <c r="AF1104" s="33" t="s">
        <v>34</v>
      </c>
      <c r="AG1104" s="16" t="str">
        <f t="shared" si="585"/>
        <v>11.1.3</v>
      </c>
      <c r="AH1104" s="222" t="str">
        <f t="shared" si="584"/>
        <v>outlet SH HT - press.</v>
      </c>
      <c r="AI1104" s="224"/>
      <c r="AJ1104" s="16" t="str">
        <f t="shared" si="580"/>
        <v>outlet</v>
      </c>
      <c r="AK1104" s="16" t="str">
        <f t="shared" si="586"/>
        <v>P29</v>
      </c>
      <c r="AL1104" s="16" t="str">
        <f t="shared" si="596"/>
        <v>PI</v>
      </c>
      <c r="AM1104" s="16" t="str">
        <f t="shared" si="588"/>
        <v>1126</v>
      </c>
      <c r="AN1104" s="16" t="str">
        <f t="shared" si="597"/>
        <v/>
      </c>
      <c r="AO1104" s="16" t="str">
        <f t="shared" si="589"/>
        <v/>
      </c>
      <c r="AP1104" s="16" t="str">
        <f t="shared" si="590"/>
        <v/>
      </c>
      <c r="AQ1104" s="226"/>
      <c r="AR1104" s="16" t="str">
        <f t="shared" si="592"/>
        <v>P29PI1126</v>
      </c>
      <c r="AS1104" s="16" t="str">
        <f t="shared" si="593"/>
        <v>ok</v>
      </c>
      <c r="AW1104" s="16" t="str">
        <f t="shared" ref="AW1104:AW1167" si="598">IFERROR(IF(FIND("A",Q1104,1),S1104,""),"")</f>
        <v>0</v>
      </c>
      <c r="AX1104" s="16">
        <f t="shared" ref="AX1104:AX1167" si="599">IFERROR(IF(FIND("AI",Q1104,1),U1104,""),"")</f>
        <v>50</v>
      </c>
      <c r="AY1104" s="16" t="str">
        <f t="shared" si="594"/>
        <v>bar</v>
      </c>
    </row>
    <row r="1105" spans="1:51" ht="15" customHeight="1" x14ac:dyDescent="0.2">
      <c r="A1105" s="16" t="str">
        <f t="shared" si="578"/>
        <v>ID-S01AP1020-10031</v>
      </c>
      <c r="B1105" s="17">
        <v>31</v>
      </c>
      <c r="C1105" s="17"/>
      <c r="D1105" s="18" t="s">
        <v>2386</v>
      </c>
      <c r="E1105" s="19" t="s">
        <v>2387</v>
      </c>
      <c r="F1105" s="20"/>
      <c r="G1105" s="21" t="str">
        <f t="shared" si="579"/>
        <v/>
      </c>
      <c r="H1105" s="22" t="s">
        <v>1843</v>
      </c>
      <c r="I1105" s="22" t="s">
        <v>2316</v>
      </c>
      <c r="J1105" s="22" t="s">
        <v>2385</v>
      </c>
      <c r="K1105" s="22"/>
      <c r="L1105" s="22" t="s">
        <v>1845</v>
      </c>
      <c r="M1105" s="23"/>
      <c r="N1105" s="24"/>
      <c r="O1105" s="63"/>
      <c r="P1105" s="63"/>
      <c r="Q1105" s="25" t="s">
        <v>32</v>
      </c>
      <c r="R1105" s="26" t="s">
        <v>33</v>
      </c>
      <c r="S1105" s="26" t="s">
        <v>34</v>
      </c>
      <c r="T1105" s="26" t="s">
        <v>170</v>
      </c>
      <c r="U1105" s="26">
        <v>400</v>
      </c>
      <c r="V1105" s="34" t="s">
        <v>332</v>
      </c>
      <c r="W1105" s="64"/>
      <c r="X1105" s="22">
        <v>11</v>
      </c>
      <c r="Y1105" s="152"/>
      <c r="Z1105" s="157" t="s">
        <v>2874</v>
      </c>
      <c r="AA1105" s="155">
        <f t="shared" si="570"/>
        <v>5</v>
      </c>
      <c r="AB1105" s="83">
        <f t="shared" si="595"/>
        <v>15</v>
      </c>
      <c r="AC1105" s="122" t="str">
        <f>VLOOKUP(Z1105,'module list'!A:B,2,0)</f>
        <v>AI</v>
      </c>
      <c r="AD1105" s="32"/>
      <c r="AF1105" s="33" t="s">
        <v>34</v>
      </c>
      <c r="AG1105" s="16" t="str">
        <f t="shared" si="585"/>
        <v>11.1.3</v>
      </c>
      <c r="AH1105" s="222" t="str">
        <f t="shared" si="584"/>
        <v>outlet SH HT - temp.</v>
      </c>
      <c r="AI1105" s="224"/>
      <c r="AJ1105" s="16" t="str">
        <f t="shared" si="580"/>
        <v>outlet</v>
      </c>
      <c r="AK1105" s="16" t="str">
        <f t="shared" si="586"/>
        <v>P29</v>
      </c>
      <c r="AL1105" s="16" t="str">
        <f t="shared" si="596"/>
        <v>TI</v>
      </c>
      <c r="AM1105" s="16" t="str">
        <f t="shared" si="588"/>
        <v>1106</v>
      </c>
      <c r="AN1105" s="16" t="str">
        <f t="shared" si="597"/>
        <v/>
      </c>
      <c r="AO1105" s="16" t="str">
        <f t="shared" si="589"/>
        <v/>
      </c>
      <c r="AP1105" s="16" t="str">
        <f t="shared" si="590"/>
        <v/>
      </c>
      <c r="AQ1105" s="226"/>
      <c r="AR1105" s="16" t="str">
        <f t="shared" si="592"/>
        <v>P29TI1106</v>
      </c>
      <c r="AS1105" s="16" t="str">
        <f t="shared" si="593"/>
        <v>ok</v>
      </c>
      <c r="AW1105" s="16" t="str">
        <f t="shared" si="598"/>
        <v>0</v>
      </c>
      <c r="AX1105" s="16">
        <f t="shared" si="599"/>
        <v>400</v>
      </c>
      <c r="AY1105" s="16" t="str">
        <f t="shared" si="594"/>
        <v>°C</v>
      </c>
    </row>
    <row r="1106" spans="1:51" ht="15" customHeight="1" x14ac:dyDescent="0.2">
      <c r="A1106" s="16" t="str">
        <f t="shared" si="578"/>
        <v>ID-S01AP1020-10032</v>
      </c>
      <c r="B1106" s="17">
        <v>32</v>
      </c>
      <c r="C1106" s="17"/>
      <c r="D1106" s="18" t="s">
        <v>2388</v>
      </c>
      <c r="E1106" s="19" t="s">
        <v>2387</v>
      </c>
      <c r="F1106" s="20"/>
      <c r="G1106" s="21" t="str">
        <f t="shared" si="579"/>
        <v/>
      </c>
      <c r="H1106" s="22" t="s">
        <v>1843</v>
      </c>
      <c r="I1106" s="22" t="s">
        <v>2316</v>
      </c>
      <c r="J1106" s="22" t="s">
        <v>2389</v>
      </c>
      <c r="K1106" s="22"/>
      <c r="L1106" s="22" t="s">
        <v>1845</v>
      </c>
      <c r="M1106" s="23"/>
      <c r="N1106" s="24"/>
      <c r="O1106" s="63"/>
      <c r="P1106" s="63"/>
      <c r="Q1106" s="25" t="s">
        <v>543</v>
      </c>
      <c r="R1106" s="26" t="s">
        <v>33</v>
      </c>
      <c r="S1106" s="26" t="s">
        <v>34</v>
      </c>
      <c r="T1106" s="26" t="s">
        <v>170</v>
      </c>
      <c r="U1106" s="26">
        <v>400</v>
      </c>
      <c r="V1106" s="34" t="s">
        <v>332</v>
      </c>
      <c r="W1106" s="64"/>
      <c r="X1106" s="79">
        <v>31</v>
      </c>
      <c r="Y1106" s="152"/>
      <c r="Z1106" s="159"/>
      <c r="AA1106" s="155">
        <f t="shared" si="570"/>
        <v>0</v>
      </c>
      <c r="AB1106" s="83">
        <f t="shared" si="595"/>
        <v>0</v>
      </c>
      <c r="AC1106" s="122" t="e">
        <f>VLOOKUP(Z1106,'module list'!A:B,2,0)</f>
        <v>#N/A</v>
      </c>
      <c r="AD1106" s="32"/>
      <c r="AF1106" s="33">
        <v>1</v>
      </c>
      <c r="AG1106" s="16" t="str">
        <f t="shared" si="585"/>
        <v/>
      </c>
      <c r="AH1106" s="222" t="str">
        <f t="shared" si="584"/>
        <v>outlet SH HT - temp.</v>
      </c>
      <c r="AI1106" s="224"/>
      <c r="AJ1106" s="16" t="str">
        <f t="shared" si="580"/>
        <v>outlet</v>
      </c>
      <c r="AK1106" s="16" t="str">
        <f t="shared" si="586"/>
        <v>P29</v>
      </c>
      <c r="AL1106" s="16" t="str">
        <f t="shared" si="596"/>
        <v>TI</v>
      </c>
      <c r="AM1106" s="16" t="str">
        <f t="shared" si="588"/>
        <v>1128</v>
      </c>
      <c r="AN1106" s="16" t="str">
        <f t="shared" si="597"/>
        <v>X</v>
      </c>
      <c r="AO1106" s="16" t="str">
        <f t="shared" si="589"/>
        <v/>
      </c>
      <c r="AP1106" s="16" t="str">
        <f t="shared" si="590"/>
        <v/>
      </c>
      <c r="AQ1106" s="226"/>
      <c r="AR1106" s="16" t="str">
        <f t="shared" si="592"/>
        <v>P29TI1128X</v>
      </c>
      <c r="AS1106" s="16" t="str">
        <f t="shared" si="593"/>
        <v>ok</v>
      </c>
      <c r="AW1106" s="16" t="str">
        <f t="shared" si="598"/>
        <v>0</v>
      </c>
      <c r="AX1106" s="16">
        <f t="shared" si="599"/>
        <v>400</v>
      </c>
      <c r="AY1106" s="16" t="str">
        <f t="shared" si="594"/>
        <v>°C</v>
      </c>
    </row>
    <row r="1107" spans="1:51" ht="15" customHeight="1" x14ac:dyDescent="0.2">
      <c r="A1107" s="16" t="str">
        <f t="shared" si="578"/>
        <v>ID-S01AP1020-10033</v>
      </c>
      <c r="B1107" s="17">
        <v>33</v>
      </c>
      <c r="C1107" s="17"/>
      <c r="D1107" s="18" t="s">
        <v>2390</v>
      </c>
      <c r="E1107" s="19" t="s">
        <v>2387</v>
      </c>
      <c r="F1107" s="20"/>
      <c r="G1107" s="21" t="str">
        <f t="shared" si="579"/>
        <v/>
      </c>
      <c r="H1107" s="22" t="s">
        <v>1843</v>
      </c>
      <c r="I1107" s="22" t="s">
        <v>2316</v>
      </c>
      <c r="J1107" s="22" t="s">
        <v>2389</v>
      </c>
      <c r="K1107" s="22"/>
      <c r="L1107" s="22" t="s">
        <v>1845</v>
      </c>
      <c r="M1107" s="23"/>
      <c r="N1107" s="24"/>
      <c r="O1107" s="63"/>
      <c r="P1107" s="63"/>
      <c r="Q1107" s="25" t="s">
        <v>543</v>
      </c>
      <c r="R1107" s="26" t="s">
        <v>33</v>
      </c>
      <c r="S1107" s="26" t="s">
        <v>34</v>
      </c>
      <c r="T1107" s="26" t="s">
        <v>170</v>
      </c>
      <c r="U1107" s="26">
        <v>400</v>
      </c>
      <c r="V1107" s="34" t="s">
        <v>332</v>
      </c>
      <c r="W1107" s="64"/>
      <c r="X1107" s="79">
        <v>31</v>
      </c>
      <c r="Y1107" s="152"/>
      <c r="Z1107" s="159"/>
      <c r="AA1107" s="155">
        <f t="shared" si="570"/>
        <v>0</v>
      </c>
      <c r="AB1107" s="83">
        <f t="shared" si="595"/>
        <v>0</v>
      </c>
      <c r="AC1107" s="122" t="e">
        <f>VLOOKUP(Z1107,'module list'!A:B,2,0)</f>
        <v>#N/A</v>
      </c>
      <c r="AD1107" s="32"/>
      <c r="AF1107" s="33">
        <v>1</v>
      </c>
      <c r="AG1107" s="16" t="str">
        <f t="shared" si="585"/>
        <v/>
      </c>
      <c r="AH1107" s="222" t="str">
        <f t="shared" si="584"/>
        <v>outlet SH HT - temp.</v>
      </c>
      <c r="AI1107" s="224"/>
      <c r="AJ1107" s="16" t="str">
        <f t="shared" si="580"/>
        <v>outlet</v>
      </c>
      <c r="AK1107" s="16" t="str">
        <f t="shared" si="586"/>
        <v>P29</v>
      </c>
      <c r="AL1107" s="16" t="str">
        <f t="shared" si="596"/>
        <v>TI</v>
      </c>
      <c r="AM1107" s="16" t="str">
        <f t="shared" si="588"/>
        <v>1128</v>
      </c>
      <c r="AN1107" s="16" t="str">
        <f t="shared" si="597"/>
        <v>Y</v>
      </c>
      <c r="AO1107" s="16" t="str">
        <f t="shared" si="589"/>
        <v/>
      </c>
      <c r="AP1107" s="16" t="str">
        <f t="shared" si="590"/>
        <v/>
      </c>
      <c r="AQ1107" s="226"/>
      <c r="AR1107" s="16" t="str">
        <f t="shared" si="592"/>
        <v>P29TI1128Y</v>
      </c>
      <c r="AS1107" s="16" t="str">
        <f t="shared" si="593"/>
        <v>ok</v>
      </c>
      <c r="AW1107" s="16" t="str">
        <f t="shared" si="598"/>
        <v>0</v>
      </c>
      <c r="AX1107" s="16">
        <f t="shared" si="599"/>
        <v>400</v>
      </c>
      <c r="AY1107" s="16" t="str">
        <f t="shared" si="594"/>
        <v>°C</v>
      </c>
    </row>
    <row r="1108" spans="1:51" ht="15" customHeight="1" x14ac:dyDescent="0.2">
      <c r="A1108" s="16" t="str">
        <f t="shared" si="578"/>
        <v>ID-S01AP1020-10034</v>
      </c>
      <c r="B1108" s="17">
        <v>34</v>
      </c>
      <c r="C1108" s="17"/>
      <c r="D1108" s="18" t="s">
        <v>2391</v>
      </c>
      <c r="E1108" s="19" t="s">
        <v>2387</v>
      </c>
      <c r="F1108" s="20"/>
      <c r="G1108" s="21" t="str">
        <f t="shared" si="579"/>
        <v/>
      </c>
      <c r="H1108" s="22" t="s">
        <v>1843</v>
      </c>
      <c r="I1108" s="22" t="s">
        <v>2316</v>
      </c>
      <c r="J1108" s="22" t="s">
        <v>2389</v>
      </c>
      <c r="K1108" s="22"/>
      <c r="L1108" s="22" t="s">
        <v>1845</v>
      </c>
      <c r="M1108" s="23"/>
      <c r="N1108" s="24"/>
      <c r="O1108" s="63"/>
      <c r="P1108" s="63"/>
      <c r="Q1108" s="25" t="s">
        <v>543</v>
      </c>
      <c r="R1108" s="26" t="s">
        <v>33</v>
      </c>
      <c r="S1108" s="26" t="s">
        <v>34</v>
      </c>
      <c r="T1108" s="26" t="s">
        <v>170</v>
      </c>
      <c r="U1108" s="26">
        <v>400</v>
      </c>
      <c r="V1108" s="34" t="s">
        <v>332</v>
      </c>
      <c r="W1108" s="64"/>
      <c r="X1108" s="79">
        <v>31</v>
      </c>
      <c r="Y1108" s="152"/>
      <c r="Z1108" s="159"/>
      <c r="AA1108" s="155">
        <f t="shared" si="570"/>
        <v>0</v>
      </c>
      <c r="AB1108" s="83">
        <f t="shared" si="595"/>
        <v>0</v>
      </c>
      <c r="AC1108" s="122" t="e">
        <f>VLOOKUP(Z1108,'module list'!A:B,2,0)</f>
        <v>#N/A</v>
      </c>
      <c r="AD1108" s="32"/>
      <c r="AF1108" s="33">
        <v>1</v>
      </c>
      <c r="AG1108" s="16" t="str">
        <f t="shared" si="585"/>
        <v/>
      </c>
      <c r="AH1108" s="222" t="str">
        <f t="shared" si="584"/>
        <v>outlet SH HT - temp.</v>
      </c>
      <c r="AI1108" s="224"/>
      <c r="AJ1108" s="16" t="str">
        <f t="shared" si="580"/>
        <v>outlet</v>
      </c>
      <c r="AK1108" s="16" t="str">
        <f t="shared" si="586"/>
        <v>P29</v>
      </c>
      <c r="AL1108" s="16" t="str">
        <f t="shared" si="596"/>
        <v>TI</v>
      </c>
      <c r="AM1108" s="16" t="str">
        <f t="shared" si="588"/>
        <v>1128</v>
      </c>
      <c r="AN1108" s="16" t="str">
        <f t="shared" si="597"/>
        <v>Z</v>
      </c>
      <c r="AO1108" s="16" t="str">
        <f t="shared" si="589"/>
        <v/>
      </c>
      <c r="AP1108" s="16" t="str">
        <f t="shared" si="590"/>
        <v/>
      </c>
      <c r="AQ1108" s="226"/>
      <c r="AR1108" s="16" t="str">
        <f t="shared" si="592"/>
        <v>P29TI1128Z</v>
      </c>
      <c r="AS1108" s="16" t="str">
        <f t="shared" si="593"/>
        <v>ok</v>
      </c>
      <c r="AW1108" s="16" t="str">
        <f t="shared" si="598"/>
        <v>0</v>
      </c>
      <c r="AX1108" s="16">
        <f t="shared" si="599"/>
        <v>400</v>
      </c>
      <c r="AY1108" s="16" t="str">
        <f t="shared" si="594"/>
        <v>°C</v>
      </c>
    </row>
    <row r="1109" spans="1:51" ht="15" customHeight="1" x14ac:dyDescent="0.2">
      <c r="A1109" s="16" t="str">
        <f t="shared" si="578"/>
        <v>ID-S01AP1020-10035</v>
      </c>
      <c r="B1109" s="17">
        <v>35</v>
      </c>
      <c r="C1109" s="17"/>
      <c r="D1109" s="18" t="s">
        <v>2392</v>
      </c>
      <c r="E1109" s="19" t="s">
        <v>2393</v>
      </c>
      <c r="F1109" s="20"/>
      <c r="G1109" s="21" t="str">
        <f t="shared" si="579"/>
        <v/>
      </c>
      <c r="H1109" s="22" t="s">
        <v>1843</v>
      </c>
      <c r="I1109" s="22" t="s">
        <v>2316</v>
      </c>
      <c r="J1109" s="22" t="s">
        <v>2385</v>
      </c>
      <c r="K1109" s="22"/>
      <c r="L1109" s="22" t="s">
        <v>1845</v>
      </c>
      <c r="M1109" s="23"/>
      <c r="N1109" s="24"/>
      <c r="O1109" s="63"/>
      <c r="P1109" s="63"/>
      <c r="Q1109" s="25" t="s">
        <v>32</v>
      </c>
      <c r="R1109" s="26" t="s">
        <v>33</v>
      </c>
      <c r="S1109" s="26" t="s">
        <v>34</v>
      </c>
      <c r="T1109" s="26" t="s">
        <v>170</v>
      </c>
      <c r="U1109" s="26">
        <v>20</v>
      </c>
      <c r="V1109" s="34" t="s">
        <v>2318</v>
      </c>
      <c r="W1109" s="64"/>
      <c r="X1109" s="22">
        <v>11</v>
      </c>
      <c r="Y1109" s="152"/>
      <c r="Z1109" s="157" t="s">
        <v>2874</v>
      </c>
      <c r="AA1109" s="155">
        <f t="shared" si="570"/>
        <v>6</v>
      </c>
      <c r="AB1109" s="83">
        <f t="shared" si="595"/>
        <v>15</v>
      </c>
      <c r="AC1109" s="122" t="str">
        <f>VLOOKUP(Z1109,'module list'!A:B,2,0)</f>
        <v>AI</v>
      </c>
      <c r="AD1109" s="32"/>
      <c r="AF1109" s="33" t="s">
        <v>34</v>
      </c>
      <c r="AG1109" s="16" t="str">
        <f t="shared" si="585"/>
        <v>11.1.3</v>
      </c>
      <c r="AH1109" s="222" t="str">
        <f t="shared" si="584"/>
        <v>outlet SH HT - flow</v>
      </c>
      <c r="AI1109" s="224"/>
      <c r="AJ1109" s="16" t="str">
        <f t="shared" si="580"/>
        <v>outlet</v>
      </c>
      <c r="AK1109" s="16" t="str">
        <f t="shared" si="586"/>
        <v>P29</v>
      </c>
      <c r="AL1109" s="16" t="str">
        <f t="shared" si="596"/>
        <v>FI</v>
      </c>
      <c r="AM1109" s="16" t="str">
        <f t="shared" si="588"/>
        <v>1128</v>
      </c>
      <c r="AN1109" s="16" t="str">
        <f t="shared" si="597"/>
        <v/>
      </c>
      <c r="AO1109" s="16" t="str">
        <f t="shared" si="589"/>
        <v/>
      </c>
      <c r="AP1109" s="16" t="str">
        <f t="shared" si="590"/>
        <v/>
      </c>
      <c r="AQ1109" s="226"/>
      <c r="AR1109" s="16" t="str">
        <f t="shared" si="592"/>
        <v>P29FI1128</v>
      </c>
      <c r="AS1109" s="16" t="str">
        <f t="shared" si="593"/>
        <v>ok</v>
      </c>
      <c r="AW1109" s="16" t="str">
        <f t="shared" si="598"/>
        <v>0</v>
      </c>
      <c r="AX1109" s="16">
        <f t="shared" si="599"/>
        <v>20</v>
      </c>
      <c r="AY1109" s="16" t="str">
        <f t="shared" si="594"/>
        <v>t/h</v>
      </c>
    </row>
    <row r="1110" spans="1:51" ht="15" customHeight="1" x14ac:dyDescent="0.2">
      <c r="A1110" s="16" t="str">
        <f t="shared" si="578"/>
        <v>ID-S01AP1020-10036</v>
      </c>
      <c r="B1110" s="17">
        <v>36</v>
      </c>
      <c r="C1110" s="17"/>
      <c r="D1110" s="18" t="s">
        <v>2394</v>
      </c>
      <c r="E1110" s="19" t="s">
        <v>2395</v>
      </c>
      <c r="F1110" s="20"/>
      <c r="G1110" s="21" t="str">
        <f t="shared" si="579"/>
        <v/>
      </c>
      <c r="H1110" s="22" t="s">
        <v>1843</v>
      </c>
      <c r="I1110" s="22" t="s">
        <v>2316</v>
      </c>
      <c r="J1110" s="22" t="s">
        <v>2337</v>
      </c>
      <c r="K1110" s="22"/>
      <c r="L1110" s="22" t="s">
        <v>1845</v>
      </c>
      <c r="M1110" s="23"/>
      <c r="N1110" s="24"/>
      <c r="O1110" s="63"/>
      <c r="P1110" s="63"/>
      <c r="Q1110" s="25" t="s">
        <v>32</v>
      </c>
      <c r="R1110" s="26" t="s">
        <v>292</v>
      </c>
      <c r="S1110" s="26">
        <v>0</v>
      </c>
      <c r="T1110" s="26" t="s">
        <v>170</v>
      </c>
      <c r="U1110" s="26">
        <v>100</v>
      </c>
      <c r="V1110" s="34" t="s">
        <v>171</v>
      </c>
      <c r="W1110" s="64"/>
      <c r="X1110" s="22">
        <v>11</v>
      </c>
      <c r="Y1110" s="152"/>
      <c r="Z1110" s="139" t="s">
        <v>2835</v>
      </c>
      <c r="AA1110" s="155">
        <f t="shared" ref="AA1110:AA1173" si="600">COUNTIF(Z256:Z1110,Z1110)</f>
        <v>8</v>
      </c>
      <c r="AB1110" s="83">
        <f t="shared" si="595"/>
        <v>16</v>
      </c>
      <c r="AC1110" s="122" t="str">
        <f>VLOOKUP(Z1110,'module list'!A:B,2,0)</f>
        <v>AI</v>
      </c>
      <c r="AD1110" s="32"/>
      <c r="AF1110" s="33" t="s">
        <v>34</v>
      </c>
      <c r="AG1110" s="16" t="str">
        <f t="shared" si="585"/>
        <v>11.1.4</v>
      </c>
      <c r="AH1110" s="222" t="str">
        <f t="shared" si="584"/>
        <v>PV1126 vent steam SH HT - position</v>
      </c>
      <c r="AI1110" s="224"/>
      <c r="AJ1110" s="16" t="str">
        <f t="shared" si="580"/>
        <v>PV1126</v>
      </c>
      <c r="AK1110" s="16" t="str">
        <f t="shared" si="586"/>
        <v>P29</v>
      </c>
      <c r="AL1110" s="16" t="str">
        <f t="shared" si="596"/>
        <v>PV</v>
      </c>
      <c r="AM1110" s="16" t="str">
        <f t="shared" si="588"/>
        <v>1126</v>
      </c>
      <c r="AO1110" s="16" t="str">
        <f t="shared" si="589"/>
        <v>_</v>
      </c>
      <c r="AP1110" s="16">
        <f t="shared" si="590"/>
        <v>10</v>
      </c>
      <c r="AQ1110" s="16" t="str">
        <f t="shared" ref="AQ1110:AQ1141" si="601">RIGHT(D1110,LEN(D1110)-FIND("_",D1110))</f>
        <v>ZI</v>
      </c>
      <c r="AR1110" s="16" t="str">
        <f t="shared" si="592"/>
        <v>P29PV1126_ZI</v>
      </c>
      <c r="AS1110" s="16" t="str">
        <f t="shared" si="593"/>
        <v>ok</v>
      </c>
      <c r="AW1110" s="16">
        <f t="shared" si="598"/>
        <v>0</v>
      </c>
      <c r="AX1110" s="16">
        <f t="shared" si="599"/>
        <v>100</v>
      </c>
      <c r="AY1110" s="16" t="str">
        <f t="shared" si="594"/>
        <v>%</v>
      </c>
    </row>
    <row r="1111" spans="1:51" ht="15" customHeight="1" x14ac:dyDescent="0.2">
      <c r="A1111" s="16" t="str">
        <f t="shared" si="578"/>
        <v>ID-S01AP1020-10037</v>
      </c>
      <c r="B1111" s="17">
        <v>37</v>
      </c>
      <c r="C1111" s="17"/>
      <c r="D1111" s="18" t="s">
        <v>2396</v>
      </c>
      <c r="E1111" s="19" t="s">
        <v>2397</v>
      </c>
      <c r="F1111" s="20"/>
      <c r="G1111" s="21" t="str">
        <f t="shared" si="579"/>
        <v/>
      </c>
      <c r="H1111" s="22" t="s">
        <v>1843</v>
      </c>
      <c r="I1111" s="22" t="s">
        <v>2316</v>
      </c>
      <c r="J1111" s="22" t="s">
        <v>2337</v>
      </c>
      <c r="K1111" s="22"/>
      <c r="L1111" s="22" t="s">
        <v>1845</v>
      </c>
      <c r="M1111" s="23"/>
      <c r="N1111" s="24"/>
      <c r="O1111" s="63"/>
      <c r="P1111" s="63"/>
      <c r="Q1111" s="25" t="s">
        <v>168</v>
      </c>
      <c r="R1111" s="26" t="s">
        <v>169</v>
      </c>
      <c r="S1111" s="26">
        <v>0</v>
      </c>
      <c r="T1111" s="26" t="s">
        <v>170</v>
      </c>
      <c r="U1111" s="26">
        <v>100</v>
      </c>
      <c r="V1111" s="34" t="s">
        <v>171</v>
      </c>
      <c r="W1111" s="64"/>
      <c r="X1111" s="22">
        <v>11</v>
      </c>
      <c r="Y1111" s="152"/>
      <c r="Z1111" s="139" t="s">
        <v>2828</v>
      </c>
      <c r="AA1111" s="155">
        <f t="shared" si="600"/>
        <v>5</v>
      </c>
      <c r="AB1111" s="83">
        <f t="shared" si="595"/>
        <v>6</v>
      </c>
      <c r="AC1111" s="122" t="str">
        <f>VLOOKUP(Z1111,'module list'!A:B,2,0)</f>
        <v>AO</v>
      </c>
      <c r="AD1111" s="32"/>
      <c r="AF1111" s="33" t="s">
        <v>34</v>
      </c>
      <c r="AG1111" s="16" t="str">
        <f t="shared" si="585"/>
        <v>11.1.2</v>
      </c>
      <c r="AH1111" s="222" t="str">
        <f t="shared" si="584"/>
        <v>PV1126 vent steam SH HT - req.pos.</v>
      </c>
      <c r="AI1111" s="224"/>
      <c r="AJ1111" s="16" t="str">
        <f t="shared" si="580"/>
        <v>PV1126</v>
      </c>
      <c r="AK1111" s="16" t="str">
        <f t="shared" si="586"/>
        <v>P29</v>
      </c>
      <c r="AL1111" s="16" t="str">
        <f t="shared" si="596"/>
        <v>PV</v>
      </c>
      <c r="AM1111" s="16" t="str">
        <f t="shared" si="588"/>
        <v>1126</v>
      </c>
      <c r="AO1111" s="16" t="str">
        <f t="shared" si="589"/>
        <v>_</v>
      </c>
      <c r="AP1111" s="16">
        <f t="shared" si="590"/>
        <v>10</v>
      </c>
      <c r="AQ1111" s="16" t="str">
        <f t="shared" si="601"/>
        <v>ZY</v>
      </c>
      <c r="AR1111" s="16" t="str">
        <f t="shared" si="592"/>
        <v>P29PV1126_ZY</v>
      </c>
      <c r="AS1111" s="16" t="str">
        <f t="shared" si="593"/>
        <v>ok</v>
      </c>
      <c r="AW1111" s="16">
        <f t="shared" si="598"/>
        <v>0</v>
      </c>
      <c r="AX1111" s="16" t="str">
        <f t="shared" si="599"/>
        <v/>
      </c>
      <c r="AY1111" s="16" t="str">
        <f t="shared" si="594"/>
        <v>%</v>
      </c>
    </row>
    <row r="1112" spans="1:51" ht="15" customHeight="1" x14ac:dyDescent="0.2">
      <c r="A1112" s="16" t="str">
        <f t="shared" si="578"/>
        <v>ID-S01AP1020-10038</v>
      </c>
      <c r="B1112" s="17">
        <v>38</v>
      </c>
      <c r="C1112" s="17"/>
      <c r="D1112" s="18" t="s">
        <v>2398</v>
      </c>
      <c r="E1112" s="19" t="s">
        <v>2399</v>
      </c>
      <c r="F1112" s="20"/>
      <c r="G1112" s="21" t="str">
        <f t="shared" si="579"/>
        <v/>
      </c>
      <c r="H1112" s="22" t="s">
        <v>1843</v>
      </c>
      <c r="I1112" s="22" t="s">
        <v>2316</v>
      </c>
      <c r="J1112" s="22" t="s">
        <v>2360</v>
      </c>
      <c r="K1112" s="22"/>
      <c r="L1112" s="22" t="s">
        <v>1845</v>
      </c>
      <c r="M1112" s="23"/>
      <c r="N1112" s="24"/>
      <c r="O1112" s="63"/>
      <c r="P1112" s="63"/>
      <c r="Q1112" s="25" t="s">
        <v>42</v>
      </c>
      <c r="R1112" s="26" t="s">
        <v>43</v>
      </c>
      <c r="S1112" s="26" t="s">
        <v>44</v>
      </c>
      <c r="T1112" s="26" t="s">
        <v>45</v>
      </c>
      <c r="U1112" s="26" t="s">
        <v>46</v>
      </c>
      <c r="V1112" s="34">
        <v>0</v>
      </c>
      <c r="W1112" s="64"/>
      <c r="X1112" s="22">
        <v>11</v>
      </c>
      <c r="Y1112" s="152"/>
      <c r="Z1112" s="159" t="s">
        <v>2823</v>
      </c>
      <c r="AA1112" s="155">
        <f t="shared" si="600"/>
        <v>5</v>
      </c>
      <c r="AB1112" s="83">
        <f t="shared" si="595"/>
        <v>23</v>
      </c>
      <c r="AC1112" s="122" t="str">
        <f>VLOOKUP(Z1112,'module list'!A:B,2,0)</f>
        <v>DI</v>
      </c>
      <c r="AD1112" s="32"/>
      <c r="AF1112" s="33" t="s">
        <v>34</v>
      </c>
      <c r="AG1112" s="16" t="str">
        <f t="shared" si="585"/>
        <v>11.1.2</v>
      </c>
      <c r="AH1112" s="222" t="str">
        <f t="shared" si="584"/>
        <v>MOV1137 block steam SH HT - in remote</v>
      </c>
      <c r="AI1112" s="224"/>
      <c r="AJ1112" s="16" t="str">
        <f t="shared" si="580"/>
        <v>MOV1137</v>
      </c>
      <c r="AK1112" s="16" t="str">
        <f t="shared" si="586"/>
        <v>P29</v>
      </c>
      <c r="AL1112" s="16" t="str">
        <f t="shared" ref="AL1112:AL1119" si="602">MID(D1112,4,3)</f>
        <v>MOV</v>
      </c>
      <c r="AM1112" s="16" t="str">
        <f t="shared" si="588"/>
        <v>1137</v>
      </c>
      <c r="AO1112" s="16" t="str">
        <f t="shared" si="589"/>
        <v>_</v>
      </c>
      <c r="AP1112" s="16">
        <f t="shared" si="590"/>
        <v>11</v>
      </c>
      <c r="AQ1112" s="16" t="str">
        <f t="shared" si="601"/>
        <v>YLRE</v>
      </c>
      <c r="AR1112" s="16" t="str">
        <f t="shared" si="592"/>
        <v>P29MOV1137_YLRE</v>
      </c>
      <c r="AS1112" s="16" t="str">
        <f t="shared" si="593"/>
        <v>ok</v>
      </c>
      <c r="AW1112" s="16" t="str">
        <f t="shared" si="598"/>
        <v/>
      </c>
      <c r="AX1112" s="16" t="str">
        <f t="shared" si="599"/>
        <v/>
      </c>
      <c r="AY1112" s="16">
        <f t="shared" si="594"/>
        <v>0</v>
      </c>
    </row>
    <row r="1113" spans="1:51" ht="15" customHeight="1" x14ac:dyDescent="0.2">
      <c r="A1113" s="16" t="str">
        <f t="shared" si="578"/>
        <v>ID-S01AP1020-10039</v>
      </c>
      <c r="B1113" s="17">
        <v>39</v>
      </c>
      <c r="C1113" s="17"/>
      <c r="D1113" s="18" t="s">
        <v>2400</v>
      </c>
      <c r="E1113" s="19" t="s">
        <v>2401</v>
      </c>
      <c r="F1113" s="20"/>
      <c r="G1113" s="21" t="str">
        <f t="shared" si="579"/>
        <v/>
      </c>
      <c r="H1113" s="22" t="s">
        <v>1843</v>
      </c>
      <c r="I1113" s="22" t="s">
        <v>2316</v>
      </c>
      <c r="J1113" s="22" t="s">
        <v>2360</v>
      </c>
      <c r="K1113" s="22"/>
      <c r="L1113" s="22" t="s">
        <v>1845</v>
      </c>
      <c r="M1113" s="23"/>
      <c r="N1113" s="24"/>
      <c r="O1113" s="63"/>
      <c r="P1113" s="63"/>
      <c r="Q1113" s="25" t="s">
        <v>42</v>
      </c>
      <c r="R1113" s="26" t="s">
        <v>43</v>
      </c>
      <c r="S1113" s="26" t="s">
        <v>44</v>
      </c>
      <c r="T1113" s="26" t="s">
        <v>45</v>
      </c>
      <c r="U1113" s="26" t="s">
        <v>46</v>
      </c>
      <c r="V1113" s="34">
        <v>0</v>
      </c>
      <c r="W1113" s="64"/>
      <c r="X1113" s="22">
        <v>11</v>
      </c>
      <c r="Y1113" s="152"/>
      <c r="Z1113" s="159" t="s">
        <v>2823</v>
      </c>
      <c r="AA1113" s="155">
        <f t="shared" si="600"/>
        <v>6</v>
      </c>
      <c r="AB1113" s="83">
        <f t="shared" si="595"/>
        <v>23</v>
      </c>
      <c r="AC1113" s="122" t="str">
        <f>VLOOKUP(Z1113,'module list'!A:B,2,0)</f>
        <v>DI</v>
      </c>
      <c r="AD1113" s="32"/>
      <c r="AF1113" s="33" t="s">
        <v>34</v>
      </c>
      <c r="AG1113" s="16" t="str">
        <f t="shared" si="585"/>
        <v>11.1.2</v>
      </c>
      <c r="AH1113" s="222" t="str">
        <f t="shared" si="584"/>
        <v>MOV1137 block steam SH HT - opened</v>
      </c>
      <c r="AI1113" s="224"/>
      <c r="AJ1113" s="16" t="str">
        <f t="shared" si="580"/>
        <v>MOV1137</v>
      </c>
      <c r="AK1113" s="16" t="str">
        <f t="shared" si="586"/>
        <v>P29</v>
      </c>
      <c r="AL1113" s="16" t="str">
        <f t="shared" si="602"/>
        <v>MOV</v>
      </c>
      <c r="AM1113" s="16" t="str">
        <f t="shared" si="588"/>
        <v>1137</v>
      </c>
      <c r="AO1113" s="16" t="str">
        <f t="shared" si="589"/>
        <v>_</v>
      </c>
      <c r="AP1113" s="16">
        <f t="shared" si="590"/>
        <v>11</v>
      </c>
      <c r="AQ1113" s="16" t="str">
        <f t="shared" si="601"/>
        <v>ZSH</v>
      </c>
      <c r="AR1113" s="16" t="str">
        <f t="shared" si="592"/>
        <v>P29MOV1137_ZSH</v>
      </c>
      <c r="AS1113" s="16" t="str">
        <f t="shared" si="593"/>
        <v>ok</v>
      </c>
      <c r="AW1113" s="16" t="str">
        <f t="shared" si="598"/>
        <v/>
      </c>
      <c r="AX1113" s="16" t="str">
        <f t="shared" si="599"/>
        <v/>
      </c>
      <c r="AY1113" s="16">
        <f t="shared" si="594"/>
        <v>0</v>
      </c>
    </row>
    <row r="1114" spans="1:51" ht="15" customHeight="1" x14ac:dyDescent="0.2">
      <c r="A1114" s="16" t="str">
        <f t="shared" si="578"/>
        <v>ID-S01AP1020-10040</v>
      </c>
      <c r="B1114" s="17">
        <v>40</v>
      </c>
      <c r="C1114" s="17"/>
      <c r="D1114" s="18" t="s">
        <v>2402</v>
      </c>
      <c r="E1114" s="19" t="s">
        <v>2403</v>
      </c>
      <c r="F1114" s="20"/>
      <c r="G1114" s="21" t="str">
        <f t="shared" si="579"/>
        <v/>
      </c>
      <c r="H1114" s="22" t="s">
        <v>1843</v>
      </c>
      <c r="I1114" s="22" t="s">
        <v>2316</v>
      </c>
      <c r="J1114" s="22" t="s">
        <v>2360</v>
      </c>
      <c r="K1114" s="22"/>
      <c r="L1114" s="22" t="s">
        <v>1845</v>
      </c>
      <c r="M1114" s="23"/>
      <c r="N1114" s="24"/>
      <c r="O1114" s="63"/>
      <c r="P1114" s="63"/>
      <c r="Q1114" s="25" t="s">
        <v>42</v>
      </c>
      <c r="R1114" s="26" t="s">
        <v>43</v>
      </c>
      <c r="S1114" s="26" t="s">
        <v>44</v>
      </c>
      <c r="T1114" s="26" t="s">
        <v>45</v>
      </c>
      <c r="U1114" s="26" t="s">
        <v>46</v>
      </c>
      <c r="V1114" s="34">
        <v>0</v>
      </c>
      <c r="W1114" s="64"/>
      <c r="X1114" s="22">
        <v>11</v>
      </c>
      <c r="Y1114" s="152"/>
      <c r="Z1114" s="159" t="s">
        <v>2823</v>
      </c>
      <c r="AA1114" s="155">
        <f t="shared" si="600"/>
        <v>7</v>
      </c>
      <c r="AB1114" s="83">
        <f t="shared" si="595"/>
        <v>23</v>
      </c>
      <c r="AC1114" s="122" t="str">
        <f>VLOOKUP(Z1114,'module list'!A:B,2,0)</f>
        <v>DI</v>
      </c>
      <c r="AD1114" s="32"/>
      <c r="AF1114" s="33" t="s">
        <v>34</v>
      </c>
      <c r="AG1114" s="16" t="str">
        <f t="shared" si="585"/>
        <v>11.1.2</v>
      </c>
      <c r="AH1114" s="222" t="str">
        <f t="shared" si="584"/>
        <v>MOV1137 block steam SH HT - closed</v>
      </c>
      <c r="AI1114" s="224"/>
      <c r="AJ1114" s="16" t="str">
        <f t="shared" si="580"/>
        <v>MOV1137</v>
      </c>
      <c r="AK1114" s="16" t="str">
        <f t="shared" si="586"/>
        <v>P29</v>
      </c>
      <c r="AL1114" s="16" t="str">
        <f t="shared" si="602"/>
        <v>MOV</v>
      </c>
      <c r="AM1114" s="16" t="str">
        <f t="shared" si="588"/>
        <v>1137</v>
      </c>
      <c r="AO1114" s="16" t="str">
        <f t="shared" si="589"/>
        <v>_</v>
      </c>
      <c r="AP1114" s="16">
        <f t="shared" si="590"/>
        <v>11</v>
      </c>
      <c r="AQ1114" s="16" t="str">
        <f t="shared" si="601"/>
        <v>ZSL</v>
      </c>
      <c r="AR1114" s="16" t="str">
        <f t="shared" si="592"/>
        <v>P29MOV1137_ZSL</v>
      </c>
      <c r="AS1114" s="16" t="str">
        <f t="shared" si="593"/>
        <v>ok</v>
      </c>
      <c r="AW1114" s="16" t="str">
        <f t="shared" si="598"/>
        <v/>
      </c>
      <c r="AX1114" s="16" t="str">
        <f t="shared" si="599"/>
        <v/>
      </c>
      <c r="AY1114" s="16">
        <f t="shared" si="594"/>
        <v>0</v>
      </c>
    </row>
    <row r="1115" spans="1:51" ht="15" customHeight="1" x14ac:dyDescent="0.2">
      <c r="A1115" s="16" t="str">
        <f t="shared" si="578"/>
        <v>ID-S01AP1020-10041</v>
      </c>
      <c r="B1115" s="17">
        <v>41</v>
      </c>
      <c r="C1115" s="17"/>
      <c r="D1115" s="18" t="s">
        <v>2404</v>
      </c>
      <c r="E1115" s="19" t="s">
        <v>2405</v>
      </c>
      <c r="F1115" s="20"/>
      <c r="G1115" s="21" t="str">
        <f t="shared" si="579"/>
        <v/>
      </c>
      <c r="H1115" s="22" t="s">
        <v>1843</v>
      </c>
      <c r="I1115" s="22" t="s">
        <v>2316</v>
      </c>
      <c r="J1115" s="22" t="s">
        <v>2360</v>
      </c>
      <c r="K1115" s="22"/>
      <c r="L1115" s="22" t="s">
        <v>1845</v>
      </c>
      <c r="M1115" s="23"/>
      <c r="N1115" s="24"/>
      <c r="O1115" s="63"/>
      <c r="P1115" s="63"/>
      <c r="Q1115" s="25" t="s">
        <v>42</v>
      </c>
      <c r="R1115" s="26" t="s">
        <v>43</v>
      </c>
      <c r="S1115" s="26" t="s">
        <v>51</v>
      </c>
      <c r="T1115" s="26" t="s">
        <v>45</v>
      </c>
      <c r="U1115" s="26" t="s">
        <v>46</v>
      </c>
      <c r="V1115" s="34">
        <v>0</v>
      </c>
      <c r="W1115" s="64"/>
      <c r="X1115" s="22">
        <v>11</v>
      </c>
      <c r="Y1115" s="152"/>
      <c r="Z1115" s="159" t="s">
        <v>2823</v>
      </c>
      <c r="AA1115" s="155">
        <f t="shared" si="600"/>
        <v>8</v>
      </c>
      <c r="AB1115" s="83">
        <f t="shared" si="595"/>
        <v>23</v>
      </c>
      <c r="AC1115" s="122" t="str">
        <f>VLOOKUP(Z1115,'module list'!A:B,2,0)</f>
        <v>DI</v>
      </c>
      <c r="AD1115" s="32"/>
      <c r="AF1115" s="33" t="s">
        <v>34</v>
      </c>
      <c r="AG1115" s="16" t="str">
        <f t="shared" si="585"/>
        <v>11.1.2</v>
      </c>
      <c r="AH1115" s="222" t="str">
        <f t="shared" si="584"/>
        <v>MOV1137 block steam SH HT - gen.fault</v>
      </c>
      <c r="AI1115" s="224"/>
      <c r="AJ1115" s="16" t="str">
        <f t="shared" si="580"/>
        <v>MOV1137</v>
      </c>
      <c r="AK1115" s="16" t="str">
        <f t="shared" si="586"/>
        <v>P29</v>
      </c>
      <c r="AL1115" s="16" t="str">
        <f t="shared" si="602"/>
        <v>MOV</v>
      </c>
      <c r="AM1115" s="16" t="str">
        <f t="shared" si="588"/>
        <v>1137</v>
      </c>
      <c r="AO1115" s="16" t="str">
        <f t="shared" si="589"/>
        <v>_</v>
      </c>
      <c r="AP1115" s="16">
        <f t="shared" si="590"/>
        <v>11</v>
      </c>
      <c r="AQ1115" s="16" t="str">
        <f t="shared" si="601"/>
        <v>YS</v>
      </c>
      <c r="AR1115" s="16" t="str">
        <f t="shared" si="592"/>
        <v>P29MOV1137_YS</v>
      </c>
      <c r="AS1115" s="16" t="str">
        <f t="shared" si="593"/>
        <v>ok</v>
      </c>
      <c r="AW1115" s="16" t="str">
        <f t="shared" si="598"/>
        <v/>
      </c>
      <c r="AX1115" s="16" t="str">
        <f t="shared" si="599"/>
        <v/>
      </c>
      <c r="AY1115" s="16">
        <f t="shared" si="594"/>
        <v>0</v>
      </c>
    </row>
    <row r="1116" spans="1:51" ht="15" customHeight="1" x14ac:dyDescent="0.2">
      <c r="A1116" s="16" t="str">
        <f t="shared" si="578"/>
        <v>ID-S01AP1020-10042</v>
      </c>
      <c r="B1116" s="17">
        <v>42</v>
      </c>
      <c r="C1116" s="17"/>
      <c r="D1116" s="18" t="s">
        <v>2406</v>
      </c>
      <c r="E1116" s="19" t="s">
        <v>2407</v>
      </c>
      <c r="F1116" s="20"/>
      <c r="G1116" s="21" t="str">
        <f t="shared" si="579"/>
        <v/>
      </c>
      <c r="H1116" s="22" t="s">
        <v>1843</v>
      </c>
      <c r="I1116" s="22" t="s">
        <v>2316</v>
      </c>
      <c r="J1116" s="22" t="s">
        <v>2360</v>
      </c>
      <c r="K1116" s="22"/>
      <c r="L1116" s="22" t="s">
        <v>1845</v>
      </c>
      <c r="M1116" s="23"/>
      <c r="N1116" s="24"/>
      <c r="O1116" s="63"/>
      <c r="P1116" s="63"/>
      <c r="Q1116" s="25" t="s">
        <v>54</v>
      </c>
      <c r="R1116" s="26" t="s">
        <v>55</v>
      </c>
      <c r="S1116" s="26" t="s">
        <v>44</v>
      </c>
      <c r="T1116" s="26" t="s">
        <v>56</v>
      </c>
      <c r="U1116" s="26" t="s">
        <v>46</v>
      </c>
      <c r="V1116" s="34">
        <v>0</v>
      </c>
      <c r="W1116" s="64"/>
      <c r="X1116" s="22">
        <v>11</v>
      </c>
      <c r="Y1116" s="152"/>
      <c r="Z1116" s="159" t="s">
        <v>2871</v>
      </c>
      <c r="AA1116" s="155">
        <f t="shared" si="600"/>
        <v>30</v>
      </c>
      <c r="AB1116" s="83">
        <f t="shared" si="595"/>
        <v>32</v>
      </c>
      <c r="AC1116" s="122" t="str">
        <f>VLOOKUP(Z1116,'module list'!A:B,2,0)</f>
        <v>DO</v>
      </c>
      <c r="AD1116" s="32"/>
      <c r="AF1116" s="33" t="s">
        <v>34</v>
      </c>
      <c r="AG1116" s="16" t="str">
        <f t="shared" si="585"/>
        <v>11.1.3</v>
      </c>
      <c r="AH1116" s="222" t="str">
        <f t="shared" si="584"/>
        <v>MOV1137 block steam SH HT - open</v>
      </c>
      <c r="AI1116" s="224"/>
      <c r="AJ1116" s="16" t="str">
        <f t="shared" si="580"/>
        <v>MOV1137</v>
      </c>
      <c r="AK1116" s="16" t="str">
        <f t="shared" si="586"/>
        <v>P29</v>
      </c>
      <c r="AL1116" s="16" t="str">
        <f t="shared" si="602"/>
        <v>MOV</v>
      </c>
      <c r="AM1116" s="16" t="str">
        <f t="shared" si="588"/>
        <v>1137</v>
      </c>
      <c r="AO1116" s="16" t="str">
        <f t="shared" si="589"/>
        <v>_</v>
      </c>
      <c r="AP1116" s="16">
        <f t="shared" si="590"/>
        <v>11</v>
      </c>
      <c r="AQ1116" s="16" t="str">
        <f t="shared" si="601"/>
        <v>HSH</v>
      </c>
      <c r="AR1116" s="16" t="str">
        <f t="shared" si="592"/>
        <v>P29MOV1137_HSH</v>
      </c>
      <c r="AS1116" s="16" t="str">
        <f t="shared" si="593"/>
        <v>ok</v>
      </c>
      <c r="AW1116" s="16" t="str">
        <f t="shared" si="598"/>
        <v/>
      </c>
      <c r="AX1116" s="16" t="str">
        <f t="shared" si="599"/>
        <v/>
      </c>
      <c r="AY1116" s="16">
        <f t="shared" si="594"/>
        <v>0</v>
      </c>
    </row>
    <row r="1117" spans="1:51" ht="15" customHeight="1" x14ac:dyDescent="0.2">
      <c r="A1117" s="16" t="str">
        <f t="shared" si="578"/>
        <v>ID-S01AP1020-10043</v>
      </c>
      <c r="B1117" s="17">
        <v>43</v>
      </c>
      <c r="C1117" s="17"/>
      <c r="D1117" s="18" t="s">
        <v>2408</v>
      </c>
      <c r="E1117" s="19" t="s">
        <v>2409</v>
      </c>
      <c r="F1117" s="20"/>
      <c r="G1117" s="21" t="str">
        <f t="shared" si="579"/>
        <v/>
      </c>
      <c r="H1117" s="22" t="s">
        <v>1843</v>
      </c>
      <c r="I1117" s="22" t="s">
        <v>2316</v>
      </c>
      <c r="J1117" s="22" t="s">
        <v>2360</v>
      </c>
      <c r="K1117" s="22"/>
      <c r="L1117" s="22" t="s">
        <v>1845</v>
      </c>
      <c r="M1117" s="23"/>
      <c r="N1117" s="24"/>
      <c r="O1117" s="63"/>
      <c r="P1117" s="63"/>
      <c r="Q1117" s="25" t="s">
        <v>54</v>
      </c>
      <c r="R1117" s="26" t="s">
        <v>55</v>
      </c>
      <c r="S1117" s="26" t="s">
        <v>44</v>
      </c>
      <c r="T1117" s="26" t="s">
        <v>56</v>
      </c>
      <c r="U1117" s="26" t="s">
        <v>46</v>
      </c>
      <c r="V1117" s="34">
        <v>0</v>
      </c>
      <c r="W1117" s="64"/>
      <c r="X1117" s="22">
        <v>11</v>
      </c>
      <c r="Y1117" s="152"/>
      <c r="Z1117" s="159" t="s">
        <v>2871</v>
      </c>
      <c r="AA1117" s="155">
        <f t="shared" si="600"/>
        <v>31</v>
      </c>
      <c r="AB1117" s="83">
        <f t="shared" si="595"/>
        <v>32</v>
      </c>
      <c r="AC1117" s="122" t="str">
        <f>VLOOKUP(Z1117,'module list'!A:B,2,0)</f>
        <v>DO</v>
      </c>
      <c r="AD1117" s="32"/>
      <c r="AF1117" s="33" t="s">
        <v>34</v>
      </c>
      <c r="AG1117" s="16" t="str">
        <f t="shared" si="585"/>
        <v>11.1.3</v>
      </c>
      <c r="AH1117" s="222" t="str">
        <f t="shared" si="584"/>
        <v>MOV1137 block steam SH HT - close</v>
      </c>
      <c r="AI1117" s="224"/>
      <c r="AJ1117" s="16" t="str">
        <f t="shared" si="580"/>
        <v>MOV1137</v>
      </c>
      <c r="AK1117" s="16" t="str">
        <f t="shared" si="586"/>
        <v>P29</v>
      </c>
      <c r="AL1117" s="16" t="str">
        <f t="shared" si="602"/>
        <v>MOV</v>
      </c>
      <c r="AM1117" s="16" t="str">
        <f t="shared" si="588"/>
        <v>1137</v>
      </c>
      <c r="AO1117" s="16" t="str">
        <f t="shared" si="589"/>
        <v>_</v>
      </c>
      <c r="AP1117" s="16">
        <f t="shared" si="590"/>
        <v>11</v>
      </c>
      <c r="AQ1117" s="16" t="str">
        <f t="shared" si="601"/>
        <v>HSL</v>
      </c>
      <c r="AR1117" s="16" t="str">
        <f t="shared" si="592"/>
        <v>P29MOV1137_HSL</v>
      </c>
      <c r="AS1117" s="16" t="str">
        <f t="shared" si="593"/>
        <v>ok</v>
      </c>
      <c r="AW1117" s="16" t="str">
        <f t="shared" si="598"/>
        <v/>
      </c>
      <c r="AX1117" s="16" t="str">
        <f t="shared" si="599"/>
        <v/>
      </c>
      <c r="AY1117" s="16">
        <f t="shared" si="594"/>
        <v>0</v>
      </c>
    </row>
    <row r="1118" spans="1:51" ht="15" customHeight="1" x14ac:dyDescent="0.2">
      <c r="A1118" s="16" t="str">
        <f t="shared" si="578"/>
        <v>ID-S01AP1020-10044</v>
      </c>
      <c r="B1118" s="17">
        <v>44</v>
      </c>
      <c r="C1118" s="17"/>
      <c r="D1118" s="18" t="s">
        <v>2410</v>
      </c>
      <c r="E1118" s="19" t="s">
        <v>2411</v>
      </c>
      <c r="F1118" s="20"/>
      <c r="G1118" s="21" t="str">
        <f t="shared" si="579"/>
        <v/>
      </c>
      <c r="H1118" s="22" t="s">
        <v>1843</v>
      </c>
      <c r="I1118" s="22" t="s">
        <v>2316</v>
      </c>
      <c r="J1118" s="22" t="s">
        <v>2360</v>
      </c>
      <c r="K1118" s="22"/>
      <c r="L1118" s="22" t="s">
        <v>1845</v>
      </c>
      <c r="M1118" s="23"/>
      <c r="N1118" s="24"/>
      <c r="O1118" s="63"/>
      <c r="P1118" s="63"/>
      <c r="Q1118" s="25" t="s">
        <v>54</v>
      </c>
      <c r="R1118" s="26" t="s">
        <v>55</v>
      </c>
      <c r="S1118" s="26" t="s">
        <v>44</v>
      </c>
      <c r="T1118" s="26" t="s">
        <v>56</v>
      </c>
      <c r="U1118" s="26" t="s">
        <v>46</v>
      </c>
      <c r="V1118" s="34">
        <v>0</v>
      </c>
      <c r="W1118" s="64"/>
      <c r="X1118" s="22">
        <v>11</v>
      </c>
      <c r="Y1118" s="152"/>
      <c r="Z1118" s="159" t="s">
        <v>2871</v>
      </c>
      <c r="AA1118" s="155">
        <f t="shared" si="600"/>
        <v>32</v>
      </c>
      <c r="AB1118" s="83">
        <f t="shared" si="595"/>
        <v>32</v>
      </c>
      <c r="AC1118" s="122" t="str">
        <f>VLOOKUP(Z1118,'module list'!A:B,2,0)</f>
        <v>DO</v>
      </c>
      <c r="AD1118" s="32"/>
      <c r="AF1118" s="33" t="s">
        <v>34</v>
      </c>
      <c r="AG1118" s="16" t="str">
        <f t="shared" si="585"/>
        <v>11.1.3</v>
      </c>
      <c r="AH1118" s="222" t="str">
        <f t="shared" si="584"/>
        <v>MOV1137 block steam SH HT - pos. stop</v>
      </c>
      <c r="AI1118" s="224"/>
      <c r="AJ1118" s="16" t="str">
        <f t="shared" si="580"/>
        <v>MOV1137</v>
      </c>
      <c r="AK1118" s="16" t="str">
        <f t="shared" si="586"/>
        <v>P29</v>
      </c>
      <c r="AL1118" s="16" t="str">
        <f t="shared" si="602"/>
        <v>MOV</v>
      </c>
      <c r="AM1118" s="16" t="str">
        <f t="shared" si="588"/>
        <v>1137</v>
      </c>
      <c r="AO1118" s="16" t="str">
        <f t="shared" si="589"/>
        <v>_</v>
      </c>
      <c r="AP1118" s="16">
        <f t="shared" si="590"/>
        <v>11</v>
      </c>
      <c r="AQ1118" s="16" t="str">
        <f t="shared" si="601"/>
        <v>HSLL</v>
      </c>
      <c r="AR1118" s="16" t="str">
        <f t="shared" si="592"/>
        <v>P29MOV1137_HSLL</v>
      </c>
      <c r="AS1118" s="16" t="str">
        <f t="shared" si="593"/>
        <v>ok</v>
      </c>
      <c r="AW1118" s="16" t="str">
        <f t="shared" si="598"/>
        <v/>
      </c>
      <c r="AX1118" s="16" t="str">
        <f t="shared" si="599"/>
        <v/>
      </c>
      <c r="AY1118" s="16">
        <f t="shared" si="594"/>
        <v>0</v>
      </c>
    </row>
    <row r="1119" spans="1:51" ht="15" customHeight="1" x14ac:dyDescent="0.2">
      <c r="A1119" s="16" t="str">
        <f t="shared" si="578"/>
        <v>ID-S01AP1020-10045</v>
      </c>
      <c r="B1119" s="17">
        <v>45</v>
      </c>
      <c r="C1119" s="17"/>
      <c r="D1119" s="18" t="s">
        <v>2412</v>
      </c>
      <c r="E1119" s="19" t="s">
        <v>2413</v>
      </c>
      <c r="F1119" s="20"/>
      <c r="G1119" s="21" t="str">
        <f t="shared" si="579"/>
        <v/>
      </c>
      <c r="H1119" s="22" t="s">
        <v>1843</v>
      </c>
      <c r="I1119" s="22" t="s">
        <v>2316</v>
      </c>
      <c r="J1119" s="22" t="s">
        <v>2360</v>
      </c>
      <c r="K1119" s="22"/>
      <c r="L1119" s="22" t="s">
        <v>1845</v>
      </c>
      <c r="M1119" s="23"/>
      <c r="N1119" s="24"/>
      <c r="O1119" s="63"/>
      <c r="P1119" s="63"/>
      <c r="Q1119" s="25" t="s">
        <v>32</v>
      </c>
      <c r="R1119" s="26" t="s">
        <v>292</v>
      </c>
      <c r="S1119" s="26">
        <v>0</v>
      </c>
      <c r="T1119" s="26" t="s">
        <v>170</v>
      </c>
      <c r="U1119" s="26">
        <v>100</v>
      </c>
      <c r="V1119" s="34" t="s">
        <v>171</v>
      </c>
      <c r="W1119" s="64"/>
      <c r="X1119" s="22">
        <v>11</v>
      </c>
      <c r="Y1119" s="152"/>
      <c r="Z1119" s="139" t="s">
        <v>2833</v>
      </c>
      <c r="AA1119" s="155">
        <f t="shared" si="600"/>
        <v>13</v>
      </c>
      <c r="AB1119" s="83">
        <f t="shared" si="595"/>
        <v>14</v>
      </c>
      <c r="AC1119" s="122" t="str">
        <f>VLOOKUP(Z1119,'module list'!A:B,2,0)</f>
        <v>AI</v>
      </c>
      <c r="AD1119" s="32"/>
      <c r="AF1119" s="33" t="s">
        <v>34</v>
      </c>
      <c r="AG1119" s="16" t="str">
        <f t="shared" si="585"/>
        <v>11.1.4</v>
      </c>
      <c r="AH1119" s="222" t="str">
        <f t="shared" si="584"/>
        <v>MOV1137 block steam SH HT - position</v>
      </c>
      <c r="AI1119" s="224"/>
      <c r="AJ1119" s="16" t="str">
        <f t="shared" si="580"/>
        <v>MOV1137</v>
      </c>
      <c r="AK1119" s="16" t="str">
        <f t="shared" si="586"/>
        <v>P29</v>
      </c>
      <c r="AL1119" s="16" t="str">
        <f t="shared" si="602"/>
        <v>MOV</v>
      </c>
      <c r="AM1119" s="16" t="str">
        <f t="shared" si="588"/>
        <v>1137</v>
      </c>
      <c r="AO1119" s="16" t="str">
        <f t="shared" si="589"/>
        <v>_</v>
      </c>
      <c r="AP1119" s="16">
        <f t="shared" si="590"/>
        <v>11</v>
      </c>
      <c r="AQ1119" s="16" t="str">
        <f t="shared" si="601"/>
        <v>ZI</v>
      </c>
      <c r="AR1119" s="16" t="str">
        <f t="shared" si="592"/>
        <v>P29MOV1137_ZI</v>
      </c>
      <c r="AS1119" s="16" t="str">
        <f t="shared" si="593"/>
        <v>ok</v>
      </c>
      <c r="AW1119" s="16">
        <f t="shared" si="598"/>
        <v>0</v>
      </c>
      <c r="AX1119" s="16">
        <f t="shared" si="599"/>
        <v>100</v>
      </c>
      <c r="AY1119" s="16" t="str">
        <f t="shared" si="594"/>
        <v>%</v>
      </c>
    </row>
    <row r="1120" spans="1:51" ht="15" customHeight="1" x14ac:dyDescent="0.2">
      <c r="A1120" s="16" t="str">
        <f t="shared" si="578"/>
        <v>ID-S01AP1020-10046</v>
      </c>
      <c r="B1120" s="17">
        <v>46</v>
      </c>
      <c r="C1120" s="17"/>
      <c r="D1120" s="18" t="s">
        <v>2414</v>
      </c>
      <c r="E1120" s="19" t="s">
        <v>2415</v>
      </c>
      <c r="F1120" s="20"/>
      <c r="G1120" s="21" t="str">
        <f t="shared" si="579"/>
        <v/>
      </c>
      <c r="H1120" s="22" t="s">
        <v>1843</v>
      </c>
      <c r="I1120" s="22" t="s">
        <v>2416</v>
      </c>
      <c r="J1120" s="22" t="s">
        <v>2417</v>
      </c>
      <c r="K1120" s="22"/>
      <c r="L1120" s="22" t="s">
        <v>1845</v>
      </c>
      <c r="M1120" s="23"/>
      <c r="N1120" s="24"/>
      <c r="O1120" s="63"/>
      <c r="P1120" s="63"/>
      <c r="Q1120" s="25" t="s">
        <v>42</v>
      </c>
      <c r="R1120" s="26" t="s">
        <v>43</v>
      </c>
      <c r="S1120" s="26" t="s">
        <v>44</v>
      </c>
      <c r="T1120" s="26" t="s">
        <v>45</v>
      </c>
      <c r="U1120" s="26" t="s">
        <v>46</v>
      </c>
      <c r="V1120" s="34">
        <v>0</v>
      </c>
      <c r="W1120" s="64"/>
      <c r="X1120" s="22">
        <v>11</v>
      </c>
      <c r="Y1120" s="152"/>
      <c r="Z1120" s="159" t="s">
        <v>2823</v>
      </c>
      <c r="AA1120" s="155">
        <f t="shared" si="600"/>
        <v>9</v>
      </c>
      <c r="AB1120" s="83">
        <f t="shared" si="595"/>
        <v>23</v>
      </c>
      <c r="AC1120" s="122" t="str">
        <f>VLOOKUP(Z1120,'module list'!A:B,2,0)</f>
        <v>DI</v>
      </c>
      <c r="AD1120" s="32"/>
      <c r="AF1120" s="33" t="s">
        <v>34</v>
      </c>
      <c r="AG1120" s="16" t="str">
        <f t="shared" si="585"/>
        <v>11.1.2</v>
      </c>
      <c r="AH1120" s="222" t="str">
        <f t="shared" si="584"/>
        <v>CY1310 extract. fly.ashes radiant - in remote</v>
      </c>
      <c r="AI1120" s="224"/>
      <c r="AJ1120" s="16" t="str">
        <f t="shared" si="580"/>
        <v>CY1310</v>
      </c>
      <c r="AK1120" s="16" t="str">
        <f t="shared" si="586"/>
        <v>P29</v>
      </c>
      <c r="AL1120" s="16" t="str">
        <f t="shared" ref="AL1120:AL1139" si="603">MID(D1120,4,2)</f>
        <v>CY</v>
      </c>
      <c r="AM1120" s="16" t="str">
        <f t="shared" si="588"/>
        <v>1310</v>
      </c>
      <c r="AO1120" s="16" t="str">
        <f t="shared" si="589"/>
        <v>_</v>
      </c>
      <c r="AP1120" s="16">
        <f t="shared" si="590"/>
        <v>10</v>
      </c>
      <c r="AQ1120" s="16" t="str">
        <f t="shared" si="601"/>
        <v>YLRE</v>
      </c>
      <c r="AR1120" s="16" t="str">
        <f t="shared" si="592"/>
        <v>P29CY1310_YLRE</v>
      </c>
      <c r="AS1120" s="16" t="str">
        <f t="shared" si="593"/>
        <v>ok</v>
      </c>
      <c r="AW1120" s="16" t="str">
        <f t="shared" si="598"/>
        <v/>
      </c>
      <c r="AX1120" s="16" t="str">
        <f t="shared" si="599"/>
        <v/>
      </c>
      <c r="AY1120" s="16">
        <f t="shared" si="594"/>
        <v>0</v>
      </c>
    </row>
    <row r="1121" spans="1:51" ht="15" customHeight="1" x14ac:dyDescent="0.2">
      <c r="A1121" s="16" t="str">
        <f t="shared" si="578"/>
        <v>ID-S01AP1020-10047</v>
      </c>
      <c r="B1121" s="17">
        <v>47</v>
      </c>
      <c r="C1121" s="17"/>
      <c r="D1121" s="18" t="s">
        <v>2418</v>
      </c>
      <c r="E1121" s="19" t="s">
        <v>2419</v>
      </c>
      <c r="F1121" s="20"/>
      <c r="G1121" s="21" t="str">
        <f t="shared" si="579"/>
        <v/>
      </c>
      <c r="H1121" s="22" t="s">
        <v>1843</v>
      </c>
      <c r="I1121" s="22" t="s">
        <v>2416</v>
      </c>
      <c r="J1121" s="22" t="s">
        <v>2417</v>
      </c>
      <c r="K1121" s="22"/>
      <c r="L1121" s="22" t="s">
        <v>1845</v>
      </c>
      <c r="M1121" s="23"/>
      <c r="N1121" s="24"/>
      <c r="O1121" s="63"/>
      <c r="P1121" s="63"/>
      <c r="Q1121" s="25" t="s">
        <v>42</v>
      </c>
      <c r="R1121" s="26" t="s">
        <v>43</v>
      </c>
      <c r="S1121" s="26" t="s">
        <v>44</v>
      </c>
      <c r="T1121" s="26" t="s">
        <v>45</v>
      </c>
      <c r="U1121" s="26" t="s">
        <v>46</v>
      </c>
      <c r="V1121" s="34">
        <v>0</v>
      </c>
      <c r="W1121" s="64"/>
      <c r="X1121" s="22">
        <v>11</v>
      </c>
      <c r="Y1121" s="152"/>
      <c r="Z1121" s="159" t="s">
        <v>2823</v>
      </c>
      <c r="AA1121" s="155">
        <f t="shared" si="600"/>
        <v>10</v>
      </c>
      <c r="AB1121" s="83">
        <f t="shared" si="595"/>
        <v>23</v>
      </c>
      <c r="AC1121" s="122" t="str">
        <f>VLOOKUP(Z1121,'module list'!A:B,2,0)</f>
        <v>DI</v>
      </c>
      <c r="AD1121" s="32"/>
      <c r="AF1121" s="33" t="s">
        <v>34</v>
      </c>
      <c r="AG1121" s="16" t="str">
        <f t="shared" si="585"/>
        <v>11.1.2</v>
      </c>
      <c r="AH1121" s="222" t="str">
        <f t="shared" si="584"/>
        <v>CY1310 extract. fly.ashes radiant - in running</v>
      </c>
      <c r="AI1121" s="224"/>
      <c r="AJ1121" s="16" t="str">
        <f t="shared" si="580"/>
        <v>CY1310</v>
      </c>
      <c r="AK1121" s="16" t="str">
        <f t="shared" si="586"/>
        <v>P29</v>
      </c>
      <c r="AL1121" s="16" t="str">
        <f t="shared" si="603"/>
        <v>CY</v>
      </c>
      <c r="AM1121" s="16" t="str">
        <f t="shared" si="588"/>
        <v>1310</v>
      </c>
      <c r="AO1121" s="16" t="str">
        <f t="shared" si="589"/>
        <v>_</v>
      </c>
      <c r="AP1121" s="16">
        <f t="shared" si="590"/>
        <v>10</v>
      </c>
      <c r="AQ1121" s="16" t="str">
        <f t="shared" si="601"/>
        <v>YLH</v>
      </c>
      <c r="AR1121" s="16" t="str">
        <f t="shared" si="592"/>
        <v>P29CY1310_YLH</v>
      </c>
      <c r="AS1121" s="16" t="str">
        <f t="shared" si="593"/>
        <v>ok</v>
      </c>
      <c r="AW1121" s="16" t="str">
        <f t="shared" si="598"/>
        <v/>
      </c>
      <c r="AX1121" s="16" t="str">
        <f t="shared" si="599"/>
        <v/>
      </c>
      <c r="AY1121" s="16">
        <f t="shared" si="594"/>
        <v>0</v>
      </c>
    </row>
    <row r="1122" spans="1:51" ht="15" customHeight="1" x14ac:dyDescent="0.2">
      <c r="A1122" s="16" t="str">
        <f t="shared" si="578"/>
        <v>ID-S01AP1020-10048</v>
      </c>
      <c r="B1122" s="17">
        <v>48</v>
      </c>
      <c r="C1122" s="17"/>
      <c r="D1122" s="18" t="s">
        <v>2420</v>
      </c>
      <c r="E1122" s="19" t="s">
        <v>2421</v>
      </c>
      <c r="F1122" s="20"/>
      <c r="G1122" s="21" t="str">
        <f t="shared" si="579"/>
        <v/>
      </c>
      <c r="H1122" s="22" t="s">
        <v>1843</v>
      </c>
      <c r="I1122" s="22" t="s">
        <v>2416</v>
      </c>
      <c r="J1122" s="22" t="s">
        <v>2417</v>
      </c>
      <c r="K1122" s="22"/>
      <c r="L1122" s="22" t="s">
        <v>1845</v>
      </c>
      <c r="M1122" s="23"/>
      <c r="N1122" s="24"/>
      <c r="O1122" s="63"/>
      <c r="P1122" s="63"/>
      <c r="Q1122" s="25" t="s">
        <v>42</v>
      </c>
      <c r="R1122" s="26" t="s">
        <v>43</v>
      </c>
      <c r="S1122" s="26" t="s">
        <v>51</v>
      </c>
      <c r="T1122" s="26" t="s">
        <v>45</v>
      </c>
      <c r="U1122" s="26" t="s">
        <v>46</v>
      </c>
      <c r="V1122" s="34">
        <v>0</v>
      </c>
      <c r="W1122" s="64" t="s">
        <v>2422</v>
      </c>
      <c r="X1122" s="22">
        <v>11</v>
      </c>
      <c r="Y1122" s="152"/>
      <c r="Z1122" s="159" t="s">
        <v>2823</v>
      </c>
      <c r="AA1122" s="155">
        <f t="shared" si="600"/>
        <v>11</v>
      </c>
      <c r="AB1122" s="83">
        <f t="shared" si="595"/>
        <v>23</v>
      </c>
      <c r="AC1122" s="122" t="str">
        <f>VLOOKUP(Z1122,'module list'!A:B,2,0)</f>
        <v>DI</v>
      </c>
      <c r="AD1122" s="32"/>
      <c r="AF1122" s="33" t="s">
        <v>34</v>
      </c>
      <c r="AG1122" s="16" t="str">
        <f t="shared" si="585"/>
        <v>11.1.2</v>
      </c>
      <c r="AH1122" s="222" t="str">
        <f t="shared" si="584"/>
        <v>CY1310 extract. fly.ashes radiant - supply fault</v>
      </c>
      <c r="AI1122" s="224"/>
      <c r="AJ1122" s="16" t="str">
        <f t="shared" si="580"/>
        <v>CY1310</v>
      </c>
      <c r="AK1122" s="16" t="str">
        <f t="shared" si="586"/>
        <v>P29</v>
      </c>
      <c r="AL1122" s="16" t="str">
        <f t="shared" si="603"/>
        <v>CY</v>
      </c>
      <c r="AM1122" s="16" t="str">
        <f t="shared" si="588"/>
        <v>1310</v>
      </c>
      <c r="AO1122" s="16" t="str">
        <f t="shared" si="589"/>
        <v>_</v>
      </c>
      <c r="AP1122" s="16">
        <f t="shared" si="590"/>
        <v>10</v>
      </c>
      <c r="AQ1122" s="16" t="str">
        <f t="shared" si="601"/>
        <v>YSG</v>
      </c>
      <c r="AR1122" s="16" t="str">
        <f t="shared" si="592"/>
        <v>P29CY1310_YSG</v>
      </c>
      <c r="AS1122" s="16" t="str">
        <f t="shared" si="593"/>
        <v>ok</v>
      </c>
      <c r="AW1122" s="16" t="str">
        <f t="shared" si="598"/>
        <v/>
      </c>
      <c r="AX1122" s="16" t="str">
        <f t="shared" si="599"/>
        <v/>
      </c>
      <c r="AY1122" s="16">
        <f t="shared" si="594"/>
        <v>0</v>
      </c>
    </row>
    <row r="1123" spans="1:51" ht="15" customHeight="1" x14ac:dyDescent="0.2">
      <c r="A1123" s="16" t="str">
        <f t="shared" si="578"/>
        <v>ID-S01AP1020-10049</v>
      </c>
      <c r="B1123" s="17">
        <v>49</v>
      </c>
      <c r="C1123" s="17"/>
      <c r="D1123" s="18" t="s">
        <v>2423</v>
      </c>
      <c r="E1123" s="19" t="s">
        <v>2424</v>
      </c>
      <c r="F1123" s="20"/>
      <c r="G1123" s="21" t="str">
        <f t="shared" si="579"/>
        <v/>
      </c>
      <c r="H1123" s="22" t="s">
        <v>1843</v>
      </c>
      <c r="I1123" s="22" t="s">
        <v>2416</v>
      </c>
      <c r="J1123" s="22" t="s">
        <v>2417</v>
      </c>
      <c r="K1123" s="22"/>
      <c r="L1123" s="22" t="s">
        <v>1845</v>
      </c>
      <c r="M1123" s="23"/>
      <c r="N1123" s="24"/>
      <c r="O1123" s="63"/>
      <c r="P1123" s="63"/>
      <c r="Q1123" s="25" t="s">
        <v>54</v>
      </c>
      <c r="R1123" s="26" t="s">
        <v>55</v>
      </c>
      <c r="S1123" s="26" t="s">
        <v>44</v>
      </c>
      <c r="T1123" s="26" t="s">
        <v>56</v>
      </c>
      <c r="U1123" s="26" t="s">
        <v>57</v>
      </c>
      <c r="V1123" s="34">
        <v>0</v>
      </c>
      <c r="W1123" s="64"/>
      <c r="X1123" s="22">
        <v>11</v>
      </c>
      <c r="Y1123" s="152"/>
      <c r="Z1123" s="159" t="s">
        <v>2824</v>
      </c>
      <c r="AA1123" s="155">
        <f t="shared" si="600"/>
        <v>9</v>
      </c>
      <c r="AB1123" s="83">
        <f t="shared" si="595"/>
        <v>30</v>
      </c>
      <c r="AC1123" s="122" t="str">
        <f>VLOOKUP(Z1123,'module list'!A:B,2,0)</f>
        <v>DO</v>
      </c>
      <c r="AD1123" s="32"/>
      <c r="AF1123" s="33" t="s">
        <v>34</v>
      </c>
      <c r="AG1123" s="16" t="str">
        <f t="shared" si="585"/>
        <v>11.1.2</v>
      </c>
      <c r="AH1123" s="222" t="str">
        <f t="shared" si="584"/>
        <v>CY1310 extract. fly.ashes radiant - start/stop</v>
      </c>
      <c r="AI1123" s="224"/>
      <c r="AJ1123" s="16" t="str">
        <f t="shared" si="580"/>
        <v>CY1310</v>
      </c>
      <c r="AK1123" s="16" t="str">
        <f t="shared" si="586"/>
        <v>P29</v>
      </c>
      <c r="AL1123" s="16" t="str">
        <f t="shared" si="603"/>
        <v>CY</v>
      </c>
      <c r="AM1123" s="16" t="str">
        <f t="shared" si="588"/>
        <v>1310</v>
      </c>
      <c r="AO1123" s="16" t="str">
        <f t="shared" si="589"/>
        <v>_</v>
      </c>
      <c r="AP1123" s="16">
        <f t="shared" si="590"/>
        <v>10</v>
      </c>
      <c r="AQ1123" s="16" t="str">
        <f t="shared" si="601"/>
        <v>HSH</v>
      </c>
      <c r="AR1123" s="16" t="str">
        <f t="shared" si="592"/>
        <v>P29CY1310_HSH</v>
      </c>
      <c r="AS1123" s="16" t="str">
        <f t="shared" si="593"/>
        <v>ok</v>
      </c>
      <c r="AW1123" s="16" t="str">
        <f t="shared" si="598"/>
        <v/>
      </c>
      <c r="AX1123" s="16" t="str">
        <f t="shared" si="599"/>
        <v/>
      </c>
      <c r="AY1123" s="16">
        <f t="shared" si="594"/>
        <v>0</v>
      </c>
    </row>
    <row r="1124" spans="1:51" ht="15" customHeight="1" x14ac:dyDescent="0.2">
      <c r="A1124" s="16" t="str">
        <f t="shared" si="578"/>
        <v>ID-S01AP1020-10050</v>
      </c>
      <c r="B1124" s="17">
        <v>50</v>
      </c>
      <c r="C1124" s="17"/>
      <c r="D1124" s="18" t="s">
        <v>2425</v>
      </c>
      <c r="E1124" s="19" t="s">
        <v>2426</v>
      </c>
      <c r="F1124" s="20"/>
      <c r="G1124" s="21" t="str">
        <f t="shared" si="579"/>
        <v/>
      </c>
      <c r="H1124" s="22" t="s">
        <v>1843</v>
      </c>
      <c r="I1124" s="22" t="s">
        <v>2416</v>
      </c>
      <c r="J1124" s="22" t="s">
        <v>2417</v>
      </c>
      <c r="K1124" s="22"/>
      <c r="L1124" s="22" t="s">
        <v>1845</v>
      </c>
      <c r="M1124" s="23"/>
      <c r="N1124" s="24"/>
      <c r="O1124" s="63"/>
      <c r="P1124" s="63"/>
      <c r="Q1124" s="25" t="s">
        <v>42</v>
      </c>
      <c r="R1124" s="26" t="s">
        <v>43</v>
      </c>
      <c r="S1124" s="26" t="s">
        <v>44</v>
      </c>
      <c r="T1124" s="26" t="s">
        <v>45</v>
      </c>
      <c r="U1124" s="26" t="s">
        <v>46</v>
      </c>
      <c r="V1124" s="34">
        <v>0</v>
      </c>
      <c r="W1124" s="64" t="s">
        <v>2422</v>
      </c>
      <c r="X1124" s="22">
        <v>11</v>
      </c>
      <c r="Y1124" s="152"/>
      <c r="Z1124" s="159" t="s">
        <v>2823</v>
      </c>
      <c r="AA1124" s="155">
        <f t="shared" si="600"/>
        <v>12</v>
      </c>
      <c r="AB1124" s="83">
        <f t="shared" si="595"/>
        <v>23</v>
      </c>
      <c r="AC1124" s="122" t="str">
        <f>VLOOKUP(Z1124,'module list'!A:B,2,0)</f>
        <v>DI</v>
      </c>
      <c r="AD1124" s="32"/>
      <c r="AF1124" s="33" t="s">
        <v>34</v>
      </c>
      <c r="AG1124" s="16" t="str">
        <f t="shared" si="585"/>
        <v>11.1.2</v>
      </c>
      <c r="AH1124" s="222" t="str">
        <f t="shared" si="584"/>
        <v>FN1311 cool. fly.ashes conveyor - in remote</v>
      </c>
      <c r="AI1124" s="224"/>
      <c r="AJ1124" s="16" t="str">
        <f t="shared" si="580"/>
        <v>FN1311</v>
      </c>
      <c r="AK1124" s="16" t="str">
        <f t="shared" si="586"/>
        <v>P29</v>
      </c>
      <c r="AL1124" s="16" t="str">
        <f t="shared" si="603"/>
        <v>FN</v>
      </c>
      <c r="AM1124" s="16" t="str">
        <f t="shared" si="588"/>
        <v>1311</v>
      </c>
      <c r="AO1124" s="16" t="str">
        <f t="shared" si="589"/>
        <v>_</v>
      </c>
      <c r="AP1124" s="16">
        <f t="shared" si="590"/>
        <v>10</v>
      </c>
      <c r="AQ1124" s="16" t="str">
        <f t="shared" si="601"/>
        <v>YLRE</v>
      </c>
      <c r="AR1124" s="16" t="str">
        <f t="shared" si="592"/>
        <v>P29FN1311_YLRE</v>
      </c>
      <c r="AS1124" s="16" t="str">
        <f t="shared" si="593"/>
        <v>ok</v>
      </c>
      <c r="AW1124" s="16" t="str">
        <f t="shared" si="598"/>
        <v/>
      </c>
      <c r="AX1124" s="16" t="str">
        <f t="shared" si="599"/>
        <v/>
      </c>
      <c r="AY1124" s="16">
        <f t="shared" si="594"/>
        <v>0</v>
      </c>
    </row>
    <row r="1125" spans="1:51" ht="15" customHeight="1" x14ac:dyDescent="0.2">
      <c r="A1125" s="16" t="str">
        <f t="shared" si="578"/>
        <v>ID-S01AP1020-10051</v>
      </c>
      <c r="B1125" s="17">
        <v>51</v>
      </c>
      <c r="C1125" s="17"/>
      <c r="D1125" s="18" t="s">
        <v>2427</v>
      </c>
      <c r="E1125" s="19" t="s">
        <v>2428</v>
      </c>
      <c r="F1125" s="20"/>
      <c r="G1125" s="21" t="str">
        <f t="shared" si="579"/>
        <v/>
      </c>
      <c r="H1125" s="22" t="s">
        <v>1843</v>
      </c>
      <c r="I1125" s="22" t="s">
        <v>2416</v>
      </c>
      <c r="J1125" s="22" t="s">
        <v>2417</v>
      </c>
      <c r="K1125" s="22"/>
      <c r="L1125" s="22" t="s">
        <v>1845</v>
      </c>
      <c r="M1125" s="23"/>
      <c r="N1125" s="24"/>
      <c r="O1125" s="63"/>
      <c r="P1125" s="63"/>
      <c r="Q1125" s="25" t="s">
        <v>42</v>
      </c>
      <c r="R1125" s="26" t="s">
        <v>43</v>
      </c>
      <c r="S1125" s="26" t="s">
        <v>44</v>
      </c>
      <c r="T1125" s="26" t="s">
        <v>45</v>
      </c>
      <c r="U1125" s="26" t="s">
        <v>46</v>
      </c>
      <c r="V1125" s="34">
        <v>0</v>
      </c>
      <c r="W1125" s="64"/>
      <c r="X1125" s="22">
        <v>11</v>
      </c>
      <c r="Y1125" s="152"/>
      <c r="Z1125" s="159" t="s">
        <v>2823</v>
      </c>
      <c r="AA1125" s="155">
        <f t="shared" si="600"/>
        <v>13</v>
      </c>
      <c r="AB1125" s="83">
        <f t="shared" si="595"/>
        <v>23</v>
      </c>
      <c r="AC1125" s="122" t="str">
        <f>VLOOKUP(Z1125,'module list'!A:B,2,0)</f>
        <v>DI</v>
      </c>
      <c r="AD1125" s="32"/>
      <c r="AF1125" s="33" t="s">
        <v>34</v>
      </c>
      <c r="AG1125" s="16" t="str">
        <f t="shared" si="585"/>
        <v>11.1.2</v>
      </c>
      <c r="AH1125" s="222" t="str">
        <f t="shared" si="584"/>
        <v>FN1311 cool. fly.ashes conveyor - in running</v>
      </c>
      <c r="AI1125" s="224"/>
      <c r="AJ1125" s="16" t="str">
        <f t="shared" si="580"/>
        <v>FN1311</v>
      </c>
      <c r="AK1125" s="16" t="str">
        <f t="shared" si="586"/>
        <v>P29</v>
      </c>
      <c r="AL1125" s="16" t="str">
        <f t="shared" si="603"/>
        <v>FN</v>
      </c>
      <c r="AM1125" s="16" t="str">
        <f t="shared" si="588"/>
        <v>1311</v>
      </c>
      <c r="AO1125" s="16" t="str">
        <f t="shared" si="589"/>
        <v>_</v>
      </c>
      <c r="AP1125" s="16">
        <f t="shared" si="590"/>
        <v>10</v>
      </c>
      <c r="AQ1125" s="16" t="str">
        <f t="shared" si="601"/>
        <v>YLH</v>
      </c>
      <c r="AR1125" s="16" t="str">
        <f t="shared" si="592"/>
        <v>P29FN1311_YLH</v>
      </c>
      <c r="AS1125" s="16" t="str">
        <f t="shared" si="593"/>
        <v>ok</v>
      </c>
      <c r="AW1125" s="16" t="str">
        <f t="shared" si="598"/>
        <v/>
      </c>
      <c r="AX1125" s="16" t="str">
        <f t="shared" si="599"/>
        <v/>
      </c>
      <c r="AY1125" s="16">
        <f t="shared" si="594"/>
        <v>0</v>
      </c>
    </row>
    <row r="1126" spans="1:51" ht="15" customHeight="1" x14ac:dyDescent="0.2">
      <c r="A1126" s="16" t="str">
        <f t="shared" si="578"/>
        <v>ID-S01AP1020-10052</v>
      </c>
      <c r="B1126" s="17">
        <v>52</v>
      </c>
      <c r="C1126" s="17"/>
      <c r="D1126" s="18" t="s">
        <v>2429</v>
      </c>
      <c r="E1126" s="19" t="s">
        <v>2430</v>
      </c>
      <c r="F1126" s="20"/>
      <c r="G1126" s="21" t="str">
        <f t="shared" si="579"/>
        <v/>
      </c>
      <c r="H1126" s="22" t="s">
        <v>1843</v>
      </c>
      <c r="I1126" s="22" t="s">
        <v>2416</v>
      </c>
      <c r="J1126" s="22" t="s">
        <v>2417</v>
      </c>
      <c r="K1126" s="22"/>
      <c r="L1126" s="22" t="s">
        <v>1845</v>
      </c>
      <c r="M1126" s="23"/>
      <c r="N1126" s="24"/>
      <c r="O1126" s="63"/>
      <c r="P1126" s="63"/>
      <c r="Q1126" s="25" t="s">
        <v>42</v>
      </c>
      <c r="R1126" s="26" t="s">
        <v>43</v>
      </c>
      <c r="S1126" s="26" t="s">
        <v>51</v>
      </c>
      <c r="T1126" s="26" t="s">
        <v>45</v>
      </c>
      <c r="U1126" s="26" t="s">
        <v>46</v>
      </c>
      <c r="V1126" s="34">
        <v>0</v>
      </c>
      <c r="W1126" s="64" t="s">
        <v>2422</v>
      </c>
      <c r="X1126" s="22">
        <v>11</v>
      </c>
      <c r="Y1126" s="152"/>
      <c r="Z1126" s="159" t="s">
        <v>2823</v>
      </c>
      <c r="AA1126" s="155">
        <f t="shared" si="600"/>
        <v>14</v>
      </c>
      <c r="AB1126" s="83">
        <f t="shared" si="595"/>
        <v>23</v>
      </c>
      <c r="AC1126" s="122" t="str">
        <f>VLOOKUP(Z1126,'module list'!A:B,2,0)</f>
        <v>DI</v>
      </c>
      <c r="AD1126" s="32"/>
      <c r="AF1126" s="33" t="s">
        <v>34</v>
      </c>
      <c r="AG1126" s="16" t="str">
        <f t="shared" si="585"/>
        <v>11.1.2</v>
      </c>
      <c r="AH1126" s="222" t="str">
        <f t="shared" si="584"/>
        <v>FN1311 cool. fly.ashes conveyor - supply fault</v>
      </c>
      <c r="AI1126" s="224"/>
      <c r="AJ1126" s="16" t="str">
        <f t="shared" si="580"/>
        <v>FN1311</v>
      </c>
      <c r="AK1126" s="16" t="str">
        <f t="shared" si="586"/>
        <v>P29</v>
      </c>
      <c r="AL1126" s="16" t="str">
        <f t="shared" si="603"/>
        <v>FN</v>
      </c>
      <c r="AM1126" s="16" t="str">
        <f t="shared" si="588"/>
        <v>1311</v>
      </c>
      <c r="AO1126" s="16" t="str">
        <f t="shared" si="589"/>
        <v>_</v>
      </c>
      <c r="AP1126" s="16">
        <f t="shared" si="590"/>
        <v>10</v>
      </c>
      <c r="AQ1126" s="16" t="str">
        <f t="shared" si="601"/>
        <v>YSG</v>
      </c>
      <c r="AR1126" s="16" t="str">
        <f t="shared" si="592"/>
        <v>P29FN1311_YSG</v>
      </c>
      <c r="AS1126" s="16" t="str">
        <f t="shared" si="593"/>
        <v>ok</v>
      </c>
      <c r="AW1126" s="16" t="str">
        <f t="shared" si="598"/>
        <v/>
      </c>
      <c r="AX1126" s="16" t="str">
        <f t="shared" si="599"/>
        <v/>
      </c>
      <c r="AY1126" s="16">
        <f t="shared" si="594"/>
        <v>0</v>
      </c>
    </row>
    <row r="1127" spans="1:51" ht="15" customHeight="1" x14ac:dyDescent="0.2">
      <c r="A1127" s="16" t="str">
        <f t="shared" si="578"/>
        <v>ID-S01AP1020-10053</v>
      </c>
      <c r="B1127" s="17">
        <v>53</v>
      </c>
      <c r="C1127" s="17"/>
      <c r="D1127" s="18" t="s">
        <v>2431</v>
      </c>
      <c r="E1127" s="19" t="s">
        <v>2432</v>
      </c>
      <c r="F1127" s="20"/>
      <c r="G1127" s="21" t="str">
        <f t="shared" si="579"/>
        <v/>
      </c>
      <c r="H1127" s="22" t="s">
        <v>1843</v>
      </c>
      <c r="I1127" s="22" t="s">
        <v>2416</v>
      </c>
      <c r="J1127" s="22" t="s">
        <v>2417</v>
      </c>
      <c r="K1127" s="22"/>
      <c r="L1127" s="22" t="s">
        <v>1845</v>
      </c>
      <c r="M1127" s="23"/>
      <c r="N1127" s="24"/>
      <c r="O1127" s="63"/>
      <c r="P1127" s="63"/>
      <c r="Q1127" s="25" t="s">
        <v>54</v>
      </c>
      <c r="R1127" s="26" t="s">
        <v>55</v>
      </c>
      <c r="S1127" s="26" t="s">
        <v>44</v>
      </c>
      <c r="T1127" s="26" t="s">
        <v>56</v>
      </c>
      <c r="U1127" s="26" t="s">
        <v>57</v>
      </c>
      <c r="V1127" s="34">
        <v>0</v>
      </c>
      <c r="W1127" s="64"/>
      <c r="X1127" s="22">
        <v>11</v>
      </c>
      <c r="Y1127" s="152"/>
      <c r="Z1127" s="159" t="s">
        <v>2824</v>
      </c>
      <c r="AA1127" s="155">
        <f t="shared" si="600"/>
        <v>10</v>
      </c>
      <c r="AB1127" s="83">
        <f t="shared" si="595"/>
        <v>30</v>
      </c>
      <c r="AC1127" s="122" t="str">
        <f>VLOOKUP(Z1127,'module list'!A:B,2,0)</f>
        <v>DO</v>
      </c>
      <c r="AD1127" s="32"/>
      <c r="AF1127" s="33" t="s">
        <v>34</v>
      </c>
      <c r="AG1127" s="16" t="str">
        <f t="shared" si="585"/>
        <v>11.1.2</v>
      </c>
      <c r="AH1127" s="222" t="str">
        <f t="shared" si="584"/>
        <v>FN1311 cool. fly.ashes conveyor - start/stop</v>
      </c>
      <c r="AI1127" s="224"/>
      <c r="AJ1127" s="16" t="str">
        <f t="shared" si="580"/>
        <v>FN1311</v>
      </c>
      <c r="AK1127" s="16" t="str">
        <f t="shared" si="586"/>
        <v>P29</v>
      </c>
      <c r="AL1127" s="16" t="str">
        <f t="shared" si="603"/>
        <v>FN</v>
      </c>
      <c r="AM1127" s="16" t="str">
        <f t="shared" si="588"/>
        <v>1311</v>
      </c>
      <c r="AO1127" s="16" t="str">
        <f t="shared" si="589"/>
        <v>_</v>
      </c>
      <c r="AP1127" s="16">
        <f t="shared" si="590"/>
        <v>10</v>
      </c>
      <c r="AQ1127" s="16" t="str">
        <f t="shared" si="601"/>
        <v>HSH</v>
      </c>
      <c r="AR1127" s="16" t="str">
        <f t="shared" si="592"/>
        <v>P29FN1311_HSH</v>
      </c>
      <c r="AS1127" s="16" t="str">
        <f t="shared" si="593"/>
        <v>ok</v>
      </c>
      <c r="AW1127" s="16" t="str">
        <f t="shared" si="598"/>
        <v/>
      </c>
      <c r="AX1127" s="16" t="str">
        <f t="shared" si="599"/>
        <v/>
      </c>
      <c r="AY1127" s="16">
        <f t="shared" si="594"/>
        <v>0</v>
      </c>
    </row>
    <row r="1128" spans="1:51" ht="15" customHeight="1" x14ac:dyDescent="0.2">
      <c r="A1128" s="16" t="str">
        <f t="shared" si="578"/>
        <v>ID-S01AP1020-10054</v>
      </c>
      <c r="B1128" s="17">
        <v>54</v>
      </c>
      <c r="C1128" s="17"/>
      <c r="D1128" s="18" t="s">
        <v>2433</v>
      </c>
      <c r="E1128" s="19" t="s">
        <v>2434</v>
      </c>
      <c r="F1128" s="20"/>
      <c r="G1128" s="21" t="str">
        <f t="shared" si="579"/>
        <v/>
      </c>
      <c r="H1128" s="22" t="s">
        <v>1843</v>
      </c>
      <c r="I1128" s="22" t="s">
        <v>2416</v>
      </c>
      <c r="J1128" s="22" t="s">
        <v>2417</v>
      </c>
      <c r="K1128" s="22"/>
      <c r="L1128" s="22" t="s">
        <v>1845</v>
      </c>
      <c r="M1128" s="23"/>
      <c r="N1128" s="24"/>
      <c r="O1128" s="63"/>
      <c r="P1128" s="63"/>
      <c r="Q1128" s="25" t="s">
        <v>42</v>
      </c>
      <c r="R1128" s="26" t="s">
        <v>43</v>
      </c>
      <c r="S1128" s="26" t="s">
        <v>44</v>
      </c>
      <c r="T1128" s="26" t="s">
        <v>45</v>
      </c>
      <c r="U1128" s="26" t="s">
        <v>46</v>
      </c>
      <c r="V1128" s="34">
        <v>0</v>
      </c>
      <c r="W1128" s="64"/>
      <c r="X1128" s="22">
        <v>11</v>
      </c>
      <c r="Y1128" s="152"/>
      <c r="Z1128" s="159" t="s">
        <v>2823</v>
      </c>
      <c r="AA1128" s="155">
        <f t="shared" si="600"/>
        <v>15</v>
      </c>
      <c r="AB1128" s="83">
        <f t="shared" si="595"/>
        <v>23</v>
      </c>
      <c r="AC1128" s="122" t="str">
        <f>VLOOKUP(Z1128,'module list'!A:B,2,0)</f>
        <v>DI</v>
      </c>
      <c r="AD1128" s="32"/>
      <c r="AF1128" s="33" t="s">
        <v>34</v>
      </c>
      <c r="AG1128" s="16" t="str">
        <f t="shared" si="585"/>
        <v>11.1.2</v>
      </c>
      <c r="AH1128" s="222" t="str">
        <f t="shared" si="584"/>
        <v>CY1312 extract. fly.ashes radiant - in remote</v>
      </c>
      <c r="AI1128" s="224"/>
      <c r="AJ1128" s="16" t="str">
        <f t="shared" si="580"/>
        <v>CY1312</v>
      </c>
      <c r="AK1128" s="16" t="str">
        <f t="shared" si="586"/>
        <v>P29</v>
      </c>
      <c r="AL1128" s="16" t="str">
        <f t="shared" si="603"/>
        <v>CY</v>
      </c>
      <c r="AM1128" s="16" t="str">
        <f t="shared" si="588"/>
        <v>1312</v>
      </c>
      <c r="AO1128" s="16" t="str">
        <f t="shared" si="589"/>
        <v>_</v>
      </c>
      <c r="AP1128" s="16">
        <f t="shared" si="590"/>
        <v>10</v>
      </c>
      <c r="AQ1128" s="16" t="str">
        <f t="shared" si="601"/>
        <v>YLRE</v>
      </c>
      <c r="AR1128" s="16" t="str">
        <f t="shared" si="592"/>
        <v>P29CY1312_YLRE</v>
      </c>
      <c r="AS1128" s="16" t="str">
        <f t="shared" si="593"/>
        <v>ok</v>
      </c>
      <c r="AW1128" s="16" t="str">
        <f t="shared" si="598"/>
        <v/>
      </c>
      <c r="AX1128" s="16" t="str">
        <f t="shared" si="599"/>
        <v/>
      </c>
      <c r="AY1128" s="16">
        <f t="shared" si="594"/>
        <v>0</v>
      </c>
    </row>
    <row r="1129" spans="1:51" ht="15" customHeight="1" x14ac:dyDescent="0.2">
      <c r="A1129" s="16" t="str">
        <f t="shared" si="578"/>
        <v>ID-S01AP1020-10055</v>
      </c>
      <c r="B1129" s="17">
        <v>55</v>
      </c>
      <c r="C1129" s="17"/>
      <c r="D1129" s="18" t="s">
        <v>2435</v>
      </c>
      <c r="E1129" s="19" t="s">
        <v>2436</v>
      </c>
      <c r="F1129" s="20"/>
      <c r="G1129" s="21" t="str">
        <f t="shared" si="579"/>
        <v/>
      </c>
      <c r="H1129" s="22" t="s">
        <v>1843</v>
      </c>
      <c r="I1129" s="22" t="s">
        <v>2416</v>
      </c>
      <c r="J1129" s="22" t="s">
        <v>2417</v>
      </c>
      <c r="K1129" s="22"/>
      <c r="L1129" s="22" t="s">
        <v>1845</v>
      </c>
      <c r="M1129" s="23"/>
      <c r="N1129" s="24"/>
      <c r="O1129" s="63"/>
      <c r="P1129" s="63"/>
      <c r="Q1129" s="25" t="s">
        <v>42</v>
      </c>
      <c r="R1129" s="26" t="s">
        <v>43</v>
      </c>
      <c r="S1129" s="26" t="s">
        <v>44</v>
      </c>
      <c r="T1129" s="26" t="s">
        <v>45</v>
      </c>
      <c r="U1129" s="26" t="s">
        <v>46</v>
      </c>
      <c r="V1129" s="34">
        <v>0</v>
      </c>
      <c r="W1129" s="64"/>
      <c r="X1129" s="22">
        <v>11</v>
      </c>
      <c r="Y1129" s="152"/>
      <c r="Z1129" s="159" t="s">
        <v>2823</v>
      </c>
      <c r="AA1129" s="155">
        <f t="shared" si="600"/>
        <v>16</v>
      </c>
      <c r="AB1129" s="83">
        <f t="shared" si="595"/>
        <v>23</v>
      </c>
      <c r="AC1129" s="122" t="str">
        <f>VLOOKUP(Z1129,'module list'!A:B,2,0)</f>
        <v>DI</v>
      </c>
      <c r="AD1129" s="32"/>
      <c r="AF1129" s="33" t="s">
        <v>34</v>
      </c>
      <c r="AG1129" s="16" t="str">
        <f t="shared" si="585"/>
        <v>11.1.2</v>
      </c>
      <c r="AH1129" s="222" t="str">
        <f t="shared" si="584"/>
        <v>CY1312 extract. fly.ashes radiant - in running</v>
      </c>
      <c r="AI1129" s="224"/>
      <c r="AJ1129" s="16" t="str">
        <f t="shared" si="580"/>
        <v>CY1312</v>
      </c>
      <c r="AK1129" s="16" t="str">
        <f t="shared" si="586"/>
        <v>P29</v>
      </c>
      <c r="AL1129" s="16" t="str">
        <f t="shared" si="603"/>
        <v>CY</v>
      </c>
      <c r="AM1129" s="16" t="str">
        <f t="shared" si="588"/>
        <v>1312</v>
      </c>
      <c r="AO1129" s="16" t="str">
        <f t="shared" si="589"/>
        <v>_</v>
      </c>
      <c r="AP1129" s="16">
        <f t="shared" si="590"/>
        <v>10</v>
      </c>
      <c r="AQ1129" s="16" t="str">
        <f t="shared" si="601"/>
        <v>YLH</v>
      </c>
      <c r="AR1129" s="16" t="str">
        <f t="shared" si="592"/>
        <v>P29CY1312_YLH</v>
      </c>
      <c r="AS1129" s="16" t="str">
        <f t="shared" si="593"/>
        <v>ok</v>
      </c>
      <c r="AW1129" s="16" t="str">
        <f t="shared" si="598"/>
        <v/>
      </c>
      <c r="AX1129" s="16" t="str">
        <f t="shared" si="599"/>
        <v/>
      </c>
      <c r="AY1129" s="16">
        <f t="shared" si="594"/>
        <v>0</v>
      </c>
    </row>
    <row r="1130" spans="1:51" ht="15" customHeight="1" x14ac:dyDescent="0.2">
      <c r="A1130" s="16" t="str">
        <f t="shared" si="578"/>
        <v>ID-S01AP1020-10056</v>
      </c>
      <c r="B1130" s="17">
        <v>56</v>
      </c>
      <c r="C1130" s="17"/>
      <c r="D1130" s="18" t="s">
        <v>2437</v>
      </c>
      <c r="E1130" s="19" t="s">
        <v>2438</v>
      </c>
      <c r="F1130" s="20"/>
      <c r="G1130" s="21" t="str">
        <f t="shared" si="579"/>
        <v/>
      </c>
      <c r="H1130" s="22" t="s">
        <v>1843</v>
      </c>
      <c r="I1130" s="22" t="s">
        <v>2416</v>
      </c>
      <c r="J1130" s="22" t="s">
        <v>2417</v>
      </c>
      <c r="K1130" s="22"/>
      <c r="L1130" s="22" t="s">
        <v>1845</v>
      </c>
      <c r="M1130" s="23"/>
      <c r="N1130" s="24"/>
      <c r="O1130" s="63"/>
      <c r="P1130" s="63"/>
      <c r="Q1130" s="25" t="s">
        <v>42</v>
      </c>
      <c r="R1130" s="26" t="s">
        <v>43</v>
      </c>
      <c r="S1130" s="26" t="s">
        <v>51</v>
      </c>
      <c r="T1130" s="26" t="s">
        <v>45</v>
      </c>
      <c r="U1130" s="26" t="s">
        <v>46</v>
      </c>
      <c r="V1130" s="34">
        <v>0</v>
      </c>
      <c r="W1130" s="64" t="s">
        <v>2439</v>
      </c>
      <c r="X1130" s="22">
        <v>11</v>
      </c>
      <c r="Y1130" s="152"/>
      <c r="Z1130" s="159" t="s">
        <v>2823</v>
      </c>
      <c r="AA1130" s="155">
        <f t="shared" si="600"/>
        <v>17</v>
      </c>
      <c r="AB1130" s="83">
        <f t="shared" si="595"/>
        <v>23</v>
      </c>
      <c r="AC1130" s="122" t="str">
        <f>VLOOKUP(Z1130,'module list'!A:B,2,0)</f>
        <v>DI</v>
      </c>
      <c r="AD1130" s="32"/>
      <c r="AF1130" s="33" t="s">
        <v>34</v>
      </c>
      <c r="AG1130" s="16" t="str">
        <f t="shared" si="585"/>
        <v>11.1.2</v>
      </c>
      <c r="AH1130" s="222" t="str">
        <f t="shared" si="584"/>
        <v>CY1312 extract. fly.ashes radiant - supply fault</v>
      </c>
      <c r="AI1130" s="224"/>
      <c r="AJ1130" s="16" t="str">
        <f t="shared" si="580"/>
        <v>CY1312</v>
      </c>
      <c r="AK1130" s="16" t="str">
        <f t="shared" si="586"/>
        <v>P29</v>
      </c>
      <c r="AL1130" s="16" t="str">
        <f t="shared" si="603"/>
        <v>CY</v>
      </c>
      <c r="AM1130" s="16" t="str">
        <f t="shared" si="588"/>
        <v>1312</v>
      </c>
      <c r="AO1130" s="16" t="str">
        <f t="shared" si="589"/>
        <v>_</v>
      </c>
      <c r="AP1130" s="16">
        <f t="shared" si="590"/>
        <v>10</v>
      </c>
      <c r="AQ1130" s="16" t="str">
        <f t="shared" si="601"/>
        <v>YSG</v>
      </c>
      <c r="AR1130" s="16" t="str">
        <f t="shared" si="592"/>
        <v>P29CY1312_YSG</v>
      </c>
      <c r="AS1130" s="16" t="str">
        <f t="shared" si="593"/>
        <v>ok</v>
      </c>
      <c r="AW1130" s="16" t="str">
        <f t="shared" si="598"/>
        <v/>
      </c>
      <c r="AX1130" s="16" t="str">
        <f t="shared" si="599"/>
        <v/>
      </c>
      <c r="AY1130" s="16">
        <f t="shared" si="594"/>
        <v>0</v>
      </c>
    </row>
    <row r="1131" spans="1:51" ht="15" customHeight="1" x14ac:dyDescent="0.2">
      <c r="A1131" s="16" t="str">
        <f t="shared" si="578"/>
        <v>ID-S01AP1020-10057</v>
      </c>
      <c r="B1131" s="17">
        <v>57</v>
      </c>
      <c r="C1131" s="17"/>
      <c r="D1131" s="18" t="s">
        <v>2440</v>
      </c>
      <c r="E1131" s="19" t="s">
        <v>2441</v>
      </c>
      <c r="F1131" s="20"/>
      <c r="G1131" s="21" t="str">
        <f t="shared" si="579"/>
        <v/>
      </c>
      <c r="H1131" s="22" t="s">
        <v>1843</v>
      </c>
      <c r="I1131" s="22" t="s">
        <v>2416</v>
      </c>
      <c r="J1131" s="22" t="s">
        <v>2417</v>
      </c>
      <c r="K1131" s="22"/>
      <c r="L1131" s="22" t="s">
        <v>1845</v>
      </c>
      <c r="M1131" s="23"/>
      <c r="N1131" s="24"/>
      <c r="O1131" s="63"/>
      <c r="P1131" s="63"/>
      <c r="Q1131" s="25" t="s">
        <v>54</v>
      </c>
      <c r="R1131" s="26" t="s">
        <v>55</v>
      </c>
      <c r="S1131" s="26" t="s">
        <v>44</v>
      </c>
      <c r="T1131" s="26" t="s">
        <v>56</v>
      </c>
      <c r="U1131" s="26" t="s">
        <v>57</v>
      </c>
      <c r="V1131" s="34">
        <v>0</v>
      </c>
      <c r="W1131" s="64"/>
      <c r="X1131" s="22">
        <v>11</v>
      </c>
      <c r="Y1131" s="152"/>
      <c r="Z1131" s="159" t="s">
        <v>2824</v>
      </c>
      <c r="AA1131" s="155">
        <f t="shared" si="600"/>
        <v>11</v>
      </c>
      <c r="AB1131" s="83">
        <f t="shared" si="595"/>
        <v>30</v>
      </c>
      <c r="AC1131" s="122" t="str">
        <f>VLOOKUP(Z1131,'module list'!A:B,2,0)</f>
        <v>DO</v>
      </c>
      <c r="AD1131" s="32"/>
      <c r="AF1131" s="33" t="s">
        <v>34</v>
      </c>
      <c r="AG1131" s="16" t="str">
        <f t="shared" si="585"/>
        <v>11.1.2</v>
      </c>
      <c r="AH1131" s="222" t="str">
        <f t="shared" si="584"/>
        <v>CY1312 extract. fly.ashes radiant - start/stop</v>
      </c>
      <c r="AI1131" s="224"/>
      <c r="AJ1131" s="16" t="str">
        <f t="shared" si="580"/>
        <v>CY1312</v>
      </c>
      <c r="AK1131" s="16" t="str">
        <f t="shared" si="586"/>
        <v>P29</v>
      </c>
      <c r="AL1131" s="16" t="str">
        <f t="shared" si="603"/>
        <v>CY</v>
      </c>
      <c r="AM1131" s="16" t="str">
        <f t="shared" si="588"/>
        <v>1312</v>
      </c>
      <c r="AO1131" s="16" t="str">
        <f t="shared" si="589"/>
        <v>_</v>
      </c>
      <c r="AP1131" s="16">
        <f t="shared" si="590"/>
        <v>10</v>
      </c>
      <c r="AQ1131" s="16" t="str">
        <f t="shared" si="601"/>
        <v>HSH</v>
      </c>
      <c r="AR1131" s="16" t="str">
        <f t="shared" si="592"/>
        <v>P29CY1312_HSH</v>
      </c>
      <c r="AS1131" s="16" t="str">
        <f t="shared" si="593"/>
        <v>ok</v>
      </c>
      <c r="AW1131" s="16" t="str">
        <f t="shared" si="598"/>
        <v/>
      </c>
      <c r="AX1131" s="16" t="str">
        <f t="shared" si="599"/>
        <v/>
      </c>
      <c r="AY1131" s="16">
        <f t="shared" si="594"/>
        <v>0</v>
      </c>
    </row>
    <row r="1132" spans="1:51" ht="15" customHeight="1" x14ac:dyDescent="0.2">
      <c r="A1132" s="16" t="str">
        <f t="shared" si="578"/>
        <v>ID-S01AP1020-10058</v>
      </c>
      <c r="B1132" s="17">
        <v>58</v>
      </c>
      <c r="C1132" s="17"/>
      <c r="D1132" s="18" t="s">
        <v>2442</v>
      </c>
      <c r="E1132" s="19" t="s">
        <v>2443</v>
      </c>
      <c r="F1132" s="20"/>
      <c r="G1132" s="21" t="str">
        <f t="shared" si="579"/>
        <v/>
      </c>
      <c r="H1132" s="22" t="s">
        <v>1843</v>
      </c>
      <c r="I1132" s="22" t="s">
        <v>2416</v>
      </c>
      <c r="J1132" s="22" t="s">
        <v>2417</v>
      </c>
      <c r="K1132" s="22"/>
      <c r="L1132" s="22" t="s">
        <v>1845</v>
      </c>
      <c r="M1132" s="23"/>
      <c r="N1132" s="24"/>
      <c r="O1132" s="63"/>
      <c r="P1132" s="63"/>
      <c r="Q1132" s="25" t="s">
        <v>42</v>
      </c>
      <c r="R1132" s="26" t="s">
        <v>43</v>
      </c>
      <c r="S1132" s="26" t="s">
        <v>44</v>
      </c>
      <c r="T1132" s="26" t="s">
        <v>45</v>
      </c>
      <c r="U1132" s="26" t="s">
        <v>46</v>
      </c>
      <c r="V1132" s="34">
        <v>0</v>
      </c>
      <c r="W1132" s="64"/>
      <c r="X1132" s="22">
        <v>11</v>
      </c>
      <c r="Y1132" s="152"/>
      <c r="Z1132" s="159" t="s">
        <v>2823</v>
      </c>
      <c r="AA1132" s="155">
        <f t="shared" si="600"/>
        <v>18</v>
      </c>
      <c r="AB1132" s="83">
        <f t="shared" si="595"/>
        <v>23</v>
      </c>
      <c r="AC1132" s="122" t="str">
        <f>VLOOKUP(Z1132,'module list'!A:B,2,0)</f>
        <v>DI</v>
      </c>
      <c r="AD1132" s="32"/>
      <c r="AF1132" s="33" t="s">
        <v>34</v>
      </c>
      <c r="AG1132" s="16" t="str">
        <f t="shared" si="585"/>
        <v>11.1.2</v>
      </c>
      <c r="AH1132" s="222" t="str">
        <f t="shared" si="584"/>
        <v>CY1313 extract. fly.ashes bypass - in remote</v>
      </c>
      <c r="AI1132" s="224"/>
      <c r="AJ1132" s="16" t="str">
        <f t="shared" si="580"/>
        <v>CY1313</v>
      </c>
      <c r="AK1132" s="16" t="str">
        <f t="shared" si="586"/>
        <v>P29</v>
      </c>
      <c r="AL1132" s="16" t="str">
        <f t="shared" si="603"/>
        <v>CY</v>
      </c>
      <c r="AM1132" s="16" t="str">
        <f t="shared" si="588"/>
        <v>1313</v>
      </c>
      <c r="AO1132" s="16" t="str">
        <f t="shared" si="589"/>
        <v>_</v>
      </c>
      <c r="AP1132" s="16">
        <f t="shared" si="590"/>
        <v>10</v>
      </c>
      <c r="AQ1132" s="16" t="str">
        <f t="shared" si="601"/>
        <v>YLRE</v>
      </c>
      <c r="AR1132" s="16" t="str">
        <f t="shared" si="592"/>
        <v>P29CY1313_YLRE</v>
      </c>
      <c r="AS1132" s="16" t="str">
        <f t="shared" si="593"/>
        <v>ok</v>
      </c>
      <c r="AW1132" s="16" t="str">
        <f t="shared" si="598"/>
        <v/>
      </c>
      <c r="AX1132" s="16" t="str">
        <f t="shared" si="599"/>
        <v/>
      </c>
      <c r="AY1132" s="16">
        <f t="shared" si="594"/>
        <v>0</v>
      </c>
    </row>
    <row r="1133" spans="1:51" ht="15" customHeight="1" x14ac:dyDescent="0.2">
      <c r="A1133" s="16" t="str">
        <f t="shared" si="578"/>
        <v>ID-S01AP1020-10059</v>
      </c>
      <c r="B1133" s="17">
        <v>59</v>
      </c>
      <c r="C1133" s="17"/>
      <c r="D1133" s="18" t="s">
        <v>2444</v>
      </c>
      <c r="E1133" s="19" t="s">
        <v>2445</v>
      </c>
      <c r="F1133" s="20"/>
      <c r="G1133" s="21" t="str">
        <f t="shared" si="579"/>
        <v/>
      </c>
      <c r="H1133" s="22" t="s">
        <v>1843</v>
      </c>
      <c r="I1133" s="22" t="s">
        <v>2416</v>
      </c>
      <c r="J1133" s="22" t="s">
        <v>2417</v>
      </c>
      <c r="K1133" s="22"/>
      <c r="L1133" s="22" t="s">
        <v>1845</v>
      </c>
      <c r="M1133" s="23"/>
      <c r="N1133" s="24"/>
      <c r="O1133" s="63"/>
      <c r="P1133" s="63"/>
      <c r="Q1133" s="25" t="s">
        <v>42</v>
      </c>
      <c r="R1133" s="26" t="s">
        <v>43</v>
      </c>
      <c r="S1133" s="26" t="s">
        <v>44</v>
      </c>
      <c r="T1133" s="26" t="s">
        <v>45</v>
      </c>
      <c r="U1133" s="26" t="s">
        <v>46</v>
      </c>
      <c r="V1133" s="34">
        <v>0</v>
      </c>
      <c r="W1133" s="64"/>
      <c r="X1133" s="22">
        <v>11</v>
      </c>
      <c r="Y1133" s="152"/>
      <c r="Z1133" s="159" t="s">
        <v>2823</v>
      </c>
      <c r="AA1133" s="155">
        <f t="shared" si="600"/>
        <v>19</v>
      </c>
      <c r="AB1133" s="83">
        <f t="shared" si="595"/>
        <v>23</v>
      </c>
      <c r="AC1133" s="122" t="str">
        <f>VLOOKUP(Z1133,'module list'!A:B,2,0)</f>
        <v>DI</v>
      </c>
      <c r="AD1133" s="32"/>
      <c r="AF1133" s="33" t="s">
        <v>34</v>
      </c>
      <c r="AG1133" s="16" t="str">
        <f t="shared" si="585"/>
        <v>11.1.2</v>
      </c>
      <c r="AH1133" s="222" t="str">
        <f t="shared" si="584"/>
        <v>CY1313 extract. fly.ashes bypass - in running</v>
      </c>
      <c r="AI1133" s="224"/>
      <c r="AJ1133" s="16" t="str">
        <f t="shared" si="580"/>
        <v>CY1313</v>
      </c>
      <c r="AK1133" s="16" t="str">
        <f t="shared" si="586"/>
        <v>P29</v>
      </c>
      <c r="AL1133" s="16" t="str">
        <f t="shared" si="603"/>
        <v>CY</v>
      </c>
      <c r="AM1133" s="16" t="str">
        <f t="shared" si="588"/>
        <v>1313</v>
      </c>
      <c r="AO1133" s="16" t="str">
        <f t="shared" si="589"/>
        <v>_</v>
      </c>
      <c r="AP1133" s="16">
        <f t="shared" si="590"/>
        <v>10</v>
      </c>
      <c r="AQ1133" s="16" t="str">
        <f t="shared" si="601"/>
        <v>YLH</v>
      </c>
      <c r="AR1133" s="16" t="str">
        <f t="shared" si="592"/>
        <v>P29CY1313_YLH</v>
      </c>
      <c r="AS1133" s="16" t="str">
        <f t="shared" si="593"/>
        <v>ok</v>
      </c>
      <c r="AW1133" s="16" t="str">
        <f t="shared" si="598"/>
        <v/>
      </c>
      <c r="AX1133" s="16" t="str">
        <f t="shared" si="599"/>
        <v/>
      </c>
      <c r="AY1133" s="16">
        <f t="shared" si="594"/>
        <v>0</v>
      </c>
    </row>
    <row r="1134" spans="1:51" ht="15" customHeight="1" x14ac:dyDescent="0.2">
      <c r="A1134" s="16" t="str">
        <f t="shared" si="578"/>
        <v>ID-S01AP1020-10060</v>
      </c>
      <c r="B1134" s="17">
        <v>60</v>
      </c>
      <c r="C1134" s="17"/>
      <c r="D1134" s="18" t="s">
        <v>2446</v>
      </c>
      <c r="E1134" s="19" t="s">
        <v>2447</v>
      </c>
      <c r="F1134" s="20"/>
      <c r="G1134" s="21" t="str">
        <f t="shared" si="579"/>
        <v/>
      </c>
      <c r="H1134" s="22" t="s">
        <v>1843</v>
      </c>
      <c r="I1134" s="22" t="s">
        <v>2416</v>
      </c>
      <c r="J1134" s="22" t="s">
        <v>2417</v>
      </c>
      <c r="K1134" s="22"/>
      <c r="L1134" s="22" t="s">
        <v>1845</v>
      </c>
      <c r="M1134" s="23"/>
      <c r="N1134" s="24"/>
      <c r="O1134" s="63"/>
      <c r="P1134" s="63"/>
      <c r="Q1134" s="25" t="s">
        <v>42</v>
      </c>
      <c r="R1134" s="26" t="s">
        <v>43</v>
      </c>
      <c r="S1134" s="26" t="s">
        <v>51</v>
      </c>
      <c r="T1134" s="26" t="s">
        <v>45</v>
      </c>
      <c r="U1134" s="26" t="s">
        <v>46</v>
      </c>
      <c r="V1134" s="34">
        <v>0</v>
      </c>
      <c r="W1134" s="64"/>
      <c r="X1134" s="22">
        <v>11</v>
      </c>
      <c r="Y1134" s="152"/>
      <c r="Z1134" s="159" t="s">
        <v>2823</v>
      </c>
      <c r="AA1134" s="155">
        <f t="shared" si="600"/>
        <v>20</v>
      </c>
      <c r="AB1134" s="83">
        <f t="shared" si="595"/>
        <v>23</v>
      </c>
      <c r="AC1134" s="122" t="str">
        <f>VLOOKUP(Z1134,'module list'!A:B,2,0)</f>
        <v>DI</v>
      </c>
      <c r="AD1134" s="32"/>
      <c r="AF1134" s="33" t="s">
        <v>34</v>
      </c>
      <c r="AG1134" s="16" t="str">
        <f t="shared" si="585"/>
        <v>11.1.2</v>
      </c>
      <c r="AH1134" s="222" t="str">
        <f t="shared" si="584"/>
        <v>CY1313 extract. fly.ashes bypass - supply fault</v>
      </c>
      <c r="AI1134" s="224"/>
      <c r="AJ1134" s="16" t="str">
        <f t="shared" si="580"/>
        <v>CY1313</v>
      </c>
      <c r="AK1134" s="16" t="str">
        <f t="shared" si="586"/>
        <v>P29</v>
      </c>
      <c r="AL1134" s="16" t="str">
        <f t="shared" si="603"/>
        <v>CY</v>
      </c>
      <c r="AM1134" s="16" t="str">
        <f t="shared" si="588"/>
        <v>1313</v>
      </c>
      <c r="AO1134" s="16" t="str">
        <f t="shared" si="589"/>
        <v>_</v>
      </c>
      <c r="AP1134" s="16">
        <f t="shared" si="590"/>
        <v>10</v>
      </c>
      <c r="AQ1134" s="16" t="str">
        <f t="shared" si="601"/>
        <v>YSG</v>
      </c>
      <c r="AR1134" s="16" t="str">
        <f t="shared" si="592"/>
        <v>P29CY1313_YSG</v>
      </c>
      <c r="AS1134" s="16" t="str">
        <f t="shared" si="593"/>
        <v>ok</v>
      </c>
      <c r="AW1134" s="16" t="str">
        <f t="shared" si="598"/>
        <v/>
      </c>
      <c r="AX1134" s="16" t="str">
        <f t="shared" si="599"/>
        <v/>
      </c>
      <c r="AY1134" s="16">
        <f t="shared" si="594"/>
        <v>0</v>
      </c>
    </row>
    <row r="1135" spans="1:51" ht="15" customHeight="1" x14ac:dyDescent="0.2">
      <c r="A1135" s="16" t="str">
        <f t="shared" si="578"/>
        <v>ID-S01AP1020-10061</v>
      </c>
      <c r="B1135" s="17">
        <v>61</v>
      </c>
      <c r="C1135" s="17"/>
      <c r="D1135" s="18" t="s">
        <v>2448</v>
      </c>
      <c r="E1135" s="19" t="s">
        <v>2449</v>
      </c>
      <c r="F1135" s="20"/>
      <c r="G1135" s="21" t="str">
        <f t="shared" si="579"/>
        <v/>
      </c>
      <c r="H1135" s="22" t="s">
        <v>1843</v>
      </c>
      <c r="I1135" s="22" t="s">
        <v>2416</v>
      </c>
      <c r="J1135" s="22" t="s">
        <v>2417</v>
      </c>
      <c r="K1135" s="22"/>
      <c r="L1135" s="22" t="s">
        <v>1845</v>
      </c>
      <c r="M1135" s="23"/>
      <c r="N1135" s="24"/>
      <c r="O1135" s="63"/>
      <c r="P1135" s="63"/>
      <c r="Q1135" s="25" t="s">
        <v>54</v>
      </c>
      <c r="R1135" s="26" t="s">
        <v>55</v>
      </c>
      <c r="S1135" s="26" t="s">
        <v>44</v>
      </c>
      <c r="T1135" s="26" t="s">
        <v>56</v>
      </c>
      <c r="U1135" s="26" t="s">
        <v>57</v>
      </c>
      <c r="V1135" s="34">
        <v>0</v>
      </c>
      <c r="W1135" s="64"/>
      <c r="X1135" s="22">
        <v>11</v>
      </c>
      <c r="Y1135" s="152"/>
      <c r="Z1135" s="159" t="s">
        <v>2824</v>
      </c>
      <c r="AA1135" s="155">
        <f t="shared" si="600"/>
        <v>12</v>
      </c>
      <c r="AB1135" s="83">
        <f t="shared" si="595"/>
        <v>30</v>
      </c>
      <c r="AC1135" s="122" t="str">
        <f>VLOOKUP(Z1135,'module list'!A:B,2,0)</f>
        <v>DO</v>
      </c>
      <c r="AD1135" s="32"/>
      <c r="AF1135" s="33" t="s">
        <v>34</v>
      </c>
      <c r="AG1135" s="16" t="str">
        <f t="shared" si="585"/>
        <v>11.1.2</v>
      </c>
      <c r="AH1135" s="222" t="str">
        <f t="shared" si="584"/>
        <v>CY1313 extract. fly.ashes bypass - start/stop</v>
      </c>
      <c r="AI1135" s="224"/>
      <c r="AJ1135" s="16" t="str">
        <f t="shared" si="580"/>
        <v>CY1313</v>
      </c>
      <c r="AK1135" s="16" t="str">
        <f t="shared" si="586"/>
        <v>P29</v>
      </c>
      <c r="AL1135" s="16" t="str">
        <f t="shared" si="603"/>
        <v>CY</v>
      </c>
      <c r="AM1135" s="16" t="str">
        <f t="shared" si="588"/>
        <v>1313</v>
      </c>
      <c r="AO1135" s="16" t="str">
        <f t="shared" si="589"/>
        <v>_</v>
      </c>
      <c r="AP1135" s="16">
        <f t="shared" si="590"/>
        <v>10</v>
      </c>
      <c r="AQ1135" s="16" t="str">
        <f t="shared" si="601"/>
        <v>HSH</v>
      </c>
      <c r="AR1135" s="16" t="str">
        <f t="shared" si="592"/>
        <v>P29CY1313_HSH</v>
      </c>
      <c r="AS1135" s="16" t="str">
        <f t="shared" si="593"/>
        <v>ok</v>
      </c>
      <c r="AW1135" s="16" t="str">
        <f t="shared" si="598"/>
        <v/>
      </c>
      <c r="AX1135" s="16" t="str">
        <f t="shared" si="599"/>
        <v/>
      </c>
      <c r="AY1135" s="16">
        <f t="shared" si="594"/>
        <v>0</v>
      </c>
    </row>
    <row r="1136" spans="1:51" ht="15" customHeight="1" x14ac:dyDescent="0.2">
      <c r="A1136" s="16" t="str">
        <f t="shared" si="578"/>
        <v>ID-S01AP1020-10062</v>
      </c>
      <c r="B1136" s="17">
        <v>62</v>
      </c>
      <c r="C1136" s="17"/>
      <c r="D1136" s="18" t="s">
        <v>2450</v>
      </c>
      <c r="E1136" s="19" t="s">
        <v>2451</v>
      </c>
      <c r="F1136" s="20"/>
      <c r="G1136" s="21" t="str">
        <f t="shared" si="579"/>
        <v/>
      </c>
      <c r="H1136" s="22" t="s">
        <v>1843</v>
      </c>
      <c r="I1136" s="22" t="s">
        <v>2416</v>
      </c>
      <c r="J1136" s="22" t="s">
        <v>2417</v>
      </c>
      <c r="K1136" s="22"/>
      <c r="L1136" s="22" t="s">
        <v>1845</v>
      </c>
      <c r="M1136" s="23"/>
      <c r="N1136" s="24"/>
      <c r="O1136" s="63"/>
      <c r="P1136" s="63"/>
      <c r="Q1136" s="25" t="s">
        <v>42</v>
      </c>
      <c r="R1136" s="26" t="s">
        <v>43</v>
      </c>
      <c r="S1136" s="26" t="s">
        <v>44</v>
      </c>
      <c r="T1136" s="26" t="s">
        <v>45</v>
      </c>
      <c r="U1136" s="26" t="s">
        <v>46</v>
      </c>
      <c r="V1136" s="34">
        <v>0</v>
      </c>
      <c r="W1136" s="64"/>
      <c r="X1136" s="22">
        <v>11</v>
      </c>
      <c r="Y1136" s="152"/>
      <c r="Z1136" s="159" t="s">
        <v>2823</v>
      </c>
      <c r="AA1136" s="155">
        <f t="shared" si="600"/>
        <v>21</v>
      </c>
      <c r="AB1136" s="83">
        <f t="shared" si="595"/>
        <v>23</v>
      </c>
      <c r="AC1136" s="122" t="str">
        <f>VLOOKUP(Z1136,'module list'!A:B,2,0)</f>
        <v>DI</v>
      </c>
      <c r="AD1136" s="32"/>
      <c r="AF1136" s="33" t="s">
        <v>34</v>
      </c>
      <c r="AG1136" s="16" t="str">
        <f t="shared" si="585"/>
        <v>11.1.2</v>
      </c>
      <c r="AH1136" s="222" t="str">
        <f t="shared" si="584"/>
        <v>CY1340 extract. fly.ashes convective - in remote</v>
      </c>
      <c r="AI1136" s="224"/>
      <c r="AJ1136" s="16" t="str">
        <f t="shared" si="580"/>
        <v>CY1340</v>
      </c>
      <c r="AK1136" s="16" t="str">
        <f t="shared" si="586"/>
        <v>P29</v>
      </c>
      <c r="AL1136" s="16" t="str">
        <f t="shared" si="603"/>
        <v>CY</v>
      </c>
      <c r="AM1136" s="16" t="str">
        <f t="shared" si="588"/>
        <v>1340</v>
      </c>
      <c r="AO1136" s="16" t="str">
        <f t="shared" si="589"/>
        <v>_</v>
      </c>
      <c r="AP1136" s="16">
        <f t="shared" si="590"/>
        <v>10</v>
      </c>
      <c r="AQ1136" s="16" t="str">
        <f t="shared" si="601"/>
        <v>YLRE</v>
      </c>
      <c r="AR1136" s="16" t="str">
        <f t="shared" si="592"/>
        <v>P29CY1340_YLRE</v>
      </c>
      <c r="AS1136" s="16" t="str">
        <f t="shared" si="593"/>
        <v>ok</v>
      </c>
      <c r="AW1136" s="16" t="str">
        <f t="shared" si="598"/>
        <v/>
      </c>
      <c r="AX1136" s="16" t="str">
        <f t="shared" si="599"/>
        <v/>
      </c>
      <c r="AY1136" s="16">
        <f t="shared" si="594"/>
        <v>0</v>
      </c>
    </row>
    <row r="1137" spans="1:51" ht="15" customHeight="1" x14ac:dyDescent="0.2">
      <c r="A1137" s="16" t="str">
        <f t="shared" si="578"/>
        <v>ID-S01AP1020-10063</v>
      </c>
      <c r="B1137" s="17">
        <v>63</v>
      </c>
      <c r="C1137" s="17"/>
      <c r="D1137" s="18" t="s">
        <v>2452</v>
      </c>
      <c r="E1137" s="19" t="s">
        <v>2453</v>
      </c>
      <c r="F1137" s="20"/>
      <c r="G1137" s="21" t="str">
        <f t="shared" si="579"/>
        <v/>
      </c>
      <c r="H1137" s="22" t="s">
        <v>1843</v>
      </c>
      <c r="I1137" s="22" t="s">
        <v>2416</v>
      </c>
      <c r="J1137" s="22" t="s">
        <v>2417</v>
      </c>
      <c r="K1137" s="22"/>
      <c r="L1137" s="22" t="s">
        <v>1845</v>
      </c>
      <c r="M1137" s="23"/>
      <c r="N1137" s="24"/>
      <c r="O1137" s="63"/>
      <c r="P1137" s="63"/>
      <c r="Q1137" s="25" t="s">
        <v>42</v>
      </c>
      <c r="R1137" s="26" t="s">
        <v>43</v>
      </c>
      <c r="S1137" s="26" t="s">
        <v>44</v>
      </c>
      <c r="T1137" s="26" t="s">
        <v>45</v>
      </c>
      <c r="U1137" s="26" t="s">
        <v>46</v>
      </c>
      <c r="V1137" s="34">
        <v>0</v>
      </c>
      <c r="W1137" s="64"/>
      <c r="X1137" s="22">
        <v>11</v>
      </c>
      <c r="Y1137" s="152"/>
      <c r="Z1137" s="159" t="s">
        <v>2823</v>
      </c>
      <c r="AA1137" s="155">
        <f t="shared" si="600"/>
        <v>22</v>
      </c>
      <c r="AB1137" s="83">
        <f t="shared" si="595"/>
        <v>23</v>
      </c>
      <c r="AC1137" s="122" t="str">
        <f>VLOOKUP(Z1137,'module list'!A:B,2,0)</f>
        <v>DI</v>
      </c>
      <c r="AD1137" s="32"/>
      <c r="AF1137" s="33" t="s">
        <v>34</v>
      </c>
      <c r="AG1137" s="16" t="str">
        <f t="shared" si="585"/>
        <v>11.1.2</v>
      </c>
      <c r="AH1137" s="222" t="str">
        <f t="shared" si="584"/>
        <v>CY1340 extract. fly.ashes convective - in running</v>
      </c>
      <c r="AI1137" s="224"/>
      <c r="AJ1137" s="16" t="str">
        <f t="shared" si="580"/>
        <v>CY1340</v>
      </c>
      <c r="AK1137" s="16" t="str">
        <f t="shared" si="586"/>
        <v>P29</v>
      </c>
      <c r="AL1137" s="16" t="str">
        <f t="shared" si="603"/>
        <v>CY</v>
      </c>
      <c r="AM1137" s="16" t="str">
        <f t="shared" si="588"/>
        <v>1340</v>
      </c>
      <c r="AO1137" s="16" t="str">
        <f t="shared" si="589"/>
        <v>_</v>
      </c>
      <c r="AP1137" s="16">
        <f t="shared" si="590"/>
        <v>10</v>
      </c>
      <c r="AQ1137" s="16" t="str">
        <f t="shared" si="601"/>
        <v>YLH</v>
      </c>
      <c r="AR1137" s="16" t="str">
        <f t="shared" si="592"/>
        <v>P29CY1340_YLH</v>
      </c>
      <c r="AS1137" s="16" t="str">
        <f t="shared" si="593"/>
        <v>ok</v>
      </c>
      <c r="AW1137" s="16" t="str">
        <f t="shared" si="598"/>
        <v/>
      </c>
      <c r="AX1137" s="16" t="str">
        <f t="shared" si="599"/>
        <v/>
      </c>
      <c r="AY1137" s="16">
        <f t="shared" si="594"/>
        <v>0</v>
      </c>
    </row>
    <row r="1138" spans="1:51" ht="15" customHeight="1" x14ac:dyDescent="0.2">
      <c r="A1138" s="16" t="str">
        <f t="shared" si="578"/>
        <v>ID-S01AP1020-10064</v>
      </c>
      <c r="B1138" s="17">
        <v>64</v>
      </c>
      <c r="C1138" s="17"/>
      <c r="D1138" s="18" t="s">
        <v>2454</v>
      </c>
      <c r="E1138" s="19" t="s">
        <v>2455</v>
      </c>
      <c r="F1138" s="20"/>
      <c r="G1138" s="21" t="str">
        <f t="shared" si="579"/>
        <v/>
      </c>
      <c r="H1138" s="22" t="s">
        <v>1843</v>
      </c>
      <c r="I1138" s="22" t="s">
        <v>2416</v>
      </c>
      <c r="J1138" s="22" t="s">
        <v>2417</v>
      </c>
      <c r="K1138" s="22"/>
      <c r="L1138" s="22" t="s">
        <v>1845</v>
      </c>
      <c r="M1138" s="23"/>
      <c r="N1138" s="24"/>
      <c r="O1138" s="63"/>
      <c r="P1138" s="63"/>
      <c r="Q1138" s="25" t="s">
        <v>42</v>
      </c>
      <c r="R1138" s="26" t="s">
        <v>43</v>
      </c>
      <c r="S1138" s="26" t="s">
        <v>51</v>
      </c>
      <c r="T1138" s="26" t="s">
        <v>45</v>
      </c>
      <c r="U1138" s="26" t="s">
        <v>46</v>
      </c>
      <c r="V1138" s="34">
        <v>0</v>
      </c>
      <c r="W1138" s="64"/>
      <c r="X1138" s="22">
        <v>11</v>
      </c>
      <c r="Y1138" s="152"/>
      <c r="Z1138" s="159" t="s">
        <v>2823</v>
      </c>
      <c r="AA1138" s="155">
        <f t="shared" si="600"/>
        <v>23</v>
      </c>
      <c r="AB1138" s="83">
        <f t="shared" si="595"/>
        <v>23</v>
      </c>
      <c r="AC1138" s="122" t="str">
        <f>VLOOKUP(Z1138,'module list'!A:B,2,0)</f>
        <v>DI</v>
      </c>
      <c r="AD1138" s="32"/>
      <c r="AF1138" s="33" t="s">
        <v>34</v>
      </c>
      <c r="AG1138" s="16" t="str">
        <f t="shared" si="585"/>
        <v>11.1.2</v>
      </c>
      <c r="AH1138" s="222" t="str">
        <f t="shared" si="584"/>
        <v>CY1340 extract. fly.ashes convective - supply fault</v>
      </c>
      <c r="AI1138" s="224"/>
      <c r="AJ1138" s="16" t="str">
        <f t="shared" si="580"/>
        <v>CY1340</v>
      </c>
      <c r="AK1138" s="16" t="str">
        <f t="shared" si="586"/>
        <v>P29</v>
      </c>
      <c r="AL1138" s="16" t="str">
        <f t="shared" si="603"/>
        <v>CY</v>
      </c>
      <c r="AM1138" s="16" t="str">
        <f t="shared" si="588"/>
        <v>1340</v>
      </c>
      <c r="AO1138" s="16" t="str">
        <f t="shared" si="589"/>
        <v>_</v>
      </c>
      <c r="AP1138" s="16">
        <f t="shared" si="590"/>
        <v>10</v>
      </c>
      <c r="AQ1138" s="16" t="str">
        <f t="shared" si="601"/>
        <v>YSG</v>
      </c>
      <c r="AR1138" s="16" t="str">
        <f t="shared" si="592"/>
        <v>P29CY1340_YSG</v>
      </c>
      <c r="AS1138" s="16" t="str">
        <f t="shared" si="593"/>
        <v>ok</v>
      </c>
      <c r="AW1138" s="16" t="str">
        <f t="shared" si="598"/>
        <v/>
      </c>
      <c r="AX1138" s="16" t="str">
        <f t="shared" si="599"/>
        <v/>
      </c>
      <c r="AY1138" s="16">
        <f t="shared" si="594"/>
        <v>0</v>
      </c>
    </row>
    <row r="1139" spans="1:51" ht="15" customHeight="1" x14ac:dyDescent="0.2">
      <c r="A1139" s="16" t="str">
        <f t="shared" si="578"/>
        <v>ID-S01AP1020-10065</v>
      </c>
      <c r="B1139" s="17">
        <v>65</v>
      </c>
      <c r="C1139" s="17"/>
      <c r="D1139" s="18" t="s">
        <v>2456</v>
      </c>
      <c r="E1139" s="19" t="s">
        <v>2457</v>
      </c>
      <c r="F1139" s="20"/>
      <c r="G1139" s="21" t="str">
        <f t="shared" si="579"/>
        <v/>
      </c>
      <c r="H1139" s="22" t="s">
        <v>1843</v>
      </c>
      <c r="I1139" s="22" t="s">
        <v>2416</v>
      </c>
      <c r="J1139" s="22" t="s">
        <v>2417</v>
      </c>
      <c r="K1139" s="22"/>
      <c r="L1139" s="22" t="s">
        <v>1845</v>
      </c>
      <c r="M1139" s="23"/>
      <c r="N1139" s="24"/>
      <c r="O1139" s="63"/>
      <c r="P1139" s="63"/>
      <c r="Q1139" s="25" t="s">
        <v>54</v>
      </c>
      <c r="R1139" s="26" t="s">
        <v>55</v>
      </c>
      <c r="S1139" s="26" t="s">
        <v>44</v>
      </c>
      <c r="T1139" s="26" t="s">
        <v>56</v>
      </c>
      <c r="U1139" s="26" t="s">
        <v>57</v>
      </c>
      <c r="V1139" s="34">
        <v>0</v>
      </c>
      <c r="W1139" s="64"/>
      <c r="X1139" s="22">
        <v>11</v>
      </c>
      <c r="Y1139" s="152"/>
      <c r="Z1139" s="159" t="s">
        <v>2824</v>
      </c>
      <c r="AA1139" s="155">
        <f t="shared" si="600"/>
        <v>13</v>
      </c>
      <c r="AB1139" s="83">
        <f t="shared" si="595"/>
        <v>30</v>
      </c>
      <c r="AC1139" s="122" t="str">
        <f>VLOOKUP(Z1139,'module list'!A:B,2,0)</f>
        <v>DO</v>
      </c>
      <c r="AD1139" s="32"/>
      <c r="AF1139" s="33" t="s">
        <v>34</v>
      </c>
      <c r="AG1139" s="16" t="str">
        <f t="shared" si="585"/>
        <v>11.1.2</v>
      </c>
      <c r="AH1139" s="222" t="str">
        <f t="shared" si="584"/>
        <v>CY1340 extract. fly.ashes convective - start/stop</v>
      </c>
      <c r="AI1139" s="224"/>
      <c r="AJ1139" s="16" t="str">
        <f t="shared" si="580"/>
        <v>CY1340</v>
      </c>
      <c r="AK1139" s="16" t="str">
        <f t="shared" si="586"/>
        <v>P29</v>
      </c>
      <c r="AL1139" s="16" t="str">
        <f t="shared" si="603"/>
        <v>CY</v>
      </c>
      <c r="AM1139" s="16" t="str">
        <f t="shared" si="588"/>
        <v>1340</v>
      </c>
      <c r="AO1139" s="16" t="str">
        <f t="shared" si="589"/>
        <v>_</v>
      </c>
      <c r="AP1139" s="16">
        <f t="shared" si="590"/>
        <v>10</v>
      </c>
      <c r="AQ1139" s="16" t="str">
        <f t="shared" si="601"/>
        <v>HSH</v>
      </c>
      <c r="AR1139" s="16" t="str">
        <f t="shared" si="592"/>
        <v>P29CY1340_HSH</v>
      </c>
      <c r="AS1139" s="16" t="str">
        <f t="shared" si="593"/>
        <v>ok</v>
      </c>
      <c r="AW1139" s="16" t="str">
        <f t="shared" si="598"/>
        <v/>
      </c>
      <c r="AX1139" s="16" t="str">
        <f t="shared" si="599"/>
        <v/>
      </c>
      <c r="AY1139" s="16">
        <f t="shared" si="594"/>
        <v>0</v>
      </c>
    </row>
    <row r="1140" spans="1:51" ht="15" customHeight="1" x14ac:dyDescent="0.2">
      <c r="A1140" s="16" t="str">
        <f t="shared" ref="A1140:A1203" si="604">"ID-"&amp;L1140&amp;"-"&amp;TEXT(B1140,"10000")</f>
        <v>ID-S01AP1020-10066</v>
      </c>
      <c r="B1140" s="17">
        <v>66</v>
      </c>
      <c r="C1140" s="17"/>
      <c r="D1140" s="18" t="s">
        <v>2458</v>
      </c>
      <c r="E1140" s="19" t="s">
        <v>2459</v>
      </c>
      <c r="F1140" s="20"/>
      <c r="G1140" s="21" t="str">
        <f t="shared" ref="G1140:G1203" si="605">IF(ISERROR(D1140),"",IF(AND(D1140&lt;&gt;"",COUNTIF($D:$D,$D1140)&gt;1),1,""))</f>
        <v/>
      </c>
      <c r="H1140" s="22" t="s">
        <v>1843</v>
      </c>
      <c r="I1140" s="22" t="s">
        <v>2416</v>
      </c>
      <c r="J1140" s="22" t="s">
        <v>2417</v>
      </c>
      <c r="K1140" s="22"/>
      <c r="L1140" s="22" t="s">
        <v>1845</v>
      </c>
      <c r="M1140" s="23"/>
      <c r="N1140" s="24"/>
      <c r="O1140" s="63"/>
      <c r="P1140" s="63"/>
      <c r="Q1140" s="25" t="s">
        <v>42</v>
      </c>
      <c r="R1140" s="26" t="s">
        <v>43</v>
      </c>
      <c r="S1140" s="26" t="s">
        <v>44</v>
      </c>
      <c r="T1140" s="26" t="s">
        <v>45</v>
      </c>
      <c r="U1140" s="26" t="s">
        <v>46</v>
      </c>
      <c r="V1140" s="34">
        <v>0</v>
      </c>
      <c r="W1140" s="64"/>
      <c r="X1140" s="22">
        <v>11</v>
      </c>
      <c r="Y1140" s="152"/>
      <c r="Z1140" s="159" t="s">
        <v>2876</v>
      </c>
      <c r="AA1140" s="155">
        <f t="shared" si="600"/>
        <v>1</v>
      </c>
      <c r="AB1140" s="83">
        <f t="shared" si="595"/>
        <v>30</v>
      </c>
      <c r="AC1140" s="122" t="str">
        <f>VLOOKUP(Z1140,'module list'!A:B,2,0)</f>
        <v>DI</v>
      </c>
      <c r="AD1140" s="32"/>
      <c r="AF1140" s="33" t="s">
        <v>34</v>
      </c>
      <c r="AG1140" s="16" t="str">
        <f t="shared" si="585"/>
        <v>11.1.3</v>
      </c>
      <c r="AH1140" s="222" t="str">
        <f t="shared" si="584"/>
        <v>vlv. CLV1320 extract. fly.ashes radiant - in remote</v>
      </c>
      <c r="AI1140" s="224"/>
      <c r="AJ1140" s="16" t="str">
        <f t="shared" ref="AJ1140:AJ1203" si="606">LEFT(AH1140,FIND(" ",AH1140)-1)</f>
        <v>vlv.</v>
      </c>
      <c r="AK1140" s="16" t="str">
        <f t="shared" si="586"/>
        <v>P29</v>
      </c>
      <c r="AL1140" s="16" t="str">
        <f t="shared" ref="AL1140:AL1199" si="607">MID(D1140,4,3)</f>
        <v>CLV</v>
      </c>
      <c r="AM1140" s="16" t="str">
        <f t="shared" si="588"/>
        <v>1320</v>
      </c>
      <c r="AO1140" s="16" t="str">
        <f t="shared" si="589"/>
        <v>_</v>
      </c>
      <c r="AP1140" s="16">
        <f t="shared" si="590"/>
        <v>11</v>
      </c>
      <c r="AQ1140" s="16" t="str">
        <f t="shared" si="601"/>
        <v>YLRE</v>
      </c>
      <c r="AR1140" s="16" t="str">
        <f t="shared" si="592"/>
        <v>P29CLV1320_YLRE</v>
      </c>
      <c r="AS1140" s="16" t="str">
        <f t="shared" si="593"/>
        <v>ok</v>
      </c>
      <c r="AW1140" s="16" t="str">
        <f t="shared" si="598"/>
        <v/>
      </c>
      <c r="AX1140" s="16" t="str">
        <f t="shared" si="599"/>
        <v/>
      </c>
      <c r="AY1140" s="16">
        <f t="shared" si="594"/>
        <v>0</v>
      </c>
    </row>
    <row r="1141" spans="1:51" ht="15" customHeight="1" x14ac:dyDescent="0.2">
      <c r="A1141" s="16" t="str">
        <f t="shared" si="604"/>
        <v>ID-S01AP1020-10067</v>
      </c>
      <c r="B1141" s="17">
        <v>67</v>
      </c>
      <c r="C1141" s="17"/>
      <c r="D1141" s="18" t="s">
        <v>2460</v>
      </c>
      <c r="E1141" s="19" t="s">
        <v>2461</v>
      </c>
      <c r="F1141" s="20"/>
      <c r="G1141" s="21" t="str">
        <f t="shared" si="605"/>
        <v/>
      </c>
      <c r="H1141" s="22" t="s">
        <v>1843</v>
      </c>
      <c r="I1141" s="22" t="s">
        <v>2416</v>
      </c>
      <c r="J1141" s="22" t="s">
        <v>2417</v>
      </c>
      <c r="K1141" s="22"/>
      <c r="L1141" s="22" t="s">
        <v>1845</v>
      </c>
      <c r="M1141" s="23"/>
      <c r="N1141" s="24"/>
      <c r="O1141" s="63"/>
      <c r="P1141" s="63"/>
      <c r="Q1141" s="25" t="s">
        <v>42</v>
      </c>
      <c r="R1141" s="26" t="s">
        <v>43</v>
      </c>
      <c r="S1141" s="26" t="s">
        <v>44</v>
      </c>
      <c r="T1141" s="26" t="s">
        <v>45</v>
      </c>
      <c r="U1141" s="26" t="s">
        <v>46</v>
      </c>
      <c r="V1141" s="34">
        <v>0</v>
      </c>
      <c r="W1141" s="64"/>
      <c r="X1141" s="22">
        <v>11</v>
      </c>
      <c r="Y1141" s="152"/>
      <c r="Z1141" s="159" t="s">
        <v>2876</v>
      </c>
      <c r="AA1141" s="155">
        <f t="shared" si="600"/>
        <v>2</v>
      </c>
      <c r="AB1141" s="83">
        <f t="shared" si="595"/>
        <v>30</v>
      </c>
      <c r="AC1141" s="122" t="str">
        <f>VLOOKUP(Z1141,'module list'!A:B,2,0)</f>
        <v>DI</v>
      </c>
      <c r="AD1141" s="32"/>
      <c r="AF1141" s="33" t="s">
        <v>34</v>
      </c>
      <c r="AG1141" s="16" t="str">
        <f t="shared" si="585"/>
        <v>11.1.3</v>
      </c>
      <c r="AH1141" s="222" t="str">
        <f t="shared" si="584"/>
        <v>vlv. CLV1320 extract. fly.ashes radiant - in running</v>
      </c>
      <c r="AI1141" s="224"/>
      <c r="AJ1141" s="16" t="str">
        <f t="shared" si="606"/>
        <v>vlv.</v>
      </c>
      <c r="AK1141" s="16" t="str">
        <f t="shared" si="586"/>
        <v>P29</v>
      </c>
      <c r="AL1141" s="16" t="str">
        <f t="shared" si="607"/>
        <v>CLV</v>
      </c>
      <c r="AM1141" s="16" t="str">
        <f t="shared" si="588"/>
        <v>1320</v>
      </c>
      <c r="AO1141" s="16" t="str">
        <f t="shared" si="589"/>
        <v>_</v>
      </c>
      <c r="AP1141" s="16">
        <f t="shared" si="590"/>
        <v>11</v>
      </c>
      <c r="AQ1141" s="16" t="str">
        <f t="shared" si="601"/>
        <v>YLH</v>
      </c>
      <c r="AR1141" s="16" t="str">
        <f t="shared" si="592"/>
        <v>P29CLV1320_YLH</v>
      </c>
      <c r="AS1141" s="16" t="str">
        <f t="shared" si="593"/>
        <v>ok</v>
      </c>
      <c r="AW1141" s="16" t="str">
        <f t="shared" si="598"/>
        <v/>
      </c>
      <c r="AX1141" s="16" t="str">
        <f t="shared" si="599"/>
        <v/>
      </c>
      <c r="AY1141" s="16">
        <f t="shared" si="594"/>
        <v>0</v>
      </c>
    </row>
    <row r="1142" spans="1:51" ht="15" customHeight="1" x14ac:dyDescent="0.2">
      <c r="A1142" s="16" t="str">
        <f t="shared" si="604"/>
        <v>ID-S01AP1020-10068</v>
      </c>
      <c r="B1142" s="17">
        <v>68</v>
      </c>
      <c r="C1142" s="17"/>
      <c r="D1142" s="18" t="s">
        <v>2462</v>
      </c>
      <c r="E1142" s="19" t="s">
        <v>2463</v>
      </c>
      <c r="F1142" s="20"/>
      <c r="G1142" s="21" t="str">
        <f t="shared" si="605"/>
        <v/>
      </c>
      <c r="H1142" s="22" t="s">
        <v>1843</v>
      </c>
      <c r="I1142" s="22" t="s">
        <v>2416</v>
      </c>
      <c r="J1142" s="22" t="s">
        <v>2417</v>
      </c>
      <c r="K1142" s="22"/>
      <c r="L1142" s="22" t="s">
        <v>1845</v>
      </c>
      <c r="M1142" s="23"/>
      <c r="N1142" s="24"/>
      <c r="O1142" s="63"/>
      <c r="P1142" s="63"/>
      <c r="Q1142" s="25" t="s">
        <v>42</v>
      </c>
      <c r="R1142" s="26" t="s">
        <v>43</v>
      </c>
      <c r="S1142" s="26" t="s">
        <v>51</v>
      </c>
      <c r="T1142" s="26" t="s">
        <v>45</v>
      </c>
      <c r="U1142" s="26" t="s">
        <v>46</v>
      </c>
      <c r="V1142" s="34">
        <v>0</v>
      </c>
      <c r="W1142" s="64"/>
      <c r="X1142" s="22">
        <v>11</v>
      </c>
      <c r="Y1142" s="152"/>
      <c r="Z1142" s="159" t="s">
        <v>2876</v>
      </c>
      <c r="AA1142" s="155">
        <f t="shared" si="600"/>
        <v>3</v>
      </c>
      <c r="AB1142" s="83">
        <f t="shared" si="595"/>
        <v>30</v>
      </c>
      <c r="AC1142" s="122" t="str">
        <f>VLOOKUP(Z1142,'module list'!A:B,2,0)</f>
        <v>DI</v>
      </c>
      <c r="AD1142" s="32"/>
      <c r="AF1142" s="33" t="s">
        <v>34</v>
      </c>
      <c r="AG1142" s="16" t="str">
        <f t="shared" si="585"/>
        <v>11.1.3</v>
      </c>
      <c r="AH1142" s="222" t="str">
        <f t="shared" si="584"/>
        <v>vlv. CLV1320 extract. fly.ashes radiant - supply fault</v>
      </c>
      <c r="AI1142" s="224"/>
      <c r="AJ1142" s="16" t="str">
        <f t="shared" si="606"/>
        <v>vlv.</v>
      </c>
      <c r="AK1142" s="16" t="str">
        <f t="shared" si="586"/>
        <v>P29</v>
      </c>
      <c r="AL1142" s="16" t="str">
        <f t="shared" si="607"/>
        <v>CLV</v>
      </c>
      <c r="AM1142" s="16" t="str">
        <f t="shared" si="588"/>
        <v>1320</v>
      </c>
      <c r="AO1142" s="16" t="str">
        <f t="shared" si="589"/>
        <v>_</v>
      </c>
      <c r="AP1142" s="16">
        <f t="shared" si="590"/>
        <v>11</v>
      </c>
      <c r="AQ1142" s="16" t="str">
        <f t="shared" ref="AQ1142:AQ1173" si="608">RIGHT(D1142,LEN(D1142)-FIND("_",D1142))</f>
        <v>YSG</v>
      </c>
      <c r="AR1142" s="16" t="str">
        <f t="shared" si="592"/>
        <v>P29CLV1320_YSG</v>
      </c>
      <c r="AS1142" s="16" t="str">
        <f t="shared" si="593"/>
        <v>ok</v>
      </c>
      <c r="AW1142" s="16" t="str">
        <f t="shared" si="598"/>
        <v/>
      </c>
      <c r="AX1142" s="16" t="str">
        <f t="shared" si="599"/>
        <v/>
      </c>
      <c r="AY1142" s="16">
        <f t="shared" si="594"/>
        <v>0</v>
      </c>
    </row>
    <row r="1143" spans="1:51" ht="15" customHeight="1" x14ac:dyDescent="0.2">
      <c r="A1143" s="16" t="str">
        <f t="shared" si="604"/>
        <v>ID-S01AP1020-10069</v>
      </c>
      <c r="B1143" s="17">
        <v>69</v>
      </c>
      <c r="C1143" s="17"/>
      <c r="D1143" s="18" t="s">
        <v>2464</v>
      </c>
      <c r="E1143" s="19" t="s">
        <v>2465</v>
      </c>
      <c r="F1143" s="20"/>
      <c r="G1143" s="21" t="str">
        <f t="shared" si="605"/>
        <v/>
      </c>
      <c r="H1143" s="22" t="s">
        <v>1843</v>
      </c>
      <c r="I1143" s="22" t="s">
        <v>2416</v>
      </c>
      <c r="J1143" s="22" t="s">
        <v>2417</v>
      </c>
      <c r="K1143" s="22"/>
      <c r="L1143" s="22" t="s">
        <v>1845</v>
      </c>
      <c r="M1143" s="23"/>
      <c r="N1143" s="24"/>
      <c r="O1143" s="63"/>
      <c r="P1143" s="63"/>
      <c r="Q1143" s="25" t="s">
        <v>54</v>
      </c>
      <c r="R1143" s="26" t="s">
        <v>55</v>
      </c>
      <c r="S1143" s="26" t="s">
        <v>44</v>
      </c>
      <c r="T1143" s="26" t="s">
        <v>56</v>
      </c>
      <c r="U1143" s="26" t="s">
        <v>57</v>
      </c>
      <c r="V1143" s="34">
        <v>0</v>
      </c>
      <c r="W1143" s="64"/>
      <c r="X1143" s="22">
        <v>11</v>
      </c>
      <c r="Y1143" s="152"/>
      <c r="Z1143" s="159" t="s">
        <v>2824</v>
      </c>
      <c r="AA1143" s="155">
        <f t="shared" si="600"/>
        <v>14</v>
      </c>
      <c r="AB1143" s="83">
        <f t="shared" si="595"/>
        <v>30</v>
      </c>
      <c r="AC1143" s="122" t="str">
        <f>VLOOKUP(Z1143,'module list'!A:B,2,0)</f>
        <v>DO</v>
      </c>
      <c r="AD1143" s="32"/>
      <c r="AF1143" s="33" t="s">
        <v>34</v>
      </c>
      <c r="AG1143" s="16" t="str">
        <f t="shared" si="585"/>
        <v>11.1.2</v>
      </c>
      <c r="AH1143" s="222" t="str">
        <f t="shared" si="584"/>
        <v>vlv. CLV1320 extract. fly.ashes radiant - start/stop</v>
      </c>
      <c r="AI1143" s="224"/>
      <c r="AJ1143" s="16" t="str">
        <f t="shared" si="606"/>
        <v>vlv.</v>
      </c>
      <c r="AK1143" s="16" t="str">
        <f t="shared" si="586"/>
        <v>P29</v>
      </c>
      <c r="AL1143" s="16" t="str">
        <f t="shared" si="607"/>
        <v>CLV</v>
      </c>
      <c r="AM1143" s="16" t="str">
        <f t="shared" si="588"/>
        <v>1320</v>
      </c>
      <c r="AO1143" s="16" t="str">
        <f t="shared" si="589"/>
        <v>_</v>
      </c>
      <c r="AP1143" s="16">
        <f t="shared" si="590"/>
        <v>11</v>
      </c>
      <c r="AQ1143" s="16" t="str">
        <f t="shared" si="608"/>
        <v>HSH</v>
      </c>
      <c r="AR1143" s="16" t="str">
        <f t="shared" si="592"/>
        <v>P29CLV1320_HSH</v>
      </c>
      <c r="AS1143" s="16" t="str">
        <f t="shared" si="593"/>
        <v>ok</v>
      </c>
      <c r="AW1143" s="16" t="str">
        <f t="shared" si="598"/>
        <v/>
      </c>
      <c r="AX1143" s="16" t="str">
        <f t="shared" si="599"/>
        <v/>
      </c>
      <c r="AY1143" s="16">
        <f t="shared" si="594"/>
        <v>0</v>
      </c>
    </row>
    <row r="1144" spans="1:51" ht="15" customHeight="1" x14ac:dyDescent="0.2">
      <c r="A1144" s="16" t="str">
        <f t="shared" si="604"/>
        <v>ID-S01AP1020-10070</v>
      </c>
      <c r="B1144" s="17">
        <v>70</v>
      </c>
      <c r="C1144" s="17"/>
      <c r="D1144" s="18" t="s">
        <v>2466</v>
      </c>
      <c r="E1144" s="19" t="s">
        <v>2467</v>
      </c>
      <c r="F1144" s="20"/>
      <c r="G1144" s="21" t="str">
        <f t="shared" si="605"/>
        <v/>
      </c>
      <c r="H1144" s="22" t="s">
        <v>1843</v>
      </c>
      <c r="I1144" s="22" t="s">
        <v>2416</v>
      </c>
      <c r="J1144" s="22" t="s">
        <v>2417</v>
      </c>
      <c r="K1144" s="22"/>
      <c r="L1144" s="22" t="s">
        <v>1845</v>
      </c>
      <c r="M1144" s="23"/>
      <c r="N1144" s="24"/>
      <c r="O1144" s="63"/>
      <c r="P1144" s="63"/>
      <c r="Q1144" s="25" t="s">
        <v>42</v>
      </c>
      <c r="R1144" s="26" t="s">
        <v>43</v>
      </c>
      <c r="S1144" s="26" t="s">
        <v>44</v>
      </c>
      <c r="T1144" s="26" t="s">
        <v>45</v>
      </c>
      <c r="U1144" s="26" t="s">
        <v>46</v>
      </c>
      <c r="V1144" s="34">
        <v>0</v>
      </c>
      <c r="W1144" s="64"/>
      <c r="X1144" s="22">
        <v>11</v>
      </c>
      <c r="Y1144" s="152"/>
      <c r="Z1144" s="159" t="s">
        <v>2876</v>
      </c>
      <c r="AA1144" s="155">
        <f t="shared" si="600"/>
        <v>4</v>
      </c>
      <c r="AB1144" s="83">
        <f t="shared" si="595"/>
        <v>30</v>
      </c>
      <c r="AC1144" s="122" t="str">
        <f>VLOOKUP(Z1144,'module list'!A:B,2,0)</f>
        <v>DI</v>
      </c>
      <c r="AD1144" s="32"/>
      <c r="AF1144" s="33" t="s">
        <v>34</v>
      </c>
      <c r="AG1144" s="16" t="str">
        <f t="shared" si="585"/>
        <v>11.1.3</v>
      </c>
      <c r="AH1144" s="222" t="str">
        <f t="shared" si="584"/>
        <v>vlv. CLV1321 extract. fly.ashes radiant - in remote</v>
      </c>
      <c r="AI1144" s="224"/>
      <c r="AJ1144" s="16" t="str">
        <f t="shared" si="606"/>
        <v>vlv.</v>
      </c>
      <c r="AK1144" s="16" t="str">
        <f t="shared" si="586"/>
        <v>P29</v>
      </c>
      <c r="AL1144" s="16" t="str">
        <f t="shared" si="607"/>
        <v>CLV</v>
      </c>
      <c r="AM1144" s="16" t="str">
        <f t="shared" si="588"/>
        <v>1321</v>
      </c>
      <c r="AO1144" s="16" t="str">
        <f t="shared" si="589"/>
        <v>_</v>
      </c>
      <c r="AP1144" s="16">
        <f t="shared" si="590"/>
        <v>11</v>
      </c>
      <c r="AQ1144" s="16" t="str">
        <f t="shared" si="608"/>
        <v>YLRE</v>
      </c>
      <c r="AR1144" s="16" t="str">
        <f t="shared" si="592"/>
        <v>P29CLV1321_YLRE</v>
      </c>
      <c r="AS1144" s="16" t="str">
        <f t="shared" si="593"/>
        <v>ok</v>
      </c>
      <c r="AW1144" s="16" t="str">
        <f t="shared" si="598"/>
        <v/>
      </c>
      <c r="AX1144" s="16" t="str">
        <f t="shared" si="599"/>
        <v/>
      </c>
      <c r="AY1144" s="16">
        <f t="shared" si="594"/>
        <v>0</v>
      </c>
    </row>
    <row r="1145" spans="1:51" ht="15" customHeight="1" x14ac:dyDescent="0.2">
      <c r="A1145" s="16" t="str">
        <f t="shared" si="604"/>
        <v>ID-S01AP1020-10071</v>
      </c>
      <c r="B1145" s="17">
        <v>71</v>
      </c>
      <c r="C1145" s="17"/>
      <c r="D1145" s="18" t="s">
        <v>2468</v>
      </c>
      <c r="E1145" s="19" t="s">
        <v>2469</v>
      </c>
      <c r="F1145" s="20"/>
      <c r="G1145" s="21" t="str">
        <f t="shared" si="605"/>
        <v/>
      </c>
      <c r="H1145" s="22" t="s">
        <v>1843</v>
      </c>
      <c r="I1145" s="22" t="s">
        <v>2416</v>
      </c>
      <c r="J1145" s="22" t="s">
        <v>2417</v>
      </c>
      <c r="K1145" s="22"/>
      <c r="L1145" s="22" t="s">
        <v>1845</v>
      </c>
      <c r="M1145" s="23"/>
      <c r="N1145" s="24"/>
      <c r="O1145" s="63"/>
      <c r="P1145" s="63"/>
      <c r="Q1145" s="25" t="s">
        <v>42</v>
      </c>
      <c r="R1145" s="26" t="s">
        <v>43</v>
      </c>
      <c r="S1145" s="26" t="s">
        <v>44</v>
      </c>
      <c r="T1145" s="26" t="s">
        <v>45</v>
      </c>
      <c r="U1145" s="26" t="s">
        <v>46</v>
      </c>
      <c r="V1145" s="34">
        <v>0</v>
      </c>
      <c r="W1145" s="64"/>
      <c r="X1145" s="22">
        <v>11</v>
      </c>
      <c r="Y1145" s="152"/>
      <c r="Z1145" s="159" t="s">
        <v>2876</v>
      </c>
      <c r="AA1145" s="155">
        <f t="shared" si="600"/>
        <v>5</v>
      </c>
      <c r="AB1145" s="83">
        <f t="shared" si="595"/>
        <v>30</v>
      </c>
      <c r="AC1145" s="122" t="str">
        <f>VLOOKUP(Z1145,'module list'!A:B,2,0)</f>
        <v>DI</v>
      </c>
      <c r="AD1145" s="32"/>
      <c r="AF1145" s="33" t="s">
        <v>34</v>
      </c>
      <c r="AG1145" s="16" t="str">
        <f t="shared" si="585"/>
        <v>11.1.3</v>
      </c>
      <c r="AH1145" s="222" t="str">
        <f t="shared" si="584"/>
        <v>vlv. CLV1321 extract. fly.ashes radiant - in running</v>
      </c>
      <c r="AI1145" s="224"/>
      <c r="AJ1145" s="16" t="str">
        <f t="shared" si="606"/>
        <v>vlv.</v>
      </c>
      <c r="AK1145" s="16" t="str">
        <f t="shared" si="586"/>
        <v>P29</v>
      </c>
      <c r="AL1145" s="16" t="str">
        <f t="shared" si="607"/>
        <v>CLV</v>
      </c>
      <c r="AM1145" s="16" t="str">
        <f t="shared" si="588"/>
        <v>1321</v>
      </c>
      <c r="AO1145" s="16" t="str">
        <f t="shared" si="589"/>
        <v>_</v>
      </c>
      <c r="AP1145" s="16">
        <f t="shared" si="590"/>
        <v>11</v>
      </c>
      <c r="AQ1145" s="16" t="str">
        <f t="shared" si="608"/>
        <v>YLH</v>
      </c>
      <c r="AR1145" s="16" t="str">
        <f t="shared" si="592"/>
        <v>P29CLV1321_YLH</v>
      </c>
      <c r="AS1145" s="16" t="str">
        <f t="shared" si="593"/>
        <v>ok</v>
      </c>
      <c r="AW1145" s="16" t="str">
        <f t="shared" si="598"/>
        <v/>
      </c>
      <c r="AX1145" s="16" t="str">
        <f t="shared" si="599"/>
        <v/>
      </c>
      <c r="AY1145" s="16">
        <f t="shared" si="594"/>
        <v>0</v>
      </c>
    </row>
    <row r="1146" spans="1:51" ht="15" customHeight="1" x14ac:dyDescent="0.2">
      <c r="A1146" s="16" t="str">
        <f t="shared" si="604"/>
        <v>ID-S01AP1020-10072</v>
      </c>
      <c r="B1146" s="17">
        <v>72</v>
      </c>
      <c r="C1146" s="17"/>
      <c r="D1146" s="18" t="s">
        <v>2470</v>
      </c>
      <c r="E1146" s="19" t="s">
        <v>2471</v>
      </c>
      <c r="F1146" s="20"/>
      <c r="G1146" s="21" t="str">
        <f t="shared" si="605"/>
        <v/>
      </c>
      <c r="H1146" s="22" t="s">
        <v>1843</v>
      </c>
      <c r="I1146" s="22" t="s">
        <v>2416</v>
      </c>
      <c r="J1146" s="22" t="s">
        <v>2417</v>
      </c>
      <c r="K1146" s="22"/>
      <c r="L1146" s="22" t="s">
        <v>1845</v>
      </c>
      <c r="M1146" s="23"/>
      <c r="N1146" s="24"/>
      <c r="O1146" s="63"/>
      <c r="P1146" s="63"/>
      <c r="Q1146" s="25" t="s">
        <v>42</v>
      </c>
      <c r="R1146" s="26" t="s">
        <v>43</v>
      </c>
      <c r="S1146" s="26" t="s">
        <v>51</v>
      </c>
      <c r="T1146" s="26" t="s">
        <v>45</v>
      </c>
      <c r="U1146" s="26" t="s">
        <v>46</v>
      </c>
      <c r="V1146" s="34">
        <v>0</v>
      </c>
      <c r="W1146" s="64"/>
      <c r="X1146" s="22">
        <v>11</v>
      </c>
      <c r="Y1146" s="152"/>
      <c r="Z1146" s="159" t="s">
        <v>2876</v>
      </c>
      <c r="AA1146" s="155">
        <f t="shared" si="600"/>
        <v>6</v>
      </c>
      <c r="AB1146" s="83">
        <f t="shared" si="595"/>
        <v>30</v>
      </c>
      <c r="AC1146" s="122" t="str">
        <f>VLOOKUP(Z1146,'module list'!A:B,2,0)</f>
        <v>DI</v>
      </c>
      <c r="AD1146" s="32"/>
      <c r="AF1146" s="33" t="s">
        <v>34</v>
      </c>
      <c r="AG1146" s="16" t="str">
        <f t="shared" si="585"/>
        <v>11.1.3</v>
      </c>
      <c r="AH1146" s="222" t="str">
        <f t="shared" si="584"/>
        <v>vlv. CLV1321 extract. fly.ashes radiant - supply fault</v>
      </c>
      <c r="AI1146" s="224"/>
      <c r="AJ1146" s="16" t="str">
        <f t="shared" si="606"/>
        <v>vlv.</v>
      </c>
      <c r="AK1146" s="16" t="str">
        <f t="shared" si="586"/>
        <v>P29</v>
      </c>
      <c r="AL1146" s="16" t="str">
        <f t="shared" si="607"/>
        <v>CLV</v>
      </c>
      <c r="AM1146" s="16" t="str">
        <f t="shared" si="588"/>
        <v>1321</v>
      </c>
      <c r="AO1146" s="16" t="str">
        <f t="shared" si="589"/>
        <v>_</v>
      </c>
      <c r="AP1146" s="16">
        <f t="shared" si="590"/>
        <v>11</v>
      </c>
      <c r="AQ1146" s="16" t="str">
        <f t="shared" si="608"/>
        <v>YSG</v>
      </c>
      <c r="AR1146" s="16" t="str">
        <f t="shared" si="592"/>
        <v>P29CLV1321_YSG</v>
      </c>
      <c r="AS1146" s="16" t="str">
        <f t="shared" si="593"/>
        <v>ok</v>
      </c>
      <c r="AW1146" s="16" t="str">
        <f t="shared" si="598"/>
        <v/>
      </c>
      <c r="AX1146" s="16" t="str">
        <f t="shared" si="599"/>
        <v/>
      </c>
      <c r="AY1146" s="16">
        <f t="shared" si="594"/>
        <v>0</v>
      </c>
    </row>
    <row r="1147" spans="1:51" ht="15" customHeight="1" x14ac:dyDescent="0.2">
      <c r="A1147" s="16" t="str">
        <f t="shared" si="604"/>
        <v>ID-S01AP1020-10073</v>
      </c>
      <c r="B1147" s="17">
        <v>73</v>
      </c>
      <c r="C1147" s="17"/>
      <c r="D1147" s="18" t="s">
        <v>2472</v>
      </c>
      <c r="E1147" s="19" t="s">
        <v>2473</v>
      </c>
      <c r="F1147" s="20"/>
      <c r="G1147" s="21" t="str">
        <f t="shared" si="605"/>
        <v/>
      </c>
      <c r="H1147" s="22" t="s">
        <v>1843</v>
      </c>
      <c r="I1147" s="22" t="s">
        <v>2416</v>
      </c>
      <c r="J1147" s="22" t="s">
        <v>2417</v>
      </c>
      <c r="K1147" s="22"/>
      <c r="L1147" s="22" t="s">
        <v>1845</v>
      </c>
      <c r="M1147" s="23"/>
      <c r="N1147" s="24"/>
      <c r="O1147" s="63"/>
      <c r="P1147" s="63"/>
      <c r="Q1147" s="25" t="s">
        <v>54</v>
      </c>
      <c r="R1147" s="26" t="s">
        <v>55</v>
      </c>
      <c r="S1147" s="26" t="s">
        <v>44</v>
      </c>
      <c r="T1147" s="26" t="s">
        <v>56</v>
      </c>
      <c r="U1147" s="26" t="s">
        <v>57</v>
      </c>
      <c r="V1147" s="34">
        <v>0</v>
      </c>
      <c r="W1147" s="64"/>
      <c r="X1147" s="22">
        <v>11</v>
      </c>
      <c r="Y1147" s="152"/>
      <c r="Z1147" s="159" t="s">
        <v>2824</v>
      </c>
      <c r="AA1147" s="155">
        <f t="shared" si="600"/>
        <v>15</v>
      </c>
      <c r="AB1147" s="83">
        <f t="shared" si="595"/>
        <v>30</v>
      </c>
      <c r="AC1147" s="122" t="str">
        <f>VLOOKUP(Z1147,'module list'!A:B,2,0)</f>
        <v>DO</v>
      </c>
      <c r="AD1147" s="32"/>
      <c r="AF1147" s="33" t="s">
        <v>34</v>
      </c>
      <c r="AG1147" s="16" t="str">
        <f t="shared" si="585"/>
        <v>11.1.2</v>
      </c>
      <c r="AH1147" s="222" t="str">
        <f t="shared" si="584"/>
        <v>vlv. CLV1321 extract. fly.ashes radiant - start/stop</v>
      </c>
      <c r="AI1147" s="224"/>
      <c r="AJ1147" s="16" t="str">
        <f t="shared" si="606"/>
        <v>vlv.</v>
      </c>
      <c r="AK1147" s="16" t="str">
        <f t="shared" si="586"/>
        <v>P29</v>
      </c>
      <c r="AL1147" s="16" t="str">
        <f t="shared" si="607"/>
        <v>CLV</v>
      </c>
      <c r="AM1147" s="16" t="str">
        <f t="shared" si="588"/>
        <v>1321</v>
      </c>
      <c r="AO1147" s="16" t="str">
        <f t="shared" si="589"/>
        <v>_</v>
      </c>
      <c r="AP1147" s="16">
        <f t="shared" si="590"/>
        <v>11</v>
      </c>
      <c r="AQ1147" s="16" t="str">
        <f t="shared" si="608"/>
        <v>HSH</v>
      </c>
      <c r="AR1147" s="16" t="str">
        <f t="shared" si="592"/>
        <v>P29CLV1321_HSH</v>
      </c>
      <c r="AS1147" s="16" t="str">
        <f t="shared" si="593"/>
        <v>ok</v>
      </c>
      <c r="AW1147" s="16" t="str">
        <f t="shared" si="598"/>
        <v/>
      </c>
      <c r="AX1147" s="16" t="str">
        <f t="shared" si="599"/>
        <v/>
      </c>
      <c r="AY1147" s="16">
        <f t="shared" si="594"/>
        <v>0</v>
      </c>
    </row>
    <row r="1148" spans="1:51" ht="15" customHeight="1" x14ac:dyDescent="0.2">
      <c r="A1148" s="16" t="str">
        <f t="shared" si="604"/>
        <v>ID-S01AP1020-10074</v>
      </c>
      <c r="B1148" s="17">
        <v>74</v>
      </c>
      <c r="C1148" s="17"/>
      <c r="D1148" s="18" t="s">
        <v>2474</v>
      </c>
      <c r="E1148" s="19" t="s">
        <v>2475</v>
      </c>
      <c r="F1148" s="20"/>
      <c r="G1148" s="21" t="str">
        <f t="shared" si="605"/>
        <v/>
      </c>
      <c r="H1148" s="22" t="s">
        <v>1843</v>
      </c>
      <c r="I1148" s="22" t="s">
        <v>2416</v>
      </c>
      <c r="J1148" s="22" t="s">
        <v>2417</v>
      </c>
      <c r="K1148" s="22"/>
      <c r="L1148" s="22" t="s">
        <v>1845</v>
      </c>
      <c r="M1148" s="23"/>
      <c r="N1148" s="24"/>
      <c r="O1148" s="63"/>
      <c r="P1148" s="63"/>
      <c r="Q1148" s="25" t="s">
        <v>42</v>
      </c>
      <c r="R1148" s="26" t="s">
        <v>43</v>
      </c>
      <c r="S1148" s="26" t="s">
        <v>44</v>
      </c>
      <c r="T1148" s="26" t="s">
        <v>45</v>
      </c>
      <c r="U1148" s="26" t="s">
        <v>46</v>
      </c>
      <c r="V1148" s="34">
        <v>0</v>
      </c>
      <c r="W1148" s="64"/>
      <c r="X1148" s="22">
        <v>11</v>
      </c>
      <c r="Y1148" s="152"/>
      <c r="Z1148" s="159" t="s">
        <v>2876</v>
      </c>
      <c r="AA1148" s="155">
        <f t="shared" si="600"/>
        <v>7</v>
      </c>
      <c r="AB1148" s="83">
        <f t="shared" si="595"/>
        <v>30</v>
      </c>
      <c r="AC1148" s="122" t="str">
        <f>VLOOKUP(Z1148,'module list'!A:B,2,0)</f>
        <v>DI</v>
      </c>
      <c r="AD1148" s="32"/>
      <c r="AF1148" s="33" t="s">
        <v>34</v>
      </c>
      <c r="AG1148" s="16" t="str">
        <f t="shared" si="585"/>
        <v>11.1.3</v>
      </c>
      <c r="AH1148" s="222" t="str">
        <f t="shared" si="584"/>
        <v>vlv. CLV1322 extract. fly.ashes SH HT/LT - in remote</v>
      </c>
      <c r="AI1148" s="224"/>
      <c r="AJ1148" s="16" t="str">
        <f t="shared" si="606"/>
        <v>vlv.</v>
      </c>
      <c r="AK1148" s="16" t="str">
        <f t="shared" si="586"/>
        <v>P29</v>
      </c>
      <c r="AL1148" s="16" t="str">
        <f t="shared" si="607"/>
        <v>CLV</v>
      </c>
      <c r="AM1148" s="16" t="str">
        <f t="shared" si="588"/>
        <v>1322</v>
      </c>
      <c r="AO1148" s="16" t="str">
        <f t="shared" si="589"/>
        <v>_</v>
      </c>
      <c r="AP1148" s="16">
        <f t="shared" si="590"/>
        <v>11</v>
      </c>
      <c r="AQ1148" s="16" t="str">
        <f t="shared" si="608"/>
        <v>YLRE</v>
      </c>
      <c r="AR1148" s="16" t="str">
        <f t="shared" si="592"/>
        <v>P29CLV1322_YLRE</v>
      </c>
      <c r="AS1148" s="16" t="str">
        <f t="shared" si="593"/>
        <v>ok</v>
      </c>
      <c r="AW1148" s="16" t="str">
        <f t="shared" si="598"/>
        <v/>
      </c>
      <c r="AX1148" s="16" t="str">
        <f t="shared" si="599"/>
        <v/>
      </c>
      <c r="AY1148" s="16">
        <f t="shared" si="594"/>
        <v>0</v>
      </c>
    </row>
    <row r="1149" spans="1:51" ht="15" customHeight="1" x14ac:dyDescent="0.2">
      <c r="A1149" s="16" t="str">
        <f t="shared" si="604"/>
        <v>ID-S01AP1020-10075</v>
      </c>
      <c r="B1149" s="17">
        <v>75</v>
      </c>
      <c r="C1149" s="17"/>
      <c r="D1149" s="18" t="s">
        <v>2476</v>
      </c>
      <c r="E1149" s="19" t="s">
        <v>2477</v>
      </c>
      <c r="F1149" s="20"/>
      <c r="G1149" s="21" t="str">
        <f t="shared" si="605"/>
        <v/>
      </c>
      <c r="H1149" s="22" t="s">
        <v>1843</v>
      </c>
      <c r="I1149" s="22" t="s">
        <v>2416</v>
      </c>
      <c r="J1149" s="22" t="s">
        <v>2417</v>
      </c>
      <c r="K1149" s="22"/>
      <c r="L1149" s="22" t="s">
        <v>1845</v>
      </c>
      <c r="M1149" s="23"/>
      <c r="N1149" s="24"/>
      <c r="O1149" s="63"/>
      <c r="P1149" s="63"/>
      <c r="Q1149" s="25" t="s">
        <v>42</v>
      </c>
      <c r="R1149" s="26" t="s">
        <v>43</v>
      </c>
      <c r="S1149" s="26" t="s">
        <v>44</v>
      </c>
      <c r="T1149" s="26" t="s">
        <v>45</v>
      </c>
      <c r="U1149" s="26" t="s">
        <v>46</v>
      </c>
      <c r="V1149" s="34">
        <v>0</v>
      </c>
      <c r="W1149" s="64"/>
      <c r="X1149" s="22">
        <v>11</v>
      </c>
      <c r="Y1149" s="152"/>
      <c r="Z1149" s="159" t="s">
        <v>2876</v>
      </c>
      <c r="AA1149" s="155">
        <f t="shared" si="600"/>
        <v>8</v>
      </c>
      <c r="AB1149" s="83">
        <f t="shared" si="595"/>
        <v>30</v>
      </c>
      <c r="AC1149" s="122" t="str">
        <f>VLOOKUP(Z1149,'module list'!A:B,2,0)</f>
        <v>DI</v>
      </c>
      <c r="AD1149" s="32"/>
      <c r="AF1149" s="33" t="s">
        <v>34</v>
      </c>
      <c r="AG1149" s="16" t="str">
        <f t="shared" si="585"/>
        <v>11.1.3</v>
      </c>
      <c r="AH1149" s="222" t="str">
        <f t="shared" si="584"/>
        <v>vlv. CLV1322 extract. fly.ashes SH HT/LT - in running</v>
      </c>
      <c r="AI1149" s="224"/>
      <c r="AJ1149" s="16" t="str">
        <f t="shared" si="606"/>
        <v>vlv.</v>
      </c>
      <c r="AK1149" s="16" t="str">
        <f t="shared" si="586"/>
        <v>P29</v>
      </c>
      <c r="AL1149" s="16" t="str">
        <f t="shared" si="607"/>
        <v>CLV</v>
      </c>
      <c r="AM1149" s="16" t="str">
        <f t="shared" si="588"/>
        <v>1322</v>
      </c>
      <c r="AO1149" s="16" t="str">
        <f t="shared" si="589"/>
        <v>_</v>
      </c>
      <c r="AP1149" s="16">
        <f t="shared" si="590"/>
        <v>11</v>
      </c>
      <c r="AQ1149" s="16" t="str">
        <f t="shared" si="608"/>
        <v>YLH</v>
      </c>
      <c r="AR1149" s="16" t="str">
        <f t="shared" si="592"/>
        <v>P29CLV1322_YLH</v>
      </c>
      <c r="AS1149" s="16" t="str">
        <f t="shared" si="593"/>
        <v>ok</v>
      </c>
      <c r="AW1149" s="16" t="str">
        <f t="shared" si="598"/>
        <v/>
      </c>
      <c r="AX1149" s="16" t="str">
        <f t="shared" si="599"/>
        <v/>
      </c>
      <c r="AY1149" s="16">
        <f t="shared" si="594"/>
        <v>0</v>
      </c>
    </row>
    <row r="1150" spans="1:51" ht="15" customHeight="1" x14ac:dyDescent="0.2">
      <c r="A1150" s="16" t="str">
        <f t="shared" si="604"/>
        <v>ID-S01AP1020-10076</v>
      </c>
      <c r="B1150" s="17">
        <v>76</v>
      </c>
      <c r="C1150" s="17"/>
      <c r="D1150" s="18" t="s">
        <v>2478</v>
      </c>
      <c r="E1150" s="19" t="s">
        <v>2479</v>
      </c>
      <c r="F1150" s="20"/>
      <c r="G1150" s="21" t="str">
        <f t="shared" si="605"/>
        <v/>
      </c>
      <c r="H1150" s="22" t="s">
        <v>1843</v>
      </c>
      <c r="I1150" s="22" t="s">
        <v>2416</v>
      </c>
      <c r="J1150" s="22" t="s">
        <v>2417</v>
      </c>
      <c r="K1150" s="22"/>
      <c r="L1150" s="22" t="s">
        <v>1845</v>
      </c>
      <c r="M1150" s="23"/>
      <c r="N1150" s="24"/>
      <c r="O1150" s="63"/>
      <c r="P1150" s="63"/>
      <c r="Q1150" s="25" t="s">
        <v>42</v>
      </c>
      <c r="R1150" s="26" t="s">
        <v>43</v>
      </c>
      <c r="S1150" s="26" t="s">
        <v>51</v>
      </c>
      <c r="T1150" s="26" t="s">
        <v>45</v>
      </c>
      <c r="U1150" s="26" t="s">
        <v>46</v>
      </c>
      <c r="V1150" s="34">
        <v>0</v>
      </c>
      <c r="W1150" s="64"/>
      <c r="X1150" s="22">
        <v>11</v>
      </c>
      <c r="Y1150" s="152"/>
      <c r="Z1150" s="159" t="s">
        <v>2876</v>
      </c>
      <c r="AA1150" s="155">
        <f t="shared" si="600"/>
        <v>9</v>
      </c>
      <c r="AB1150" s="83">
        <f t="shared" si="595"/>
        <v>30</v>
      </c>
      <c r="AC1150" s="122" t="str">
        <f>VLOOKUP(Z1150,'module list'!A:B,2,0)</f>
        <v>DI</v>
      </c>
      <c r="AD1150" s="32"/>
      <c r="AF1150" s="33" t="s">
        <v>34</v>
      </c>
      <c r="AG1150" s="16" t="str">
        <f t="shared" si="585"/>
        <v>11.1.3</v>
      </c>
      <c r="AH1150" s="222" t="str">
        <f t="shared" si="584"/>
        <v>vlv. CLV1322 extract. fly.ashes SH HT/LT - supply fault</v>
      </c>
      <c r="AI1150" s="224"/>
      <c r="AJ1150" s="16" t="str">
        <f t="shared" si="606"/>
        <v>vlv.</v>
      </c>
      <c r="AK1150" s="16" t="str">
        <f t="shared" si="586"/>
        <v>P29</v>
      </c>
      <c r="AL1150" s="16" t="str">
        <f t="shared" si="607"/>
        <v>CLV</v>
      </c>
      <c r="AM1150" s="16" t="str">
        <f t="shared" si="588"/>
        <v>1322</v>
      </c>
      <c r="AO1150" s="16" t="str">
        <f t="shared" si="589"/>
        <v>_</v>
      </c>
      <c r="AP1150" s="16">
        <f t="shared" si="590"/>
        <v>11</v>
      </c>
      <c r="AQ1150" s="16" t="str">
        <f t="shared" si="608"/>
        <v>YSG</v>
      </c>
      <c r="AR1150" s="16" t="str">
        <f t="shared" si="592"/>
        <v>P29CLV1322_YSG</v>
      </c>
      <c r="AS1150" s="16" t="str">
        <f t="shared" si="593"/>
        <v>ok</v>
      </c>
      <c r="AW1150" s="16" t="str">
        <f t="shared" si="598"/>
        <v/>
      </c>
      <c r="AX1150" s="16" t="str">
        <f t="shared" si="599"/>
        <v/>
      </c>
      <c r="AY1150" s="16">
        <f t="shared" si="594"/>
        <v>0</v>
      </c>
    </row>
    <row r="1151" spans="1:51" ht="15" customHeight="1" x14ac:dyDescent="0.2">
      <c r="A1151" s="16" t="str">
        <f t="shared" si="604"/>
        <v>ID-S01AP1020-10077</v>
      </c>
      <c r="B1151" s="17">
        <v>77</v>
      </c>
      <c r="C1151" s="17"/>
      <c r="D1151" s="18" t="s">
        <v>2480</v>
      </c>
      <c r="E1151" s="19" t="s">
        <v>2481</v>
      </c>
      <c r="F1151" s="20"/>
      <c r="G1151" s="21" t="str">
        <f t="shared" si="605"/>
        <v/>
      </c>
      <c r="H1151" s="22" t="s">
        <v>1843</v>
      </c>
      <c r="I1151" s="22" t="s">
        <v>2416</v>
      </c>
      <c r="J1151" s="22" t="s">
        <v>2417</v>
      </c>
      <c r="K1151" s="22"/>
      <c r="L1151" s="22" t="s">
        <v>1845</v>
      </c>
      <c r="M1151" s="23"/>
      <c r="N1151" s="24"/>
      <c r="O1151" s="63"/>
      <c r="P1151" s="63"/>
      <c r="Q1151" s="25" t="s">
        <v>54</v>
      </c>
      <c r="R1151" s="26" t="s">
        <v>55</v>
      </c>
      <c r="S1151" s="26" t="s">
        <v>44</v>
      </c>
      <c r="T1151" s="26" t="s">
        <v>56</v>
      </c>
      <c r="U1151" s="26" t="s">
        <v>57</v>
      </c>
      <c r="V1151" s="34">
        <v>0</v>
      </c>
      <c r="W1151" s="64"/>
      <c r="X1151" s="22">
        <v>11</v>
      </c>
      <c r="Y1151" s="152"/>
      <c r="Z1151" s="159" t="s">
        <v>2824</v>
      </c>
      <c r="AA1151" s="155">
        <f t="shared" si="600"/>
        <v>16</v>
      </c>
      <c r="AB1151" s="83">
        <f t="shared" si="595"/>
        <v>30</v>
      </c>
      <c r="AC1151" s="122" t="str">
        <f>VLOOKUP(Z1151,'module list'!A:B,2,0)</f>
        <v>DO</v>
      </c>
      <c r="AD1151" s="32"/>
      <c r="AF1151" s="33" t="s">
        <v>34</v>
      </c>
      <c r="AG1151" s="16" t="str">
        <f t="shared" si="585"/>
        <v>11.1.2</v>
      </c>
      <c r="AH1151" s="222" t="str">
        <f t="shared" si="584"/>
        <v>vlv. CLV1322 extract. fly.ashes SH HT/LT - start/stop</v>
      </c>
      <c r="AI1151" s="224"/>
      <c r="AJ1151" s="16" t="str">
        <f t="shared" si="606"/>
        <v>vlv.</v>
      </c>
      <c r="AK1151" s="16" t="str">
        <f t="shared" si="586"/>
        <v>P29</v>
      </c>
      <c r="AL1151" s="16" t="str">
        <f t="shared" si="607"/>
        <v>CLV</v>
      </c>
      <c r="AM1151" s="16" t="str">
        <f t="shared" si="588"/>
        <v>1322</v>
      </c>
      <c r="AO1151" s="16" t="str">
        <f t="shared" si="589"/>
        <v>_</v>
      </c>
      <c r="AP1151" s="16">
        <f t="shared" si="590"/>
        <v>11</v>
      </c>
      <c r="AQ1151" s="16" t="str">
        <f t="shared" si="608"/>
        <v>HSH</v>
      </c>
      <c r="AR1151" s="16" t="str">
        <f t="shared" si="592"/>
        <v>P29CLV1322_HSH</v>
      </c>
      <c r="AS1151" s="16" t="str">
        <f t="shared" si="593"/>
        <v>ok</v>
      </c>
      <c r="AW1151" s="16" t="str">
        <f t="shared" si="598"/>
        <v/>
      </c>
      <c r="AX1151" s="16" t="str">
        <f t="shared" si="599"/>
        <v/>
      </c>
      <c r="AY1151" s="16">
        <f t="shared" si="594"/>
        <v>0</v>
      </c>
    </row>
    <row r="1152" spans="1:51" ht="15" customHeight="1" x14ac:dyDescent="0.2">
      <c r="A1152" s="16" t="str">
        <f t="shared" si="604"/>
        <v>ID-S01AP1020-10078</v>
      </c>
      <c r="B1152" s="17">
        <v>78</v>
      </c>
      <c r="C1152" s="17"/>
      <c r="D1152" s="18" t="s">
        <v>2482</v>
      </c>
      <c r="E1152" s="19" t="s">
        <v>2483</v>
      </c>
      <c r="F1152" s="20"/>
      <c r="G1152" s="21" t="str">
        <f t="shared" si="605"/>
        <v/>
      </c>
      <c r="H1152" s="22" t="s">
        <v>1843</v>
      </c>
      <c r="I1152" s="22" t="s">
        <v>2416</v>
      </c>
      <c r="J1152" s="22" t="s">
        <v>2417</v>
      </c>
      <c r="K1152" s="22"/>
      <c r="L1152" s="22" t="s">
        <v>1845</v>
      </c>
      <c r="M1152" s="23"/>
      <c r="N1152" s="24"/>
      <c r="O1152" s="63"/>
      <c r="P1152" s="63"/>
      <c r="Q1152" s="25" t="s">
        <v>42</v>
      </c>
      <c r="R1152" s="26" t="s">
        <v>43</v>
      </c>
      <c r="S1152" s="26" t="s">
        <v>44</v>
      </c>
      <c r="T1152" s="26" t="s">
        <v>45</v>
      </c>
      <c r="U1152" s="26" t="s">
        <v>46</v>
      </c>
      <c r="V1152" s="34">
        <v>0</v>
      </c>
      <c r="W1152" s="64"/>
      <c r="X1152" s="22">
        <v>11</v>
      </c>
      <c r="Y1152" s="152"/>
      <c r="Z1152" s="159" t="s">
        <v>2876</v>
      </c>
      <c r="AA1152" s="155">
        <f t="shared" si="600"/>
        <v>10</v>
      </c>
      <c r="AB1152" s="83">
        <f t="shared" si="595"/>
        <v>30</v>
      </c>
      <c r="AC1152" s="122" t="str">
        <f>VLOOKUP(Z1152,'module list'!A:B,2,0)</f>
        <v>DI</v>
      </c>
      <c r="AD1152" s="32"/>
      <c r="AF1152" s="33" t="s">
        <v>34</v>
      </c>
      <c r="AG1152" s="16" t="str">
        <f t="shared" si="585"/>
        <v>11.1.3</v>
      </c>
      <c r="AH1152" s="222" t="str">
        <f t="shared" si="584"/>
        <v>vlv. CLV1323 extract. fly.ashes bypass - in remote</v>
      </c>
      <c r="AI1152" s="224"/>
      <c r="AJ1152" s="16" t="str">
        <f t="shared" si="606"/>
        <v>vlv.</v>
      </c>
      <c r="AK1152" s="16" t="str">
        <f t="shared" si="586"/>
        <v>P29</v>
      </c>
      <c r="AL1152" s="16" t="str">
        <f t="shared" si="607"/>
        <v>CLV</v>
      </c>
      <c r="AM1152" s="16" t="str">
        <f t="shared" si="588"/>
        <v>1323</v>
      </c>
      <c r="AO1152" s="16" t="str">
        <f t="shared" si="589"/>
        <v>_</v>
      </c>
      <c r="AP1152" s="16">
        <f t="shared" si="590"/>
        <v>11</v>
      </c>
      <c r="AQ1152" s="16" t="str">
        <f t="shared" si="608"/>
        <v>YLRE</v>
      </c>
      <c r="AR1152" s="16" t="str">
        <f t="shared" si="592"/>
        <v>P29CLV1323_YLRE</v>
      </c>
      <c r="AS1152" s="16" t="str">
        <f t="shared" si="593"/>
        <v>ok</v>
      </c>
      <c r="AW1152" s="16" t="str">
        <f t="shared" si="598"/>
        <v/>
      </c>
      <c r="AX1152" s="16" t="str">
        <f t="shared" si="599"/>
        <v/>
      </c>
      <c r="AY1152" s="16">
        <f t="shared" si="594"/>
        <v>0</v>
      </c>
    </row>
    <row r="1153" spans="1:51" ht="15" customHeight="1" x14ac:dyDescent="0.2">
      <c r="A1153" s="16" t="str">
        <f t="shared" si="604"/>
        <v>ID-S01AP1020-10079</v>
      </c>
      <c r="B1153" s="17">
        <v>79</v>
      </c>
      <c r="C1153" s="17"/>
      <c r="D1153" s="18" t="s">
        <v>2484</v>
      </c>
      <c r="E1153" s="19" t="s">
        <v>2485</v>
      </c>
      <c r="F1153" s="20"/>
      <c r="G1153" s="21" t="str">
        <f t="shared" si="605"/>
        <v/>
      </c>
      <c r="H1153" s="22" t="s">
        <v>1843</v>
      </c>
      <c r="I1153" s="22" t="s">
        <v>2416</v>
      </c>
      <c r="J1153" s="22" t="s">
        <v>2417</v>
      </c>
      <c r="K1153" s="22"/>
      <c r="L1153" s="22" t="s">
        <v>1845</v>
      </c>
      <c r="M1153" s="23"/>
      <c r="N1153" s="24"/>
      <c r="O1153" s="63"/>
      <c r="P1153" s="63"/>
      <c r="Q1153" s="25" t="s">
        <v>42</v>
      </c>
      <c r="R1153" s="26" t="s">
        <v>43</v>
      </c>
      <c r="S1153" s="26" t="s">
        <v>44</v>
      </c>
      <c r="T1153" s="26" t="s">
        <v>45</v>
      </c>
      <c r="U1153" s="26" t="s">
        <v>46</v>
      </c>
      <c r="V1153" s="34">
        <v>0</v>
      </c>
      <c r="W1153" s="64"/>
      <c r="X1153" s="22">
        <v>11</v>
      </c>
      <c r="Y1153" s="152"/>
      <c r="Z1153" s="159" t="s">
        <v>2876</v>
      </c>
      <c r="AA1153" s="155">
        <f t="shared" si="600"/>
        <v>11</v>
      </c>
      <c r="AB1153" s="83">
        <f t="shared" si="595"/>
        <v>30</v>
      </c>
      <c r="AC1153" s="122" t="str">
        <f>VLOOKUP(Z1153,'module list'!A:B,2,0)</f>
        <v>DI</v>
      </c>
      <c r="AD1153" s="32"/>
      <c r="AF1153" s="33" t="s">
        <v>34</v>
      </c>
      <c r="AG1153" s="16" t="str">
        <f t="shared" si="585"/>
        <v>11.1.3</v>
      </c>
      <c r="AH1153" s="222" t="str">
        <f t="shared" si="584"/>
        <v>vlv. CLV1323 extract. fly.ashes bypass - in running</v>
      </c>
      <c r="AI1153" s="224"/>
      <c r="AJ1153" s="16" t="str">
        <f t="shared" si="606"/>
        <v>vlv.</v>
      </c>
      <c r="AK1153" s="16" t="str">
        <f t="shared" si="586"/>
        <v>P29</v>
      </c>
      <c r="AL1153" s="16" t="str">
        <f t="shared" si="607"/>
        <v>CLV</v>
      </c>
      <c r="AM1153" s="16" t="str">
        <f t="shared" si="588"/>
        <v>1323</v>
      </c>
      <c r="AO1153" s="16" t="str">
        <f t="shared" si="589"/>
        <v>_</v>
      </c>
      <c r="AP1153" s="16">
        <f t="shared" si="590"/>
        <v>11</v>
      </c>
      <c r="AQ1153" s="16" t="str">
        <f t="shared" si="608"/>
        <v>YLH</v>
      </c>
      <c r="AR1153" s="16" t="str">
        <f t="shared" si="592"/>
        <v>P29CLV1323_YLH</v>
      </c>
      <c r="AS1153" s="16" t="str">
        <f t="shared" si="593"/>
        <v>ok</v>
      </c>
      <c r="AW1153" s="16" t="str">
        <f t="shared" si="598"/>
        <v/>
      </c>
      <c r="AX1153" s="16" t="str">
        <f t="shared" si="599"/>
        <v/>
      </c>
      <c r="AY1153" s="16">
        <f t="shared" si="594"/>
        <v>0</v>
      </c>
    </row>
    <row r="1154" spans="1:51" ht="15" customHeight="1" x14ac:dyDescent="0.2">
      <c r="A1154" s="16" t="str">
        <f t="shared" si="604"/>
        <v>ID-S01AP1020-10080</v>
      </c>
      <c r="B1154" s="17">
        <v>80</v>
      </c>
      <c r="C1154" s="17"/>
      <c r="D1154" s="18" t="s">
        <v>2486</v>
      </c>
      <c r="E1154" s="19" t="s">
        <v>2487</v>
      </c>
      <c r="F1154" s="20"/>
      <c r="G1154" s="21" t="str">
        <f t="shared" si="605"/>
        <v/>
      </c>
      <c r="H1154" s="22" t="s">
        <v>1843</v>
      </c>
      <c r="I1154" s="22" t="s">
        <v>2416</v>
      </c>
      <c r="J1154" s="22" t="s">
        <v>2417</v>
      </c>
      <c r="K1154" s="22"/>
      <c r="L1154" s="22" t="s">
        <v>1845</v>
      </c>
      <c r="M1154" s="23"/>
      <c r="N1154" s="24"/>
      <c r="O1154" s="63"/>
      <c r="P1154" s="63"/>
      <c r="Q1154" s="25" t="s">
        <v>42</v>
      </c>
      <c r="R1154" s="26" t="s">
        <v>43</v>
      </c>
      <c r="S1154" s="26" t="s">
        <v>51</v>
      </c>
      <c r="T1154" s="26" t="s">
        <v>45</v>
      </c>
      <c r="U1154" s="26" t="s">
        <v>46</v>
      </c>
      <c r="V1154" s="34">
        <v>0</v>
      </c>
      <c r="W1154" s="64"/>
      <c r="X1154" s="22">
        <v>11</v>
      </c>
      <c r="Y1154" s="152"/>
      <c r="Z1154" s="159" t="s">
        <v>2876</v>
      </c>
      <c r="AA1154" s="155">
        <f t="shared" si="600"/>
        <v>12</v>
      </c>
      <c r="AB1154" s="83">
        <f t="shared" si="595"/>
        <v>30</v>
      </c>
      <c r="AC1154" s="122" t="str">
        <f>VLOOKUP(Z1154,'module list'!A:B,2,0)</f>
        <v>DI</v>
      </c>
      <c r="AD1154" s="32"/>
      <c r="AF1154" s="33" t="s">
        <v>34</v>
      </c>
      <c r="AG1154" s="16" t="str">
        <f t="shared" si="585"/>
        <v>11.1.3</v>
      </c>
      <c r="AH1154" s="222" t="str">
        <f t="shared" si="584"/>
        <v>vlv. CLV1323 extract. fly.ashes bypass - supply fault</v>
      </c>
      <c r="AI1154" s="224"/>
      <c r="AJ1154" s="16" t="str">
        <f t="shared" si="606"/>
        <v>vlv.</v>
      </c>
      <c r="AK1154" s="16" t="str">
        <f t="shared" si="586"/>
        <v>P29</v>
      </c>
      <c r="AL1154" s="16" t="str">
        <f t="shared" si="607"/>
        <v>CLV</v>
      </c>
      <c r="AM1154" s="16" t="str">
        <f t="shared" si="588"/>
        <v>1323</v>
      </c>
      <c r="AO1154" s="16" t="str">
        <f t="shared" si="589"/>
        <v>_</v>
      </c>
      <c r="AP1154" s="16">
        <f t="shared" si="590"/>
        <v>11</v>
      </c>
      <c r="AQ1154" s="16" t="str">
        <f t="shared" si="608"/>
        <v>YSG</v>
      </c>
      <c r="AR1154" s="16" t="str">
        <f t="shared" si="592"/>
        <v>P29CLV1323_YSG</v>
      </c>
      <c r="AS1154" s="16" t="str">
        <f t="shared" si="593"/>
        <v>ok</v>
      </c>
      <c r="AW1154" s="16" t="str">
        <f t="shared" si="598"/>
        <v/>
      </c>
      <c r="AX1154" s="16" t="str">
        <f t="shared" si="599"/>
        <v/>
      </c>
      <c r="AY1154" s="16">
        <f t="shared" si="594"/>
        <v>0</v>
      </c>
    </row>
    <row r="1155" spans="1:51" ht="15" customHeight="1" x14ac:dyDescent="0.2">
      <c r="A1155" s="16" t="str">
        <f t="shared" si="604"/>
        <v>ID-S01AP1020-10081</v>
      </c>
      <c r="B1155" s="17">
        <v>81</v>
      </c>
      <c r="C1155" s="17"/>
      <c r="D1155" s="18" t="s">
        <v>2488</v>
      </c>
      <c r="E1155" s="19" t="s">
        <v>2489</v>
      </c>
      <c r="F1155" s="20"/>
      <c r="G1155" s="21" t="str">
        <f t="shared" si="605"/>
        <v/>
      </c>
      <c r="H1155" s="22" t="s">
        <v>1843</v>
      </c>
      <c r="I1155" s="22" t="s">
        <v>2416</v>
      </c>
      <c r="J1155" s="22" t="s">
        <v>2417</v>
      </c>
      <c r="K1155" s="22"/>
      <c r="L1155" s="22" t="s">
        <v>1845</v>
      </c>
      <c r="M1155" s="23"/>
      <c r="N1155" s="24"/>
      <c r="O1155" s="63"/>
      <c r="P1155" s="63"/>
      <c r="Q1155" s="25" t="s">
        <v>54</v>
      </c>
      <c r="R1155" s="26" t="s">
        <v>55</v>
      </c>
      <c r="S1155" s="26" t="s">
        <v>44</v>
      </c>
      <c r="T1155" s="26" t="s">
        <v>56</v>
      </c>
      <c r="U1155" s="26" t="s">
        <v>57</v>
      </c>
      <c r="V1155" s="34">
        <v>0</v>
      </c>
      <c r="W1155" s="64"/>
      <c r="X1155" s="22">
        <v>11</v>
      </c>
      <c r="Y1155" s="152"/>
      <c r="Z1155" s="159" t="s">
        <v>2824</v>
      </c>
      <c r="AA1155" s="155">
        <f t="shared" si="600"/>
        <v>17</v>
      </c>
      <c r="AB1155" s="83">
        <f t="shared" si="595"/>
        <v>30</v>
      </c>
      <c r="AC1155" s="122" t="str">
        <f>VLOOKUP(Z1155,'module list'!A:B,2,0)</f>
        <v>DO</v>
      </c>
      <c r="AD1155" s="32"/>
      <c r="AF1155" s="33" t="s">
        <v>34</v>
      </c>
      <c r="AG1155" s="16" t="str">
        <f t="shared" si="585"/>
        <v>11.1.2</v>
      </c>
      <c r="AH1155" s="222" t="str">
        <f t="shared" ref="AH1155:AH1218" si="609">RIGHT(E1155,LEN(E1155)-FIND(" ",E1155))</f>
        <v>vlv. CLV1323 extract. fly.ashes bypass - start/stop</v>
      </c>
      <c r="AI1155" s="224"/>
      <c r="AJ1155" s="16" t="str">
        <f t="shared" si="606"/>
        <v>vlv.</v>
      </c>
      <c r="AK1155" s="16" t="str">
        <f t="shared" si="586"/>
        <v>P29</v>
      </c>
      <c r="AL1155" s="16" t="str">
        <f t="shared" si="607"/>
        <v>CLV</v>
      </c>
      <c r="AM1155" s="16" t="str">
        <f t="shared" si="588"/>
        <v>1323</v>
      </c>
      <c r="AO1155" s="16" t="str">
        <f t="shared" si="589"/>
        <v>_</v>
      </c>
      <c r="AP1155" s="16">
        <f t="shared" si="590"/>
        <v>11</v>
      </c>
      <c r="AQ1155" s="16" t="str">
        <f t="shared" si="608"/>
        <v>HSH</v>
      </c>
      <c r="AR1155" s="16" t="str">
        <f t="shared" si="592"/>
        <v>P29CLV1323_HSH</v>
      </c>
      <c r="AS1155" s="16" t="str">
        <f t="shared" si="593"/>
        <v>ok</v>
      </c>
      <c r="AW1155" s="16" t="str">
        <f t="shared" si="598"/>
        <v/>
      </c>
      <c r="AX1155" s="16" t="str">
        <f t="shared" si="599"/>
        <v/>
      </c>
      <c r="AY1155" s="16">
        <f t="shared" si="594"/>
        <v>0</v>
      </c>
    </row>
    <row r="1156" spans="1:51" ht="15" customHeight="1" x14ac:dyDescent="0.2">
      <c r="A1156" s="16" t="str">
        <f t="shared" si="604"/>
        <v>ID-S01AP1020-10082</v>
      </c>
      <c r="B1156" s="17">
        <v>82</v>
      </c>
      <c r="C1156" s="17"/>
      <c r="D1156" s="18" t="s">
        <v>2490</v>
      </c>
      <c r="E1156" s="19" t="s">
        <v>2491</v>
      </c>
      <c r="F1156" s="20"/>
      <c r="G1156" s="21" t="str">
        <f t="shared" si="605"/>
        <v/>
      </c>
      <c r="H1156" s="22" t="s">
        <v>1843</v>
      </c>
      <c r="I1156" s="22" t="s">
        <v>2416</v>
      </c>
      <c r="J1156" s="22" t="s">
        <v>2417</v>
      </c>
      <c r="K1156" s="22"/>
      <c r="L1156" s="22" t="s">
        <v>1845</v>
      </c>
      <c r="M1156" s="23"/>
      <c r="N1156" s="24"/>
      <c r="O1156" s="63"/>
      <c r="P1156" s="63"/>
      <c r="Q1156" s="25" t="s">
        <v>42</v>
      </c>
      <c r="R1156" s="26" t="s">
        <v>43</v>
      </c>
      <c r="S1156" s="26" t="s">
        <v>44</v>
      </c>
      <c r="T1156" s="26" t="s">
        <v>45</v>
      </c>
      <c r="U1156" s="26" t="s">
        <v>46</v>
      </c>
      <c r="V1156" s="34">
        <v>0</v>
      </c>
      <c r="W1156" s="64"/>
      <c r="X1156" s="22">
        <v>11</v>
      </c>
      <c r="Y1156" s="152"/>
      <c r="Z1156" s="159" t="s">
        <v>2876</v>
      </c>
      <c r="AA1156" s="155">
        <f t="shared" si="600"/>
        <v>13</v>
      </c>
      <c r="AB1156" s="83">
        <f t="shared" si="595"/>
        <v>30</v>
      </c>
      <c r="AC1156" s="122" t="str">
        <f>VLOOKUP(Z1156,'module list'!A:B,2,0)</f>
        <v>DI</v>
      </c>
      <c r="AD1156" s="32"/>
      <c r="AF1156" s="33" t="s">
        <v>34</v>
      </c>
      <c r="AG1156" s="16" t="str">
        <f t="shared" ref="AG1156:AG1219" si="610">LEFT(Z1156,6)</f>
        <v>11.1.3</v>
      </c>
      <c r="AH1156" s="222" t="str">
        <f t="shared" si="609"/>
        <v>vlv. CLV1324 extract. fly.ashes EVA 1 - in remote</v>
      </c>
      <c r="AI1156" s="224"/>
      <c r="AJ1156" s="16" t="str">
        <f t="shared" si="606"/>
        <v>vlv.</v>
      </c>
      <c r="AK1156" s="16" t="str">
        <f t="shared" ref="AK1156:AK1219" si="611">LEFT(D1156,3)</f>
        <v>P29</v>
      </c>
      <c r="AL1156" s="16" t="str">
        <f t="shared" si="607"/>
        <v>CLV</v>
      </c>
      <c r="AM1156" s="16" t="str">
        <f t="shared" ref="AM1156:AM1219" si="612">MID(D1156,LEN(AK1156)+LEN(AL1156)+1,4)</f>
        <v>1324</v>
      </c>
      <c r="AO1156" s="16" t="str">
        <f t="shared" ref="AO1156:AO1219" si="613">IF(ISNUMBER(AP1156),"_","")</f>
        <v>_</v>
      </c>
      <c r="AP1156" s="16">
        <f t="shared" ref="AP1156:AP1219" si="614">IFERROR(FIND("_",D1156),"")</f>
        <v>11</v>
      </c>
      <c r="AQ1156" s="16" t="str">
        <f t="shared" si="608"/>
        <v>YLRE</v>
      </c>
      <c r="AR1156" s="16" t="str">
        <f t="shared" ref="AR1156:AR1219" si="615">_xlfn.CONCAT(AK1156:AO1156,AQ1156)</f>
        <v>P29CLV1324_YLRE</v>
      </c>
      <c r="AS1156" s="16" t="str">
        <f t="shared" ref="AS1156:AS1219" si="616">IF(AR1156=D1156,"ok")</f>
        <v>ok</v>
      </c>
      <c r="AW1156" s="16" t="str">
        <f t="shared" si="598"/>
        <v/>
      </c>
      <c r="AX1156" s="16" t="str">
        <f t="shared" si="599"/>
        <v/>
      </c>
      <c r="AY1156" s="16">
        <f t="shared" ref="AY1156:AY1219" si="617">V1156</f>
        <v>0</v>
      </c>
    </row>
    <row r="1157" spans="1:51" ht="15" customHeight="1" x14ac:dyDescent="0.2">
      <c r="A1157" s="16" t="str">
        <f t="shared" si="604"/>
        <v>ID-S01AP1020-10083</v>
      </c>
      <c r="B1157" s="17">
        <v>83</v>
      </c>
      <c r="C1157" s="17"/>
      <c r="D1157" s="18" t="s">
        <v>2492</v>
      </c>
      <c r="E1157" s="19" t="s">
        <v>2493</v>
      </c>
      <c r="F1157" s="20"/>
      <c r="G1157" s="21" t="str">
        <f t="shared" si="605"/>
        <v/>
      </c>
      <c r="H1157" s="22" t="s">
        <v>1843</v>
      </c>
      <c r="I1157" s="22" t="s">
        <v>2416</v>
      </c>
      <c r="J1157" s="22" t="s">
        <v>2417</v>
      </c>
      <c r="K1157" s="22"/>
      <c r="L1157" s="22" t="s">
        <v>1845</v>
      </c>
      <c r="M1157" s="23"/>
      <c r="N1157" s="24"/>
      <c r="O1157" s="63"/>
      <c r="P1157" s="63"/>
      <c r="Q1157" s="25" t="s">
        <v>42</v>
      </c>
      <c r="R1157" s="26" t="s">
        <v>43</v>
      </c>
      <c r="S1157" s="26" t="s">
        <v>44</v>
      </c>
      <c r="T1157" s="26" t="s">
        <v>45</v>
      </c>
      <c r="U1157" s="26" t="s">
        <v>46</v>
      </c>
      <c r="V1157" s="34">
        <v>0</v>
      </c>
      <c r="W1157" s="64"/>
      <c r="X1157" s="22">
        <v>11</v>
      </c>
      <c r="Y1157" s="152"/>
      <c r="Z1157" s="159" t="s">
        <v>2876</v>
      </c>
      <c r="AA1157" s="155">
        <f t="shared" si="600"/>
        <v>14</v>
      </c>
      <c r="AB1157" s="83">
        <f t="shared" ref="AB1157:AB1220" si="618">COUNTIF(Z:Z,Z1157)</f>
        <v>30</v>
      </c>
      <c r="AC1157" s="122" t="str">
        <f>VLOOKUP(Z1157,'module list'!A:B,2,0)</f>
        <v>DI</v>
      </c>
      <c r="AD1157" s="32"/>
      <c r="AF1157" s="33" t="s">
        <v>34</v>
      </c>
      <c r="AG1157" s="16" t="str">
        <f t="shared" si="610"/>
        <v>11.1.3</v>
      </c>
      <c r="AH1157" s="222" t="str">
        <f t="shared" si="609"/>
        <v>vlv. CLV1324 extract. fly.ashes EVA 1 - in running</v>
      </c>
      <c r="AI1157" s="224"/>
      <c r="AJ1157" s="16" t="str">
        <f t="shared" si="606"/>
        <v>vlv.</v>
      </c>
      <c r="AK1157" s="16" t="str">
        <f t="shared" si="611"/>
        <v>P29</v>
      </c>
      <c r="AL1157" s="16" t="str">
        <f t="shared" si="607"/>
        <v>CLV</v>
      </c>
      <c r="AM1157" s="16" t="str">
        <f t="shared" si="612"/>
        <v>1324</v>
      </c>
      <c r="AO1157" s="16" t="str">
        <f t="shared" si="613"/>
        <v>_</v>
      </c>
      <c r="AP1157" s="16">
        <f t="shared" si="614"/>
        <v>11</v>
      </c>
      <c r="AQ1157" s="16" t="str">
        <f t="shared" si="608"/>
        <v>YLH</v>
      </c>
      <c r="AR1157" s="16" t="str">
        <f t="shared" si="615"/>
        <v>P29CLV1324_YLH</v>
      </c>
      <c r="AS1157" s="16" t="str">
        <f t="shared" si="616"/>
        <v>ok</v>
      </c>
      <c r="AW1157" s="16" t="str">
        <f t="shared" si="598"/>
        <v/>
      </c>
      <c r="AX1157" s="16" t="str">
        <f t="shared" si="599"/>
        <v/>
      </c>
      <c r="AY1157" s="16">
        <f t="shared" si="617"/>
        <v>0</v>
      </c>
    </row>
    <row r="1158" spans="1:51" ht="15" customHeight="1" x14ac:dyDescent="0.2">
      <c r="A1158" s="16" t="str">
        <f t="shared" si="604"/>
        <v>ID-S01AP1020-10084</v>
      </c>
      <c r="B1158" s="17">
        <v>84</v>
      </c>
      <c r="C1158" s="17"/>
      <c r="D1158" s="18" t="s">
        <v>2494</v>
      </c>
      <c r="E1158" s="19" t="s">
        <v>2495</v>
      </c>
      <c r="F1158" s="20"/>
      <c r="G1158" s="21" t="str">
        <f t="shared" si="605"/>
        <v/>
      </c>
      <c r="H1158" s="22" t="s">
        <v>1843</v>
      </c>
      <c r="I1158" s="22" t="s">
        <v>2416</v>
      </c>
      <c r="J1158" s="22" t="s">
        <v>2417</v>
      </c>
      <c r="K1158" s="22"/>
      <c r="L1158" s="22" t="s">
        <v>1845</v>
      </c>
      <c r="M1158" s="23"/>
      <c r="N1158" s="24"/>
      <c r="O1158" s="63"/>
      <c r="P1158" s="63"/>
      <c r="Q1158" s="25" t="s">
        <v>42</v>
      </c>
      <c r="R1158" s="26" t="s">
        <v>43</v>
      </c>
      <c r="S1158" s="26" t="s">
        <v>51</v>
      </c>
      <c r="T1158" s="26" t="s">
        <v>45</v>
      </c>
      <c r="U1158" s="26" t="s">
        <v>46</v>
      </c>
      <c r="V1158" s="34">
        <v>0</v>
      </c>
      <c r="W1158" s="64"/>
      <c r="X1158" s="22">
        <v>11</v>
      </c>
      <c r="Y1158" s="152"/>
      <c r="Z1158" s="159" t="s">
        <v>2876</v>
      </c>
      <c r="AA1158" s="155">
        <f t="shared" si="600"/>
        <v>15</v>
      </c>
      <c r="AB1158" s="83">
        <f t="shared" si="618"/>
        <v>30</v>
      </c>
      <c r="AC1158" s="122" t="str">
        <f>VLOOKUP(Z1158,'module list'!A:B,2,0)</f>
        <v>DI</v>
      </c>
      <c r="AD1158" s="32"/>
      <c r="AF1158" s="33" t="s">
        <v>34</v>
      </c>
      <c r="AG1158" s="16" t="str">
        <f t="shared" si="610"/>
        <v>11.1.3</v>
      </c>
      <c r="AH1158" s="222" t="str">
        <f t="shared" si="609"/>
        <v>vlv. CLV1324 extract. fly.ashes EVA 1 - supply fault</v>
      </c>
      <c r="AI1158" s="224"/>
      <c r="AJ1158" s="16" t="str">
        <f t="shared" si="606"/>
        <v>vlv.</v>
      </c>
      <c r="AK1158" s="16" t="str">
        <f t="shared" si="611"/>
        <v>P29</v>
      </c>
      <c r="AL1158" s="16" t="str">
        <f t="shared" si="607"/>
        <v>CLV</v>
      </c>
      <c r="AM1158" s="16" t="str">
        <f t="shared" si="612"/>
        <v>1324</v>
      </c>
      <c r="AO1158" s="16" t="str">
        <f t="shared" si="613"/>
        <v>_</v>
      </c>
      <c r="AP1158" s="16">
        <f t="shared" si="614"/>
        <v>11</v>
      </c>
      <c r="AQ1158" s="16" t="str">
        <f t="shared" si="608"/>
        <v>YSG</v>
      </c>
      <c r="AR1158" s="16" t="str">
        <f t="shared" si="615"/>
        <v>P29CLV1324_YSG</v>
      </c>
      <c r="AS1158" s="16" t="str">
        <f t="shared" si="616"/>
        <v>ok</v>
      </c>
      <c r="AW1158" s="16" t="str">
        <f t="shared" si="598"/>
        <v/>
      </c>
      <c r="AX1158" s="16" t="str">
        <f t="shared" si="599"/>
        <v/>
      </c>
      <c r="AY1158" s="16">
        <f t="shared" si="617"/>
        <v>0</v>
      </c>
    </row>
    <row r="1159" spans="1:51" ht="15" customHeight="1" x14ac:dyDescent="0.2">
      <c r="A1159" s="16" t="str">
        <f t="shared" si="604"/>
        <v>ID-S01AP1020-10085</v>
      </c>
      <c r="B1159" s="17">
        <v>85</v>
      </c>
      <c r="C1159" s="17"/>
      <c r="D1159" s="18" t="s">
        <v>2496</v>
      </c>
      <c r="E1159" s="19" t="s">
        <v>2497</v>
      </c>
      <c r="F1159" s="20"/>
      <c r="G1159" s="21" t="str">
        <f t="shared" si="605"/>
        <v/>
      </c>
      <c r="H1159" s="22" t="s">
        <v>1843</v>
      </c>
      <c r="I1159" s="22" t="s">
        <v>2416</v>
      </c>
      <c r="J1159" s="22" t="s">
        <v>2417</v>
      </c>
      <c r="K1159" s="22"/>
      <c r="L1159" s="22" t="s">
        <v>1845</v>
      </c>
      <c r="M1159" s="23"/>
      <c r="N1159" s="24"/>
      <c r="O1159" s="63"/>
      <c r="P1159" s="63"/>
      <c r="Q1159" s="25" t="s">
        <v>54</v>
      </c>
      <c r="R1159" s="26" t="s">
        <v>55</v>
      </c>
      <c r="S1159" s="26" t="s">
        <v>44</v>
      </c>
      <c r="T1159" s="26" t="s">
        <v>56</v>
      </c>
      <c r="U1159" s="26" t="s">
        <v>57</v>
      </c>
      <c r="V1159" s="34">
        <v>0</v>
      </c>
      <c r="W1159" s="64"/>
      <c r="X1159" s="22">
        <v>11</v>
      </c>
      <c r="Y1159" s="152"/>
      <c r="Z1159" s="159" t="s">
        <v>2824</v>
      </c>
      <c r="AA1159" s="155">
        <f t="shared" si="600"/>
        <v>18</v>
      </c>
      <c r="AB1159" s="83">
        <f t="shared" si="618"/>
        <v>30</v>
      </c>
      <c r="AC1159" s="122" t="str">
        <f>VLOOKUP(Z1159,'module list'!A:B,2,0)</f>
        <v>DO</v>
      </c>
      <c r="AD1159" s="32"/>
      <c r="AF1159" s="33" t="s">
        <v>34</v>
      </c>
      <c r="AG1159" s="16" t="str">
        <f t="shared" si="610"/>
        <v>11.1.2</v>
      </c>
      <c r="AH1159" s="222" t="str">
        <f t="shared" si="609"/>
        <v>vlv. CLV1324 extract. fly.ashes EVA 1 - start/stop</v>
      </c>
      <c r="AI1159" s="224"/>
      <c r="AJ1159" s="16" t="str">
        <f t="shared" si="606"/>
        <v>vlv.</v>
      </c>
      <c r="AK1159" s="16" t="str">
        <f t="shared" si="611"/>
        <v>P29</v>
      </c>
      <c r="AL1159" s="16" t="str">
        <f t="shared" si="607"/>
        <v>CLV</v>
      </c>
      <c r="AM1159" s="16" t="str">
        <f t="shared" si="612"/>
        <v>1324</v>
      </c>
      <c r="AO1159" s="16" t="str">
        <f t="shared" si="613"/>
        <v>_</v>
      </c>
      <c r="AP1159" s="16">
        <f t="shared" si="614"/>
        <v>11</v>
      </c>
      <c r="AQ1159" s="16" t="str">
        <f t="shared" si="608"/>
        <v>HSH</v>
      </c>
      <c r="AR1159" s="16" t="str">
        <f t="shared" si="615"/>
        <v>P29CLV1324_HSH</v>
      </c>
      <c r="AS1159" s="16" t="str">
        <f t="shared" si="616"/>
        <v>ok</v>
      </c>
      <c r="AW1159" s="16" t="str">
        <f t="shared" si="598"/>
        <v/>
      </c>
      <c r="AX1159" s="16" t="str">
        <f t="shared" si="599"/>
        <v/>
      </c>
      <c r="AY1159" s="16">
        <f t="shared" si="617"/>
        <v>0</v>
      </c>
    </row>
    <row r="1160" spans="1:51" ht="15" customHeight="1" x14ac:dyDescent="0.2">
      <c r="A1160" s="16" t="str">
        <f t="shared" si="604"/>
        <v>ID-S01AP1020-10086</v>
      </c>
      <c r="B1160" s="17">
        <v>86</v>
      </c>
      <c r="C1160" s="17"/>
      <c r="D1160" s="18" t="s">
        <v>2498</v>
      </c>
      <c r="E1160" s="19" t="s">
        <v>2499</v>
      </c>
      <c r="F1160" s="20"/>
      <c r="G1160" s="21" t="str">
        <f t="shared" si="605"/>
        <v/>
      </c>
      <c r="H1160" s="22" t="s">
        <v>1843</v>
      </c>
      <c r="I1160" s="22" t="s">
        <v>2416</v>
      </c>
      <c r="J1160" s="22" t="s">
        <v>2417</v>
      </c>
      <c r="K1160" s="22"/>
      <c r="L1160" s="22" t="s">
        <v>1845</v>
      </c>
      <c r="M1160" s="23"/>
      <c r="N1160" s="24"/>
      <c r="O1160" s="63"/>
      <c r="P1160" s="63"/>
      <c r="Q1160" s="25" t="s">
        <v>42</v>
      </c>
      <c r="R1160" s="26" t="s">
        <v>43</v>
      </c>
      <c r="S1160" s="26" t="s">
        <v>44</v>
      </c>
      <c r="T1160" s="26" t="s">
        <v>45</v>
      </c>
      <c r="U1160" s="26" t="s">
        <v>46</v>
      </c>
      <c r="V1160" s="34">
        <v>0</v>
      </c>
      <c r="W1160" s="64"/>
      <c r="X1160" s="22">
        <v>11</v>
      </c>
      <c r="Y1160" s="152"/>
      <c r="Z1160" s="159" t="s">
        <v>2876</v>
      </c>
      <c r="AA1160" s="155">
        <f t="shared" si="600"/>
        <v>16</v>
      </c>
      <c r="AB1160" s="83">
        <f t="shared" si="618"/>
        <v>30</v>
      </c>
      <c r="AC1160" s="122" t="str">
        <f>VLOOKUP(Z1160,'module list'!A:B,2,0)</f>
        <v>DI</v>
      </c>
      <c r="AD1160" s="32"/>
      <c r="AF1160" s="33" t="s">
        <v>34</v>
      </c>
      <c r="AG1160" s="16" t="str">
        <f t="shared" si="610"/>
        <v>11.1.3</v>
      </c>
      <c r="AH1160" s="222" t="str">
        <f t="shared" si="609"/>
        <v>vlv. CLV1325 extract. fly.ashes EVA 2 - in remote</v>
      </c>
      <c r="AI1160" s="224"/>
      <c r="AJ1160" s="16" t="str">
        <f t="shared" si="606"/>
        <v>vlv.</v>
      </c>
      <c r="AK1160" s="16" t="str">
        <f t="shared" si="611"/>
        <v>P29</v>
      </c>
      <c r="AL1160" s="16" t="str">
        <f t="shared" si="607"/>
        <v>CLV</v>
      </c>
      <c r="AM1160" s="16" t="str">
        <f t="shared" si="612"/>
        <v>1325</v>
      </c>
      <c r="AO1160" s="16" t="str">
        <f t="shared" si="613"/>
        <v>_</v>
      </c>
      <c r="AP1160" s="16">
        <f t="shared" si="614"/>
        <v>11</v>
      </c>
      <c r="AQ1160" s="16" t="str">
        <f t="shared" si="608"/>
        <v>YLRE</v>
      </c>
      <c r="AR1160" s="16" t="str">
        <f t="shared" si="615"/>
        <v>P29CLV1325_YLRE</v>
      </c>
      <c r="AS1160" s="16" t="str">
        <f t="shared" si="616"/>
        <v>ok</v>
      </c>
      <c r="AW1160" s="16" t="str">
        <f t="shared" si="598"/>
        <v/>
      </c>
      <c r="AX1160" s="16" t="str">
        <f t="shared" si="599"/>
        <v/>
      </c>
      <c r="AY1160" s="16">
        <f t="shared" si="617"/>
        <v>0</v>
      </c>
    </row>
    <row r="1161" spans="1:51" ht="15" customHeight="1" x14ac:dyDescent="0.2">
      <c r="A1161" s="16" t="str">
        <f t="shared" si="604"/>
        <v>ID-S01AP1020-10087</v>
      </c>
      <c r="B1161" s="17">
        <v>87</v>
      </c>
      <c r="C1161" s="17"/>
      <c r="D1161" s="18" t="s">
        <v>2500</v>
      </c>
      <c r="E1161" s="19" t="s">
        <v>2501</v>
      </c>
      <c r="F1161" s="20"/>
      <c r="G1161" s="21" t="str">
        <f t="shared" si="605"/>
        <v/>
      </c>
      <c r="H1161" s="22" t="s">
        <v>1843</v>
      </c>
      <c r="I1161" s="22" t="s">
        <v>2416</v>
      </c>
      <c r="J1161" s="22" t="s">
        <v>2417</v>
      </c>
      <c r="K1161" s="22"/>
      <c r="L1161" s="22" t="s">
        <v>1845</v>
      </c>
      <c r="M1161" s="23"/>
      <c r="N1161" s="24"/>
      <c r="O1161" s="63"/>
      <c r="P1161" s="63"/>
      <c r="Q1161" s="25" t="s">
        <v>42</v>
      </c>
      <c r="R1161" s="26" t="s">
        <v>43</v>
      </c>
      <c r="S1161" s="26" t="s">
        <v>44</v>
      </c>
      <c r="T1161" s="26" t="s">
        <v>45</v>
      </c>
      <c r="U1161" s="26" t="s">
        <v>46</v>
      </c>
      <c r="V1161" s="34">
        <v>0</v>
      </c>
      <c r="W1161" s="64"/>
      <c r="X1161" s="22">
        <v>11</v>
      </c>
      <c r="Y1161" s="152"/>
      <c r="Z1161" s="159" t="s">
        <v>2876</v>
      </c>
      <c r="AA1161" s="155">
        <f t="shared" si="600"/>
        <v>17</v>
      </c>
      <c r="AB1161" s="83">
        <f t="shared" si="618"/>
        <v>30</v>
      </c>
      <c r="AC1161" s="122" t="str">
        <f>VLOOKUP(Z1161,'module list'!A:B,2,0)</f>
        <v>DI</v>
      </c>
      <c r="AD1161" s="32"/>
      <c r="AF1161" s="33" t="s">
        <v>34</v>
      </c>
      <c r="AG1161" s="16" t="str">
        <f t="shared" si="610"/>
        <v>11.1.3</v>
      </c>
      <c r="AH1161" s="222" t="str">
        <f t="shared" si="609"/>
        <v>vlv. CLV1325 extract. fly.ashes EVA 2 - in running</v>
      </c>
      <c r="AI1161" s="224"/>
      <c r="AJ1161" s="16" t="str">
        <f t="shared" si="606"/>
        <v>vlv.</v>
      </c>
      <c r="AK1161" s="16" t="str">
        <f t="shared" si="611"/>
        <v>P29</v>
      </c>
      <c r="AL1161" s="16" t="str">
        <f t="shared" si="607"/>
        <v>CLV</v>
      </c>
      <c r="AM1161" s="16" t="str">
        <f t="shared" si="612"/>
        <v>1325</v>
      </c>
      <c r="AO1161" s="16" t="str">
        <f t="shared" si="613"/>
        <v>_</v>
      </c>
      <c r="AP1161" s="16">
        <f t="shared" si="614"/>
        <v>11</v>
      </c>
      <c r="AQ1161" s="16" t="str">
        <f t="shared" si="608"/>
        <v>YLH</v>
      </c>
      <c r="AR1161" s="16" t="str">
        <f t="shared" si="615"/>
        <v>P29CLV1325_YLH</v>
      </c>
      <c r="AS1161" s="16" t="str">
        <f t="shared" si="616"/>
        <v>ok</v>
      </c>
      <c r="AW1161" s="16" t="str">
        <f t="shared" si="598"/>
        <v/>
      </c>
      <c r="AX1161" s="16" t="str">
        <f t="shared" si="599"/>
        <v/>
      </c>
      <c r="AY1161" s="16">
        <f t="shared" si="617"/>
        <v>0</v>
      </c>
    </row>
    <row r="1162" spans="1:51" ht="15" customHeight="1" x14ac:dyDescent="0.2">
      <c r="A1162" s="16" t="str">
        <f t="shared" si="604"/>
        <v>ID-S01AP1020-10088</v>
      </c>
      <c r="B1162" s="17">
        <v>88</v>
      </c>
      <c r="C1162" s="17"/>
      <c r="D1162" s="18" t="s">
        <v>2502</v>
      </c>
      <c r="E1162" s="19" t="s">
        <v>2503</v>
      </c>
      <c r="F1162" s="20"/>
      <c r="G1162" s="21" t="str">
        <f t="shared" si="605"/>
        <v/>
      </c>
      <c r="H1162" s="22" t="s">
        <v>1843</v>
      </c>
      <c r="I1162" s="22" t="s">
        <v>2416</v>
      </c>
      <c r="J1162" s="22" t="s">
        <v>2417</v>
      </c>
      <c r="K1162" s="22"/>
      <c r="L1162" s="22" t="s">
        <v>1845</v>
      </c>
      <c r="M1162" s="23"/>
      <c r="N1162" s="24"/>
      <c r="O1162" s="63"/>
      <c r="P1162" s="63"/>
      <c r="Q1162" s="25" t="s">
        <v>42</v>
      </c>
      <c r="R1162" s="26" t="s">
        <v>43</v>
      </c>
      <c r="S1162" s="26" t="s">
        <v>51</v>
      </c>
      <c r="T1162" s="26" t="s">
        <v>45</v>
      </c>
      <c r="U1162" s="26" t="s">
        <v>46</v>
      </c>
      <c r="V1162" s="34">
        <v>0</v>
      </c>
      <c r="W1162" s="64"/>
      <c r="X1162" s="22">
        <v>11</v>
      </c>
      <c r="Y1162" s="152"/>
      <c r="Z1162" s="159" t="s">
        <v>2876</v>
      </c>
      <c r="AA1162" s="155">
        <f t="shared" si="600"/>
        <v>18</v>
      </c>
      <c r="AB1162" s="83">
        <f t="shared" si="618"/>
        <v>30</v>
      </c>
      <c r="AC1162" s="122" t="str">
        <f>VLOOKUP(Z1162,'module list'!A:B,2,0)</f>
        <v>DI</v>
      </c>
      <c r="AD1162" s="32"/>
      <c r="AF1162" s="33" t="s">
        <v>34</v>
      </c>
      <c r="AG1162" s="16" t="str">
        <f t="shared" si="610"/>
        <v>11.1.3</v>
      </c>
      <c r="AH1162" s="222" t="str">
        <f t="shared" si="609"/>
        <v>vlv. CLV1325 extract. fly.ashes EVA 2 - supply fault</v>
      </c>
      <c r="AI1162" s="224"/>
      <c r="AJ1162" s="16" t="str">
        <f t="shared" si="606"/>
        <v>vlv.</v>
      </c>
      <c r="AK1162" s="16" t="str">
        <f t="shared" si="611"/>
        <v>P29</v>
      </c>
      <c r="AL1162" s="16" t="str">
        <f t="shared" si="607"/>
        <v>CLV</v>
      </c>
      <c r="AM1162" s="16" t="str">
        <f t="shared" si="612"/>
        <v>1325</v>
      </c>
      <c r="AO1162" s="16" t="str">
        <f t="shared" si="613"/>
        <v>_</v>
      </c>
      <c r="AP1162" s="16">
        <f t="shared" si="614"/>
        <v>11</v>
      </c>
      <c r="AQ1162" s="16" t="str">
        <f t="shared" si="608"/>
        <v>YSG</v>
      </c>
      <c r="AR1162" s="16" t="str">
        <f t="shared" si="615"/>
        <v>P29CLV1325_YSG</v>
      </c>
      <c r="AS1162" s="16" t="str">
        <f t="shared" si="616"/>
        <v>ok</v>
      </c>
      <c r="AW1162" s="16" t="str">
        <f t="shared" si="598"/>
        <v/>
      </c>
      <c r="AX1162" s="16" t="str">
        <f t="shared" si="599"/>
        <v/>
      </c>
      <c r="AY1162" s="16">
        <f t="shared" si="617"/>
        <v>0</v>
      </c>
    </row>
    <row r="1163" spans="1:51" ht="15" customHeight="1" x14ac:dyDescent="0.2">
      <c r="A1163" s="16" t="str">
        <f t="shared" si="604"/>
        <v>ID-S01AP1020-10089</v>
      </c>
      <c r="B1163" s="17">
        <v>89</v>
      </c>
      <c r="C1163" s="17"/>
      <c r="D1163" s="18" t="s">
        <v>2504</v>
      </c>
      <c r="E1163" s="19" t="s">
        <v>2505</v>
      </c>
      <c r="F1163" s="20"/>
      <c r="G1163" s="21" t="str">
        <f t="shared" si="605"/>
        <v/>
      </c>
      <c r="H1163" s="22" t="s">
        <v>1843</v>
      </c>
      <c r="I1163" s="22" t="s">
        <v>2416</v>
      </c>
      <c r="J1163" s="22" t="s">
        <v>2417</v>
      </c>
      <c r="K1163" s="22"/>
      <c r="L1163" s="22" t="s">
        <v>1845</v>
      </c>
      <c r="M1163" s="23"/>
      <c r="N1163" s="24"/>
      <c r="O1163" s="63"/>
      <c r="P1163" s="63"/>
      <c r="Q1163" s="25" t="s">
        <v>54</v>
      </c>
      <c r="R1163" s="26" t="s">
        <v>55</v>
      </c>
      <c r="S1163" s="26" t="s">
        <v>44</v>
      </c>
      <c r="T1163" s="26" t="s">
        <v>56</v>
      </c>
      <c r="U1163" s="26" t="s">
        <v>57</v>
      </c>
      <c r="V1163" s="34">
        <v>0</v>
      </c>
      <c r="W1163" s="64"/>
      <c r="X1163" s="22">
        <v>11</v>
      </c>
      <c r="Y1163" s="152"/>
      <c r="Z1163" s="159" t="s">
        <v>2824</v>
      </c>
      <c r="AA1163" s="155">
        <f t="shared" si="600"/>
        <v>19</v>
      </c>
      <c r="AB1163" s="83">
        <f t="shared" si="618"/>
        <v>30</v>
      </c>
      <c r="AC1163" s="122" t="str">
        <f>VLOOKUP(Z1163,'module list'!A:B,2,0)</f>
        <v>DO</v>
      </c>
      <c r="AD1163" s="32"/>
      <c r="AF1163" s="33" t="s">
        <v>34</v>
      </c>
      <c r="AG1163" s="16" t="str">
        <f t="shared" si="610"/>
        <v>11.1.2</v>
      </c>
      <c r="AH1163" s="222" t="str">
        <f t="shared" si="609"/>
        <v>vlv. CLV1325 extract. fly.ashes EVA 2 - start/stop</v>
      </c>
      <c r="AI1163" s="224"/>
      <c r="AJ1163" s="16" t="str">
        <f t="shared" si="606"/>
        <v>vlv.</v>
      </c>
      <c r="AK1163" s="16" t="str">
        <f t="shared" si="611"/>
        <v>P29</v>
      </c>
      <c r="AL1163" s="16" t="str">
        <f t="shared" si="607"/>
        <v>CLV</v>
      </c>
      <c r="AM1163" s="16" t="str">
        <f t="shared" si="612"/>
        <v>1325</v>
      </c>
      <c r="AO1163" s="16" t="str">
        <f t="shared" si="613"/>
        <v>_</v>
      </c>
      <c r="AP1163" s="16">
        <f t="shared" si="614"/>
        <v>11</v>
      </c>
      <c r="AQ1163" s="16" t="str">
        <f t="shared" si="608"/>
        <v>HSH</v>
      </c>
      <c r="AR1163" s="16" t="str">
        <f t="shared" si="615"/>
        <v>P29CLV1325_HSH</v>
      </c>
      <c r="AS1163" s="16" t="str">
        <f t="shared" si="616"/>
        <v>ok</v>
      </c>
      <c r="AW1163" s="16" t="str">
        <f t="shared" si="598"/>
        <v/>
      </c>
      <c r="AX1163" s="16" t="str">
        <f t="shared" si="599"/>
        <v/>
      </c>
      <c r="AY1163" s="16">
        <f t="shared" si="617"/>
        <v>0</v>
      </c>
    </row>
    <row r="1164" spans="1:51" ht="15" customHeight="1" x14ac:dyDescent="0.2">
      <c r="A1164" s="16" t="str">
        <f t="shared" si="604"/>
        <v>ID-S01AP1020-10090</v>
      </c>
      <c r="B1164" s="17">
        <v>90</v>
      </c>
      <c r="C1164" s="17"/>
      <c r="D1164" s="18" t="s">
        <v>2506</v>
      </c>
      <c r="E1164" s="19" t="s">
        <v>2507</v>
      </c>
      <c r="F1164" s="20"/>
      <c r="G1164" s="21" t="str">
        <f t="shared" si="605"/>
        <v/>
      </c>
      <c r="H1164" s="22" t="s">
        <v>1843</v>
      </c>
      <c r="I1164" s="22" t="s">
        <v>2416</v>
      </c>
      <c r="J1164" s="22" t="s">
        <v>2417</v>
      </c>
      <c r="K1164" s="22"/>
      <c r="L1164" s="22" t="s">
        <v>1845</v>
      </c>
      <c r="M1164" s="23"/>
      <c r="N1164" s="24"/>
      <c r="O1164" s="63"/>
      <c r="P1164" s="63"/>
      <c r="Q1164" s="25" t="s">
        <v>42</v>
      </c>
      <c r="R1164" s="26" t="s">
        <v>43</v>
      </c>
      <c r="S1164" s="26" t="s">
        <v>44</v>
      </c>
      <c r="T1164" s="26" t="s">
        <v>45</v>
      </c>
      <c r="U1164" s="26" t="s">
        <v>46</v>
      </c>
      <c r="V1164" s="34">
        <v>0</v>
      </c>
      <c r="W1164" s="64"/>
      <c r="X1164" s="22">
        <v>11</v>
      </c>
      <c r="Y1164" s="152"/>
      <c r="Z1164" s="159" t="s">
        <v>2876</v>
      </c>
      <c r="AA1164" s="155">
        <f t="shared" si="600"/>
        <v>19</v>
      </c>
      <c r="AB1164" s="83">
        <f t="shared" si="618"/>
        <v>30</v>
      </c>
      <c r="AC1164" s="122" t="str">
        <f>VLOOKUP(Z1164,'module list'!A:B,2,0)</f>
        <v>DI</v>
      </c>
      <c r="AD1164" s="32"/>
      <c r="AF1164" s="33" t="s">
        <v>34</v>
      </c>
      <c r="AG1164" s="16" t="str">
        <f t="shared" si="610"/>
        <v>11.1.3</v>
      </c>
      <c r="AH1164" s="222" t="str">
        <f t="shared" si="609"/>
        <v>vlv. CLV1326 extract. fly.ashes ECO - in remote</v>
      </c>
      <c r="AI1164" s="224"/>
      <c r="AJ1164" s="16" t="str">
        <f t="shared" si="606"/>
        <v>vlv.</v>
      </c>
      <c r="AK1164" s="16" t="str">
        <f t="shared" si="611"/>
        <v>P29</v>
      </c>
      <c r="AL1164" s="16" t="str">
        <f t="shared" si="607"/>
        <v>CLV</v>
      </c>
      <c r="AM1164" s="16" t="str">
        <f t="shared" si="612"/>
        <v>1326</v>
      </c>
      <c r="AO1164" s="16" t="str">
        <f t="shared" si="613"/>
        <v>_</v>
      </c>
      <c r="AP1164" s="16">
        <f t="shared" si="614"/>
        <v>11</v>
      </c>
      <c r="AQ1164" s="16" t="str">
        <f t="shared" si="608"/>
        <v>YLRE</v>
      </c>
      <c r="AR1164" s="16" t="str">
        <f t="shared" si="615"/>
        <v>P29CLV1326_YLRE</v>
      </c>
      <c r="AS1164" s="16" t="str">
        <f t="shared" si="616"/>
        <v>ok</v>
      </c>
      <c r="AW1164" s="16" t="str">
        <f t="shared" si="598"/>
        <v/>
      </c>
      <c r="AX1164" s="16" t="str">
        <f t="shared" si="599"/>
        <v/>
      </c>
      <c r="AY1164" s="16">
        <f t="shared" si="617"/>
        <v>0</v>
      </c>
    </row>
    <row r="1165" spans="1:51" ht="15" customHeight="1" x14ac:dyDescent="0.2">
      <c r="A1165" s="16" t="str">
        <f t="shared" si="604"/>
        <v>ID-S01AP1020-10091</v>
      </c>
      <c r="B1165" s="17">
        <v>91</v>
      </c>
      <c r="C1165" s="17"/>
      <c r="D1165" s="18" t="s">
        <v>2508</v>
      </c>
      <c r="E1165" s="19" t="s">
        <v>2509</v>
      </c>
      <c r="F1165" s="20"/>
      <c r="G1165" s="21" t="str">
        <f t="shared" si="605"/>
        <v/>
      </c>
      <c r="H1165" s="22" t="s">
        <v>1843</v>
      </c>
      <c r="I1165" s="22" t="s">
        <v>2416</v>
      </c>
      <c r="J1165" s="22" t="s">
        <v>2417</v>
      </c>
      <c r="K1165" s="22"/>
      <c r="L1165" s="22" t="s">
        <v>1845</v>
      </c>
      <c r="M1165" s="23"/>
      <c r="N1165" s="24"/>
      <c r="O1165" s="63"/>
      <c r="P1165" s="63"/>
      <c r="Q1165" s="25" t="s">
        <v>42</v>
      </c>
      <c r="R1165" s="26" t="s">
        <v>43</v>
      </c>
      <c r="S1165" s="26" t="s">
        <v>44</v>
      </c>
      <c r="T1165" s="26" t="s">
        <v>45</v>
      </c>
      <c r="U1165" s="26" t="s">
        <v>46</v>
      </c>
      <c r="V1165" s="34">
        <v>0</v>
      </c>
      <c r="W1165" s="64"/>
      <c r="X1165" s="22">
        <v>11</v>
      </c>
      <c r="Y1165" s="152"/>
      <c r="Z1165" s="159" t="s">
        <v>2876</v>
      </c>
      <c r="AA1165" s="155">
        <f t="shared" si="600"/>
        <v>20</v>
      </c>
      <c r="AB1165" s="83">
        <f t="shared" si="618"/>
        <v>30</v>
      </c>
      <c r="AC1165" s="122" t="str">
        <f>VLOOKUP(Z1165,'module list'!A:B,2,0)</f>
        <v>DI</v>
      </c>
      <c r="AD1165" s="32"/>
      <c r="AF1165" s="33" t="s">
        <v>34</v>
      </c>
      <c r="AG1165" s="16" t="str">
        <f t="shared" si="610"/>
        <v>11.1.3</v>
      </c>
      <c r="AH1165" s="222" t="str">
        <f t="shared" si="609"/>
        <v>vlv. CLV1326 extract. fly.ashes ECO - in running</v>
      </c>
      <c r="AI1165" s="224"/>
      <c r="AJ1165" s="16" t="str">
        <f t="shared" si="606"/>
        <v>vlv.</v>
      </c>
      <c r="AK1165" s="16" t="str">
        <f t="shared" si="611"/>
        <v>P29</v>
      </c>
      <c r="AL1165" s="16" t="str">
        <f t="shared" si="607"/>
        <v>CLV</v>
      </c>
      <c r="AM1165" s="16" t="str">
        <f t="shared" si="612"/>
        <v>1326</v>
      </c>
      <c r="AO1165" s="16" t="str">
        <f t="shared" si="613"/>
        <v>_</v>
      </c>
      <c r="AP1165" s="16">
        <f t="shared" si="614"/>
        <v>11</v>
      </c>
      <c r="AQ1165" s="16" t="str">
        <f t="shared" si="608"/>
        <v>YLH</v>
      </c>
      <c r="AR1165" s="16" t="str">
        <f t="shared" si="615"/>
        <v>P29CLV1326_YLH</v>
      </c>
      <c r="AS1165" s="16" t="str">
        <f t="shared" si="616"/>
        <v>ok</v>
      </c>
      <c r="AW1165" s="16" t="str">
        <f t="shared" si="598"/>
        <v/>
      </c>
      <c r="AX1165" s="16" t="str">
        <f t="shared" si="599"/>
        <v/>
      </c>
      <c r="AY1165" s="16">
        <f t="shared" si="617"/>
        <v>0</v>
      </c>
    </row>
    <row r="1166" spans="1:51" ht="15" customHeight="1" x14ac:dyDescent="0.2">
      <c r="A1166" s="16" t="str">
        <f t="shared" si="604"/>
        <v>ID-S01AP1020-10092</v>
      </c>
      <c r="B1166" s="17">
        <v>92</v>
      </c>
      <c r="C1166" s="17"/>
      <c r="D1166" s="18" t="s">
        <v>2510</v>
      </c>
      <c r="E1166" s="19" t="s">
        <v>2511</v>
      </c>
      <c r="F1166" s="20"/>
      <c r="G1166" s="21" t="str">
        <f t="shared" si="605"/>
        <v/>
      </c>
      <c r="H1166" s="22" t="s">
        <v>1843</v>
      </c>
      <c r="I1166" s="22" t="s">
        <v>2416</v>
      </c>
      <c r="J1166" s="22" t="s">
        <v>2417</v>
      </c>
      <c r="K1166" s="22"/>
      <c r="L1166" s="22" t="s">
        <v>1845</v>
      </c>
      <c r="M1166" s="23"/>
      <c r="N1166" s="24"/>
      <c r="O1166" s="63"/>
      <c r="P1166" s="63"/>
      <c r="Q1166" s="25" t="s">
        <v>42</v>
      </c>
      <c r="R1166" s="26" t="s">
        <v>43</v>
      </c>
      <c r="S1166" s="26" t="s">
        <v>51</v>
      </c>
      <c r="T1166" s="26" t="s">
        <v>45</v>
      </c>
      <c r="U1166" s="26" t="s">
        <v>46</v>
      </c>
      <c r="V1166" s="34">
        <v>0</v>
      </c>
      <c r="W1166" s="64"/>
      <c r="X1166" s="22">
        <v>11</v>
      </c>
      <c r="Y1166" s="152"/>
      <c r="Z1166" s="159" t="s">
        <v>2876</v>
      </c>
      <c r="AA1166" s="155">
        <f t="shared" si="600"/>
        <v>21</v>
      </c>
      <c r="AB1166" s="83">
        <f t="shared" si="618"/>
        <v>30</v>
      </c>
      <c r="AC1166" s="122" t="str">
        <f>VLOOKUP(Z1166,'module list'!A:B,2,0)</f>
        <v>DI</v>
      </c>
      <c r="AD1166" s="32"/>
      <c r="AF1166" s="33" t="s">
        <v>34</v>
      </c>
      <c r="AG1166" s="16" t="str">
        <f t="shared" si="610"/>
        <v>11.1.3</v>
      </c>
      <c r="AH1166" s="222" t="str">
        <f t="shared" si="609"/>
        <v>vlv. CLV1326 extract. fly.ashes ECO - supply fault</v>
      </c>
      <c r="AI1166" s="224"/>
      <c r="AJ1166" s="16" t="str">
        <f t="shared" si="606"/>
        <v>vlv.</v>
      </c>
      <c r="AK1166" s="16" t="str">
        <f t="shared" si="611"/>
        <v>P29</v>
      </c>
      <c r="AL1166" s="16" t="str">
        <f t="shared" si="607"/>
        <v>CLV</v>
      </c>
      <c r="AM1166" s="16" t="str">
        <f t="shared" si="612"/>
        <v>1326</v>
      </c>
      <c r="AO1166" s="16" t="str">
        <f t="shared" si="613"/>
        <v>_</v>
      </c>
      <c r="AP1166" s="16">
        <f t="shared" si="614"/>
        <v>11</v>
      </c>
      <c r="AQ1166" s="16" t="str">
        <f t="shared" si="608"/>
        <v>YSG</v>
      </c>
      <c r="AR1166" s="16" t="str">
        <f t="shared" si="615"/>
        <v>P29CLV1326_YSG</v>
      </c>
      <c r="AS1166" s="16" t="str">
        <f t="shared" si="616"/>
        <v>ok</v>
      </c>
      <c r="AW1166" s="16" t="str">
        <f t="shared" si="598"/>
        <v/>
      </c>
      <c r="AX1166" s="16" t="str">
        <f t="shared" si="599"/>
        <v/>
      </c>
      <c r="AY1166" s="16">
        <f t="shared" si="617"/>
        <v>0</v>
      </c>
    </row>
    <row r="1167" spans="1:51" ht="15" customHeight="1" x14ac:dyDescent="0.2">
      <c r="A1167" s="16" t="str">
        <f t="shared" si="604"/>
        <v>ID-S01AP1020-10093</v>
      </c>
      <c r="B1167" s="17">
        <v>93</v>
      </c>
      <c r="C1167" s="17"/>
      <c r="D1167" s="18" t="s">
        <v>2512</v>
      </c>
      <c r="E1167" s="19" t="s">
        <v>2513</v>
      </c>
      <c r="F1167" s="20"/>
      <c r="G1167" s="21" t="str">
        <f t="shared" si="605"/>
        <v/>
      </c>
      <c r="H1167" s="22" t="s">
        <v>1843</v>
      </c>
      <c r="I1167" s="22" t="s">
        <v>2416</v>
      </c>
      <c r="J1167" s="22" t="s">
        <v>2417</v>
      </c>
      <c r="K1167" s="22"/>
      <c r="L1167" s="22" t="s">
        <v>1845</v>
      </c>
      <c r="M1167" s="23"/>
      <c r="N1167" s="24"/>
      <c r="O1167" s="63"/>
      <c r="P1167" s="63"/>
      <c r="Q1167" s="25" t="s">
        <v>54</v>
      </c>
      <c r="R1167" s="26" t="s">
        <v>55</v>
      </c>
      <c r="S1167" s="26" t="s">
        <v>44</v>
      </c>
      <c r="T1167" s="26" t="s">
        <v>56</v>
      </c>
      <c r="U1167" s="26" t="s">
        <v>57</v>
      </c>
      <c r="V1167" s="34">
        <v>0</v>
      </c>
      <c r="W1167" s="64"/>
      <c r="X1167" s="22">
        <v>11</v>
      </c>
      <c r="Y1167" s="152"/>
      <c r="Z1167" s="159" t="s">
        <v>2824</v>
      </c>
      <c r="AA1167" s="155">
        <f t="shared" si="600"/>
        <v>20</v>
      </c>
      <c r="AB1167" s="83">
        <f t="shared" si="618"/>
        <v>30</v>
      </c>
      <c r="AC1167" s="122" t="str">
        <f>VLOOKUP(Z1167,'module list'!A:B,2,0)</f>
        <v>DO</v>
      </c>
      <c r="AD1167" s="32"/>
      <c r="AF1167" s="33" t="s">
        <v>34</v>
      </c>
      <c r="AG1167" s="16" t="str">
        <f t="shared" si="610"/>
        <v>11.1.2</v>
      </c>
      <c r="AH1167" s="222" t="str">
        <f t="shared" si="609"/>
        <v>vlv. CLV1326 extract. fly.ashes ECO - start/stop</v>
      </c>
      <c r="AI1167" s="224"/>
      <c r="AJ1167" s="16" t="str">
        <f t="shared" si="606"/>
        <v>vlv.</v>
      </c>
      <c r="AK1167" s="16" t="str">
        <f t="shared" si="611"/>
        <v>P29</v>
      </c>
      <c r="AL1167" s="16" t="str">
        <f t="shared" si="607"/>
        <v>CLV</v>
      </c>
      <c r="AM1167" s="16" t="str">
        <f t="shared" si="612"/>
        <v>1326</v>
      </c>
      <c r="AO1167" s="16" t="str">
        <f t="shared" si="613"/>
        <v>_</v>
      </c>
      <c r="AP1167" s="16">
        <f t="shared" si="614"/>
        <v>11</v>
      </c>
      <c r="AQ1167" s="16" t="str">
        <f t="shared" si="608"/>
        <v>HSH</v>
      </c>
      <c r="AR1167" s="16" t="str">
        <f t="shared" si="615"/>
        <v>P29CLV1326_HSH</v>
      </c>
      <c r="AS1167" s="16" t="str">
        <f t="shared" si="616"/>
        <v>ok</v>
      </c>
      <c r="AW1167" s="16" t="str">
        <f t="shared" si="598"/>
        <v/>
      </c>
      <c r="AX1167" s="16" t="str">
        <f t="shared" si="599"/>
        <v/>
      </c>
      <c r="AY1167" s="16">
        <f t="shared" si="617"/>
        <v>0</v>
      </c>
    </row>
    <row r="1168" spans="1:51" ht="15" customHeight="1" x14ac:dyDescent="0.2">
      <c r="A1168" s="16" t="str">
        <f t="shared" si="604"/>
        <v>ID-S01AP1020-10094</v>
      </c>
      <c r="B1168" s="17">
        <v>94</v>
      </c>
      <c r="C1168" s="17"/>
      <c r="D1168" s="18" t="s">
        <v>2514</v>
      </c>
      <c r="E1168" s="19" t="s">
        <v>2515</v>
      </c>
      <c r="F1168" s="20"/>
      <c r="G1168" s="21" t="str">
        <f t="shared" si="605"/>
        <v/>
      </c>
      <c r="H1168" s="22" t="s">
        <v>1843</v>
      </c>
      <c r="I1168" s="22" t="s">
        <v>2416</v>
      </c>
      <c r="J1168" s="22" t="s">
        <v>2417</v>
      </c>
      <c r="K1168" s="22"/>
      <c r="L1168" s="22" t="s">
        <v>1845</v>
      </c>
      <c r="M1168" s="23"/>
      <c r="N1168" s="24"/>
      <c r="O1168" s="63"/>
      <c r="P1168" s="63"/>
      <c r="Q1168" s="25" t="s">
        <v>42</v>
      </c>
      <c r="R1168" s="26" t="s">
        <v>43</v>
      </c>
      <c r="S1168" s="26" t="s">
        <v>44</v>
      </c>
      <c r="T1168" s="26" t="s">
        <v>45</v>
      </c>
      <c r="U1168" s="26" t="s">
        <v>46</v>
      </c>
      <c r="V1168" s="34">
        <v>0</v>
      </c>
      <c r="W1168" s="64"/>
      <c r="X1168" s="22">
        <v>11</v>
      </c>
      <c r="Y1168" s="152"/>
      <c r="Z1168" s="159" t="s">
        <v>2869</v>
      </c>
      <c r="AA1168" s="155">
        <f t="shared" si="600"/>
        <v>1</v>
      </c>
      <c r="AB1168" s="83">
        <f t="shared" si="618"/>
        <v>26</v>
      </c>
      <c r="AC1168" s="122" t="str">
        <f>VLOOKUP(Z1168,'module list'!A:B,2,0)</f>
        <v>DI</v>
      </c>
      <c r="AD1168" s="32"/>
      <c r="AF1168" s="33" t="s">
        <v>34</v>
      </c>
      <c r="AG1168" s="16" t="str">
        <f t="shared" si="610"/>
        <v>11.1.3</v>
      </c>
      <c r="AH1168" s="222" t="str">
        <f t="shared" si="609"/>
        <v>HAM1503 extract. fly.ashes SH HT - in remote</v>
      </c>
      <c r="AI1168" s="224"/>
      <c r="AJ1168" s="16" t="str">
        <f t="shared" si="606"/>
        <v>HAM1503</v>
      </c>
      <c r="AK1168" s="16" t="str">
        <f t="shared" si="611"/>
        <v>P29</v>
      </c>
      <c r="AL1168" s="16" t="str">
        <f t="shared" si="607"/>
        <v>HAM</v>
      </c>
      <c r="AM1168" s="16" t="str">
        <f t="shared" si="612"/>
        <v>1503</v>
      </c>
      <c r="AO1168" s="16" t="str">
        <f t="shared" si="613"/>
        <v>_</v>
      </c>
      <c r="AP1168" s="16">
        <f t="shared" si="614"/>
        <v>11</v>
      </c>
      <c r="AQ1168" s="16" t="str">
        <f t="shared" si="608"/>
        <v>YLRE</v>
      </c>
      <c r="AR1168" s="16" t="str">
        <f t="shared" si="615"/>
        <v>P29HAM1503_YLRE</v>
      </c>
      <c r="AS1168" s="16" t="str">
        <f t="shared" si="616"/>
        <v>ok</v>
      </c>
      <c r="AW1168" s="16" t="str">
        <f t="shared" ref="AW1168:AW1231" si="619">IFERROR(IF(FIND("A",Q1168,1),S1168,""),"")</f>
        <v/>
      </c>
      <c r="AX1168" s="16" t="str">
        <f t="shared" ref="AX1168:AX1231" si="620">IFERROR(IF(FIND("AI",Q1168,1),U1168,""),"")</f>
        <v/>
      </c>
      <c r="AY1168" s="16">
        <f t="shared" si="617"/>
        <v>0</v>
      </c>
    </row>
    <row r="1169" spans="1:51" ht="15" customHeight="1" x14ac:dyDescent="0.2">
      <c r="A1169" s="16" t="str">
        <f t="shared" si="604"/>
        <v>ID-S01AP1020-10095</v>
      </c>
      <c r="B1169" s="17">
        <v>95</v>
      </c>
      <c r="C1169" s="17"/>
      <c r="D1169" s="18" t="s">
        <v>2516</v>
      </c>
      <c r="E1169" s="19" t="s">
        <v>2517</v>
      </c>
      <c r="F1169" s="20"/>
      <c r="G1169" s="21" t="str">
        <f t="shared" si="605"/>
        <v/>
      </c>
      <c r="H1169" s="22" t="s">
        <v>1843</v>
      </c>
      <c r="I1169" s="22" t="s">
        <v>2416</v>
      </c>
      <c r="J1169" s="22" t="s">
        <v>2417</v>
      </c>
      <c r="K1169" s="22"/>
      <c r="L1169" s="22" t="s">
        <v>1845</v>
      </c>
      <c r="M1169" s="23"/>
      <c r="N1169" s="24"/>
      <c r="O1169" s="63"/>
      <c r="P1169" s="63"/>
      <c r="Q1169" s="25" t="s">
        <v>42</v>
      </c>
      <c r="R1169" s="26" t="s">
        <v>43</v>
      </c>
      <c r="S1169" s="26" t="s">
        <v>44</v>
      </c>
      <c r="T1169" s="26" t="s">
        <v>45</v>
      </c>
      <c r="U1169" s="26" t="s">
        <v>46</v>
      </c>
      <c r="V1169" s="34">
        <v>0</v>
      </c>
      <c r="W1169" s="64"/>
      <c r="X1169" s="22">
        <v>11</v>
      </c>
      <c r="Y1169" s="152"/>
      <c r="Z1169" s="159" t="s">
        <v>2869</v>
      </c>
      <c r="AA1169" s="155">
        <f t="shared" si="600"/>
        <v>2</v>
      </c>
      <c r="AB1169" s="83">
        <f t="shared" si="618"/>
        <v>26</v>
      </c>
      <c r="AC1169" s="122" t="str">
        <f>VLOOKUP(Z1169,'module list'!A:B,2,0)</f>
        <v>DI</v>
      </c>
      <c r="AD1169" s="32"/>
      <c r="AF1169" s="33" t="s">
        <v>34</v>
      </c>
      <c r="AG1169" s="16" t="str">
        <f t="shared" si="610"/>
        <v>11.1.3</v>
      </c>
      <c r="AH1169" s="222" t="str">
        <f t="shared" si="609"/>
        <v>HAM1503 extract. fly.ashes SH HT - in running</v>
      </c>
      <c r="AI1169" s="224"/>
      <c r="AJ1169" s="16" t="str">
        <f t="shared" si="606"/>
        <v>HAM1503</v>
      </c>
      <c r="AK1169" s="16" t="str">
        <f t="shared" si="611"/>
        <v>P29</v>
      </c>
      <c r="AL1169" s="16" t="str">
        <f t="shared" si="607"/>
        <v>HAM</v>
      </c>
      <c r="AM1169" s="16" t="str">
        <f t="shared" si="612"/>
        <v>1503</v>
      </c>
      <c r="AO1169" s="16" t="str">
        <f t="shared" si="613"/>
        <v>_</v>
      </c>
      <c r="AP1169" s="16">
        <f t="shared" si="614"/>
        <v>11</v>
      </c>
      <c r="AQ1169" s="16" t="str">
        <f t="shared" si="608"/>
        <v>YLH</v>
      </c>
      <c r="AR1169" s="16" t="str">
        <f t="shared" si="615"/>
        <v>P29HAM1503_YLH</v>
      </c>
      <c r="AS1169" s="16" t="str">
        <f t="shared" si="616"/>
        <v>ok</v>
      </c>
      <c r="AW1169" s="16" t="str">
        <f t="shared" si="619"/>
        <v/>
      </c>
      <c r="AX1169" s="16" t="str">
        <f t="shared" si="620"/>
        <v/>
      </c>
      <c r="AY1169" s="16">
        <f t="shared" si="617"/>
        <v>0</v>
      </c>
    </row>
    <row r="1170" spans="1:51" ht="15" customHeight="1" x14ac:dyDescent="0.2">
      <c r="A1170" s="16" t="str">
        <f t="shared" si="604"/>
        <v>ID-S01AP1020-10096</v>
      </c>
      <c r="B1170" s="17">
        <v>96</v>
      </c>
      <c r="C1170" s="17"/>
      <c r="D1170" s="18" t="s">
        <v>2518</v>
      </c>
      <c r="E1170" s="19" t="s">
        <v>2519</v>
      </c>
      <c r="F1170" s="20"/>
      <c r="G1170" s="21" t="str">
        <f t="shared" si="605"/>
        <v/>
      </c>
      <c r="H1170" s="22" t="s">
        <v>1843</v>
      </c>
      <c r="I1170" s="22" t="s">
        <v>2416</v>
      </c>
      <c r="J1170" s="22" t="s">
        <v>2417</v>
      </c>
      <c r="K1170" s="22"/>
      <c r="L1170" s="22" t="s">
        <v>1845</v>
      </c>
      <c r="M1170" s="23"/>
      <c r="N1170" s="24"/>
      <c r="O1170" s="63"/>
      <c r="P1170" s="63"/>
      <c r="Q1170" s="25" t="s">
        <v>42</v>
      </c>
      <c r="R1170" s="26" t="s">
        <v>43</v>
      </c>
      <c r="S1170" s="26" t="s">
        <v>51</v>
      </c>
      <c r="T1170" s="26" t="s">
        <v>45</v>
      </c>
      <c r="U1170" s="26" t="s">
        <v>46</v>
      </c>
      <c r="V1170" s="34">
        <v>0</v>
      </c>
      <c r="W1170" s="64"/>
      <c r="X1170" s="22">
        <v>11</v>
      </c>
      <c r="Y1170" s="152"/>
      <c r="Z1170" s="159" t="s">
        <v>2869</v>
      </c>
      <c r="AA1170" s="155">
        <f t="shared" si="600"/>
        <v>3</v>
      </c>
      <c r="AB1170" s="83">
        <f t="shared" si="618"/>
        <v>26</v>
      </c>
      <c r="AC1170" s="122" t="str">
        <f>VLOOKUP(Z1170,'module list'!A:B,2,0)</f>
        <v>DI</v>
      </c>
      <c r="AD1170" s="32"/>
      <c r="AF1170" s="33" t="s">
        <v>34</v>
      </c>
      <c r="AG1170" s="16" t="str">
        <f t="shared" si="610"/>
        <v>11.1.3</v>
      </c>
      <c r="AH1170" s="222" t="str">
        <f t="shared" si="609"/>
        <v>HAM1503 extract. fly.ashes SH HT - supply fault</v>
      </c>
      <c r="AI1170" s="224"/>
      <c r="AJ1170" s="16" t="str">
        <f t="shared" si="606"/>
        <v>HAM1503</v>
      </c>
      <c r="AK1170" s="16" t="str">
        <f t="shared" si="611"/>
        <v>P29</v>
      </c>
      <c r="AL1170" s="16" t="str">
        <f t="shared" si="607"/>
        <v>HAM</v>
      </c>
      <c r="AM1170" s="16" t="str">
        <f t="shared" si="612"/>
        <v>1503</v>
      </c>
      <c r="AO1170" s="16" t="str">
        <f t="shared" si="613"/>
        <v>_</v>
      </c>
      <c r="AP1170" s="16">
        <f t="shared" si="614"/>
        <v>11</v>
      </c>
      <c r="AQ1170" s="16" t="str">
        <f t="shared" si="608"/>
        <v>YSG</v>
      </c>
      <c r="AR1170" s="16" t="str">
        <f t="shared" si="615"/>
        <v>P29HAM1503_YSG</v>
      </c>
      <c r="AS1170" s="16" t="str">
        <f t="shared" si="616"/>
        <v>ok</v>
      </c>
      <c r="AW1170" s="16" t="str">
        <f t="shared" si="619"/>
        <v/>
      </c>
      <c r="AX1170" s="16" t="str">
        <f t="shared" si="620"/>
        <v/>
      </c>
      <c r="AY1170" s="16">
        <f t="shared" si="617"/>
        <v>0</v>
      </c>
    </row>
    <row r="1171" spans="1:51" ht="15" customHeight="1" x14ac:dyDescent="0.2">
      <c r="A1171" s="16" t="str">
        <f t="shared" si="604"/>
        <v>ID-S01AP1020-10097</v>
      </c>
      <c r="B1171" s="17">
        <v>97</v>
      </c>
      <c r="C1171" s="17"/>
      <c r="D1171" s="18" t="s">
        <v>2520</v>
      </c>
      <c r="E1171" s="19" t="s">
        <v>2521</v>
      </c>
      <c r="F1171" s="20"/>
      <c r="G1171" s="21" t="str">
        <f t="shared" si="605"/>
        <v/>
      </c>
      <c r="H1171" s="22" t="s">
        <v>1843</v>
      </c>
      <c r="I1171" s="22" t="s">
        <v>2416</v>
      </c>
      <c r="J1171" s="22" t="s">
        <v>2417</v>
      </c>
      <c r="K1171" s="22"/>
      <c r="L1171" s="22" t="s">
        <v>1845</v>
      </c>
      <c r="M1171" s="23"/>
      <c r="N1171" s="24"/>
      <c r="O1171" s="63"/>
      <c r="P1171" s="63"/>
      <c r="Q1171" s="25" t="s">
        <v>54</v>
      </c>
      <c r="R1171" s="26" t="s">
        <v>55</v>
      </c>
      <c r="S1171" s="26" t="s">
        <v>44</v>
      </c>
      <c r="T1171" s="26" t="s">
        <v>56</v>
      </c>
      <c r="U1171" s="26" t="s">
        <v>57</v>
      </c>
      <c r="V1171" s="34">
        <v>0</v>
      </c>
      <c r="W1171" s="64"/>
      <c r="X1171" s="22">
        <v>11</v>
      </c>
      <c r="Y1171" s="152"/>
      <c r="Z1171" s="159" t="s">
        <v>2824</v>
      </c>
      <c r="AA1171" s="155">
        <f t="shared" si="600"/>
        <v>21</v>
      </c>
      <c r="AB1171" s="83">
        <f t="shared" si="618"/>
        <v>30</v>
      </c>
      <c r="AC1171" s="122" t="str">
        <f>VLOOKUP(Z1171,'module list'!A:B,2,0)</f>
        <v>DO</v>
      </c>
      <c r="AD1171" s="32"/>
      <c r="AF1171" s="33" t="s">
        <v>34</v>
      </c>
      <c r="AG1171" s="16" t="str">
        <f t="shared" si="610"/>
        <v>11.1.2</v>
      </c>
      <c r="AH1171" s="222" t="str">
        <f t="shared" si="609"/>
        <v>HAM1503 extract. fly.ashes SH HT - start/stop</v>
      </c>
      <c r="AI1171" s="224"/>
      <c r="AJ1171" s="16" t="str">
        <f t="shared" si="606"/>
        <v>HAM1503</v>
      </c>
      <c r="AK1171" s="16" t="str">
        <f t="shared" si="611"/>
        <v>P29</v>
      </c>
      <c r="AL1171" s="16" t="str">
        <f t="shared" si="607"/>
        <v>HAM</v>
      </c>
      <c r="AM1171" s="16" t="str">
        <f t="shared" si="612"/>
        <v>1503</v>
      </c>
      <c r="AO1171" s="16" t="str">
        <f t="shared" si="613"/>
        <v>_</v>
      </c>
      <c r="AP1171" s="16">
        <f t="shared" si="614"/>
        <v>11</v>
      </c>
      <c r="AQ1171" s="16" t="str">
        <f t="shared" si="608"/>
        <v>HSH</v>
      </c>
      <c r="AR1171" s="16" t="str">
        <f t="shared" si="615"/>
        <v>P29HAM1503_HSH</v>
      </c>
      <c r="AS1171" s="16" t="str">
        <f t="shared" si="616"/>
        <v>ok</v>
      </c>
      <c r="AW1171" s="16" t="str">
        <f t="shared" si="619"/>
        <v/>
      </c>
      <c r="AX1171" s="16" t="str">
        <f t="shared" si="620"/>
        <v/>
      </c>
      <c r="AY1171" s="16">
        <f t="shared" si="617"/>
        <v>0</v>
      </c>
    </row>
    <row r="1172" spans="1:51" ht="15" customHeight="1" x14ac:dyDescent="0.2">
      <c r="A1172" s="16" t="str">
        <f t="shared" si="604"/>
        <v>ID-S01AP1020-10098</v>
      </c>
      <c r="B1172" s="17">
        <v>98</v>
      </c>
      <c r="C1172" s="17"/>
      <c r="D1172" s="18" t="s">
        <v>2522</v>
      </c>
      <c r="E1172" s="19" t="s">
        <v>2523</v>
      </c>
      <c r="F1172" s="20"/>
      <c r="G1172" s="21" t="str">
        <f t="shared" si="605"/>
        <v/>
      </c>
      <c r="H1172" s="22" t="s">
        <v>1843</v>
      </c>
      <c r="I1172" s="22" t="s">
        <v>2416</v>
      </c>
      <c r="J1172" s="22" t="s">
        <v>2417</v>
      </c>
      <c r="K1172" s="22"/>
      <c r="L1172" s="22" t="s">
        <v>1845</v>
      </c>
      <c r="M1172" s="23"/>
      <c r="N1172" s="24"/>
      <c r="O1172" s="63"/>
      <c r="P1172" s="63"/>
      <c r="Q1172" s="25" t="s">
        <v>42</v>
      </c>
      <c r="R1172" s="26" t="s">
        <v>43</v>
      </c>
      <c r="S1172" s="26" t="s">
        <v>44</v>
      </c>
      <c r="T1172" s="26" t="s">
        <v>45</v>
      </c>
      <c r="U1172" s="26" t="s">
        <v>46</v>
      </c>
      <c r="V1172" s="34">
        <v>0</v>
      </c>
      <c r="W1172" s="64"/>
      <c r="X1172" s="22">
        <v>11</v>
      </c>
      <c r="Y1172" s="152"/>
      <c r="Z1172" s="159" t="s">
        <v>2869</v>
      </c>
      <c r="AA1172" s="155">
        <f t="shared" si="600"/>
        <v>4</v>
      </c>
      <c r="AB1172" s="83">
        <f t="shared" si="618"/>
        <v>26</v>
      </c>
      <c r="AC1172" s="122" t="str">
        <f>VLOOKUP(Z1172,'module list'!A:B,2,0)</f>
        <v>DI</v>
      </c>
      <c r="AD1172" s="32"/>
      <c r="AF1172" s="33" t="s">
        <v>34</v>
      </c>
      <c r="AG1172" s="16" t="str">
        <f t="shared" si="610"/>
        <v>11.1.3</v>
      </c>
      <c r="AH1172" s="222" t="str">
        <f t="shared" si="609"/>
        <v>HAM1504 extract. fly.ashes SH LT - in remote</v>
      </c>
      <c r="AI1172" s="224"/>
      <c r="AJ1172" s="16" t="str">
        <f t="shared" si="606"/>
        <v>HAM1504</v>
      </c>
      <c r="AK1172" s="16" t="str">
        <f t="shared" si="611"/>
        <v>P29</v>
      </c>
      <c r="AL1172" s="16" t="str">
        <f t="shared" si="607"/>
        <v>HAM</v>
      </c>
      <c r="AM1172" s="16" t="str">
        <f t="shared" si="612"/>
        <v>1504</v>
      </c>
      <c r="AO1172" s="16" t="str">
        <f t="shared" si="613"/>
        <v>_</v>
      </c>
      <c r="AP1172" s="16">
        <f t="shared" si="614"/>
        <v>11</v>
      </c>
      <c r="AQ1172" s="16" t="str">
        <f t="shared" si="608"/>
        <v>YLRE</v>
      </c>
      <c r="AR1172" s="16" t="str">
        <f t="shared" si="615"/>
        <v>P29HAM1504_YLRE</v>
      </c>
      <c r="AS1172" s="16" t="str">
        <f t="shared" si="616"/>
        <v>ok</v>
      </c>
      <c r="AW1172" s="16" t="str">
        <f t="shared" si="619"/>
        <v/>
      </c>
      <c r="AX1172" s="16" t="str">
        <f t="shared" si="620"/>
        <v/>
      </c>
      <c r="AY1172" s="16">
        <f t="shared" si="617"/>
        <v>0</v>
      </c>
    </row>
    <row r="1173" spans="1:51" ht="15" customHeight="1" x14ac:dyDescent="0.2">
      <c r="A1173" s="16" t="str">
        <f t="shared" si="604"/>
        <v>ID-S01AP1020-10099</v>
      </c>
      <c r="B1173" s="17">
        <v>99</v>
      </c>
      <c r="C1173" s="17"/>
      <c r="D1173" s="18" t="s">
        <v>2524</v>
      </c>
      <c r="E1173" s="19" t="s">
        <v>2525</v>
      </c>
      <c r="F1173" s="20"/>
      <c r="G1173" s="21" t="str">
        <f t="shared" si="605"/>
        <v/>
      </c>
      <c r="H1173" s="22" t="s">
        <v>1843</v>
      </c>
      <c r="I1173" s="22" t="s">
        <v>2416</v>
      </c>
      <c r="J1173" s="22" t="s">
        <v>2417</v>
      </c>
      <c r="K1173" s="22"/>
      <c r="L1173" s="22" t="s">
        <v>1845</v>
      </c>
      <c r="M1173" s="23"/>
      <c r="N1173" s="24"/>
      <c r="O1173" s="63"/>
      <c r="P1173" s="63"/>
      <c r="Q1173" s="25" t="s">
        <v>42</v>
      </c>
      <c r="R1173" s="26" t="s">
        <v>43</v>
      </c>
      <c r="S1173" s="26" t="s">
        <v>44</v>
      </c>
      <c r="T1173" s="26" t="s">
        <v>45</v>
      </c>
      <c r="U1173" s="26" t="s">
        <v>46</v>
      </c>
      <c r="V1173" s="34">
        <v>0</v>
      </c>
      <c r="W1173" s="64"/>
      <c r="X1173" s="22">
        <v>11</v>
      </c>
      <c r="Y1173" s="152"/>
      <c r="Z1173" s="159" t="s">
        <v>2869</v>
      </c>
      <c r="AA1173" s="155">
        <f t="shared" si="600"/>
        <v>5</v>
      </c>
      <c r="AB1173" s="83">
        <f t="shared" si="618"/>
        <v>26</v>
      </c>
      <c r="AC1173" s="122" t="str">
        <f>VLOOKUP(Z1173,'module list'!A:B,2,0)</f>
        <v>DI</v>
      </c>
      <c r="AD1173" s="32"/>
      <c r="AF1173" s="33" t="s">
        <v>34</v>
      </c>
      <c r="AG1173" s="16" t="str">
        <f t="shared" si="610"/>
        <v>11.1.3</v>
      </c>
      <c r="AH1173" s="222" t="str">
        <f t="shared" si="609"/>
        <v>HAM1504 extract. fly.ashes SH LT - in running</v>
      </c>
      <c r="AI1173" s="224"/>
      <c r="AJ1173" s="16" t="str">
        <f t="shared" si="606"/>
        <v>HAM1504</v>
      </c>
      <c r="AK1173" s="16" t="str">
        <f t="shared" si="611"/>
        <v>P29</v>
      </c>
      <c r="AL1173" s="16" t="str">
        <f t="shared" si="607"/>
        <v>HAM</v>
      </c>
      <c r="AM1173" s="16" t="str">
        <f t="shared" si="612"/>
        <v>1504</v>
      </c>
      <c r="AO1173" s="16" t="str">
        <f t="shared" si="613"/>
        <v>_</v>
      </c>
      <c r="AP1173" s="16">
        <f t="shared" si="614"/>
        <v>11</v>
      </c>
      <c r="AQ1173" s="16" t="str">
        <f t="shared" si="608"/>
        <v>YLH</v>
      </c>
      <c r="AR1173" s="16" t="str">
        <f t="shared" si="615"/>
        <v>P29HAM1504_YLH</v>
      </c>
      <c r="AS1173" s="16" t="str">
        <f t="shared" si="616"/>
        <v>ok</v>
      </c>
      <c r="AW1173" s="16" t="str">
        <f t="shared" si="619"/>
        <v/>
      </c>
      <c r="AX1173" s="16" t="str">
        <f t="shared" si="620"/>
        <v/>
      </c>
      <c r="AY1173" s="16">
        <f t="shared" si="617"/>
        <v>0</v>
      </c>
    </row>
    <row r="1174" spans="1:51" ht="15" customHeight="1" x14ac:dyDescent="0.2">
      <c r="A1174" s="16" t="str">
        <f t="shared" si="604"/>
        <v>ID-S01AP1020-10100</v>
      </c>
      <c r="B1174" s="17">
        <v>100</v>
      </c>
      <c r="C1174" s="17"/>
      <c r="D1174" s="18" t="s">
        <v>2526</v>
      </c>
      <c r="E1174" s="19" t="s">
        <v>2527</v>
      </c>
      <c r="F1174" s="20"/>
      <c r="G1174" s="21" t="str">
        <f t="shared" si="605"/>
        <v/>
      </c>
      <c r="H1174" s="22" t="s">
        <v>1843</v>
      </c>
      <c r="I1174" s="22" t="s">
        <v>2416</v>
      </c>
      <c r="J1174" s="22" t="s">
        <v>2417</v>
      </c>
      <c r="K1174" s="22"/>
      <c r="L1174" s="22" t="s">
        <v>1845</v>
      </c>
      <c r="M1174" s="23"/>
      <c r="N1174" s="24"/>
      <c r="O1174" s="63"/>
      <c r="P1174" s="63"/>
      <c r="Q1174" s="25" t="s">
        <v>42</v>
      </c>
      <c r="R1174" s="26" t="s">
        <v>43</v>
      </c>
      <c r="S1174" s="26" t="s">
        <v>51</v>
      </c>
      <c r="T1174" s="26" t="s">
        <v>45</v>
      </c>
      <c r="U1174" s="26" t="s">
        <v>46</v>
      </c>
      <c r="V1174" s="34">
        <v>0</v>
      </c>
      <c r="W1174" s="64"/>
      <c r="X1174" s="22">
        <v>11</v>
      </c>
      <c r="Y1174" s="152"/>
      <c r="Z1174" s="159" t="s">
        <v>2869</v>
      </c>
      <c r="AA1174" s="155">
        <f t="shared" ref="AA1174:AA1237" si="621">COUNTIF(Z320:Z1174,Z1174)</f>
        <v>6</v>
      </c>
      <c r="AB1174" s="83">
        <f t="shared" si="618"/>
        <v>26</v>
      </c>
      <c r="AC1174" s="122" t="str">
        <f>VLOOKUP(Z1174,'module list'!A:B,2,0)</f>
        <v>DI</v>
      </c>
      <c r="AD1174" s="32"/>
      <c r="AF1174" s="33" t="s">
        <v>34</v>
      </c>
      <c r="AG1174" s="16" t="str">
        <f t="shared" si="610"/>
        <v>11.1.3</v>
      </c>
      <c r="AH1174" s="222" t="str">
        <f t="shared" si="609"/>
        <v>HAM1504 extract. fly.ashes SH LT - supply fault</v>
      </c>
      <c r="AI1174" s="224"/>
      <c r="AJ1174" s="16" t="str">
        <f t="shared" si="606"/>
        <v>HAM1504</v>
      </c>
      <c r="AK1174" s="16" t="str">
        <f t="shared" si="611"/>
        <v>P29</v>
      </c>
      <c r="AL1174" s="16" t="str">
        <f t="shared" si="607"/>
        <v>HAM</v>
      </c>
      <c r="AM1174" s="16" t="str">
        <f t="shared" si="612"/>
        <v>1504</v>
      </c>
      <c r="AO1174" s="16" t="str">
        <f t="shared" si="613"/>
        <v>_</v>
      </c>
      <c r="AP1174" s="16">
        <f t="shared" si="614"/>
        <v>11</v>
      </c>
      <c r="AQ1174" s="16" t="str">
        <f t="shared" ref="AQ1174:AQ1199" si="622">RIGHT(D1174,LEN(D1174)-FIND("_",D1174))</f>
        <v>YSG</v>
      </c>
      <c r="AR1174" s="16" t="str">
        <f t="shared" si="615"/>
        <v>P29HAM1504_YSG</v>
      </c>
      <c r="AS1174" s="16" t="str">
        <f t="shared" si="616"/>
        <v>ok</v>
      </c>
      <c r="AW1174" s="16" t="str">
        <f t="shared" si="619"/>
        <v/>
      </c>
      <c r="AX1174" s="16" t="str">
        <f t="shared" si="620"/>
        <v/>
      </c>
      <c r="AY1174" s="16">
        <f t="shared" si="617"/>
        <v>0</v>
      </c>
    </row>
    <row r="1175" spans="1:51" ht="15" customHeight="1" x14ac:dyDescent="0.2">
      <c r="A1175" s="16" t="str">
        <f t="shared" si="604"/>
        <v>ID-S01AP1020-10101</v>
      </c>
      <c r="B1175" s="17">
        <v>101</v>
      </c>
      <c r="C1175" s="17"/>
      <c r="D1175" s="18" t="s">
        <v>2528</v>
      </c>
      <c r="E1175" s="19" t="s">
        <v>2529</v>
      </c>
      <c r="F1175" s="20"/>
      <c r="G1175" s="21" t="str">
        <f t="shared" si="605"/>
        <v/>
      </c>
      <c r="H1175" s="22" t="s">
        <v>1843</v>
      </c>
      <c r="I1175" s="22" t="s">
        <v>2416</v>
      </c>
      <c r="J1175" s="22" t="s">
        <v>2417</v>
      </c>
      <c r="K1175" s="22"/>
      <c r="L1175" s="22" t="s">
        <v>1845</v>
      </c>
      <c r="M1175" s="23"/>
      <c r="N1175" s="24"/>
      <c r="O1175" s="63"/>
      <c r="P1175" s="63"/>
      <c r="Q1175" s="25" t="s">
        <v>54</v>
      </c>
      <c r="R1175" s="26" t="s">
        <v>55</v>
      </c>
      <c r="S1175" s="26" t="s">
        <v>44</v>
      </c>
      <c r="T1175" s="26" t="s">
        <v>56</v>
      </c>
      <c r="U1175" s="26" t="s">
        <v>57</v>
      </c>
      <c r="V1175" s="34">
        <v>0</v>
      </c>
      <c r="W1175" s="64"/>
      <c r="X1175" s="22">
        <v>11</v>
      </c>
      <c r="Y1175" s="152"/>
      <c r="Z1175" s="159" t="s">
        <v>2824</v>
      </c>
      <c r="AA1175" s="155">
        <f t="shared" si="621"/>
        <v>22</v>
      </c>
      <c r="AB1175" s="83">
        <f t="shared" si="618"/>
        <v>30</v>
      </c>
      <c r="AC1175" s="122" t="str">
        <f>VLOOKUP(Z1175,'module list'!A:B,2,0)</f>
        <v>DO</v>
      </c>
      <c r="AD1175" s="32"/>
      <c r="AF1175" s="33" t="s">
        <v>34</v>
      </c>
      <c r="AG1175" s="16" t="str">
        <f t="shared" si="610"/>
        <v>11.1.2</v>
      </c>
      <c r="AH1175" s="222" t="str">
        <f t="shared" si="609"/>
        <v>HAM1504 extract. fly.ashes SH LT - start/stop</v>
      </c>
      <c r="AI1175" s="224"/>
      <c r="AJ1175" s="16" t="str">
        <f t="shared" si="606"/>
        <v>HAM1504</v>
      </c>
      <c r="AK1175" s="16" t="str">
        <f t="shared" si="611"/>
        <v>P29</v>
      </c>
      <c r="AL1175" s="16" t="str">
        <f t="shared" si="607"/>
        <v>HAM</v>
      </c>
      <c r="AM1175" s="16" t="str">
        <f t="shared" si="612"/>
        <v>1504</v>
      </c>
      <c r="AO1175" s="16" t="str">
        <f t="shared" si="613"/>
        <v>_</v>
      </c>
      <c r="AP1175" s="16">
        <f t="shared" si="614"/>
        <v>11</v>
      </c>
      <c r="AQ1175" s="16" t="str">
        <f t="shared" si="622"/>
        <v>HSH</v>
      </c>
      <c r="AR1175" s="16" t="str">
        <f t="shared" si="615"/>
        <v>P29HAM1504_HSH</v>
      </c>
      <c r="AS1175" s="16" t="str">
        <f t="shared" si="616"/>
        <v>ok</v>
      </c>
      <c r="AW1175" s="16" t="str">
        <f t="shared" si="619"/>
        <v/>
      </c>
      <c r="AX1175" s="16" t="str">
        <f t="shared" si="620"/>
        <v/>
      </c>
      <c r="AY1175" s="16">
        <f t="shared" si="617"/>
        <v>0</v>
      </c>
    </row>
    <row r="1176" spans="1:51" ht="15" customHeight="1" x14ac:dyDescent="0.2">
      <c r="A1176" s="16" t="str">
        <f t="shared" si="604"/>
        <v>ID-S01AP1020-10102</v>
      </c>
      <c r="B1176" s="17">
        <v>102</v>
      </c>
      <c r="C1176" s="17"/>
      <c r="D1176" s="18" t="s">
        <v>2530</v>
      </c>
      <c r="E1176" s="19" t="s">
        <v>2531</v>
      </c>
      <c r="F1176" s="20"/>
      <c r="G1176" s="21" t="str">
        <f t="shared" si="605"/>
        <v/>
      </c>
      <c r="H1176" s="22" t="s">
        <v>1843</v>
      </c>
      <c r="I1176" s="22" t="s">
        <v>2416</v>
      </c>
      <c r="J1176" s="22" t="s">
        <v>2417</v>
      </c>
      <c r="K1176" s="22"/>
      <c r="L1176" s="22" t="s">
        <v>1845</v>
      </c>
      <c r="M1176" s="23"/>
      <c r="N1176" s="24"/>
      <c r="O1176" s="63"/>
      <c r="P1176" s="63"/>
      <c r="Q1176" s="25" t="s">
        <v>42</v>
      </c>
      <c r="R1176" s="26" t="s">
        <v>43</v>
      </c>
      <c r="S1176" s="26" t="s">
        <v>44</v>
      </c>
      <c r="T1176" s="26" t="s">
        <v>45</v>
      </c>
      <c r="U1176" s="26" t="s">
        <v>46</v>
      </c>
      <c r="V1176" s="34">
        <v>0</v>
      </c>
      <c r="W1176" s="64"/>
      <c r="X1176" s="22">
        <v>11</v>
      </c>
      <c r="Y1176" s="152"/>
      <c r="Z1176" s="159" t="s">
        <v>2869</v>
      </c>
      <c r="AA1176" s="155">
        <f t="shared" si="621"/>
        <v>7</v>
      </c>
      <c r="AB1176" s="83">
        <f t="shared" si="618"/>
        <v>26</v>
      </c>
      <c r="AC1176" s="122" t="str">
        <f>VLOOKUP(Z1176,'module list'!A:B,2,0)</f>
        <v>DI</v>
      </c>
      <c r="AD1176" s="32"/>
      <c r="AF1176" s="33" t="s">
        <v>34</v>
      </c>
      <c r="AG1176" s="16" t="str">
        <f t="shared" si="610"/>
        <v>11.1.3</v>
      </c>
      <c r="AH1176" s="222" t="str">
        <f t="shared" si="609"/>
        <v>HAM1505 extract. fly.ashes EVA 1 - in remote</v>
      </c>
      <c r="AI1176" s="224"/>
      <c r="AJ1176" s="16" t="str">
        <f t="shared" si="606"/>
        <v>HAM1505</v>
      </c>
      <c r="AK1176" s="16" t="str">
        <f t="shared" si="611"/>
        <v>P29</v>
      </c>
      <c r="AL1176" s="16" t="str">
        <f t="shared" si="607"/>
        <v>HAM</v>
      </c>
      <c r="AM1176" s="16" t="str">
        <f t="shared" si="612"/>
        <v>1505</v>
      </c>
      <c r="AO1176" s="16" t="str">
        <f t="shared" si="613"/>
        <v>_</v>
      </c>
      <c r="AP1176" s="16">
        <f t="shared" si="614"/>
        <v>11</v>
      </c>
      <c r="AQ1176" s="16" t="str">
        <f t="shared" si="622"/>
        <v>YLRE</v>
      </c>
      <c r="AR1176" s="16" t="str">
        <f t="shared" si="615"/>
        <v>P29HAM1505_YLRE</v>
      </c>
      <c r="AS1176" s="16" t="str">
        <f t="shared" si="616"/>
        <v>ok</v>
      </c>
      <c r="AW1176" s="16" t="str">
        <f t="shared" si="619"/>
        <v/>
      </c>
      <c r="AX1176" s="16" t="str">
        <f t="shared" si="620"/>
        <v/>
      </c>
      <c r="AY1176" s="16">
        <f t="shared" si="617"/>
        <v>0</v>
      </c>
    </row>
    <row r="1177" spans="1:51" ht="15" customHeight="1" x14ac:dyDescent="0.2">
      <c r="A1177" s="16" t="str">
        <f t="shared" si="604"/>
        <v>ID-S01AP1020-10103</v>
      </c>
      <c r="B1177" s="17">
        <v>103</v>
      </c>
      <c r="C1177" s="17"/>
      <c r="D1177" s="18" t="s">
        <v>2532</v>
      </c>
      <c r="E1177" s="19" t="s">
        <v>2533</v>
      </c>
      <c r="F1177" s="20"/>
      <c r="G1177" s="21" t="str">
        <f t="shared" si="605"/>
        <v/>
      </c>
      <c r="H1177" s="22" t="s">
        <v>1843</v>
      </c>
      <c r="I1177" s="22" t="s">
        <v>2416</v>
      </c>
      <c r="J1177" s="22" t="s">
        <v>2417</v>
      </c>
      <c r="K1177" s="22"/>
      <c r="L1177" s="22" t="s">
        <v>1845</v>
      </c>
      <c r="M1177" s="23"/>
      <c r="N1177" s="24"/>
      <c r="O1177" s="63"/>
      <c r="P1177" s="63"/>
      <c r="Q1177" s="25" t="s">
        <v>42</v>
      </c>
      <c r="R1177" s="26" t="s">
        <v>43</v>
      </c>
      <c r="S1177" s="26" t="s">
        <v>44</v>
      </c>
      <c r="T1177" s="26" t="s">
        <v>45</v>
      </c>
      <c r="U1177" s="26" t="s">
        <v>46</v>
      </c>
      <c r="V1177" s="34">
        <v>0</v>
      </c>
      <c r="W1177" s="64"/>
      <c r="X1177" s="22">
        <v>11</v>
      </c>
      <c r="Y1177" s="152"/>
      <c r="Z1177" s="159" t="s">
        <v>2869</v>
      </c>
      <c r="AA1177" s="155">
        <f t="shared" si="621"/>
        <v>8</v>
      </c>
      <c r="AB1177" s="83">
        <f t="shared" si="618"/>
        <v>26</v>
      </c>
      <c r="AC1177" s="122" t="str">
        <f>VLOOKUP(Z1177,'module list'!A:B,2,0)</f>
        <v>DI</v>
      </c>
      <c r="AD1177" s="32"/>
      <c r="AF1177" s="33" t="s">
        <v>34</v>
      </c>
      <c r="AG1177" s="16" t="str">
        <f t="shared" si="610"/>
        <v>11.1.3</v>
      </c>
      <c r="AH1177" s="222" t="str">
        <f t="shared" si="609"/>
        <v>HAM1505 extract. fly.ashes EVA 1 - in running</v>
      </c>
      <c r="AI1177" s="224"/>
      <c r="AJ1177" s="16" t="str">
        <f t="shared" si="606"/>
        <v>HAM1505</v>
      </c>
      <c r="AK1177" s="16" t="str">
        <f t="shared" si="611"/>
        <v>P29</v>
      </c>
      <c r="AL1177" s="16" t="str">
        <f t="shared" si="607"/>
        <v>HAM</v>
      </c>
      <c r="AM1177" s="16" t="str">
        <f t="shared" si="612"/>
        <v>1505</v>
      </c>
      <c r="AO1177" s="16" t="str">
        <f t="shared" si="613"/>
        <v>_</v>
      </c>
      <c r="AP1177" s="16">
        <f t="shared" si="614"/>
        <v>11</v>
      </c>
      <c r="AQ1177" s="16" t="str">
        <f t="shared" si="622"/>
        <v>YLH</v>
      </c>
      <c r="AR1177" s="16" t="str">
        <f t="shared" si="615"/>
        <v>P29HAM1505_YLH</v>
      </c>
      <c r="AS1177" s="16" t="str">
        <f t="shared" si="616"/>
        <v>ok</v>
      </c>
      <c r="AW1177" s="16" t="str">
        <f t="shared" si="619"/>
        <v/>
      </c>
      <c r="AX1177" s="16" t="str">
        <f t="shared" si="620"/>
        <v/>
      </c>
      <c r="AY1177" s="16">
        <f t="shared" si="617"/>
        <v>0</v>
      </c>
    </row>
    <row r="1178" spans="1:51" ht="15" customHeight="1" x14ac:dyDescent="0.2">
      <c r="A1178" s="16" t="str">
        <f t="shared" si="604"/>
        <v>ID-S01AP1020-10104</v>
      </c>
      <c r="B1178" s="17">
        <v>104</v>
      </c>
      <c r="C1178" s="17"/>
      <c r="D1178" s="18" t="s">
        <v>2534</v>
      </c>
      <c r="E1178" s="19" t="s">
        <v>2535</v>
      </c>
      <c r="F1178" s="20"/>
      <c r="G1178" s="21" t="str">
        <f t="shared" si="605"/>
        <v/>
      </c>
      <c r="H1178" s="22" t="s">
        <v>1843</v>
      </c>
      <c r="I1178" s="22" t="s">
        <v>2416</v>
      </c>
      <c r="J1178" s="22" t="s">
        <v>2417</v>
      </c>
      <c r="K1178" s="22"/>
      <c r="L1178" s="22" t="s">
        <v>1845</v>
      </c>
      <c r="M1178" s="23"/>
      <c r="N1178" s="24"/>
      <c r="O1178" s="63"/>
      <c r="P1178" s="63"/>
      <c r="Q1178" s="25" t="s">
        <v>42</v>
      </c>
      <c r="R1178" s="26" t="s">
        <v>43</v>
      </c>
      <c r="S1178" s="26" t="s">
        <v>51</v>
      </c>
      <c r="T1178" s="26" t="s">
        <v>45</v>
      </c>
      <c r="U1178" s="26" t="s">
        <v>46</v>
      </c>
      <c r="V1178" s="34">
        <v>0</v>
      </c>
      <c r="W1178" s="64"/>
      <c r="X1178" s="22">
        <v>11</v>
      </c>
      <c r="Y1178" s="152"/>
      <c r="Z1178" s="159" t="s">
        <v>2869</v>
      </c>
      <c r="AA1178" s="155">
        <f t="shared" si="621"/>
        <v>9</v>
      </c>
      <c r="AB1178" s="83">
        <f t="shared" si="618"/>
        <v>26</v>
      </c>
      <c r="AC1178" s="122" t="str">
        <f>VLOOKUP(Z1178,'module list'!A:B,2,0)</f>
        <v>DI</v>
      </c>
      <c r="AD1178" s="32"/>
      <c r="AF1178" s="33" t="s">
        <v>34</v>
      </c>
      <c r="AG1178" s="16" t="str">
        <f t="shared" si="610"/>
        <v>11.1.3</v>
      </c>
      <c r="AH1178" s="222" t="str">
        <f t="shared" si="609"/>
        <v>HAM1505 extract. fly.ashes EVA 1 - supply fault</v>
      </c>
      <c r="AI1178" s="224"/>
      <c r="AJ1178" s="16" t="str">
        <f t="shared" si="606"/>
        <v>HAM1505</v>
      </c>
      <c r="AK1178" s="16" t="str">
        <f t="shared" si="611"/>
        <v>P29</v>
      </c>
      <c r="AL1178" s="16" t="str">
        <f t="shared" si="607"/>
        <v>HAM</v>
      </c>
      <c r="AM1178" s="16" t="str">
        <f t="shared" si="612"/>
        <v>1505</v>
      </c>
      <c r="AO1178" s="16" t="str">
        <f t="shared" si="613"/>
        <v>_</v>
      </c>
      <c r="AP1178" s="16">
        <f t="shared" si="614"/>
        <v>11</v>
      </c>
      <c r="AQ1178" s="16" t="str">
        <f t="shared" si="622"/>
        <v>YSG</v>
      </c>
      <c r="AR1178" s="16" t="str">
        <f t="shared" si="615"/>
        <v>P29HAM1505_YSG</v>
      </c>
      <c r="AS1178" s="16" t="str">
        <f t="shared" si="616"/>
        <v>ok</v>
      </c>
      <c r="AW1178" s="16" t="str">
        <f t="shared" si="619"/>
        <v/>
      </c>
      <c r="AX1178" s="16" t="str">
        <f t="shared" si="620"/>
        <v/>
      </c>
      <c r="AY1178" s="16">
        <f t="shared" si="617"/>
        <v>0</v>
      </c>
    </row>
    <row r="1179" spans="1:51" ht="15" customHeight="1" x14ac:dyDescent="0.2">
      <c r="A1179" s="16" t="str">
        <f t="shared" si="604"/>
        <v>ID-S01AP1020-10105</v>
      </c>
      <c r="B1179" s="17">
        <v>105</v>
      </c>
      <c r="C1179" s="17"/>
      <c r="D1179" s="18" t="s">
        <v>2536</v>
      </c>
      <c r="E1179" s="19" t="s">
        <v>2537</v>
      </c>
      <c r="F1179" s="20"/>
      <c r="G1179" s="21" t="str">
        <f t="shared" si="605"/>
        <v/>
      </c>
      <c r="H1179" s="22" t="s">
        <v>1843</v>
      </c>
      <c r="I1179" s="22" t="s">
        <v>2416</v>
      </c>
      <c r="J1179" s="22" t="s">
        <v>2417</v>
      </c>
      <c r="K1179" s="22"/>
      <c r="L1179" s="22" t="s">
        <v>1845</v>
      </c>
      <c r="M1179" s="23"/>
      <c r="N1179" s="24"/>
      <c r="O1179" s="63"/>
      <c r="P1179" s="63"/>
      <c r="Q1179" s="25" t="s">
        <v>54</v>
      </c>
      <c r="R1179" s="26" t="s">
        <v>55</v>
      </c>
      <c r="S1179" s="26" t="s">
        <v>44</v>
      </c>
      <c r="T1179" s="26" t="s">
        <v>56</v>
      </c>
      <c r="U1179" s="26" t="s">
        <v>57</v>
      </c>
      <c r="V1179" s="34">
        <v>0</v>
      </c>
      <c r="W1179" s="64"/>
      <c r="X1179" s="22">
        <v>11</v>
      </c>
      <c r="Y1179" s="152"/>
      <c r="Z1179" s="159" t="s">
        <v>2824</v>
      </c>
      <c r="AA1179" s="155">
        <f t="shared" si="621"/>
        <v>23</v>
      </c>
      <c r="AB1179" s="83">
        <f t="shared" si="618"/>
        <v>30</v>
      </c>
      <c r="AC1179" s="122" t="str">
        <f>VLOOKUP(Z1179,'module list'!A:B,2,0)</f>
        <v>DO</v>
      </c>
      <c r="AD1179" s="32"/>
      <c r="AF1179" s="33" t="s">
        <v>34</v>
      </c>
      <c r="AG1179" s="16" t="str">
        <f t="shared" si="610"/>
        <v>11.1.2</v>
      </c>
      <c r="AH1179" s="222" t="str">
        <f t="shared" si="609"/>
        <v>HAM1505 extract. fly.ashes EVA 1 - start/stop</v>
      </c>
      <c r="AI1179" s="224"/>
      <c r="AJ1179" s="16" t="str">
        <f t="shared" si="606"/>
        <v>HAM1505</v>
      </c>
      <c r="AK1179" s="16" t="str">
        <f t="shared" si="611"/>
        <v>P29</v>
      </c>
      <c r="AL1179" s="16" t="str">
        <f t="shared" si="607"/>
        <v>HAM</v>
      </c>
      <c r="AM1179" s="16" t="str">
        <f t="shared" si="612"/>
        <v>1505</v>
      </c>
      <c r="AO1179" s="16" t="str">
        <f t="shared" si="613"/>
        <v>_</v>
      </c>
      <c r="AP1179" s="16">
        <f t="shared" si="614"/>
        <v>11</v>
      </c>
      <c r="AQ1179" s="16" t="str">
        <f t="shared" si="622"/>
        <v>HSH</v>
      </c>
      <c r="AR1179" s="16" t="str">
        <f t="shared" si="615"/>
        <v>P29HAM1505_HSH</v>
      </c>
      <c r="AS1179" s="16" t="str">
        <f t="shared" si="616"/>
        <v>ok</v>
      </c>
      <c r="AW1179" s="16" t="str">
        <f t="shared" si="619"/>
        <v/>
      </c>
      <c r="AX1179" s="16" t="str">
        <f t="shared" si="620"/>
        <v/>
      </c>
      <c r="AY1179" s="16">
        <f t="shared" si="617"/>
        <v>0</v>
      </c>
    </row>
    <row r="1180" spans="1:51" ht="15" customHeight="1" x14ac:dyDescent="0.2">
      <c r="A1180" s="16" t="str">
        <f t="shared" si="604"/>
        <v>ID-S01AP1020-10106</v>
      </c>
      <c r="B1180" s="17">
        <v>106</v>
      </c>
      <c r="C1180" s="17"/>
      <c r="D1180" s="18" t="s">
        <v>2538</v>
      </c>
      <c r="E1180" s="19" t="s">
        <v>2539</v>
      </c>
      <c r="F1180" s="20"/>
      <c r="G1180" s="21" t="str">
        <f t="shared" si="605"/>
        <v/>
      </c>
      <c r="H1180" s="22" t="s">
        <v>1843</v>
      </c>
      <c r="I1180" s="22" t="s">
        <v>2416</v>
      </c>
      <c r="J1180" s="22" t="s">
        <v>2417</v>
      </c>
      <c r="K1180" s="22"/>
      <c r="L1180" s="22" t="s">
        <v>1845</v>
      </c>
      <c r="M1180" s="23"/>
      <c r="N1180" s="24"/>
      <c r="O1180" s="63"/>
      <c r="P1180" s="63"/>
      <c r="Q1180" s="25" t="s">
        <v>42</v>
      </c>
      <c r="R1180" s="26" t="s">
        <v>43</v>
      </c>
      <c r="S1180" s="26" t="s">
        <v>44</v>
      </c>
      <c r="T1180" s="26" t="s">
        <v>45</v>
      </c>
      <c r="U1180" s="26" t="s">
        <v>46</v>
      </c>
      <c r="V1180" s="34">
        <v>0</v>
      </c>
      <c r="W1180" s="64"/>
      <c r="X1180" s="22">
        <v>11</v>
      </c>
      <c r="Y1180" s="152"/>
      <c r="Z1180" s="159" t="s">
        <v>2869</v>
      </c>
      <c r="AA1180" s="155">
        <f t="shared" si="621"/>
        <v>10</v>
      </c>
      <c r="AB1180" s="83">
        <f t="shared" si="618"/>
        <v>26</v>
      </c>
      <c r="AC1180" s="122" t="str">
        <f>VLOOKUP(Z1180,'module list'!A:B,2,0)</f>
        <v>DI</v>
      </c>
      <c r="AD1180" s="32"/>
      <c r="AF1180" s="33" t="s">
        <v>34</v>
      </c>
      <c r="AG1180" s="16" t="str">
        <f t="shared" si="610"/>
        <v>11.1.3</v>
      </c>
      <c r="AH1180" s="222" t="str">
        <f t="shared" si="609"/>
        <v>HAM1506 extract. fly.ashes EVA 1 - in remote</v>
      </c>
      <c r="AI1180" s="224"/>
      <c r="AJ1180" s="16" t="str">
        <f t="shared" si="606"/>
        <v>HAM1506</v>
      </c>
      <c r="AK1180" s="16" t="str">
        <f t="shared" si="611"/>
        <v>P29</v>
      </c>
      <c r="AL1180" s="16" t="str">
        <f t="shared" si="607"/>
        <v>HAM</v>
      </c>
      <c r="AM1180" s="16" t="str">
        <f t="shared" si="612"/>
        <v>1506</v>
      </c>
      <c r="AO1180" s="16" t="str">
        <f t="shared" si="613"/>
        <v>_</v>
      </c>
      <c r="AP1180" s="16">
        <f t="shared" si="614"/>
        <v>11</v>
      </c>
      <c r="AQ1180" s="16" t="str">
        <f t="shared" si="622"/>
        <v>YLRE</v>
      </c>
      <c r="AR1180" s="16" t="str">
        <f t="shared" si="615"/>
        <v>P29HAM1506_YLRE</v>
      </c>
      <c r="AS1180" s="16" t="str">
        <f t="shared" si="616"/>
        <v>ok</v>
      </c>
      <c r="AW1180" s="16" t="str">
        <f t="shared" si="619"/>
        <v/>
      </c>
      <c r="AX1180" s="16" t="str">
        <f t="shared" si="620"/>
        <v/>
      </c>
      <c r="AY1180" s="16">
        <f t="shared" si="617"/>
        <v>0</v>
      </c>
    </row>
    <row r="1181" spans="1:51" ht="15" customHeight="1" x14ac:dyDescent="0.2">
      <c r="A1181" s="16" t="str">
        <f t="shared" si="604"/>
        <v>ID-S01AP1020-10107</v>
      </c>
      <c r="B1181" s="17">
        <v>107</v>
      </c>
      <c r="C1181" s="17"/>
      <c r="D1181" s="18" t="s">
        <v>2540</v>
      </c>
      <c r="E1181" s="19" t="s">
        <v>2541</v>
      </c>
      <c r="F1181" s="20"/>
      <c r="G1181" s="21" t="str">
        <f t="shared" si="605"/>
        <v/>
      </c>
      <c r="H1181" s="22" t="s">
        <v>1843</v>
      </c>
      <c r="I1181" s="22" t="s">
        <v>2416</v>
      </c>
      <c r="J1181" s="22" t="s">
        <v>2417</v>
      </c>
      <c r="K1181" s="22"/>
      <c r="L1181" s="22" t="s">
        <v>1845</v>
      </c>
      <c r="M1181" s="23"/>
      <c r="N1181" s="24"/>
      <c r="O1181" s="63"/>
      <c r="P1181" s="63"/>
      <c r="Q1181" s="25" t="s">
        <v>42</v>
      </c>
      <c r="R1181" s="26" t="s">
        <v>43</v>
      </c>
      <c r="S1181" s="26" t="s">
        <v>44</v>
      </c>
      <c r="T1181" s="26" t="s">
        <v>45</v>
      </c>
      <c r="U1181" s="26" t="s">
        <v>46</v>
      </c>
      <c r="V1181" s="34">
        <v>0</v>
      </c>
      <c r="W1181" s="64"/>
      <c r="X1181" s="22">
        <v>11</v>
      </c>
      <c r="Y1181" s="152"/>
      <c r="Z1181" s="159" t="s">
        <v>2869</v>
      </c>
      <c r="AA1181" s="155">
        <f t="shared" si="621"/>
        <v>11</v>
      </c>
      <c r="AB1181" s="83">
        <f t="shared" si="618"/>
        <v>26</v>
      </c>
      <c r="AC1181" s="122" t="str">
        <f>VLOOKUP(Z1181,'module list'!A:B,2,0)</f>
        <v>DI</v>
      </c>
      <c r="AD1181" s="32"/>
      <c r="AF1181" s="33" t="s">
        <v>34</v>
      </c>
      <c r="AG1181" s="16" t="str">
        <f t="shared" si="610"/>
        <v>11.1.3</v>
      </c>
      <c r="AH1181" s="222" t="str">
        <f t="shared" si="609"/>
        <v>HAM1506 extract. fly.ashes EVA 1 - in running</v>
      </c>
      <c r="AI1181" s="224"/>
      <c r="AJ1181" s="16" t="str">
        <f t="shared" si="606"/>
        <v>HAM1506</v>
      </c>
      <c r="AK1181" s="16" t="str">
        <f t="shared" si="611"/>
        <v>P29</v>
      </c>
      <c r="AL1181" s="16" t="str">
        <f t="shared" si="607"/>
        <v>HAM</v>
      </c>
      <c r="AM1181" s="16" t="str">
        <f t="shared" si="612"/>
        <v>1506</v>
      </c>
      <c r="AO1181" s="16" t="str">
        <f t="shared" si="613"/>
        <v>_</v>
      </c>
      <c r="AP1181" s="16">
        <f t="shared" si="614"/>
        <v>11</v>
      </c>
      <c r="AQ1181" s="16" t="str">
        <f t="shared" si="622"/>
        <v>YLH</v>
      </c>
      <c r="AR1181" s="16" t="str">
        <f t="shared" si="615"/>
        <v>P29HAM1506_YLH</v>
      </c>
      <c r="AS1181" s="16" t="str">
        <f t="shared" si="616"/>
        <v>ok</v>
      </c>
      <c r="AW1181" s="16" t="str">
        <f t="shared" si="619"/>
        <v/>
      </c>
      <c r="AX1181" s="16" t="str">
        <f t="shared" si="620"/>
        <v/>
      </c>
      <c r="AY1181" s="16">
        <f t="shared" si="617"/>
        <v>0</v>
      </c>
    </row>
    <row r="1182" spans="1:51" ht="15" customHeight="1" x14ac:dyDescent="0.2">
      <c r="A1182" s="16" t="str">
        <f t="shared" si="604"/>
        <v>ID-S01AP1020-10108</v>
      </c>
      <c r="B1182" s="17">
        <v>108</v>
      </c>
      <c r="C1182" s="17"/>
      <c r="D1182" s="18" t="s">
        <v>2542</v>
      </c>
      <c r="E1182" s="19" t="s">
        <v>2543</v>
      </c>
      <c r="F1182" s="20"/>
      <c r="G1182" s="21" t="str">
        <f t="shared" si="605"/>
        <v/>
      </c>
      <c r="H1182" s="22" t="s">
        <v>1843</v>
      </c>
      <c r="I1182" s="22" t="s">
        <v>2416</v>
      </c>
      <c r="J1182" s="22" t="s">
        <v>2417</v>
      </c>
      <c r="K1182" s="22"/>
      <c r="L1182" s="22" t="s">
        <v>1845</v>
      </c>
      <c r="M1182" s="23"/>
      <c r="N1182" s="24"/>
      <c r="O1182" s="63"/>
      <c r="P1182" s="63"/>
      <c r="Q1182" s="25" t="s">
        <v>42</v>
      </c>
      <c r="R1182" s="26" t="s">
        <v>43</v>
      </c>
      <c r="S1182" s="26" t="s">
        <v>51</v>
      </c>
      <c r="T1182" s="26" t="s">
        <v>45</v>
      </c>
      <c r="U1182" s="26" t="s">
        <v>46</v>
      </c>
      <c r="V1182" s="34">
        <v>0</v>
      </c>
      <c r="W1182" s="64"/>
      <c r="X1182" s="22">
        <v>11</v>
      </c>
      <c r="Y1182" s="152"/>
      <c r="Z1182" s="159" t="s">
        <v>2869</v>
      </c>
      <c r="AA1182" s="155">
        <f t="shared" si="621"/>
        <v>12</v>
      </c>
      <c r="AB1182" s="83">
        <f t="shared" si="618"/>
        <v>26</v>
      </c>
      <c r="AC1182" s="122" t="str">
        <f>VLOOKUP(Z1182,'module list'!A:B,2,0)</f>
        <v>DI</v>
      </c>
      <c r="AD1182" s="32"/>
      <c r="AF1182" s="33" t="s">
        <v>34</v>
      </c>
      <c r="AG1182" s="16" t="str">
        <f t="shared" si="610"/>
        <v>11.1.3</v>
      </c>
      <c r="AH1182" s="222" t="str">
        <f t="shared" si="609"/>
        <v>HAM1506 extract. fly.ashes EVA 1 - supply fault</v>
      </c>
      <c r="AI1182" s="224"/>
      <c r="AJ1182" s="16" t="str">
        <f t="shared" si="606"/>
        <v>HAM1506</v>
      </c>
      <c r="AK1182" s="16" t="str">
        <f t="shared" si="611"/>
        <v>P29</v>
      </c>
      <c r="AL1182" s="16" t="str">
        <f t="shared" si="607"/>
        <v>HAM</v>
      </c>
      <c r="AM1182" s="16" t="str">
        <f t="shared" si="612"/>
        <v>1506</v>
      </c>
      <c r="AO1182" s="16" t="str">
        <f t="shared" si="613"/>
        <v>_</v>
      </c>
      <c r="AP1182" s="16">
        <f t="shared" si="614"/>
        <v>11</v>
      </c>
      <c r="AQ1182" s="16" t="str">
        <f t="shared" si="622"/>
        <v>YSG</v>
      </c>
      <c r="AR1182" s="16" t="str">
        <f t="shared" si="615"/>
        <v>P29HAM1506_YSG</v>
      </c>
      <c r="AS1182" s="16" t="str">
        <f t="shared" si="616"/>
        <v>ok</v>
      </c>
      <c r="AW1182" s="16" t="str">
        <f t="shared" si="619"/>
        <v/>
      </c>
      <c r="AX1182" s="16" t="str">
        <f t="shared" si="620"/>
        <v/>
      </c>
      <c r="AY1182" s="16">
        <f t="shared" si="617"/>
        <v>0</v>
      </c>
    </row>
    <row r="1183" spans="1:51" ht="15" customHeight="1" x14ac:dyDescent="0.2">
      <c r="A1183" s="16" t="str">
        <f t="shared" si="604"/>
        <v>ID-S01AP1020-10109</v>
      </c>
      <c r="B1183" s="17">
        <v>109</v>
      </c>
      <c r="C1183" s="17"/>
      <c r="D1183" s="18" t="s">
        <v>2544</v>
      </c>
      <c r="E1183" s="19" t="s">
        <v>2545</v>
      </c>
      <c r="F1183" s="20"/>
      <c r="G1183" s="21" t="str">
        <f t="shared" si="605"/>
        <v/>
      </c>
      <c r="H1183" s="22" t="s">
        <v>1843</v>
      </c>
      <c r="I1183" s="22" t="s">
        <v>2416</v>
      </c>
      <c r="J1183" s="22" t="s">
        <v>2417</v>
      </c>
      <c r="K1183" s="22"/>
      <c r="L1183" s="22" t="s">
        <v>1845</v>
      </c>
      <c r="M1183" s="23"/>
      <c r="N1183" s="24"/>
      <c r="O1183" s="63"/>
      <c r="P1183" s="63"/>
      <c r="Q1183" s="25" t="s">
        <v>54</v>
      </c>
      <c r="R1183" s="26" t="s">
        <v>55</v>
      </c>
      <c r="S1183" s="26" t="s">
        <v>44</v>
      </c>
      <c r="T1183" s="26" t="s">
        <v>56</v>
      </c>
      <c r="U1183" s="26" t="s">
        <v>57</v>
      </c>
      <c r="V1183" s="34">
        <v>0</v>
      </c>
      <c r="W1183" s="64"/>
      <c r="X1183" s="22">
        <v>11</v>
      </c>
      <c r="Y1183" s="152"/>
      <c r="Z1183" s="159" t="s">
        <v>2824</v>
      </c>
      <c r="AA1183" s="155">
        <f t="shared" si="621"/>
        <v>24</v>
      </c>
      <c r="AB1183" s="83">
        <f t="shared" si="618"/>
        <v>30</v>
      </c>
      <c r="AC1183" s="122" t="str">
        <f>VLOOKUP(Z1183,'module list'!A:B,2,0)</f>
        <v>DO</v>
      </c>
      <c r="AD1183" s="32"/>
      <c r="AF1183" s="33" t="s">
        <v>34</v>
      </c>
      <c r="AG1183" s="16" t="str">
        <f t="shared" si="610"/>
        <v>11.1.2</v>
      </c>
      <c r="AH1183" s="222" t="str">
        <f t="shared" si="609"/>
        <v>HAM1506 extract. fly.ashes EVA 1 - start/stop</v>
      </c>
      <c r="AI1183" s="224"/>
      <c r="AJ1183" s="16" t="str">
        <f t="shared" si="606"/>
        <v>HAM1506</v>
      </c>
      <c r="AK1183" s="16" t="str">
        <f t="shared" si="611"/>
        <v>P29</v>
      </c>
      <c r="AL1183" s="16" t="str">
        <f t="shared" si="607"/>
        <v>HAM</v>
      </c>
      <c r="AM1183" s="16" t="str">
        <f t="shared" si="612"/>
        <v>1506</v>
      </c>
      <c r="AO1183" s="16" t="str">
        <f t="shared" si="613"/>
        <v>_</v>
      </c>
      <c r="AP1183" s="16">
        <f t="shared" si="614"/>
        <v>11</v>
      </c>
      <c r="AQ1183" s="16" t="str">
        <f t="shared" si="622"/>
        <v>HSH</v>
      </c>
      <c r="AR1183" s="16" t="str">
        <f t="shared" si="615"/>
        <v>P29HAM1506_HSH</v>
      </c>
      <c r="AS1183" s="16" t="str">
        <f t="shared" si="616"/>
        <v>ok</v>
      </c>
      <c r="AW1183" s="16" t="str">
        <f t="shared" si="619"/>
        <v/>
      </c>
      <c r="AX1183" s="16" t="str">
        <f t="shared" si="620"/>
        <v/>
      </c>
      <c r="AY1183" s="16">
        <f t="shared" si="617"/>
        <v>0</v>
      </c>
    </row>
    <row r="1184" spans="1:51" ht="15" customHeight="1" x14ac:dyDescent="0.2">
      <c r="A1184" s="16" t="str">
        <f t="shared" si="604"/>
        <v>ID-S01AP1020-10110</v>
      </c>
      <c r="B1184" s="17">
        <v>110</v>
      </c>
      <c r="C1184" s="17"/>
      <c r="D1184" s="18" t="s">
        <v>2546</v>
      </c>
      <c r="E1184" s="19" t="s">
        <v>2547</v>
      </c>
      <c r="F1184" s="20"/>
      <c r="G1184" s="21" t="str">
        <f t="shared" si="605"/>
        <v/>
      </c>
      <c r="H1184" s="22" t="s">
        <v>1843</v>
      </c>
      <c r="I1184" s="22" t="s">
        <v>2416</v>
      </c>
      <c r="J1184" s="22" t="s">
        <v>2417</v>
      </c>
      <c r="K1184" s="22"/>
      <c r="L1184" s="22" t="s">
        <v>1845</v>
      </c>
      <c r="M1184" s="23"/>
      <c r="N1184" s="24"/>
      <c r="O1184" s="63"/>
      <c r="P1184" s="63"/>
      <c r="Q1184" s="25" t="s">
        <v>42</v>
      </c>
      <c r="R1184" s="26" t="s">
        <v>43</v>
      </c>
      <c r="S1184" s="26" t="s">
        <v>44</v>
      </c>
      <c r="T1184" s="26" t="s">
        <v>45</v>
      </c>
      <c r="U1184" s="26" t="s">
        <v>46</v>
      </c>
      <c r="V1184" s="34">
        <v>0</v>
      </c>
      <c r="W1184" s="64"/>
      <c r="X1184" s="22">
        <v>11</v>
      </c>
      <c r="Y1184" s="152"/>
      <c r="Z1184" s="159" t="s">
        <v>2869</v>
      </c>
      <c r="AA1184" s="155">
        <f t="shared" si="621"/>
        <v>13</v>
      </c>
      <c r="AB1184" s="83">
        <f t="shared" si="618"/>
        <v>26</v>
      </c>
      <c r="AC1184" s="122" t="str">
        <f>VLOOKUP(Z1184,'module list'!A:B,2,0)</f>
        <v>DI</v>
      </c>
      <c r="AD1184" s="32"/>
      <c r="AF1184" s="33" t="s">
        <v>34</v>
      </c>
      <c r="AG1184" s="16" t="str">
        <f t="shared" si="610"/>
        <v>11.1.3</v>
      </c>
      <c r="AH1184" s="222" t="str">
        <f t="shared" si="609"/>
        <v>HAM1507 extract. fly.ashes EVA 2 - in remote</v>
      </c>
      <c r="AI1184" s="224"/>
      <c r="AJ1184" s="16" t="str">
        <f t="shared" si="606"/>
        <v>HAM1507</v>
      </c>
      <c r="AK1184" s="16" t="str">
        <f t="shared" si="611"/>
        <v>P29</v>
      </c>
      <c r="AL1184" s="16" t="str">
        <f t="shared" si="607"/>
        <v>HAM</v>
      </c>
      <c r="AM1184" s="16" t="str">
        <f t="shared" si="612"/>
        <v>1507</v>
      </c>
      <c r="AO1184" s="16" t="str">
        <f t="shared" si="613"/>
        <v>_</v>
      </c>
      <c r="AP1184" s="16">
        <f t="shared" si="614"/>
        <v>11</v>
      </c>
      <c r="AQ1184" s="16" t="str">
        <f t="shared" si="622"/>
        <v>YLRE</v>
      </c>
      <c r="AR1184" s="16" t="str">
        <f t="shared" si="615"/>
        <v>P29HAM1507_YLRE</v>
      </c>
      <c r="AS1184" s="16" t="str">
        <f t="shared" si="616"/>
        <v>ok</v>
      </c>
      <c r="AW1184" s="16" t="str">
        <f t="shared" si="619"/>
        <v/>
      </c>
      <c r="AX1184" s="16" t="str">
        <f t="shared" si="620"/>
        <v/>
      </c>
      <c r="AY1184" s="16">
        <f t="shared" si="617"/>
        <v>0</v>
      </c>
    </row>
    <row r="1185" spans="1:51" ht="15" customHeight="1" x14ac:dyDescent="0.2">
      <c r="A1185" s="16" t="str">
        <f t="shared" si="604"/>
        <v>ID-S01AP1020-10111</v>
      </c>
      <c r="B1185" s="17">
        <v>111</v>
      </c>
      <c r="C1185" s="17"/>
      <c r="D1185" s="18" t="s">
        <v>2548</v>
      </c>
      <c r="E1185" s="19" t="s">
        <v>2549</v>
      </c>
      <c r="F1185" s="20"/>
      <c r="G1185" s="21" t="str">
        <f t="shared" si="605"/>
        <v/>
      </c>
      <c r="H1185" s="22" t="s">
        <v>1843</v>
      </c>
      <c r="I1185" s="22" t="s">
        <v>2416</v>
      </c>
      <c r="J1185" s="22" t="s">
        <v>2417</v>
      </c>
      <c r="K1185" s="22"/>
      <c r="L1185" s="22" t="s">
        <v>1845</v>
      </c>
      <c r="M1185" s="23"/>
      <c r="N1185" s="24"/>
      <c r="O1185" s="63"/>
      <c r="P1185" s="63"/>
      <c r="Q1185" s="25" t="s">
        <v>42</v>
      </c>
      <c r="R1185" s="26" t="s">
        <v>43</v>
      </c>
      <c r="S1185" s="26" t="s">
        <v>44</v>
      </c>
      <c r="T1185" s="26" t="s">
        <v>45</v>
      </c>
      <c r="U1185" s="26" t="s">
        <v>46</v>
      </c>
      <c r="V1185" s="34">
        <v>0</v>
      </c>
      <c r="W1185" s="64"/>
      <c r="X1185" s="22">
        <v>11</v>
      </c>
      <c r="Y1185" s="152"/>
      <c r="Z1185" s="159" t="s">
        <v>2869</v>
      </c>
      <c r="AA1185" s="155">
        <f t="shared" si="621"/>
        <v>14</v>
      </c>
      <c r="AB1185" s="83">
        <f t="shared" si="618"/>
        <v>26</v>
      </c>
      <c r="AC1185" s="122" t="str">
        <f>VLOOKUP(Z1185,'module list'!A:B,2,0)</f>
        <v>DI</v>
      </c>
      <c r="AD1185" s="32"/>
      <c r="AF1185" s="33" t="s">
        <v>34</v>
      </c>
      <c r="AG1185" s="16" t="str">
        <f t="shared" si="610"/>
        <v>11.1.3</v>
      </c>
      <c r="AH1185" s="222" t="str">
        <f t="shared" si="609"/>
        <v>HAM1507 extract. fly.ashes EVA 2 - in running</v>
      </c>
      <c r="AI1185" s="224"/>
      <c r="AJ1185" s="16" t="str">
        <f t="shared" si="606"/>
        <v>HAM1507</v>
      </c>
      <c r="AK1185" s="16" t="str">
        <f t="shared" si="611"/>
        <v>P29</v>
      </c>
      <c r="AL1185" s="16" t="str">
        <f t="shared" si="607"/>
        <v>HAM</v>
      </c>
      <c r="AM1185" s="16" t="str">
        <f t="shared" si="612"/>
        <v>1507</v>
      </c>
      <c r="AO1185" s="16" t="str">
        <f t="shared" si="613"/>
        <v>_</v>
      </c>
      <c r="AP1185" s="16">
        <f t="shared" si="614"/>
        <v>11</v>
      </c>
      <c r="AQ1185" s="16" t="str">
        <f t="shared" si="622"/>
        <v>YLH</v>
      </c>
      <c r="AR1185" s="16" t="str">
        <f t="shared" si="615"/>
        <v>P29HAM1507_YLH</v>
      </c>
      <c r="AS1185" s="16" t="str">
        <f t="shared" si="616"/>
        <v>ok</v>
      </c>
      <c r="AW1185" s="16" t="str">
        <f t="shared" si="619"/>
        <v/>
      </c>
      <c r="AX1185" s="16" t="str">
        <f t="shared" si="620"/>
        <v/>
      </c>
      <c r="AY1185" s="16">
        <f t="shared" si="617"/>
        <v>0</v>
      </c>
    </row>
    <row r="1186" spans="1:51" ht="15" customHeight="1" x14ac:dyDescent="0.2">
      <c r="A1186" s="16" t="str">
        <f t="shared" si="604"/>
        <v>ID-S01AP1020-10112</v>
      </c>
      <c r="B1186" s="17">
        <v>112</v>
      </c>
      <c r="C1186" s="17"/>
      <c r="D1186" s="18" t="s">
        <v>2550</v>
      </c>
      <c r="E1186" s="19" t="s">
        <v>2551</v>
      </c>
      <c r="F1186" s="20"/>
      <c r="G1186" s="21" t="str">
        <f t="shared" si="605"/>
        <v/>
      </c>
      <c r="H1186" s="22" t="s">
        <v>1843</v>
      </c>
      <c r="I1186" s="22" t="s">
        <v>2416</v>
      </c>
      <c r="J1186" s="22" t="s">
        <v>2417</v>
      </c>
      <c r="K1186" s="22"/>
      <c r="L1186" s="22" t="s">
        <v>1845</v>
      </c>
      <c r="M1186" s="23"/>
      <c r="N1186" s="24"/>
      <c r="O1186" s="63"/>
      <c r="P1186" s="63"/>
      <c r="Q1186" s="25" t="s">
        <v>42</v>
      </c>
      <c r="R1186" s="26" t="s">
        <v>43</v>
      </c>
      <c r="S1186" s="26" t="s">
        <v>51</v>
      </c>
      <c r="T1186" s="26" t="s">
        <v>45</v>
      </c>
      <c r="U1186" s="26" t="s">
        <v>46</v>
      </c>
      <c r="V1186" s="34">
        <v>0</v>
      </c>
      <c r="W1186" s="64"/>
      <c r="X1186" s="22">
        <v>11</v>
      </c>
      <c r="Y1186" s="152"/>
      <c r="Z1186" s="159" t="s">
        <v>2869</v>
      </c>
      <c r="AA1186" s="155">
        <f t="shared" si="621"/>
        <v>15</v>
      </c>
      <c r="AB1186" s="83">
        <f t="shared" si="618"/>
        <v>26</v>
      </c>
      <c r="AC1186" s="122" t="str">
        <f>VLOOKUP(Z1186,'module list'!A:B,2,0)</f>
        <v>DI</v>
      </c>
      <c r="AD1186" s="32"/>
      <c r="AF1186" s="33" t="s">
        <v>34</v>
      </c>
      <c r="AG1186" s="16" t="str">
        <f t="shared" si="610"/>
        <v>11.1.3</v>
      </c>
      <c r="AH1186" s="222" t="str">
        <f t="shared" si="609"/>
        <v>HAM1507 extract. fly.ashes EVA 2 - supply fault</v>
      </c>
      <c r="AI1186" s="224"/>
      <c r="AJ1186" s="16" t="str">
        <f t="shared" si="606"/>
        <v>HAM1507</v>
      </c>
      <c r="AK1186" s="16" t="str">
        <f t="shared" si="611"/>
        <v>P29</v>
      </c>
      <c r="AL1186" s="16" t="str">
        <f t="shared" si="607"/>
        <v>HAM</v>
      </c>
      <c r="AM1186" s="16" t="str">
        <f t="shared" si="612"/>
        <v>1507</v>
      </c>
      <c r="AO1186" s="16" t="str">
        <f t="shared" si="613"/>
        <v>_</v>
      </c>
      <c r="AP1186" s="16">
        <f t="shared" si="614"/>
        <v>11</v>
      </c>
      <c r="AQ1186" s="16" t="str">
        <f t="shared" si="622"/>
        <v>YSG</v>
      </c>
      <c r="AR1186" s="16" t="str">
        <f t="shared" si="615"/>
        <v>P29HAM1507_YSG</v>
      </c>
      <c r="AS1186" s="16" t="str">
        <f t="shared" si="616"/>
        <v>ok</v>
      </c>
      <c r="AW1186" s="16" t="str">
        <f t="shared" si="619"/>
        <v/>
      </c>
      <c r="AX1186" s="16" t="str">
        <f t="shared" si="620"/>
        <v/>
      </c>
      <c r="AY1186" s="16">
        <f t="shared" si="617"/>
        <v>0</v>
      </c>
    </row>
    <row r="1187" spans="1:51" ht="15" customHeight="1" x14ac:dyDescent="0.2">
      <c r="A1187" s="16" t="str">
        <f t="shared" si="604"/>
        <v>ID-S01AP1020-10113</v>
      </c>
      <c r="B1187" s="17">
        <v>113</v>
      </c>
      <c r="C1187" s="17"/>
      <c r="D1187" s="18" t="s">
        <v>2552</v>
      </c>
      <c r="E1187" s="19" t="s">
        <v>2553</v>
      </c>
      <c r="F1187" s="20"/>
      <c r="G1187" s="21" t="str">
        <f t="shared" si="605"/>
        <v/>
      </c>
      <c r="H1187" s="22" t="s">
        <v>1843</v>
      </c>
      <c r="I1187" s="22" t="s">
        <v>2416</v>
      </c>
      <c r="J1187" s="22" t="s">
        <v>2417</v>
      </c>
      <c r="K1187" s="22"/>
      <c r="L1187" s="22" t="s">
        <v>1845</v>
      </c>
      <c r="M1187" s="23"/>
      <c r="N1187" s="24"/>
      <c r="O1187" s="63"/>
      <c r="P1187" s="63"/>
      <c r="Q1187" s="25" t="s">
        <v>54</v>
      </c>
      <c r="R1187" s="26" t="s">
        <v>55</v>
      </c>
      <c r="S1187" s="26" t="s">
        <v>44</v>
      </c>
      <c r="T1187" s="26" t="s">
        <v>56</v>
      </c>
      <c r="U1187" s="26" t="s">
        <v>57</v>
      </c>
      <c r="V1187" s="34">
        <v>0</v>
      </c>
      <c r="W1187" s="64"/>
      <c r="X1187" s="22">
        <v>11</v>
      </c>
      <c r="Y1187" s="152"/>
      <c r="Z1187" s="159" t="s">
        <v>2824</v>
      </c>
      <c r="AA1187" s="155">
        <f t="shared" si="621"/>
        <v>25</v>
      </c>
      <c r="AB1187" s="83">
        <f t="shared" si="618"/>
        <v>30</v>
      </c>
      <c r="AC1187" s="122" t="str">
        <f>VLOOKUP(Z1187,'module list'!A:B,2,0)</f>
        <v>DO</v>
      </c>
      <c r="AD1187" s="32"/>
      <c r="AF1187" s="33" t="s">
        <v>34</v>
      </c>
      <c r="AG1187" s="16" t="str">
        <f t="shared" si="610"/>
        <v>11.1.2</v>
      </c>
      <c r="AH1187" s="222" t="str">
        <f t="shared" si="609"/>
        <v>HAM1507 extract. fly.ashes EVA 2 - start/stop</v>
      </c>
      <c r="AI1187" s="224"/>
      <c r="AJ1187" s="16" t="str">
        <f t="shared" si="606"/>
        <v>HAM1507</v>
      </c>
      <c r="AK1187" s="16" t="str">
        <f t="shared" si="611"/>
        <v>P29</v>
      </c>
      <c r="AL1187" s="16" t="str">
        <f t="shared" si="607"/>
        <v>HAM</v>
      </c>
      <c r="AM1187" s="16" t="str">
        <f t="shared" si="612"/>
        <v>1507</v>
      </c>
      <c r="AO1187" s="16" t="str">
        <f t="shared" si="613"/>
        <v>_</v>
      </c>
      <c r="AP1187" s="16">
        <f t="shared" si="614"/>
        <v>11</v>
      </c>
      <c r="AQ1187" s="16" t="str">
        <f t="shared" si="622"/>
        <v>HSH</v>
      </c>
      <c r="AR1187" s="16" t="str">
        <f t="shared" si="615"/>
        <v>P29HAM1507_HSH</v>
      </c>
      <c r="AS1187" s="16" t="str">
        <f t="shared" si="616"/>
        <v>ok</v>
      </c>
      <c r="AW1187" s="16" t="str">
        <f t="shared" si="619"/>
        <v/>
      </c>
      <c r="AX1187" s="16" t="str">
        <f t="shared" si="620"/>
        <v/>
      </c>
      <c r="AY1187" s="16">
        <f t="shared" si="617"/>
        <v>0</v>
      </c>
    </row>
    <row r="1188" spans="1:51" ht="15" customHeight="1" x14ac:dyDescent="0.2">
      <c r="A1188" s="16" t="str">
        <f t="shared" si="604"/>
        <v>ID-S01AP1020-10114</v>
      </c>
      <c r="B1188" s="17">
        <v>114</v>
      </c>
      <c r="C1188" s="17"/>
      <c r="D1188" s="18" t="s">
        <v>2554</v>
      </c>
      <c r="E1188" s="19" t="s">
        <v>2555</v>
      </c>
      <c r="F1188" s="20"/>
      <c r="G1188" s="21" t="str">
        <f t="shared" si="605"/>
        <v/>
      </c>
      <c r="H1188" s="22" t="s">
        <v>1843</v>
      </c>
      <c r="I1188" s="22" t="s">
        <v>2416</v>
      </c>
      <c r="J1188" s="22" t="s">
        <v>2417</v>
      </c>
      <c r="K1188" s="22"/>
      <c r="L1188" s="22" t="s">
        <v>1845</v>
      </c>
      <c r="M1188" s="23"/>
      <c r="N1188" s="24"/>
      <c r="O1188" s="63"/>
      <c r="P1188" s="63"/>
      <c r="Q1188" s="25" t="s">
        <v>42</v>
      </c>
      <c r="R1188" s="26" t="s">
        <v>43</v>
      </c>
      <c r="S1188" s="26" t="s">
        <v>44</v>
      </c>
      <c r="T1188" s="26" t="s">
        <v>45</v>
      </c>
      <c r="U1188" s="26" t="s">
        <v>46</v>
      </c>
      <c r="V1188" s="34">
        <v>0</v>
      </c>
      <c r="W1188" s="64"/>
      <c r="X1188" s="22">
        <v>11</v>
      </c>
      <c r="Y1188" s="152"/>
      <c r="Z1188" s="159" t="s">
        <v>2869</v>
      </c>
      <c r="AA1188" s="155">
        <f t="shared" si="621"/>
        <v>16</v>
      </c>
      <c r="AB1188" s="83">
        <f t="shared" si="618"/>
        <v>26</v>
      </c>
      <c r="AC1188" s="122" t="str">
        <f>VLOOKUP(Z1188,'module list'!A:B,2,0)</f>
        <v>DI</v>
      </c>
      <c r="AD1188" s="32"/>
      <c r="AF1188" s="33" t="s">
        <v>34</v>
      </c>
      <c r="AG1188" s="16" t="str">
        <f t="shared" si="610"/>
        <v>11.1.3</v>
      </c>
      <c r="AH1188" s="222" t="str">
        <f t="shared" si="609"/>
        <v>HAM1508 extract. fly.ashes EVA 2 - in remote</v>
      </c>
      <c r="AI1188" s="224"/>
      <c r="AJ1188" s="16" t="str">
        <f t="shared" si="606"/>
        <v>HAM1508</v>
      </c>
      <c r="AK1188" s="16" t="str">
        <f t="shared" si="611"/>
        <v>P29</v>
      </c>
      <c r="AL1188" s="16" t="str">
        <f t="shared" si="607"/>
        <v>HAM</v>
      </c>
      <c r="AM1188" s="16" t="str">
        <f t="shared" si="612"/>
        <v>1508</v>
      </c>
      <c r="AO1188" s="16" t="str">
        <f t="shared" si="613"/>
        <v>_</v>
      </c>
      <c r="AP1188" s="16">
        <f t="shared" si="614"/>
        <v>11</v>
      </c>
      <c r="AQ1188" s="16" t="str">
        <f t="shared" si="622"/>
        <v>YLRE</v>
      </c>
      <c r="AR1188" s="16" t="str">
        <f t="shared" si="615"/>
        <v>P29HAM1508_YLRE</v>
      </c>
      <c r="AS1188" s="16" t="str">
        <f t="shared" si="616"/>
        <v>ok</v>
      </c>
      <c r="AW1188" s="16" t="str">
        <f t="shared" si="619"/>
        <v/>
      </c>
      <c r="AX1188" s="16" t="str">
        <f t="shared" si="620"/>
        <v/>
      </c>
      <c r="AY1188" s="16">
        <f t="shared" si="617"/>
        <v>0</v>
      </c>
    </row>
    <row r="1189" spans="1:51" ht="15" customHeight="1" x14ac:dyDescent="0.2">
      <c r="A1189" s="16" t="str">
        <f t="shared" si="604"/>
        <v>ID-S01AP1020-10115</v>
      </c>
      <c r="B1189" s="17">
        <v>115</v>
      </c>
      <c r="C1189" s="17"/>
      <c r="D1189" s="18" t="s">
        <v>2556</v>
      </c>
      <c r="E1189" s="19" t="s">
        <v>2557</v>
      </c>
      <c r="F1189" s="20"/>
      <c r="G1189" s="21" t="str">
        <f t="shared" si="605"/>
        <v/>
      </c>
      <c r="H1189" s="22" t="s">
        <v>1843</v>
      </c>
      <c r="I1189" s="22" t="s">
        <v>2416</v>
      </c>
      <c r="J1189" s="22" t="s">
        <v>2417</v>
      </c>
      <c r="K1189" s="22"/>
      <c r="L1189" s="22" t="s">
        <v>1845</v>
      </c>
      <c r="M1189" s="23"/>
      <c r="N1189" s="24"/>
      <c r="O1189" s="63"/>
      <c r="P1189" s="63"/>
      <c r="Q1189" s="25" t="s">
        <v>42</v>
      </c>
      <c r="R1189" s="26" t="s">
        <v>43</v>
      </c>
      <c r="S1189" s="26" t="s">
        <v>44</v>
      </c>
      <c r="T1189" s="26" t="s">
        <v>45</v>
      </c>
      <c r="U1189" s="26" t="s">
        <v>46</v>
      </c>
      <c r="V1189" s="34">
        <v>0</v>
      </c>
      <c r="W1189" s="64"/>
      <c r="X1189" s="22">
        <v>11</v>
      </c>
      <c r="Y1189" s="152"/>
      <c r="Z1189" s="159" t="s">
        <v>2869</v>
      </c>
      <c r="AA1189" s="155">
        <f t="shared" si="621"/>
        <v>17</v>
      </c>
      <c r="AB1189" s="83">
        <f t="shared" si="618"/>
        <v>26</v>
      </c>
      <c r="AC1189" s="122" t="str">
        <f>VLOOKUP(Z1189,'module list'!A:B,2,0)</f>
        <v>DI</v>
      </c>
      <c r="AD1189" s="32"/>
      <c r="AF1189" s="33" t="s">
        <v>34</v>
      </c>
      <c r="AG1189" s="16" t="str">
        <f t="shared" si="610"/>
        <v>11.1.3</v>
      </c>
      <c r="AH1189" s="222" t="str">
        <f t="shared" si="609"/>
        <v>HAM1508 extract. fly.ashes EVA 2 - in running</v>
      </c>
      <c r="AI1189" s="224"/>
      <c r="AJ1189" s="16" t="str">
        <f t="shared" si="606"/>
        <v>HAM1508</v>
      </c>
      <c r="AK1189" s="16" t="str">
        <f t="shared" si="611"/>
        <v>P29</v>
      </c>
      <c r="AL1189" s="16" t="str">
        <f t="shared" si="607"/>
        <v>HAM</v>
      </c>
      <c r="AM1189" s="16" t="str">
        <f t="shared" si="612"/>
        <v>1508</v>
      </c>
      <c r="AO1189" s="16" t="str">
        <f t="shared" si="613"/>
        <v>_</v>
      </c>
      <c r="AP1189" s="16">
        <f t="shared" si="614"/>
        <v>11</v>
      </c>
      <c r="AQ1189" s="16" t="str">
        <f t="shared" si="622"/>
        <v>YLH</v>
      </c>
      <c r="AR1189" s="16" t="str">
        <f t="shared" si="615"/>
        <v>P29HAM1508_YLH</v>
      </c>
      <c r="AS1189" s="16" t="str">
        <f t="shared" si="616"/>
        <v>ok</v>
      </c>
      <c r="AW1189" s="16" t="str">
        <f t="shared" si="619"/>
        <v/>
      </c>
      <c r="AX1189" s="16" t="str">
        <f t="shared" si="620"/>
        <v/>
      </c>
      <c r="AY1189" s="16">
        <f t="shared" si="617"/>
        <v>0</v>
      </c>
    </row>
    <row r="1190" spans="1:51" ht="15" customHeight="1" x14ac:dyDescent="0.2">
      <c r="A1190" s="16" t="str">
        <f t="shared" si="604"/>
        <v>ID-S01AP1020-10116</v>
      </c>
      <c r="B1190" s="17">
        <v>116</v>
      </c>
      <c r="C1190" s="17"/>
      <c r="D1190" s="18" t="s">
        <v>2558</v>
      </c>
      <c r="E1190" s="19" t="s">
        <v>2559</v>
      </c>
      <c r="F1190" s="20"/>
      <c r="G1190" s="21" t="str">
        <f t="shared" si="605"/>
        <v/>
      </c>
      <c r="H1190" s="22" t="s">
        <v>1843</v>
      </c>
      <c r="I1190" s="22" t="s">
        <v>2416</v>
      </c>
      <c r="J1190" s="22" t="s">
        <v>2417</v>
      </c>
      <c r="K1190" s="22"/>
      <c r="L1190" s="22" t="s">
        <v>1845</v>
      </c>
      <c r="M1190" s="23"/>
      <c r="N1190" s="24"/>
      <c r="O1190" s="63"/>
      <c r="P1190" s="63"/>
      <c r="Q1190" s="25" t="s">
        <v>42</v>
      </c>
      <c r="R1190" s="26" t="s">
        <v>43</v>
      </c>
      <c r="S1190" s="26" t="s">
        <v>51</v>
      </c>
      <c r="T1190" s="26" t="s">
        <v>45</v>
      </c>
      <c r="U1190" s="26" t="s">
        <v>46</v>
      </c>
      <c r="V1190" s="34">
        <v>0</v>
      </c>
      <c r="W1190" s="64"/>
      <c r="X1190" s="22">
        <v>11</v>
      </c>
      <c r="Y1190" s="152"/>
      <c r="Z1190" s="159" t="s">
        <v>2869</v>
      </c>
      <c r="AA1190" s="155">
        <f t="shared" si="621"/>
        <v>18</v>
      </c>
      <c r="AB1190" s="83">
        <f t="shared" si="618"/>
        <v>26</v>
      </c>
      <c r="AC1190" s="122" t="str">
        <f>VLOOKUP(Z1190,'module list'!A:B,2,0)</f>
        <v>DI</v>
      </c>
      <c r="AD1190" s="32"/>
      <c r="AF1190" s="33" t="s">
        <v>34</v>
      </c>
      <c r="AG1190" s="16" t="str">
        <f t="shared" si="610"/>
        <v>11.1.3</v>
      </c>
      <c r="AH1190" s="222" t="str">
        <f t="shared" si="609"/>
        <v>HAM1508 extract. fly.ashes EVA 2 - supply fault</v>
      </c>
      <c r="AI1190" s="224"/>
      <c r="AJ1190" s="16" t="str">
        <f t="shared" si="606"/>
        <v>HAM1508</v>
      </c>
      <c r="AK1190" s="16" t="str">
        <f t="shared" si="611"/>
        <v>P29</v>
      </c>
      <c r="AL1190" s="16" t="str">
        <f t="shared" si="607"/>
        <v>HAM</v>
      </c>
      <c r="AM1190" s="16" t="str">
        <f t="shared" si="612"/>
        <v>1508</v>
      </c>
      <c r="AO1190" s="16" t="str">
        <f t="shared" si="613"/>
        <v>_</v>
      </c>
      <c r="AP1190" s="16">
        <f t="shared" si="614"/>
        <v>11</v>
      </c>
      <c r="AQ1190" s="16" t="str">
        <f t="shared" si="622"/>
        <v>YSG</v>
      </c>
      <c r="AR1190" s="16" t="str">
        <f t="shared" si="615"/>
        <v>P29HAM1508_YSG</v>
      </c>
      <c r="AS1190" s="16" t="str">
        <f t="shared" si="616"/>
        <v>ok</v>
      </c>
      <c r="AW1190" s="16" t="str">
        <f t="shared" si="619"/>
        <v/>
      </c>
      <c r="AX1190" s="16" t="str">
        <f t="shared" si="620"/>
        <v/>
      </c>
      <c r="AY1190" s="16">
        <f t="shared" si="617"/>
        <v>0</v>
      </c>
    </row>
    <row r="1191" spans="1:51" ht="15" customHeight="1" x14ac:dyDescent="0.2">
      <c r="A1191" s="16" t="str">
        <f t="shared" si="604"/>
        <v>ID-S01AP1020-10117</v>
      </c>
      <c r="B1191" s="17">
        <v>117</v>
      </c>
      <c r="C1191" s="17"/>
      <c r="D1191" s="18" t="s">
        <v>2560</v>
      </c>
      <c r="E1191" s="19" t="s">
        <v>2561</v>
      </c>
      <c r="F1191" s="20"/>
      <c r="G1191" s="21" t="str">
        <f t="shared" si="605"/>
        <v/>
      </c>
      <c r="H1191" s="22" t="s">
        <v>1843</v>
      </c>
      <c r="I1191" s="22" t="s">
        <v>2416</v>
      </c>
      <c r="J1191" s="22" t="s">
        <v>2417</v>
      </c>
      <c r="K1191" s="22"/>
      <c r="L1191" s="22" t="s">
        <v>1845</v>
      </c>
      <c r="M1191" s="23"/>
      <c r="N1191" s="24"/>
      <c r="O1191" s="63"/>
      <c r="P1191" s="63"/>
      <c r="Q1191" s="25" t="s">
        <v>54</v>
      </c>
      <c r="R1191" s="26" t="s">
        <v>55</v>
      </c>
      <c r="S1191" s="26" t="s">
        <v>44</v>
      </c>
      <c r="T1191" s="26" t="s">
        <v>56</v>
      </c>
      <c r="U1191" s="26" t="s">
        <v>57</v>
      </c>
      <c r="V1191" s="34">
        <v>0</v>
      </c>
      <c r="W1191" s="64"/>
      <c r="X1191" s="22">
        <v>11</v>
      </c>
      <c r="Y1191" s="152"/>
      <c r="Z1191" s="159" t="s">
        <v>2824</v>
      </c>
      <c r="AA1191" s="155">
        <f t="shared" si="621"/>
        <v>26</v>
      </c>
      <c r="AB1191" s="83">
        <f t="shared" si="618"/>
        <v>30</v>
      </c>
      <c r="AC1191" s="122" t="str">
        <f>VLOOKUP(Z1191,'module list'!A:B,2,0)</f>
        <v>DO</v>
      </c>
      <c r="AD1191" s="32"/>
      <c r="AF1191" s="33" t="s">
        <v>34</v>
      </c>
      <c r="AG1191" s="16" t="str">
        <f t="shared" si="610"/>
        <v>11.1.2</v>
      </c>
      <c r="AH1191" s="222" t="str">
        <f t="shared" si="609"/>
        <v>HAM1508 extract. fly.ashes EVA 2 - start/stop</v>
      </c>
      <c r="AI1191" s="224"/>
      <c r="AJ1191" s="16" t="str">
        <f t="shared" si="606"/>
        <v>HAM1508</v>
      </c>
      <c r="AK1191" s="16" t="str">
        <f t="shared" si="611"/>
        <v>P29</v>
      </c>
      <c r="AL1191" s="16" t="str">
        <f t="shared" si="607"/>
        <v>HAM</v>
      </c>
      <c r="AM1191" s="16" t="str">
        <f t="shared" si="612"/>
        <v>1508</v>
      </c>
      <c r="AO1191" s="16" t="str">
        <f t="shared" si="613"/>
        <v>_</v>
      </c>
      <c r="AP1191" s="16">
        <f t="shared" si="614"/>
        <v>11</v>
      </c>
      <c r="AQ1191" s="16" t="str">
        <f t="shared" si="622"/>
        <v>HSH</v>
      </c>
      <c r="AR1191" s="16" t="str">
        <f t="shared" si="615"/>
        <v>P29HAM1508_HSH</v>
      </c>
      <c r="AS1191" s="16" t="str">
        <f t="shared" si="616"/>
        <v>ok</v>
      </c>
      <c r="AW1191" s="16" t="str">
        <f t="shared" si="619"/>
        <v/>
      </c>
      <c r="AX1191" s="16" t="str">
        <f t="shared" si="620"/>
        <v/>
      </c>
      <c r="AY1191" s="16">
        <f t="shared" si="617"/>
        <v>0</v>
      </c>
    </row>
    <row r="1192" spans="1:51" ht="15" customHeight="1" x14ac:dyDescent="0.2">
      <c r="A1192" s="16" t="str">
        <f t="shared" si="604"/>
        <v>ID-S01AP1020-10118</v>
      </c>
      <c r="B1192" s="17">
        <v>118</v>
      </c>
      <c r="C1192" s="17"/>
      <c r="D1192" s="18" t="s">
        <v>2562</v>
      </c>
      <c r="E1192" s="19" t="s">
        <v>2563</v>
      </c>
      <c r="F1192" s="20"/>
      <c r="G1192" s="21" t="str">
        <f t="shared" si="605"/>
        <v/>
      </c>
      <c r="H1192" s="22" t="s">
        <v>1843</v>
      </c>
      <c r="I1192" s="22" t="s">
        <v>2416</v>
      </c>
      <c r="J1192" s="22" t="s">
        <v>2417</v>
      </c>
      <c r="K1192" s="22"/>
      <c r="L1192" s="22" t="s">
        <v>1845</v>
      </c>
      <c r="M1192" s="23"/>
      <c r="N1192" s="24"/>
      <c r="O1192" s="63"/>
      <c r="P1192" s="63"/>
      <c r="Q1192" s="25" t="s">
        <v>42</v>
      </c>
      <c r="R1192" s="26" t="s">
        <v>43</v>
      </c>
      <c r="S1192" s="26" t="s">
        <v>44</v>
      </c>
      <c r="T1192" s="26" t="s">
        <v>45</v>
      </c>
      <c r="U1192" s="26" t="s">
        <v>46</v>
      </c>
      <c r="V1192" s="34">
        <v>0</v>
      </c>
      <c r="W1192" s="64"/>
      <c r="X1192" s="22">
        <v>11</v>
      </c>
      <c r="Y1192" s="152"/>
      <c r="Z1192" s="159" t="s">
        <v>2869</v>
      </c>
      <c r="AA1192" s="155">
        <f t="shared" si="621"/>
        <v>19</v>
      </c>
      <c r="AB1192" s="83">
        <f t="shared" si="618"/>
        <v>26</v>
      </c>
      <c r="AC1192" s="122" t="str">
        <f>VLOOKUP(Z1192,'module list'!A:B,2,0)</f>
        <v>DI</v>
      </c>
      <c r="AD1192" s="32"/>
      <c r="AF1192" s="33" t="s">
        <v>34</v>
      </c>
      <c r="AG1192" s="16" t="str">
        <f t="shared" si="610"/>
        <v>11.1.3</v>
      </c>
      <c r="AH1192" s="222" t="str">
        <f t="shared" si="609"/>
        <v>HAM1509 extract. fly.ashes ECO - in remote</v>
      </c>
      <c r="AI1192" s="224"/>
      <c r="AJ1192" s="16" t="str">
        <f t="shared" si="606"/>
        <v>HAM1509</v>
      </c>
      <c r="AK1192" s="16" t="str">
        <f t="shared" si="611"/>
        <v>P29</v>
      </c>
      <c r="AL1192" s="16" t="str">
        <f t="shared" si="607"/>
        <v>HAM</v>
      </c>
      <c r="AM1192" s="16" t="str">
        <f t="shared" si="612"/>
        <v>1509</v>
      </c>
      <c r="AO1192" s="16" t="str">
        <f t="shared" si="613"/>
        <v>_</v>
      </c>
      <c r="AP1192" s="16">
        <f t="shared" si="614"/>
        <v>11</v>
      </c>
      <c r="AQ1192" s="16" t="str">
        <f t="shared" si="622"/>
        <v>YLRE</v>
      </c>
      <c r="AR1192" s="16" t="str">
        <f t="shared" si="615"/>
        <v>P29HAM1509_YLRE</v>
      </c>
      <c r="AS1192" s="16" t="str">
        <f t="shared" si="616"/>
        <v>ok</v>
      </c>
      <c r="AW1192" s="16" t="str">
        <f t="shared" si="619"/>
        <v/>
      </c>
      <c r="AX1192" s="16" t="str">
        <f t="shared" si="620"/>
        <v/>
      </c>
      <c r="AY1192" s="16">
        <f t="shared" si="617"/>
        <v>0</v>
      </c>
    </row>
    <row r="1193" spans="1:51" ht="15" customHeight="1" x14ac:dyDescent="0.2">
      <c r="A1193" s="16" t="str">
        <f t="shared" si="604"/>
        <v>ID-S01AP1020-10119</v>
      </c>
      <c r="B1193" s="17">
        <v>119</v>
      </c>
      <c r="C1193" s="17"/>
      <c r="D1193" s="18" t="s">
        <v>2564</v>
      </c>
      <c r="E1193" s="19" t="s">
        <v>2565</v>
      </c>
      <c r="F1193" s="20"/>
      <c r="G1193" s="21" t="str">
        <f t="shared" si="605"/>
        <v/>
      </c>
      <c r="H1193" s="22" t="s">
        <v>1843</v>
      </c>
      <c r="I1193" s="22" t="s">
        <v>2416</v>
      </c>
      <c r="J1193" s="22" t="s">
        <v>2417</v>
      </c>
      <c r="K1193" s="22"/>
      <c r="L1193" s="22" t="s">
        <v>1845</v>
      </c>
      <c r="M1193" s="23"/>
      <c r="N1193" s="24"/>
      <c r="O1193" s="63"/>
      <c r="P1193" s="63"/>
      <c r="Q1193" s="25" t="s">
        <v>42</v>
      </c>
      <c r="R1193" s="26" t="s">
        <v>43</v>
      </c>
      <c r="S1193" s="26" t="s">
        <v>44</v>
      </c>
      <c r="T1193" s="26" t="s">
        <v>45</v>
      </c>
      <c r="U1193" s="26" t="s">
        <v>46</v>
      </c>
      <c r="V1193" s="34">
        <v>0</v>
      </c>
      <c r="W1193" s="64"/>
      <c r="X1193" s="22">
        <v>11</v>
      </c>
      <c r="Y1193" s="152"/>
      <c r="Z1193" s="159" t="s">
        <v>2869</v>
      </c>
      <c r="AA1193" s="155">
        <f t="shared" si="621"/>
        <v>20</v>
      </c>
      <c r="AB1193" s="83">
        <f t="shared" si="618"/>
        <v>26</v>
      </c>
      <c r="AC1193" s="122" t="str">
        <f>VLOOKUP(Z1193,'module list'!A:B,2,0)</f>
        <v>DI</v>
      </c>
      <c r="AD1193" s="32"/>
      <c r="AF1193" s="33" t="s">
        <v>34</v>
      </c>
      <c r="AG1193" s="16" t="str">
        <f t="shared" si="610"/>
        <v>11.1.3</v>
      </c>
      <c r="AH1193" s="222" t="str">
        <f t="shared" si="609"/>
        <v>HAM1509 extract. fly.ashes ECO - in running</v>
      </c>
      <c r="AI1193" s="224"/>
      <c r="AJ1193" s="16" t="str">
        <f t="shared" si="606"/>
        <v>HAM1509</v>
      </c>
      <c r="AK1193" s="16" t="str">
        <f t="shared" si="611"/>
        <v>P29</v>
      </c>
      <c r="AL1193" s="16" t="str">
        <f t="shared" si="607"/>
        <v>HAM</v>
      </c>
      <c r="AM1193" s="16" t="str">
        <f t="shared" si="612"/>
        <v>1509</v>
      </c>
      <c r="AO1193" s="16" t="str">
        <f t="shared" si="613"/>
        <v>_</v>
      </c>
      <c r="AP1193" s="16">
        <f t="shared" si="614"/>
        <v>11</v>
      </c>
      <c r="AQ1193" s="16" t="str">
        <f t="shared" si="622"/>
        <v>YLH</v>
      </c>
      <c r="AR1193" s="16" t="str">
        <f t="shared" si="615"/>
        <v>P29HAM1509_YLH</v>
      </c>
      <c r="AS1193" s="16" t="str">
        <f t="shared" si="616"/>
        <v>ok</v>
      </c>
      <c r="AW1193" s="16" t="str">
        <f t="shared" si="619"/>
        <v/>
      </c>
      <c r="AX1193" s="16" t="str">
        <f t="shared" si="620"/>
        <v/>
      </c>
      <c r="AY1193" s="16">
        <f t="shared" si="617"/>
        <v>0</v>
      </c>
    </row>
    <row r="1194" spans="1:51" ht="15" customHeight="1" x14ac:dyDescent="0.2">
      <c r="A1194" s="16" t="str">
        <f t="shared" si="604"/>
        <v>ID-S01AP1020-10120</v>
      </c>
      <c r="B1194" s="17">
        <v>120</v>
      </c>
      <c r="C1194" s="17"/>
      <c r="D1194" s="18" t="s">
        <v>2566</v>
      </c>
      <c r="E1194" s="19" t="s">
        <v>2567</v>
      </c>
      <c r="F1194" s="20"/>
      <c r="G1194" s="21" t="str">
        <f t="shared" si="605"/>
        <v/>
      </c>
      <c r="H1194" s="22" t="s">
        <v>1843</v>
      </c>
      <c r="I1194" s="22" t="s">
        <v>2416</v>
      </c>
      <c r="J1194" s="22" t="s">
        <v>2417</v>
      </c>
      <c r="K1194" s="22"/>
      <c r="L1194" s="22" t="s">
        <v>1845</v>
      </c>
      <c r="M1194" s="23"/>
      <c r="N1194" s="24"/>
      <c r="O1194" s="63"/>
      <c r="P1194" s="63"/>
      <c r="Q1194" s="25" t="s">
        <v>42</v>
      </c>
      <c r="R1194" s="26" t="s">
        <v>43</v>
      </c>
      <c r="S1194" s="26" t="s">
        <v>51</v>
      </c>
      <c r="T1194" s="26" t="s">
        <v>45</v>
      </c>
      <c r="U1194" s="26" t="s">
        <v>46</v>
      </c>
      <c r="V1194" s="34">
        <v>0</v>
      </c>
      <c r="W1194" s="64"/>
      <c r="X1194" s="22">
        <v>11</v>
      </c>
      <c r="Y1194" s="152"/>
      <c r="Z1194" s="159" t="s">
        <v>2869</v>
      </c>
      <c r="AA1194" s="155">
        <f t="shared" si="621"/>
        <v>21</v>
      </c>
      <c r="AB1194" s="83">
        <f t="shared" si="618"/>
        <v>26</v>
      </c>
      <c r="AC1194" s="122" t="str">
        <f>VLOOKUP(Z1194,'module list'!A:B,2,0)</f>
        <v>DI</v>
      </c>
      <c r="AD1194" s="32"/>
      <c r="AF1194" s="33" t="s">
        <v>34</v>
      </c>
      <c r="AG1194" s="16" t="str">
        <f t="shared" si="610"/>
        <v>11.1.3</v>
      </c>
      <c r="AH1194" s="222" t="str">
        <f t="shared" si="609"/>
        <v>HAM1509 extract. fly.ashes ECO - supply fault</v>
      </c>
      <c r="AI1194" s="224"/>
      <c r="AJ1194" s="16" t="str">
        <f t="shared" si="606"/>
        <v>HAM1509</v>
      </c>
      <c r="AK1194" s="16" t="str">
        <f t="shared" si="611"/>
        <v>P29</v>
      </c>
      <c r="AL1194" s="16" t="str">
        <f t="shared" si="607"/>
        <v>HAM</v>
      </c>
      <c r="AM1194" s="16" t="str">
        <f t="shared" si="612"/>
        <v>1509</v>
      </c>
      <c r="AO1194" s="16" t="str">
        <f t="shared" si="613"/>
        <v>_</v>
      </c>
      <c r="AP1194" s="16">
        <f t="shared" si="614"/>
        <v>11</v>
      </c>
      <c r="AQ1194" s="16" t="str">
        <f t="shared" si="622"/>
        <v>YSG</v>
      </c>
      <c r="AR1194" s="16" t="str">
        <f t="shared" si="615"/>
        <v>P29HAM1509_YSG</v>
      </c>
      <c r="AS1194" s="16" t="str">
        <f t="shared" si="616"/>
        <v>ok</v>
      </c>
      <c r="AW1194" s="16" t="str">
        <f t="shared" si="619"/>
        <v/>
      </c>
      <c r="AX1194" s="16" t="str">
        <f t="shared" si="620"/>
        <v/>
      </c>
      <c r="AY1194" s="16">
        <f t="shared" si="617"/>
        <v>0</v>
      </c>
    </row>
    <row r="1195" spans="1:51" ht="15" customHeight="1" x14ac:dyDescent="0.2">
      <c r="A1195" s="16" t="str">
        <f t="shared" si="604"/>
        <v>ID-S01AP1020-10121</v>
      </c>
      <c r="B1195" s="17">
        <v>121</v>
      </c>
      <c r="C1195" s="17"/>
      <c r="D1195" s="18" t="s">
        <v>2568</v>
      </c>
      <c r="E1195" s="19" t="s">
        <v>2569</v>
      </c>
      <c r="F1195" s="20"/>
      <c r="G1195" s="21" t="str">
        <f t="shared" si="605"/>
        <v/>
      </c>
      <c r="H1195" s="22" t="s">
        <v>1843</v>
      </c>
      <c r="I1195" s="22" t="s">
        <v>2416</v>
      </c>
      <c r="J1195" s="22" t="s">
        <v>2417</v>
      </c>
      <c r="K1195" s="22"/>
      <c r="L1195" s="22" t="s">
        <v>1845</v>
      </c>
      <c r="M1195" s="23"/>
      <c r="N1195" s="24"/>
      <c r="O1195" s="63"/>
      <c r="P1195" s="63"/>
      <c r="Q1195" s="25" t="s">
        <v>54</v>
      </c>
      <c r="R1195" s="26" t="s">
        <v>55</v>
      </c>
      <c r="S1195" s="26" t="s">
        <v>44</v>
      </c>
      <c r="T1195" s="26" t="s">
        <v>56</v>
      </c>
      <c r="U1195" s="26" t="s">
        <v>57</v>
      </c>
      <c r="V1195" s="34">
        <v>0</v>
      </c>
      <c r="W1195" s="64"/>
      <c r="X1195" s="22">
        <v>11</v>
      </c>
      <c r="Y1195" s="152"/>
      <c r="Z1195" s="159" t="s">
        <v>2824</v>
      </c>
      <c r="AA1195" s="155">
        <f t="shared" si="621"/>
        <v>27</v>
      </c>
      <c r="AB1195" s="83">
        <f t="shared" si="618"/>
        <v>30</v>
      </c>
      <c r="AC1195" s="122" t="str">
        <f>VLOOKUP(Z1195,'module list'!A:B,2,0)</f>
        <v>DO</v>
      </c>
      <c r="AD1195" s="32"/>
      <c r="AF1195" s="33" t="s">
        <v>34</v>
      </c>
      <c r="AG1195" s="16" t="str">
        <f t="shared" si="610"/>
        <v>11.1.2</v>
      </c>
      <c r="AH1195" s="222" t="str">
        <f t="shared" si="609"/>
        <v>HAM1509 extract. fly.ashes ECO - start/stop</v>
      </c>
      <c r="AI1195" s="224"/>
      <c r="AJ1195" s="16" t="str">
        <f t="shared" si="606"/>
        <v>HAM1509</v>
      </c>
      <c r="AK1195" s="16" t="str">
        <f t="shared" si="611"/>
        <v>P29</v>
      </c>
      <c r="AL1195" s="16" t="str">
        <f t="shared" si="607"/>
        <v>HAM</v>
      </c>
      <c r="AM1195" s="16" t="str">
        <f t="shared" si="612"/>
        <v>1509</v>
      </c>
      <c r="AO1195" s="16" t="str">
        <f t="shared" si="613"/>
        <v>_</v>
      </c>
      <c r="AP1195" s="16">
        <f t="shared" si="614"/>
        <v>11</v>
      </c>
      <c r="AQ1195" s="16" t="str">
        <f t="shared" si="622"/>
        <v>HSH</v>
      </c>
      <c r="AR1195" s="16" t="str">
        <f t="shared" si="615"/>
        <v>P29HAM1509_HSH</v>
      </c>
      <c r="AS1195" s="16" t="str">
        <f t="shared" si="616"/>
        <v>ok</v>
      </c>
      <c r="AW1195" s="16" t="str">
        <f t="shared" si="619"/>
        <v/>
      </c>
      <c r="AX1195" s="16" t="str">
        <f t="shared" si="620"/>
        <v/>
      </c>
      <c r="AY1195" s="16">
        <f t="shared" si="617"/>
        <v>0</v>
      </c>
    </row>
    <row r="1196" spans="1:51" ht="15" customHeight="1" x14ac:dyDescent="0.2">
      <c r="A1196" s="16" t="str">
        <f t="shared" si="604"/>
        <v>ID-S01AP1020-10122</v>
      </c>
      <c r="B1196" s="17">
        <v>122</v>
      </c>
      <c r="C1196" s="17"/>
      <c r="D1196" s="18" t="s">
        <v>2570</v>
      </c>
      <c r="E1196" s="19" t="s">
        <v>2571</v>
      </c>
      <c r="F1196" s="20"/>
      <c r="G1196" s="21" t="str">
        <f t="shared" si="605"/>
        <v/>
      </c>
      <c r="H1196" s="22" t="s">
        <v>1843</v>
      </c>
      <c r="I1196" s="22" t="s">
        <v>2416</v>
      </c>
      <c r="J1196" s="22" t="s">
        <v>2417</v>
      </c>
      <c r="K1196" s="22"/>
      <c r="L1196" s="22" t="s">
        <v>1845</v>
      </c>
      <c r="M1196" s="23"/>
      <c r="N1196" s="24"/>
      <c r="O1196" s="63"/>
      <c r="P1196" s="63"/>
      <c r="Q1196" s="25" t="s">
        <v>42</v>
      </c>
      <c r="R1196" s="26" t="s">
        <v>43</v>
      </c>
      <c r="S1196" s="26" t="s">
        <v>44</v>
      </c>
      <c r="T1196" s="26" t="s">
        <v>45</v>
      </c>
      <c r="U1196" s="26" t="s">
        <v>46</v>
      </c>
      <c r="V1196" s="34">
        <v>0</v>
      </c>
      <c r="W1196" s="64"/>
      <c r="X1196" s="22">
        <v>11</v>
      </c>
      <c r="Y1196" s="152"/>
      <c r="Z1196" s="159" t="s">
        <v>2869</v>
      </c>
      <c r="AA1196" s="155">
        <f t="shared" si="621"/>
        <v>22</v>
      </c>
      <c r="AB1196" s="83">
        <f t="shared" si="618"/>
        <v>26</v>
      </c>
      <c r="AC1196" s="122" t="str">
        <f>VLOOKUP(Z1196,'module list'!A:B,2,0)</f>
        <v>DI</v>
      </c>
      <c r="AD1196" s="32"/>
      <c r="AF1196" s="33" t="s">
        <v>34</v>
      </c>
      <c r="AG1196" s="16" t="str">
        <f t="shared" si="610"/>
        <v>11.1.3</v>
      </c>
      <c r="AH1196" s="222" t="str">
        <f t="shared" si="609"/>
        <v>HAM1510 extract. fly.ashes ECO - in remote</v>
      </c>
      <c r="AI1196" s="224"/>
      <c r="AJ1196" s="16" t="str">
        <f t="shared" si="606"/>
        <v>HAM1510</v>
      </c>
      <c r="AK1196" s="16" t="str">
        <f t="shared" si="611"/>
        <v>P29</v>
      </c>
      <c r="AL1196" s="16" t="str">
        <f t="shared" si="607"/>
        <v>HAM</v>
      </c>
      <c r="AM1196" s="16" t="str">
        <f t="shared" si="612"/>
        <v>1510</v>
      </c>
      <c r="AO1196" s="16" t="str">
        <f t="shared" si="613"/>
        <v>_</v>
      </c>
      <c r="AP1196" s="16">
        <f t="shared" si="614"/>
        <v>11</v>
      </c>
      <c r="AQ1196" s="16" t="str">
        <f t="shared" si="622"/>
        <v>YLRE</v>
      </c>
      <c r="AR1196" s="16" t="str">
        <f t="shared" si="615"/>
        <v>P29HAM1510_YLRE</v>
      </c>
      <c r="AS1196" s="16" t="str">
        <f t="shared" si="616"/>
        <v>ok</v>
      </c>
      <c r="AW1196" s="16" t="str">
        <f t="shared" si="619"/>
        <v/>
      </c>
      <c r="AX1196" s="16" t="str">
        <f t="shared" si="620"/>
        <v/>
      </c>
      <c r="AY1196" s="16">
        <f t="shared" si="617"/>
        <v>0</v>
      </c>
    </row>
    <row r="1197" spans="1:51" ht="15" customHeight="1" x14ac:dyDescent="0.2">
      <c r="A1197" s="16" t="str">
        <f t="shared" si="604"/>
        <v>ID-S01AP1020-10123</v>
      </c>
      <c r="B1197" s="17">
        <v>123</v>
      </c>
      <c r="C1197" s="17"/>
      <c r="D1197" s="18" t="s">
        <v>2572</v>
      </c>
      <c r="E1197" s="19" t="s">
        <v>2573</v>
      </c>
      <c r="F1197" s="20"/>
      <c r="G1197" s="21" t="str">
        <f t="shared" si="605"/>
        <v/>
      </c>
      <c r="H1197" s="22" t="s">
        <v>1843</v>
      </c>
      <c r="I1197" s="22" t="s">
        <v>2416</v>
      </c>
      <c r="J1197" s="22" t="s">
        <v>2417</v>
      </c>
      <c r="K1197" s="22"/>
      <c r="L1197" s="22" t="s">
        <v>1845</v>
      </c>
      <c r="M1197" s="23"/>
      <c r="N1197" s="24"/>
      <c r="O1197" s="63"/>
      <c r="P1197" s="63"/>
      <c r="Q1197" s="25" t="s">
        <v>42</v>
      </c>
      <c r="R1197" s="26" t="s">
        <v>43</v>
      </c>
      <c r="S1197" s="26" t="s">
        <v>44</v>
      </c>
      <c r="T1197" s="26" t="s">
        <v>45</v>
      </c>
      <c r="U1197" s="26" t="s">
        <v>46</v>
      </c>
      <c r="V1197" s="34">
        <v>0</v>
      </c>
      <c r="W1197" s="64"/>
      <c r="X1197" s="22">
        <v>11</v>
      </c>
      <c r="Y1197" s="152"/>
      <c r="Z1197" s="159" t="s">
        <v>2869</v>
      </c>
      <c r="AA1197" s="155">
        <f t="shared" si="621"/>
        <v>23</v>
      </c>
      <c r="AB1197" s="83">
        <f t="shared" si="618"/>
        <v>26</v>
      </c>
      <c r="AC1197" s="122" t="str">
        <f>VLOOKUP(Z1197,'module list'!A:B,2,0)</f>
        <v>DI</v>
      </c>
      <c r="AD1197" s="32"/>
      <c r="AF1197" s="33" t="s">
        <v>34</v>
      </c>
      <c r="AG1197" s="16" t="str">
        <f t="shared" si="610"/>
        <v>11.1.3</v>
      </c>
      <c r="AH1197" s="222" t="str">
        <f t="shared" si="609"/>
        <v>HAM1510 extract. fly.ashes ECO - in running</v>
      </c>
      <c r="AI1197" s="224"/>
      <c r="AJ1197" s="16" t="str">
        <f t="shared" si="606"/>
        <v>HAM1510</v>
      </c>
      <c r="AK1197" s="16" t="str">
        <f t="shared" si="611"/>
        <v>P29</v>
      </c>
      <c r="AL1197" s="16" t="str">
        <f t="shared" si="607"/>
        <v>HAM</v>
      </c>
      <c r="AM1197" s="16" t="str">
        <f t="shared" si="612"/>
        <v>1510</v>
      </c>
      <c r="AO1197" s="16" t="str">
        <f t="shared" si="613"/>
        <v>_</v>
      </c>
      <c r="AP1197" s="16">
        <f t="shared" si="614"/>
        <v>11</v>
      </c>
      <c r="AQ1197" s="16" t="str">
        <f t="shared" si="622"/>
        <v>YLH</v>
      </c>
      <c r="AR1197" s="16" t="str">
        <f t="shared" si="615"/>
        <v>P29HAM1510_YLH</v>
      </c>
      <c r="AS1197" s="16" t="str">
        <f t="shared" si="616"/>
        <v>ok</v>
      </c>
      <c r="AW1197" s="16" t="str">
        <f t="shared" si="619"/>
        <v/>
      </c>
      <c r="AX1197" s="16" t="str">
        <f t="shared" si="620"/>
        <v/>
      </c>
      <c r="AY1197" s="16">
        <f t="shared" si="617"/>
        <v>0</v>
      </c>
    </row>
    <row r="1198" spans="1:51" ht="15" customHeight="1" x14ac:dyDescent="0.2">
      <c r="A1198" s="16" t="str">
        <f t="shared" si="604"/>
        <v>ID-S01AP1020-10124</v>
      </c>
      <c r="B1198" s="17">
        <v>124</v>
      </c>
      <c r="C1198" s="17"/>
      <c r="D1198" s="18" t="s">
        <v>2574</v>
      </c>
      <c r="E1198" s="19" t="s">
        <v>2575</v>
      </c>
      <c r="F1198" s="20"/>
      <c r="G1198" s="21" t="str">
        <f t="shared" si="605"/>
        <v/>
      </c>
      <c r="H1198" s="22" t="s">
        <v>1843</v>
      </c>
      <c r="I1198" s="22" t="s">
        <v>2416</v>
      </c>
      <c r="J1198" s="22" t="s">
        <v>2417</v>
      </c>
      <c r="K1198" s="22"/>
      <c r="L1198" s="22" t="s">
        <v>1845</v>
      </c>
      <c r="M1198" s="23"/>
      <c r="N1198" s="24"/>
      <c r="O1198" s="63"/>
      <c r="P1198" s="63"/>
      <c r="Q1198" s="25" t="s">
        <v>42</v>
      </c>
      <c r="R1198" s="26" t="s">
        <v>43</v>
      </c>
      <c r="S1198" s="26" t="s">
        <v>51</v>
      </c>
      <c r="T1198" s="26" t="s">
        <v>45</v>
      </c>
      <c r="U1198" s="26" t="s">
        <v>46</v>
      </c>
      <c r="V1198" s="34">
        <v>0</v>
      </c>
      <c r="W1198" s="64"/>
      <c r="X1198" s="22">
        <v>11</v>
      </c>
      <c r="Y1198" s="152"/>
      <c r="Z1198" s="159" t="s">
        <v>2869</v>
      </c>
      <c r="AA1198" s="155">
        <f t="shared" si="621"/>
        <v>24</v>
      </c>
      <c r="AB1198" s="83">
        <f t="shared" si="618"/>
        <v>26</v>
      </c>
      <c r="AC1198" s="122" t="str">
        <f>VLOOKUP(Z1198,'module list'!A:B,2,0)</f>
        <v>DI</v>
      </c>
      <c r="AD1198" s="32"/>
      <c r="AF1198" s="33" t="s">
        <v>34</v>
      </c>
      <c r="AG1198" s="16" t="str">
        <f t="shared" si="610"/>
        <v>11.1.3</v>
      </c>
      <c r="AH1198" s="222" t="str">
        <f t="shared" si="609"/>
        <v>HAM1510 extract. fly.ashes ECO - supply fault</v>
      </c>
      <c r="AI1198" s="224"/>
      <c r="AJ1198" s="16" t="str">
        <f t="shared" si="606"/>
        <v>HAM1510</v>
      </c>
      <c r="AK1198" s="16" t="str">
        <f t="shared" si="611"/>
        <v>P29</v>
      </c>
      <c r="AL1198" s="16" t="str">
        <f t="shared" si="607"/>
        <v>HAM</v>
      </c>
      <c r="AM1198" s="16" t="str">
        <f t="shared" si="612"/>
        <v>1510</v>
      </c>
      <c r="AO1198" s="16" t="str">
        <f t="shared" si="613"/>
        <v>_</v>
      </c>
      <c r="AP1198" s="16">
        <f t="shared" si="614"/>
        <v>11</v>
      </c>
      <c r="AQ1198" s="16" t="str">
        <f t="shared" si="622"/>
        <v>YSG</v>
      </c>
      <c r="AR1198" s="16" t="str">
        <f t="shared" si="615"/>
        <v>P29HAM1510_YSG</v>
      </c>
      <c r="AS1198" s="16" t="str">
        <f t="shared" si="616"/>
        <v>ok</v>
      </c>
      <c r="AW1198" s="16" t="str">
        <f t="shared" si="619"/>
        <v/>
      </c>
      <c r="AX1198" s="16" t="str">
        <f t="shared" si="620"/>
        <v/>
      </c>
      <c r="AY1198" s="16">
        <f t="shared" si="617"/>
        <v>0</v>
      </c>
    </row>
    <row r="1199" spans="1:51" ht="15" customHeight="1" x14ac:dyDescent="0.2">
      <c r="A1199" s="16" t="str">
        <f t="shared" si="604"/>
        <v>ID-S01AP1020-10125</v>
      </c>
      <c r="B1199" s="17">
        <v>125</v>
      </c>
      <c r="C1199" s="17"/>
      <c r="D1199" s="18" t="s">
        <v>2576</v>
      </c>
      <c r="E1199" s="19" t="s">
        <v>2577</v>
      </c>
      <c r="F1199" s="20"/>
      <c r="G1199" s="21" t="str">
        <f t="shared" si="605"/>
        <v/>
      </c>
      <c r="H1199" s="22" t="s">
        <v>1843</v>
      </c>
      <c r="I1199" s="22" t="s">
        <v>2416</v>
      </c>
      <c r="J1199" s="22" t="s">
        <v>2417</v>
      </c>
      <c r="K1199" s="22"/>
      <c r="L1199" s="22" t="s">
        <v>1845</v>
      </c>
      <c r="M1199" s="23"/>
      <c r="N1199" s="24"/>
      <c r="O1199" s="63"/>
      <c r="P1199" s="63"/>
      <c r="Q1199" s="25" t="s">
        <v>54</v>
      </c>
      <c r="R1199" s="26" t="s">
        <v>55</v>
      </c>
      <c r="S1199" s="26" t="s">
        <v>44</v>
      </c>
      <c r="T1199" s="26" t="s">
        <v>56</v>
      </c>
      <c r="U1199" s="26" t="s">
        <v>57</v>
      </c>
      <c r="V1199" s="34">
        <v>0</v>
      </c>
      <c r="W1199" s="64"/>
      <c r="X1199" s="22">
        <v>11</v>
      </c>
      <c r="Y1199" s="152"/>
      <c r="Z1199" s="159" t="s">
        <v>2824</v>
      </c>
      <c r="AA1199" s="155">
        <f t="shared" si="621"/>
        <v>28</v>
      </c>
      <c r="AB1199" s="83">
        <f t="shared" si="618"/>
        <v>30</v>
      </c>
      <c r="AC1199" s="122" t="str">
        <f>VLOOKUP(Z1199,'module list'!A:B,2,0)</f>
        <v>DO</v>
      </c>
      <c r="AD1199" s="32"/>
      <c r="AF1199" s="33" t="s">
        <v>34</v>
      </c>
      <c r="AG1199" s="16" t="str">
        <f t="shared" si="610"/>
        <v>11.1.2</v>
      </c>
      <c r="AH1199" s="222" t="str">
        <f t="shared" si="609"/>
        <v>HAM1510 extract. fly.ashes ECO - start/stop</v>
      </c>
      <c r="AI1199" s="224"/>
      <c r="AJ1199" s="16" t="str">
        <f t="shared" si="606"/>
        <v>HAM1510</v>
      </c>
      <c r="AK1199" s="16" t="str">
        <f t="shared" si="611"/>
        <v>P29</v>
      </c>
      <c r="AL1199" s="16" t="str">
        <f t="shared" si="607"/>
        <v>HAM</v>
      </c>
      <c r="AM1199" s="16" t="str">
        <f t="shared" si="612"/>
        <v>1510</v>
      </c>
      <c r="AO1199" s="16" t="str">
        <f t="shared" si="613"/>
        <v>_</v>
      </c>
      <c r="AP1199" s="16">
        <f t="shared" si="614"/>
        <v>11</v>
      </c>
      <c r="AQ1199" s="16" t="str">
        <f t="shared" si="622"/>
        <v>HSH</v>
      </c>
      <c r="AR1199" s="16" t="str">
        <f t="shared" si="615"/>
        <v>P29HAM1510_HSH</v>
      </c>
      <c r="AS1199" s="16" t="str">
        <f t="shared" si="616"/>
        <v>ok</v>
      </c>
      <c r="AW1199" s="16" t="str">
        <f t="shared" si="619"/>
        <v/>
      </c>
      <c r="AX1199" s="16" t="str">
        <f t="shared" si="620"/>
        <v/>
      </c>
      <c r="AY1199" s="16">
        <f t="shared" si="617"/>
        <v>0</v>
      </c>
    </row>
    <row r="1200" spans="1:51" ht="15" customHeight="1" x14ac:dyDescent="0.2">
      <c r="A1200" s="16" t="str">
        <f t="shared" si="604"/>
        <v>ID-S01AP1020-10126</v>
      </c>
      <c r="B1200" s="17">
        <v>126</v>
      </c>
      <c r="C1200" s="17"/>
      <c r="D1200" s="18" t="s">
        <v>2578</v>
      </c>
      <c r="E1200" s="19" t="s">
        <v>2579</v>
      </c>
      <c r="F1200" s="20"/>
      <c r="G1200" s="21" t="str">
        <f t="shared" si="605"/>
        <v/>
      </c>
      <c r="H1200" s="22" t="s">
        <v>1843</v>
      </c>
      <c r="I1200" s="22" t="s">
        <v>2416</v>
      </c>
      <c r="J1200" s="22" t="s">
        <v>2324</v>
      </c>
      <c r="K1200" s="22"/>
      <c r="L1200" s="22" t="s">
        <v>1845</v>
      </c>
      <c r="M1200" s="23"/>
      <c r="N1200" s="24"/>
      <c r="O1200" s="63"/>
      <c r="P1200" s="63"/>
      <c r="Q1200" s="25" t="s">
        <v>32</v>
      </c>
      <c r="R1200" s="26" t="s">
        <v>292</v>
      </c>
      <c r="S1200" s="26" t="s">
        <v>34</v>
      </c>
      <c r="T1200" s="26" t="s">
        <v>170</v>
      </c>
      <c r="U1200" s="26">
        <v>1400</v>
      </c>
      <c r="V1200" s="34" t="s">
        <v>332</v>
      </c>
      <c r="W1200" s="64"/>
      <c r="X1200" s="22">
        <v>11</v>
      </c>
      <c r="Y1200" s="152"/>
      <c r="Z1200" s="139" t="s">
        <v>2835</v>
      </c>
      <c r="AA1200" s="155">
        <f t="shared" si="621"/>
        <v>9</v>
      </c>
      <c r="AB1200" s="83">
        <f t="shared" si="618"/>
        <v>16</v>
      </c>
      <c r="AC1200" s="122" t="str">
        <f>VLOOKUP(Z1200,'module list'!A:B,2,0)</f>
        <v>AI</v>
      </c>
      <c r="AD1200" s="32"/>
      <c r="AF1200" s="33" t="s">
        <v>34</v>
      </c>
      <c r="AG1200" s="16" t="str">
        <f t="shared" si="610"/>
        <v>11.1.4</v>
      </c>
      <c r="AH1200" s="222" t="str">
        <f t="shared" si="609"/>
        <v>gas radiant h1 - temp.</v>
      </c>
      <c r="AI1200" s="224"/>
      <c r="AJ1200" s="16" t="str">
        <f t="shared" si="606"/>
        <v>gas</v>
      </c>
      <c r="AK1200" s="16" t="str">
        <f t="shared" si="611"/>
        <v>P29</v>
      </c>
      <c r="AL1200" s="16" t="str">
        <f>MID(D1200,4,2)</f>
        <v>TI</v>
      </c>
      <c r="AM1200" s="16" t="str">
        <f t="shared" si="612"/>
        <v>1406</v>
      </c>
      <c r="AN1200" s="16" t="str">
        <f t="shared" ref="AN1200:AN1218" si="623">MID(D1200,10,1)</f>
        <v/>
      </c>
      <c r="AO1200" s="16" t="str">
        <f t="shared" si="613"/>
        <v/>
      </c>
      <c r="AP1200" s="16" t="str">
        <f t="shared" si="614"/>
        <v/>
      </c>
      <c r="AQ1200" s="226"/>
      <c r="AR1200" s="16" t="str">
        <f t="shared" si="615"/>
        <v>P29TI1406</v>
      </c>
      <c r="AS1200" s="16" t="str">
        <f t="shared" si="616"/>
        <v>ok</v>
      </c>
      <c r="AW1200" s="16" t="str">
        <f t="shared" si="619"/>
        <v>0</v>
      </c>
      <c r="AX1200" s="16">
        <f t="shared" si="620"/>
        <v>1400</v>
      </c>
      <c r="AY1200" s="16" t="str">
        <f t="shared" si="617"/>
        <v>°C</v>
      </c>
    </row>
    <row r="1201" spans="1:51" ht="15" customHeight="1" x14ac:dyDescent="0.2">
      <c r="A1201" s="16" t="str">
        <f t="shared" si="604"/>
        <v>ID-S01AP1020-10127</v>
      </c>
      <c r="B1201" s="17">
        <v>127</v>
      </c>
      <c r="C1201" s="17"/>
      <c r="D1201" s="18" t="s">
        <v>2580</v>
      </c>
      <c r="E1201" s="19" t="s">
        <v>2581</v>
      </c>
      <c r="F1201" s="20"/>
      <c r="G1201" s="21" t="str">
        <f t="shared" si="605"/>
        <v/>
      </c>
      <c r="H1201" s="22" t="s">
        <v>1843</v>
      </c>
      <c r="I1201" s="22" t="s">
        <v>2416</v>
      </c>
      <c r="J1201" s="22" t="s">
        <v>2348</v>
      </c>
      <c r="K1201" s="22"/>
      <c r="L1201" s="22" t="s">
        <v>1845</v>
      </c>
      <c r="M1201" s="23"/>
      <c r="N1201" s="24"/>
      <c r="O1201" s="63"/>
      <c r="P1201" s="63"/>
      <c r="Q1201" s="25" t="s">
        <v>54</v>
      </c>
      <c r="R1201" s="26" t="s">
        <v>201</v>
      </c>
      <c r="S1201" s="26" t="s">
        <v>44</v>
      </c>
      <c r="T1201" s="26" t="s">
        <v>56</v>
      </c>
      <c r="U1201" s="26" t="s">
        <v>46</v>
      </c>
      <c r="V1201" s="34">
        <v>0</v>
      </c>
      <c r="W1201" s="64"/>
      <c r="X1201" s="22">
        <v>11</v>
      </c>
      <c r="Y1201" s="152"/>
      <c r="Z1201" s="157" t="s">
        <v>2832</v>
      </c>
      <c r="AA1201" s="155">
        <f t="shared" si="621"/>
        <v>1</v>
      </c>
      <c r="AB1201" s="83">
        <f t="shared" si="618"/>
        <v>15</v>
      </c>
      <c r="AC1201" s="122" t="str">
        <f>VLOOKUP(Z1201,'module list'!A:B,2,0)</f>
        <v>DO</v>
      </c>
      <c r="AD1201" s="32"/>
      <c r="AF1201" s="33" t="s">
        <v>34</v>
      </c>
      <c r="AG1201" s="16" t="str">
        <f t="shared" si="610"/>
        <v>11.1.4</v>
      </c>
      <c r="AH1201" s="222" t="str">
        <f t="shared" si="609"/>
        <v>SOV1909 cleaning pyrom. TT1406 - open/close</v>
      </c>
      <c r="AI1201" s="224"/>
      <c r="AJ1201" s="16" t="str">
        <f t="shared" si="606"/>
        <v>SOV1909</v>
      </c>
      <c r="AK1201" s="16" t="str">
        <f t="shared" si="611"/>
        <v>P29</v>
      </c>
      <c r="AL1201" s="16" t="str">
        <f>MID(D1201,4,3)</f>
        <v>SOV</v>
      </c>
      <c r="AM1201" s="16" t="str">
        <f t="shared" si="612"/>
        <v>1909</v>
      </c>
      <c r="AO1201" s="16" t="str">
        <f t="shared" si="613"/>
        <v>_</v>
      </c>
      <c r="AP1201" s="16">
        <f t="shared" si="614"/>
        <v>11</v>
      </c>
      <c r="AQ1201" s="16" t="str">
        <f>RIGHT(D1201,LEN(D1201)-FIND("_",D1201))</f>
        <v>HSH</v>
      </c>
      <c r="AR1201" s="16" t="str">
        <f t="shared" si="615"/>
        <v>P29SOV1909_HSH</v>
      </c>
      <c r="AS1201" s="16" t="str">
        <f t="shared" si="616"/>
        <v>ok</v>
      </c>
      <c r="AW1201" s="16" t="str">
        <f t="shared" si="619"/>
        <v/>
      </c>
      <c r="AX1201" s="16" t="str">
        <f t="shared" si="620"/>
        <v/>
      </c>
      <c r="AY1201" s="16">
        <f t="shared" si="617"/>
        <v>0</v>
      </c>
    </row>
    <row r="1202" spans="1:51" ht="15" customHeight="1" x14ac:dyDescent="0.2">
      <c r="A1202" s="16" t="str">
        <f t="shared" si="604"/>
        <v>ID-S01AP1020-10128</v>
      </c>
      <c r="B1202" s="17">
        <v>128</v>
      </c>
      <c r="C1202" s="17"/>
      <c r="D1202" s="18" t="s">
        <v>2582</v>
      </c>
      <c r="E1202" s="19" t="s">
        <v>2583</v>
      </c>
      <c r="F1202" s="20"/>
      <c r="G1202" s="21" t="str">
        <f t="shared" si="605"/>
        <v/>
      </c>
      <c r="H1202" s="22" t="s">
        <v>1843</v>
      </c>
      <c r="I1202" s="22" t="s">
        <v>2416</v>
      </c>
      <c r="J1202" s="22" t="s">
        <v>2324</v>
      </c>
      <c r="K1202" s="22"/>
      <c r="L1202" s="22" t="s">
        <v>1845</v>
      </c>
      <c r="M1202" s="23"/>
      <c r="N1202" s="24"/>
      <c r="O1202" s="63"/>
      <c r="P1202" s="63"/>
      <c r="Q1202" s="25" t="s">
        <v>32</v>
      </c>
      <c r="R1202" s="26" t="s">
        <v>292</v>
      </c>
      <c r="S1202" s="26" t="s">
        <v>34</v>
      </c>
      <c r="T1202" s="26" t="s">
        <v>170</v>
      </c>
      <c r="U1202" s="26">
        <v>1400</v>
      </c>
      <c r="V1202" s="34" t="s">
        <v>332</v>
      </c>
      <c r="W1202" s="64"/>
      <c r="X1202" s="22">
        <v>11</v>
      </c>
      <c r="Y1202" s="152"/>
      <c r="Z1202" s="139" t="s">
        <v>2835</v>
      </c>
      <c r="AA1202" s="155">
        <f t="shared" si="621"/>
        <v>10</v>
      </c>
      <c r="AB1202" s="83">
        <f t="shared" si="618"/>
        <v>16</v>
      </c>
      <c r="AC1202" s="122" t="str">
        <f>VLOOKUP(Z1202,'module list'!A:B,2,0)</f>
        <v>AI</v>
      </c>
      <c r="AD1202" s="32"/>
      <c r="AF1202" s="33" t="s">
        <v>34</v>
      </c>
      <c r="AG1202" s="16" t="str">
        <f t="shared" si="610"/>
        <v>11.1.4</v>
      </c>
      <c r="AH1202" s="222" t="str">
        <f t="shared" si="609"/>
        <v>gas radiant h2 - temp.</v>
      </c>
      <c r="AI1202" s="224"/>
      <c r="AJ1202" s="16" t="str">
        <f t="shared" si="606"/>
        <v>gas</v>
      </c>
      <c r="AK1202" s="16" t="str">
        <f t="shared" si="611"/>
        <v>P29</v>
      </c>
      <c r="AL1202" s="16" t="str">
        <f>MID(D1202,4,2)</f>
        <v>TI</v>
      </c>
      <c r="AM1202" s="16" t="str">
        <f t="shared" si="612"/>
        <v>1407</v>
      </c>
      <c r="AN1202" s="16" t="str">
        <f t="shared" si="623"/>
        <v/>
      </c>
      <c r="AO1202" s="16" t="str">
        <f t="shared" si="613"/>
        <v/>
      </c>
      <c r="AP1202" s="16" t="str">
        <f t="shared" si="614"/>
        <v/>
      </c>
      <c r="AQ1202" s="226"/>
      <c r="AR1202" s="16" t="str">
        <f t="shared" si="615"/>
        <v>P29TI1407</v>
      </c>
      <c r="AS1202" s="16" t="str">
        <f t="shared" si="616"/>
        <v>ok</v>
      </c>
      <c r="AW1202" s="16" t="str">
        <f t="shared" si="619"/>
        <v>0</v>
      </c>
      <c r="AX1202" s="16">
        <f t="shared" si="620"/>
        <v>1400</v>
      </c>
      <c r="AY1202" s="16" t="str">
        <f t="shared" si="617"/>
        <v>°C</v>
      </c>
    </row>
    <row r="1203" spans="1:51" ht="15" customHeight="1" x14ac:dyDescent="0.2">
      <c r="A1203" s="16" t="str">
        <f t="shared" si="604"/>
        <v>ID-S01AP1020-10129</v>
      </c>
      <c r="B1203" s="17">
        <v>129</v>
      </c>
      <c r="C1203" s="17"/>
      <c r="D1203" s="18" t="s">
        <v>2584</v>
      </c>
      <c r="E1203" s="19" t="s">
        <v>2585</v>
      </c>
      <c r="F1203" s="20"/>
      <c r="G1203" s="21" t="str">
        <f t="shared" si="605"/>
        <v/>
      </c>
      <c r="H1203" s="22" t="s">
        <v>1843</v>
      </c>
      <c r="I1203" s="22" t="s">
        <v>2416</v>
      </c>
      <c r="J1203" s="22" t="s">
        <v>2348</v>
      </c>
      <c r="K1203" s="22"/>
      <c r="L1203" s="22" t="s">
        <v>1845</v>
      </c>
      <c r="M1203" s="23"/>
      <c r="N1203" s="24"/>
      <c r="O1203" s="63"/>
      <c r="P1203" s="63"/>
      <c r="Q1203" s="25" t="s">
        <v>54</v>
      </c>
      <c r="R1203" s="26" t="s">
        <v>201</v>
      </c>
      <c r="S1203" s="26" t="s">
        <v>44</v>
      </c>
      <c r="T1203" s="26" t="s">
        <v>56</v>
      </c>
      <c r="U1203" s="26" t="s">
        <v>46</v>
      </c>
      <c r="V1203" s="34">
        <v>0</v>
      </c>
      <c r="W1203" s="64"/>
      <c r="X1203" s="22">
        <v>11</v>
      </c>
      <c r="Y1203" s="152"/>
      <c r="Z1203" s="157" t="s">
        <v>2832</v>
      </c>
      <c r="AA1203" s="155">
        <f t="shared" si="621"/>
        <v>2</v>
      </c>
      <c r="AB1203" s="83">
        <f t="shared" si="618"/>
        <v>15</v>
      </c>
      <c r="AC1203" s="122" t="str">
        <f>VLOOKUP(Z1203,'module list'!A:B,2,0)</f>
        <v>DO</v>
      </c>
      <c r="AD1203" s="32"/>
      <c r="AF1203" s="33" t="s">
        <v>34</v>
      </c>
      <c r="AG1203" s="16" t="str">
        <f t="shared" si="610"/>
        <v>11.1.4</v>
      </c>
      <c r="AH1203" s="222" t="str">
        <f t="shared" si="609"/>
        <v>SOV1914 cleaning pyrom. TT1407 - open/close</v>
      </c>
      <c r="AI1203" s="224"/>
      <c r="AJ1203" s="16" t="str">
        <f t="shared" si="606"/>
        <v>SOV1914</v>
      </c>
      <c r="AK1203" s="16" t="str">
        <f t="shared" si="611"/>
        <v>P29</v>
      </c>
      <c r="AL1203" s="16" t="str">
        <f>MID(D1203,4,3)</f>
        <v>SOV</v>
      </c>
      <c r="AM1203" s="16" t="str">
        <f t="shared" si="612"/>
        <v>1914</v>
      </c>
      <c r="AO1203" s="16" t="str">
        <f t="shared" si="613"/>
        <v>_</v>
      </c>
      <c r="AP1203" s="16">
        <f t="shared" si="614"/>
        <v>11</v>
      </c>
      <c r="AQ1203" s="16" t="str">
        <f>RIGHT(D1203,LEN(D1203)-FIND("_",D1203))</f>
        <v>HSH</v>
      </c>
      <c r="AR1203" s="16" t="str">
        <f t="shared" si="615"/>
        <v>P29SOV1914_HSH</v>
      </c>
      <c r="AS1203" s="16" t="str">
        <f t="shared" si="616"/>
        <v>ok</v>
      </c>
      <c r="AW1203" s="16" t="str">
        <f t="shared" si="619"/>
        <v/>
      </c>
      <c r="AX1203" s="16" t="str">
        <f t="shared" si="620"/>
        <v/>
      </c>
      <c r="AY1203" s="16">
        <f t="shared" si="617"/>
        <v>0</v>
      </c>
    </row>
    <row r="1204" spans="1:51" ht="15" customHeight="1" x14ac:dyDescent="0.2">
      <c r="A1204" s="16" t="str">
        <f t="shared" ref="A1204:A1267" si="624">"ID-"&amp;L1204&amp;"-"&amp;TEXT(B1204,"10000")</f>
        <v>ID-S01AP1020-10130</v>
      </c>
      <c r="B1204" s="17">
        <v>130</v>
      </c>
      <c r="C1204" s="17"/>
      <c r="D1204" s="18" t="s">
        <v>2586</v>
      </c>
      <c r="E1204" s="19" t="s">
        <v>2587</v>
      </c>
      <c r="F1204" s="20"/>
      <c r="G1204" s="21" t="str">
        <f t="shared" ref="G1204:G1267" si="625">IF(ISERROR(D1204),"",IF(AND(D1204&lt;&gt;"",COUNTIF($D:$D,$D1204)&gt;1),1,""))</f>
        <v/>
      </c>
      <c r="H1204" s="22" t="s">
        <v>1843</v>
      </c>
      <c r="I1204" s="22" t="s">
        <v>2416</v>
      </c>
      <c r="J1204" s="22" t="s">
        <v>2324</v>
      </c>
      <c r="K1204" s="22"/>
      <c r="L1204" s="22" t="s">
        <v>1845</v>
      </c>
      <c r="M1204" s="23"/>
      <c r="N1204" s="24"/>
      <c r="O1204" s="63"/>
      <c r="P1204" s="63"/>
      <c r="Q1204" s="25" t="s">
        <v>32</v>
      </c>
      <c r="R1204" s="26" t="s">
        <v>292</v>
      </c>
      <c r="S1204" s="26" t="s">
        <v>34</v>
      </c>
      <c r="T1204" s="26" t="s">
        <v>170</v>
      </c>
      <c r="U1204" s="26">
        <v>1400</v>
      </c>
      <c r="V1204" s="34" t="s">
        <v>332</v>
      </c>
      <c r="W1204" s="64"/>
      <c r="X1204" s="22">
        <v>11</v>
      </c>
      <c r="Y1204" s="152"/>
      <c r="Z1204" s="139" t="s">
        <v>2835</v>
      </c>
      <c r="AA1204" s="155">
        <f t="shared" si="621"/>
        <v>11</v>
      </c>
      <c r="AB1204" s="83">
        <f t="shared" si="618"/>
        <v>16</v>
      </c>
      <c r="AC1204" s="122" t="str">
        <f>VLOOKUP(Z1204,'module list'!A:B,2,0)</f>
        <v>AI</v>
      </c>
      <c r="AD1204" s="32"/>
      <c r="AF1204" s="33" t="s">
        <v>34</v>
      </c>
      <c r="AG1204" s="16" t="str">
        <f t="shared" si="610"/>
        <v>11.1.4</v>
      </c>
      <c r="AH1204" s="222" t="str">
        <f t="shared" si="609"/>
        <v>gas radiant h3 - temp.</v>
      </c>
      <c r="AI1204" s="224"/>
      <c r="AJ1204" s="16" t="str">
        <f t="shared" ref="AJ1204:AJ1267" si="626">LEFT(AH1204,FIND(" ",AH1204)-1)</f>
        <v>gas</v>
      </c>
      <c r="AK1204" s="16" t="str">
        <f t="shared" si="611"/>
        <v>P29</v>
      </c>
      <c r="AL1204" s="16" t="str">
        <f>MID(D1204,4,2)</f>
        <v>TI</v>
      </c>
      <c r="AM1204" s="16" t="str">
        <f t="shared" si="612"/>
        <v>1408</v>
      </c>
      <c r="AN1204" s="16" t="str">
        <f t="shared" si="623"/>
        <v/>
      </c>
      <c r="AO1204" s="16" t="str">
        <f t="shared" si="613"/>
        <v/>
      </c>
      <c r="AP1204" s="16" t="str">
        <f t="shared" si="614"/>
        <v/>
      </c>
      <c r="AQ1204" s="226"/>
      <c r="AR1204" s="16" t="str">
        <f t="shared" si="615"/>
        <v>P29TI1408</v>
      </c>
      <c r="AS1204" s="16" t="str">
        <f t="shared" si="616"/>
        <v>ok</v>
      </c>
      <c r="AW1204" s="16" t="str">
        <f t="shared" si="619"/>
        <v>0</v>
      </c>
      <c r="AX1204" s="16">
        <f t="shared" si="620"/>
        <v>1400</v>
      </c>
      <c r="AY1204" s="16" t="str">
        <f t="shared" si="617"/>
        <v>°C</v>
      </c>
    </row>
    <row r="1205" spans="1:51" ht="15" customHeight="1" x14ac:dyDescent="0.2">
      <c r="A1205" s="16" t="str">
        <f t="shared" si="624"/>
        <v>ID-S01AP1020-10131</v>
      </c>
      <c r="B1205" s="17">
        <v>131</v>
      </c>
      <c r="C1205" s="17"/>
      <c r="D1205" s="18" t="s">
        <v>2588</v>
      </c>
      <c r="E1205" s="19" t="s">
        <v>2589</v>
      </c>
      <c r="F1205" s="20"/>
      <c r="G1205" s="21" t="str">
        <f t="shared" si="625"/>
        <v/>
      </c>
      <c r="H1205" s="22" t="s">
        <v>1843</v>
      </c>
      <c r="I1205" s="22" t="s">
        <v>2416</v>
      </c>
      <c r="J1205" s="22" t="s">
        <v>2348</v>
      </c>
      <c r="K1205" s="22"/>
      <c r="L1205" s="22" t="s">
        <v>1845</v>
      </c>
      <c r="M1205" s="23"/>
      <c r="N1205" s="24"/>
      <c r="O1205" s="63"/>
      <c r="P1205" s="63"/>
      <c r="Q1205" s="25" t="s">
        <v>54</v>
      </c>
      <c r="R1205" s="26" t="s">
        <v>201</v>
      </c>
      <c r="S1205" s="26" t="s">
        <v>44</v>
      </c>
      <c r="T1205" s="26" t="s">
        <v>56</v>
      </c>
      <c r="U1205" s="26" t="s">
        <v>46</v>
      </c>
      <c r="V1205" s="34">
        <v>0</v>
      </c>
      <c r="W1205" s="64"/>
      <c r="X1205" s="22">
        <v>11</v>
      </c>
      <c r="Y1205" s="152"/>
      <c r="Z1205" s="157" t="s">
        <v>2832</v>
      </c>
      <c r="AA1205" s="155">
        <f t="shared" si="621"/>
        <v>3</v>
      </c>
      <c r="AB1205" s="83">
        <f t="shared" si="618"/>
        <v>15</v>
      </c>
      <c r="AC1205" s="122" t="str">
        <f>VLOOKUP(Z1205,'module list'!A:B,2,0)</f>
        <v>DO</v>
      </c>
      <c r="AD1205" s="32"/>
      <c r="AF1205" s="33" t="s">
        <v>34</v>
      </c>
      <c r="AG1205" s="16" t="str">
        <f t="shared" si="610"/>
        <v>11.1.4</v>
      </c>
      <c r="AH1205" s="222" t="str">
        <f t="shared" si="609"/>
        <v>SOV1919 cleaning pyrom. TT1408 - open/close</v>
      </c>
      <c r="AI1205" s="224"/>
      <c r="AJ1205" s="16" t="str">
        <f t="shared" si="626"/>
        <v>SOV1919</v>
      </c>
      <c r="AK1205" s="16" t="str">
        <f t="shared" si="611"/>
        <v>P29</v>
      </c>
      <c r="AL1205" s="16" t="str">
        <f>MID(D1205,4,3)</f>
        <v>SOV</v>
      </c>
      <c r="AM1205" s="16" t="str">
        <f t="shared" si="612"/>
        <v>1919</v>
      </c>
      <c r="AO1205" s="16" t="str">
        <f t="shared" si="613"/>
        <v>_</v>
      </c>
      <c r="AP1205" s="16">
        <f t="shared" si="614"/>
        <v>11</v>
      </c>
      <c r="AQ1205" s="16" t="str">
        <f>RIGHT(D1205,LEN(D1205)-FIND("_",D1205))</f>
        <v>HSH</v>
      </c>
      <c r="AR1205" s="16" t="str">
        <f t="shared" si="615"/>
        <v>P29SOV1919_HSH</v>
      </c>
      <c r="AS1205" s="16" t="str">
        <f t="shared" si="616"/>
        <v>ok</v>
      </c>
      <c r="AW1205" s="16" t="str">
        <f t="shared" si="619"/>
        <v/>
      </c>
      <c r="AX1205" s="16" t="str">
        <f t="shared" si="620"/>
        <v/>
      </c>
      <c r="AY1205" s="16">
        <f t="shared" si="617"/>
        <v>0</v>
      </c>
    </row>
    <row r="1206" spans="1:51" ht="15" customHeight="1" x14ac:dyDescent="0.2">
      <c r="A1206" s="16" t="str">
        <f t="shared" si="624"/>
        <v>ID-S01AP1020-10132</v>
      </c>
      <c r="B1206" s="17">
        <v>132</v>
      </c>
      <c r="C1206" s="17"/>
      <c r="D1206" s="18" t="s">
        <v>2590</v>
      </c>
      <c r="E1206" s="19" t="s">
        <v>2591</v>
      </c>
      <c r="F1206" s="20"/>
      <c r="G1206" s="21" t="str">
        <f t="shared" si="625"/>
        <v/>
      </c>
      <c r="H1206" s="22" t="s">
        <v>1843</v>
      </c>
      <c r="I1206" s="22" t="s">
        <v>2416</v>
      </c>
      <c r="J1206" s="22" t="s">
        <v>2351</v>
      </c>
      <c r="K1206" s="22"/>
      <c r="L1206" s="22" t="s">
        <v>1845</v>
      </c>
      <c r="M1206" s="23"/>
      <c r="N1206" s="24"/>
      <c r="O1206" s="63"/>
      <c r="P1206" s="63"/>
      <c r="Q1206" s="25" t="s">
        <v>32</v>
      </c>
      <c r="R1206" s="26" t="s">
        <v>33</v>
      </c>
      <c r="S1206" s="26" t="s">
        <v>2592</v>
      </c>
      <c r="T1206" s="26" t="s">
        <v>170</v>
      </c>
      <c r="U1206" s="26" t="s">
        <v>2593</v>
      </c>
      <c r="V1206" s="34" t="s">
        <v>2594</v>
      </c>
      <c r="W1206" s="64"/>
      <c r="X1206" s="22">
        <v>11</v>
      </c>
      <c r="Y1206" s="152"/>
      <c r="Z1206" s="139" t="s">
        <v>2835</v>
      </c>
      <c r="AA1206" s="155">
        <f t="shared" si="621"/>
        <v>12</v>
      </c>
      <c r="AB1206" s="83">
        <f t="shared" si="618"/>
        <v>16</v>
      </c>
      <c r="AC1206" s="122" t="str">
        <f>VLOOKUP(Z1206,'module list'!A:B,2,0)</f>
        <v>AI</v>
      </c>
      <c r="AD1206" s="32"/>
      <c r="AF1206" s="33" t="s">
        <v>34</v>
      </c>
      <c r="AG1206" s="16" t="str">
        <f t="shared" si="610"/>
        <v>11.1.4</v>
      </c>
      <c r="AH1206" s="222" t="str">
        <f t="shared" si="609"/>
        <v>gas radiant - press.</v>
      </c>
      <c r="AI1206" s="224"/>
      <c r="AJ1206" s="16" t="str">
        <f t="shared" si="626"/>
        <v>gas</v>
      </c>
      <c r="AK1206" s="16" t="str">
        <f t="shared" si="611"/>
        <v>P29</v>
      </c>
      <c r="AL1206" s="16" t="str">
        <f t="shared" ref="AL1206:AL1207" si="627">MID(D1206,4,2)</f>
        <v>PI</v>
      </c>
      <c r="AM1206" s="16" t="str">
        <f t="shared" si="612"/>
        <v>1409</v>
      </c>
      <c r="AN1206" s="16" t="str">
        <f t="shared" si="623"/>
        <v>X</v>
      </c>
      <c r="AO1206" s="16" t="str">
        <f t="shared" si="613"/>
        <v/>
      </c>
      <c r="AP1206" s="16" t="str">
        <f t="shared" si="614"/>
        <v/>
      </c>
      <c r="AQ1206" s="226"/>
      <c r="AR1206" s="16" t="str">
        <f t="shared" si="615"/>
        <v>P29PI1409X</v>
      </c>
      <c r="AS1206" s="16" t="str">
        <f t="shared" si="616"/>
        <v>ok</v>
      </c>
      <c r="AW1206" s="16" t="str">
        <f t="shared" si="619"/>
        <v>-7</v>
      </c>
      <c r="AX1206" s="16" t="str">
        <f t="shared" si="620"/>
        <v>+7</v>
      </c>
      <c r="AY1206" s="16" t="str">
        <f t="shared" si="617"/>
        <v>mbar</v>
      </c>
    </row>
    <row r="1207" spans="1:51" ht="15" customHeight="1" x14ac:dyDescent="0.2">
      <c r="A1207" s="16" t="str">
        <f t="shared" si="624"/>
        <v>ID-S01AP1020-10133</v>
      </c>
      <c r="B1207" s="17">
        <v>133</v>
      </c>
      <c r="C1207" s="17"/>
      <c r="D1207" s="18" t="s">
        <v>2595</v>
      </c>
      <c r="E1207" s="19" t="s">
        <v>2591</v>
      </c>
      <c r="F1207" s="20"/>
      <c r="G1207" s="21" t="str">
        <f t="shared" si="625"/>
        <v/>
      </c>
      <c r="H1207" s="22" t="s">
        <v>1843</v>
      </c>
      <c r="I1207" s="22" t="s">
        <v>2416</v>
      </c>
      <c r="J1207" s="22" t="s">
        <v>2351</v>
      </c>
      <c r="K1207" s="22"/>
      <c r="L1207" s="22" t="s">
        <v>1845</v>
      </c>
      <c r="M1207" s="23"/>
      <c r="N1207" s="24"/>
      <c r="O1207" s="63"/>
      <c r="P1207" s="63"/>
      <c r="Q1207" s="25" t="s">
        <v>32</v>
      </c>
      <c r="R1207" s="26" t="s">
        <v>33</v>
      </c>
      <c r="S1207" s="26" t="s">
        <v>2592</v>
      </c>
      <c r="T1207" s="26" t="s">
        <v>170</v>
      </c>
      <c r="U1207" s="26" t="s">
        <v>2593</v>
      </c>
      <c r="V1207" s="34" t="s">
        <v>2594</v>
      </c>
      <c r="W1207" s="64"/>
      <c r="X1207" s="22">
        <v>11</v>
      </c>
      <c r="Y1207" s="152"/>
      <c r="Z1207" s="139" t="s">
        <v>2835</v>
      </c>
      <c r="AA1207" s="155">
        <f t="shared" si="621"/>
        <v>13</v>
      </c>
      <c r="AB1207" s="83">
        <f t="shared" si="618"/>
        <v>16</v>
      </c>
      <c r="AC1207" s="122" t="str">
        <f>VLOOKUP(Z1207,'module list'!A:B,2,0)</f>
        <v>AI</v>
      </c>
      <c r="AD1207" s="32"/>
      <c r="AF1207" s="33" t="s">
        <v>34</v>
      </c>
      <c r="AG1207" s="16" t="str">
        <f t="shared" si="610"/>
        <v>11.1.4</v>
      </c>
      <c r="AH1207" s="222" t="str">
        <f t="shared" si="609"/>
        <v>gas radiant - press.</v>
      </c>
      <c r="AI1207" s="224"/>
      <c r="AJ1207" s="16" t="str">
        <f t="shared" si="626"/>
        <v>gas</v>
      </c>
      <c r="AK1207" s="16" t="str">
        <f t="shared" si="611"/>
        <v>P29</v>
      </c>
      <c r="AL1207" s="16" t="str">
        <f t="shared" si="627"/>
        <v>PI</v>
      </c>
      <c r="AM1207" s="16" t="str">
        <f t="shared" si="612"/>
        <v>1409</v>
      </c>
      <c r="AN1207" s="16" t="str">
        <f t="shared" si="623"/>
        <v>Y</v>
      </c>
      <c r="AO1207" s="16" t="str">
        <f t="shared" si="613"/>
        <v/>
      </c>
      <c r="AP1207" s="16" t="str">
        <f t="shared" si="614"/>
        <v/>
      </c>
      <c r="AQ1207" s="226"/>
      <c r="AR1207" s="16" t="str">
        <f t="shared" si="615"/>
        <v>P29PI1409Y</v>
      </c>
      <c r="AS1207" s="16" t="str">
        <f t="shared" si="616"/>
        <v>ok</v>
      </c>
      <c r="AW1207" s="16" t="str">
        <f t="shared" si="619"/>
        <v>-7</v>
      </c>
      <c r="AX1207" s="16" t="str">
        <f t="shared" si="620"/>
        <v>+7</v>
      </c>
      <c r="AY1207" s="16" t="str">
        <f t="shared" si="617"/>
        <v>mbar</v>
      </c>
    </row>
    <row r="1208" spans="1:51" ht="15" customHeight="1" x14ac:dyDescent="0.2">
      <c r="A1208" s="16" t="str">
        <f t="shared" si="624"/>
        <v>ID-S01AP1020-10134</v>
      </c>
      <c r="B1208" s="17">
        <v>134</v>
      </c>
      <c r="C1208" s="17" t="s">
        <v>2596</v>
      </c>
      <c r="D1208" s="18" t="s">
        <v>2797</v>
      </c>
      <c r="E1208" s="19" t="s">
        <v>2597</v>
      </c>
      <c r="F1208" s="20"/>
      <c r="G1208" s="21" t="str">
        <f t="shared" si="625"/>
        <v/>
      </c>
      <c r="H1208" s="22" t="s">
        <v>1843</v>
      </c>
      <c r="I1208" s="22" t="s">
        <v>2416</v>
      </c>
      <c r="J1208" s="22" t="s">
        <v>2324</v>
      </c>
      <c r="K1208" s="22"/>
      <c r="L1208" s="22" t="s">
        <v>1845</v>
      </c>
      <c r="M1208" s="23"/>
      <c r="N1208" s="24"/>
      <c r="O1208" s="63"/>
      <c r="P1208" s="63"/>
      <c r="Q1208" s="25" t="s">
        <v>42</v>
      </c>
      <c r="R1208" s="26" t="s">
        <v>43</v>
      </c>
      <c r="S1208" s="26" t="s">
        <v>34</v>
      </c>
      <c r="T1208" s="26" t="s">
        <v>45</v>
      </c>
      <c r="U1208" s="26">
        <v>1000</v>
      </c>
      <c r="V1208" s="34" t="s">
        <v>332</v>
      </c>
      <c r="W1208" s="64"/>
      <c r="X1208" s="22">
        <v>11</v>
      </c>
      <c r="Y1208" s="152"/>
      <c r="Z1208" s="159" t="s">
        <v>2869</v>
      </c>
      <c r="AA1208" s="155">
        <f t="shared" si="621"/>
        <v>25</v>
      </c>
      <c r="AB1208" s="83">
        <f t="shared" si="618"/>
        <v>26</v>
      </c>
      <c r="AC1208" s="122" t="str">
        <f>VLOOKUP(Z1208,'module list'!A:B,2,0)</f>
        <v>DI</v>
      </c>
      <c r="AD1208" s="32"/>
      <c r="AF1208" s="33" t="s">
        <v>34</v>
      </c>
      <c r="AG1208" s="16" t="str">
        <f t="shared" si="610"/>
        <v>11.1.3</v>
      </c>
      <c r="AH1208" s="222" t="str">
        <f t="shared" si="609"/>
        <v>gas radiant - oxig.</v>
      </c>
      <c r="AI1208" s="224"/>
      <c r="AJ1208" s="16" t="str">
        <f t="shared" si="626"/>
        <v>gas</v>
      </c>
      <c r="AK1208" s="16" t="str">
        <f t="shared" si="611"/>
        <v>P29</v>
      </c>
      <c r="AL1208" s="16" t="str">
        <f t="shared" ref="AL1208:AL1209" si="628">MID(D1208,4,3)</f>
        <v>OIT</v>
      </c>
      <c r="AM1208" s="16" t="str">
        <f t="shared" si="612"/>
        <v>1410</v>
      </c>
      <c r="AN1208" s="16" t="str">
        <f t="shared" ref="AN1208:AN1209" si="629">MID(D1208,11,1)</f>
        <v>-</v>
      </c>
      <c r="AO1208" s="16">
        <v>1</v>
      </c>
      <c r="AP1208" s="16" t="str">
        <f t="shared" si="614"/>
        <v/>
      </c>
      <c r="AQ1208" s="226"/>
      <c r="AR1208" s="16" t="str">
        <f t="shared" si="615"/>
        <v>P29OIT1410-1</v>
      </c>
      <c r="AS1208" s="16" t="str">
        <f t="shared" si="616"/>
        <v>ok</v>
      </c>
      <c r="AW1208" s="16" t="str">
        <f t="shared" si="619"/>
        <v/>
      </c>
      <c r="AX1208" s="16" t="str">
        <f t="shared" si="620"/>
        <v/>
      </c>
      <c r="AY1208" s="16" t="str">
        <f t="shared" si="617"/>
        <v>°C</v>
      </c>
    </row>
    <row r="1209" spans="1:51" ht="15" customHeight="1" x14ac:dyDescent="0.2">
      <c r="A1209" s="16" t="str">
        <f t="shared" si="624"/>
        <v>ID-S01AP1020-10135</v>
      </c>
      <c r="B1209" s="17">
        <v>135</v>
      </c>
      <c r="C1209" s="17" t="s">
        <v>2596</v>
      </c>
      <c r="D1209" s="18" t="s">
        <v>2798</v>
      </c>
      <c r="E1209" s="19" t="s">
        <v>2597</v>
      </c>
      <c r="F1209" s="20"/>
      <c r="G1209" s="21" t="str">
        <f t="shared" si="625"/>
        <v/>
      </c>
      <c r="H1209" s="22" t="s">
        <v>1843</v>
      </c>
      <c r="I1209" s="22" t="s">
        <v>2416</v>
      </c>
      <c r="J1209" s="22" t="s">
        <v>2324</v>
      </c>
      <c r="K1209" s="22"/>
      <c r="L1209" s="22" t="s">
        <v>1845</v>
      </c>
      <c r="M1209" s="23"/>
      <c r="N1209" s="24"/>
      <c r="O1209" s="63"/>
      <c r="P1209" s="63"/>
      <c r="Q1209" s="25" t="s">
        <v>42</v>
      </c>
      <c r="R1209" s="26" t="s">
        <v>43</v>
      </c>
      <c r="S1209" s="26" t="s">
        <v>34</v>
      </c>
      <c r="T1209" s="26" t="s">
        <v>45</v>
      </c>
      <c r="U1209" s="26">
        <v>1000</v>
      </c>
      <c r="V1209" s="34" t="s">
        <v>332</v>
      </c>
      <c r="W1209" s="64"/>
      <c r="X1209" s="22">
        <v>11</v>
      </c>
      <c r="Y1209" s="152"/>
      <c r="Z1209" s="159" t="s">
        <v>2869</v>
      </c>
      <c r="AA1209" s="155">
        <f t="shared" si="621"/>
        <v>26</v>
      </c>
      <c r="AB1209" s="83">
        <f t="shared" si="618"/>
        <v>26</v>
      </c>
      <c r="AC1209" s="122" t="str">
        <f>VLOOKUP(Z1209,'module list'!A:B,2,0)</f>
        <v>DI</v>
      </c>
      <c r="AD1209" s="32"/>
      <c r="AF1209" s="33" t="s">
        <v>34</v>
      </c>
      <c r="AG1209" s="16" t="str">
        <f t="shared" si="610"/>
        <v>11.1.3</v>
      </c>
      <c r="AH1209" s="222" t="str">
        <f t="shared" si="609"/>
        <v>gas radiant - oxig.</v>
      </c>
      <c r="AI1209" s="224"/>
      <c r="AJ1209" s="16" t="str">
        <f t="shared" si="626"/>
        <v>gas</v>
      </c>
      <c r="AK1209" s="16" t="str">
        <f t="shared" si="611"/>
        <v>P29</v>
      </c>
      <c r="AL1209" s="16" t="str">
        <f t="shared" si="628"/>
        <v>OIT</v>
      </c>
      <c r="AM1209" s="16" t="str">
        <f t="shared" si="612"/>
        <v>1410</v>
      </c>
      <c r="AN1209" s="16" t="str">
        <f t="shared" si="629"/>
        <v>-</v>
      </c>
      <c r="AO1209" s="16">
        <v>2</v>
      </c>
      <c r="AP1209" s="16" t="str">
        <f t="shared" si="614"/>
        <v/>
      </c>
      <c r="AQ1209" s="226"/>
      <c r="AR1209" s="16" t="str">
        <f t="shared" si="615"/>
        <v>P29OIT1410-2</v>
      </c>
      <c r="AS1209" s="16" t="str">
        <f t="shared" si="616"/>
        <v>ok</v>
      </c>
      <c r="AW1209" s="16" t="str">
        <f t="shared" si="619"/>
        <v/>
      </c>
      <c r="AX1209" s="16" t="str">
        <f t="shared" si="620"/>
        <v/>
      </c>
      <c r="AY1209" s="16" t="str">
        <f t="shared" si="617"/>
        <v>°C</v>
      </c>
    </row>
    <row r="1210" spans="1:51" ht="15" customHeight="1" x14ac:dyDescent="0.2">
      <c r="A1210" s="16" t="str">
        <f t="shared" si="624"/>
        <v>ID-S01AP1020-10136</v>
      </c>
      <c r="B1210" s="17">
        <v>136</v>
      </c>
      <c r="C1210" s="17"/>
      <c r="D1210" s="18" t="s">
        <v>2598</v>
      </c>
      <c r="E1210" s="19" t="s">
        <v>2597</v>
      </c>
      <c r="F1210" s="20"/>
      <c r="G1210" s="21" t="str">
        <f t="shared" si="625"/>
        <v/>
      </c>
      <c r="H1210" s="22" t="s">
        <v>1843</v>
      </c>
      <c r="I1210" s="22" t="s">
        <v>2416</v>
      </c>
      <c r="J1210" s="22" t="s">
        <v>2324</v>
      </c>
      <c r="K1210" s="22"/>
      <c r="L1210" s="22" t="s">
        <v>1845</v>
      </c>
      <c r="M1210" s="23"/>
      <c r="N1210" s="24"/>
      <c r="O1210" s="63"/>
      <c r="P1210" s="63"/>
      <c r="Q1210" s="25" t="s">
        <v>32</v>
      </c>
      <c r="R1210" s="26" t="s">
        <v>33</v>
      </c>
      <c r="S1210" s="26" t="s">
        <v>34</v>
      </c>
      <c r="T1210" s="26" t="s">
        <v>170</v>
      </c>
      <c r="U1210" s="26">
        <v>1000</v>
      </c>
      <c r="V1210" s="34" t="s">
        <v>332</v>
      </c>
      <c r="W1210" s="64"/>
      <c r="X1210" s="22">
        <v>11</v>
      </c>
      <c r="Y1210" s="152"/>
      <c r="Z1210" s="139" t="s">
        <v>2835</v>
      </c>
      <c r="AA1210" s="155">
        <f t="shared" si="621"/>
        <v>14</v>
      </c>
      <c r="AB1210" s="83">
        <f t="shared" si="618"/>
        <v>16</v>
      </c>
      <c r="AC1210" s="122" t="str">
        <f>VLOOKUP(Z1210,'module list'!A:B,2,0)</f>
        <v>AI</v>
      </c>
      <c r="AD1210" s="32"/>
      <c r="AF1210" s="33" t="s">
        <v>34</v>
      </c>
      <c r="AG1210" s="16" t="str">
        <f t="shared" si="610"/>
        <v>11.1.4</v>
      </c>
      <c r="AH1210" s="222" t="str">
        <f t="shared" si="609"/>
        <v>gas radiant - oxig.</v>
      </c>
      <c r="AI1210" s="224"/>
      <c r="AJ1210" s="16" t="str">
        <f t="shared" si="626"/>
        <v>gas</v>
      </c>
      <c r="AK1210" s="16" t="str">
        <f t="shared" si="611"/>
        <v>P29</v>
      </c>
      <c r="AL1210" s="16" t="str">
        <f t="shared" ref="AL1210:AL1246" si="630">MID(D1210,4,2)</f>
        <v>OI</v>
      </c>
      <c r="AM1210" s="16" t="str">
        <f t="shared" si="612"/>
        <v>1410</v>
      </c>
      <c r="AN1210" s="16" t="str">
        <f t="shared" si="623"/>
        <v/>
      </c>
      <c r="AO1210" s="16" t="str">
        <f t="shared" si="613"/>
        <v/>
      </c>
      <c r="AP1210" s="16" t="str">
        <f t="shared" si="614"/>
        <v/>
      </c>
      <c r="AQ1210" s="226"/>
      <c r="AR1210" s="16" t="str">
        <f t="shared" si="615"/>
        <v>P29OI1410</v>
      </c>
      <c r="AS1210" s="16" t="str">
        <f t="shared" si="616"/>
        <v>ok</v>
      </c>
      <c r="AW1210" s="16" t="str">
        <f t="shared" si="619"/>
        <v>0</v>
      </c>
      <c r="AX1210" s="16">
        <f t="shared" si="620"/>
        <v>1000</v>
      </c>
      <c r="AY1210" s="16" t="str">
        <f t="shared" si="617"/>
        <v>°C</v>
      </c>
    </row>
    <row r="1211" spans="1:51" ht="15" customHeight="1" x14ac:dyDescent="0.2">
      <c r="A1211" s="16" t="str">
        <f t="shared" si="624"/>
        <v>ID-S01AP1020-10137</v>
      </c>
      <c r="B1211" s="17">
        <v>137</v>
      </c>
      <c r="C1211" s="17"/>
      <c r="D1211" s="18" t="s">
        <v>2599</v>
      </c>
      <c r="E1211" s="19" t="s">
        <v>2600</v>
      </c>
      <c r="F1211" s="20"/>
      <c r="G1211" s="21" t="str">
        <f t="shared" si="625"/>
        <v/>
      </c>
      <c r="H1211" s="22" t="s">
        <v>1843</v>
      </c>
      <c r="I1211" s="22" t="s">
        <v>2416</v>
      </c>
      <c r="J1211" s="22" t="s">
        <v>2317</v>
      </c>
      <c r="K1211" s="22"/>
      <c r="L1211" s="22" t="s">
        <v>1845</v>
      </c>
      <c r="M1211" s="23"/>
      <c r="N1211" s="24"/>
      <c r="O1211" s="63"/>
      <c r="P1211" s="63"/>
      <c r="Q1211" s="25" t="s">
        <v>32</v>
      </c>
      <c r="R1211" s="26" t="s">
        <v>33</v>
      </c>
      <c r="S1211" s="26" t="s">
        <v>2601</v>
      </c>
      <c r="T1211" s="26" t="s">
        <v>170</v>
      </c>
      <c r="U1211" s="26">
        <v>5</v>
      </c>
      <c r="V1211" s="34" t="s">
        <v>2594</v>
      </c>
      <c r="W1211" s="64"/>
      <c r="X1211" s="22">
        <v>11</v>
      </c>
      <c r="Y1211" s="152"/>
      <c r="Z1211" s="157" t="s">
        <v>2874</v>
      </c>
      <c r="AA1211" s="155">
        <f t="shared" si="621"/>
        <v>7</v>
      </c>
      <c r="AB1211" s="83">
        <f t="shared" si="618"/>
        <v>15</v>
      </c>
      <c r="AC1211" s="122" t="str">
        <f>VLOOKUP(Z1211,'module list'!A:B,2,0)</f>
        <v>AI</v>
      </c>
      <c r="AD1211" s="32"/>
      <c r="AF1211" s="33" t="s">
        <v>34</v>
      </c>
      <c r="AG1211" s="16" t="str">
        <f t="shared" si="610"/>
        <v>11.1.3</v>
      </c>
      <c r="AH1211" s="222" t="str">
        <f t="shared" si="609"/>
        <v>gas inlet SH HT - press.</v>
      </c>
      <c r="AI1211" s="224"/>
      <c r="AJ1211" s="16" t="str">
        <f t="shared" si="626"/>
        <v>gas</v>
      </c>
      <c r="AK1211" s="16" t="str">
        <f t="shared" si="611"/>
        <v>P29</v>
      </c>
      <c r="AL1211" s="16" t="str">
        <f t="shared" si="630"/>
        <v>PI</v>
      </c>
      <c r="AM1211" s="16" t="str">
        <f t="shared" si="612"/>
        <v>1419</v>
      </c>
      <c r="AN1211" s="16" t="str">
        <f t="shared" si="623"/>
        <v/>
      </c>
      <c r="AO1211" s="16" t="str">
        <f t="shared" si="613"/>
        <v/>
      </c>
      <c r="AP1211" s="16" t="str">
        <f t="shared" si="614"/>
        <v/>
      </c>
      <c r="AQ1211" s="226"/>
      <c r="AR1211" s="16" t="str">
        <f t="shared" si="615"/>
        <v>P29PI1419</v>
      </c>
      <c r="AS1211" s="16" t="str">
        <f t="shared" si="616"/>
        <v>ok</v>
      </c>
      <c r="AW1211" s="16" t="str">
        <f t="shared" si="619"/>
        <v>-15</v>
      </c>
      <c r="AX1211" s="16">
        <f t="shared" si="620"/>
        <v>5</v>
      </c>
      <c r="AY1211" s="16" t="str">
        <f t="shared" si="617"/>
        <v>mbar</v>
      </c>
    </row>
    <row r="1212" spans="1:51" ht="15" customHeight="1" x14ac:dyDescent="0.2">
      <c r="A1212" s="16" t="str">
        <f t="shared" si="624"/>
        <v>ID-S01AP1020-10138</v>
      </c>
      <c r="B1212" s="17">
        <v>138</v>
      </c>
      <c r="C1212" s="17"/>
      <c r="D1212" s="18" t="s">
        <v>2602</v>
      </c>
      <c r="E1212" s="19" t="s">
        <v>2603</v>
      </c>
      <c r="F1212" s="20"/>
      <c r="G1212" s="21" t="str">
        <f t="shared" si="625"/>
        <v/>
      </c>
      <c r="H1212" s="22" t="s">
        <v>1843</v>
      </c>
      <c r="I1212" s="22" t="s">
        <v>2416</v>
      </c>
      <c r="J1212" s="22" t="s">
        <v>2317</v>
      </c>
      <c r="K1212" s="22"/>
      <c r="L1212" s="22" t="s">
        <v>1845</v>
      </c>
      <c r="M1212" s="23"/>
      <c r="N1212" s="24"/>
      <c r="O1212" s="63"/>
      <c r="P1212" s="63"/>
      <c r="Q1212" s="25" t="s">
        <v>32</v>
      </c>
      <c r="R1212" s="26" t="s">
        <v>33</v>
      </c>
      <c r="S1212" s="26" t="s">
        <v>2601</v>
      </c>
      <c r="T1212" s="26" t="s">
        <v>170</v>
      </c>
      <c r="U1212" s="26">
        <v>5</v>
      </c>
      <c r="V1212" s="34" t="s">
        <v>2594</v>
      </c>
      <c r="W1212" s="64"/>
      <c r="X1212" s="22">
        <v>11</v>
      </c>
      <c r="Y1212" s="152"/>
      <c r="Z1212" s="157" t="s">
        <v>2874</v>
      </c>
      <c r="AA1212" s="155">
        <f t="shared" si="621"/>
        <v>8</v>
      </c>
      <c r="AB1212" s="83">
        <f t="shared" si="618"/>
        <v>15</v>
      </c>
      <c r="AC1212" s="122" t="str">
        <f>VLOOKUP(Z1212,'module list'!A:B,2,0)</f>
        <v>AI</v>
      </c>
      <c r="AD1212" s="32"/>
      <c r="AF1212" s="33" t="s">
        <v>34</v>
      </c>
      <c r="AG1212" s="16" t="str">
        <f t="shared" si="610"/>
        <v>11.1.3</v>
      </c>
      <c r="AH1212" s="222" t="str">
        <f t="shared" si="609"/>
        <v>gas outlet boiler - press.</v>
      </c>
      <c r="AI1212" s="224"/>
      <c r="AJ1212" s="16" t="str">
        <f t="shared" si="626"/>
        <v>gas</v>
      </c>
      <c r="AK1212" s="16" t="str">
        <f t="shared" si="611"/>
        <v>P29</v>
      </c>
      <c r="AL1212" s="16" t="str">
        <f t="shared" si="630"/>
        <v>PI</v>
      </c>
      <c r="AM1212" s="16" t="str">
        <f t="shared" si="612"/>
        <v>1440</v>
      </c>
      <c r="AN1212" s="16" t="str">
        <f t="shared" si="623"/>
        <v/>
      </c>
      <c r="AO1212" s="16" t="str">
        <f t="shared" si="613"/>
        <v/>
      </c>
      <c r="AP1212" s="16" t="str">
        <f t="shared" si="614"/>
        <v/>
      </c>
      <c r="AQ1212" s="226"/>
      <c r="AR1212" s="16" t="str">
        <f t="shared" si="615"/>
        <v>P29PI1440</v>
      </c>
      <c r="AS1212" s="16" t="str">
        <f t="shared" si="616"/>
        <v>ok</v>
      </c>
      <c r="AW1212" s="16" t="str">
        <f t="shared" si="619"/>
        <v>-15</v>
      </c>
      <c r="AX1212" s="16">
        <f t="shared" si="620"/>
        <v>5</v>
      </c>
      <c r="AY1212" s="16" t="str">
        <f t="shared" si="617"/>
        <v>mbar</v>
      </c>
    </row>
    <row r="1213" spans="1:51" ht="15" customHeight="1" x14ac:dyDescent="0.2">
      <c r="A1213" s="16" t="str">
        <f t="shared" si="624"/>
        <v>ID-S01AP1020-10139</v>
      </c>
      <c r="B1213" s="17">
        <v>139</v>
      </c>
      <c r="C1213" s="17"/>
      <c r="D1213" s="18" t="s">
        <v>2604</v>
      </c>
      <c r="E1213" s="19" t="s">
        <v>2605</v>
      </c>
      <c r="F1213" s="20"/>
      <c r="G1213" s="21" t="str">
        <f t="shared" si="625"/>
        <v/>
      </c>
      <c r="H1213" s="22" t="s">
        <v>1843</v>
      </c>
      <c r="I1213" s="22" t="s">
        <v>2416</v>
      </c>
      <c r="J1213" s="22" t="s">
        <v>2317</v>
      </c>
      <c r="K1213" s="22"/>
      <c r="L1213" s="22" t="s">
        <v>1845</v>
      </c>
      <c r="M1213" s="23"/>
      <c r="N1213" s="24"/>
      <c r="O1213" s="63"/>
      <c r="P1213" s="63"/>
      <c r="Q1213" s="25" t="s">
        <v>32</v>
      </c>
      <c r="R1213" s="26" t="s">
        <v>33</v>
      </c>
      <c r="S1213" s="26" t="s">
        <v>34</v>
      </c>
      <c r="T1213" s="26" t="s">
        <v>170</v>
      </c>
      <c r="U1213" s="26">
        <v>800</v>
      </c>
      <c r="V1213" s="34" t="s">
        <v>332</v>
      </c>
      <c r="W1213" s="64"/>
      <c r="X1213" s="22">
        <v>11</v>
      </c>
      <c r="Y1213" s="152"/>
      <c r="Z1213" s="157" t="s">
        <v>2874</v>
      </c>
      <c r="AA1213" s="155">
        <f t="shared" si="621"/>
        <v>9</v>
      </c>
      <c r="AB1213" s="83">
        <f t="shared" si="618"/>
        <v>15</v>
      </c>
      <c r="AC1213" s="122" t="str">
        <f>VLOOKUP(Z1213,'module list'!A:B,2,0)</f>
        <v>AI</v>
      </c>
      <c r="AD1213" s="32"/>
      <c r="AF1213" s="33" t="s">
        <v>34</v>
      </c>
      <c r="AG1213" s="16" t="str">
        <f t="shared" si="610"/>
        <v>11.1.3</v>
      </c>
      <c r="AH1213" s="222" t="str">
        <f t="shared" si="609"/>
        <v>gas inlet SH HT - temp.</v>
      </c>
      <c r="AI1213" s="224"/>
      <c r="AJ1213" s="16" t="str">
        <f t="shared" si="626"/>
        <v>gas</v>
      </c>
      <c r="AK1213" s="16" t="str">
        <f t="shared" si="611"/>
        <v>P29</v>
      </c>
      <c r="AL1213" s="16" t="str">
        <f t="shared" si="630"/>
        <v>TI</v>
      </c>
      <c r="AM1213" s="16" t="str">
        <f t="shared" si="612"/>
        <v>1417</v>
      </c>
      <c r="AN1213" s="16" t="str">
        <f t="shared" si="623"/>
        <v/>
      </c>
      <c r="AO1213" s="16" t="str">
        <f t="shared" si="613"/>
        <v/>
      </c>
      <c r="AP1213" s="16" t="str">
        <f t="shared" si="614"/>
        <v/>
      </c>
      <c r="AQ1213" s="226"/>
      <c r="AR1213" s="16" t="str">
        <f t="shared" si="615"/>
        <v>P29TI1417</v>
      </c>
      <c r="AS1213" s="16" t="str">
        <f t="shared" si="616"/>
        <v>ok</v>
      </c>
      <c r="AW1213" s="16" t="str">
        <f t="shared" si="619"/>
        <v>0</v>
      </c>
      <c r="AX1213" s="16">
        <f t="shared" si="620"/>
        <v>800</v>
      </c>
      <c r="AY1213" s="16" t="str">
        <f t="shared" si="617"/>
        <v>°C</v>
      </c>
    </row>
    <row r="1214" spans="1:51" ht="15" customHeight="1" x14ac:dyDescent="0.2">
      <c r="A1214" s="16" t="str">
        <f t="shared" si="624"/>
        <v>ID-S01AP1020-10140</v>
      </c>
      <c r="B1214" s="17">
        <v>140</v>
      </c>
      <c r="C1214" s="17"/>
      <c r="D1214" s="18" t="s">
        <v>2606</v>
      </c>
      <c r="E1214" s="19" t="s">
        <v>2607</v>
      </c>
      <c r="F1214" s="20"/>
      <c r="G1214" s="21" t="str">
        <f t="shared" si="625"/>
        <v/>
      </c>
      <c r="H1214" s="22" t="s">
        <v>1843</v>
      </c>
      <c r="I1214" s="22" t="s">
        <v>2416</v>
      </c>
      <c r="J1214" s="22" t="s">
        <v>2317</v>
      </c>
      <c r="K1214" s="22"/>
      <c r="L1214" s="22" t="s">
        <v>1845</v>
      </c>
      <c r="M1214" s="23"/>
      <c r="N1214" s="24"/>
      <c r="O1214" s="63"/>
      <c r="P1214" s="63"/>
      <c r="Q1214" s="25" t="s">
        <v>32</v>
      </c>
      <c r="R1214" s="26" t="s">
        <v>33</v>
      </c>
      <c r="S1214" s="26" t="s">
        <v>34</v>
      </c>
      <c r="T1214" s="26" t="s">
        <v>170</v>
      </c>
      <c r="U1214" s="26">
        <v>400</v>
      </c>
      <c r="V1214" s="34" t="s">
        <v>332</v>
      </c>
      <c r="W1214" s="64"/>
      <c r="X1214" s="22">
        <v>11</v>
      </c>
      <c r="Y1214" s="152"/>
      <c r="Z1214" s="157" t="s">
        <v>2874</v>
      </c>
      <c r="AA1214" s="155">
        <f t="shared" si="621"/>
        <v>10</v>
      </c>
      <c r="AB1214" s="83">
        <f t="shared" si="618"/>
        <v>15</v>
      </c>
      <c r="AC1214" s="122" t="str">
        <f>VLOOKUP(Z1214,'module list'!A:B,2,0)</f>
        <v>AI</v>
      </c>
      <c r="AD1214" s="32"/>
      <c r="AF1214" s="33" t="s">
        <v>34</v>
      </c>
      <c r="AG1214" s="16" t="str">
        <f t="shared" si="610"/>
        <v>11.1.3</v>
      </c>
      <c r="AH1214" s="222" t="str">
        <f t="shared" si="609"/>
        <v>gas inlet EVA 1 - temp.</v>
      </c>
      <c r="AI1214" s="224"/>
      <c r="AJ1214" s="16" t="str">
        <f t="shared" si="626"/>
        <v>gas</v>
      </c>
      <c r="AK1214" s="16" t="str">
        <f t="shared" si="611"/>
        <v>P29</v>
      </c>
      <c r="AL1214" s="16" t="str">
        <f t="shared" si="630"/>
        <v>TI</v>
      </c>
      <c r="AM1214" s="16" t="str">
        <f t="shared" si="612"/>
        <v>1428</v>
      </c>
      <c r="AN1214" s="16" t="str">
        <f t="shared" si="623"/>
        <v/>
      </c>
      <c r="AO1214" s="16" t="str">
        <f t="shared" si="613"/>
        <v/>
      </c>
      <c r="AP1214" s="16" t="str">
        <f t="shared" si="614"/>
        <v/>
      </c>
      <c r="AQ1214" s="226"/>
      <c r="AR1214" s="16" t="str">
        <f t="shared" si="615"/>
        <v>P29TI1428</v>
      </c>
      <c r="AS1214" s="16" t="str">
        <f t="shared" si="616"/>
        <v>ok</v>
      </c>
      <c r="AW1214" s="16" t="str">
        <f t="shared" si="619"/>
        <v>0</v>
      </c>
      <c r="AX1214" s="16">
        <f t="shared" si="620"/>
        <v>400</v>
      </c>
      <c r="AY1214" s="16" t="str">
        <f t="shared" si="617"/>
        <v>°C</v>
      </c>
    </row>
    <row r="1215" spans="1:51" ht="15" customHeight="1" x14ac:dyDescent="0.2">
      <c r="A1215" s="16" t="str">
        <f t="shared" si="624"/>
        <v>ID-S01AP1020-10141</v>
      </c>
      <c r="B1215" s="17">
        <v>141</v>
      </c>
      <c r="C1215" s="17"/>
      <c r="D1215" s="18" t="s">
        <v>2608</v>
      </c>
      <c r="E1215" s="19" t="s">
        <v>2609</v>
      </c>
      <c r="F1215" s="20"/>
      <c r="G1215" s="21" t="str">
        <f t="shared" si="625"/>
        <v/>
      </c>
      <c r="H1215" s="22" t="s">
        <v>1843</v>
      </c>
      <c r="I1215" s="22" t="s">
        <v>2416</v>
      </c>
      <c r="J1215" s="22" t="s">
        <v>2317</v>
      </c>
      <c r="K1215" s="22"/>
      <c r="L1215" s="22" t="s">
        <v>1845</v>
      </c>
      <c r="M1215" s="23"/>
      <c r="N1215" s="24"/>
      <c r="O1215" s="63"/>
      <c r="P1215" s="63"/>
      <c r="Q1215" s="25" t="s">
        <v>32</v>
      </c>
      <c r="R1215" s="26" t="s">
        <v>33</v>
      </c>
      <c r="S1215" s="26" t="s">
        <v>34</v>
      </c>
      <c r="T1215" s="26" t="s">
        <v>170</v>
      </c>
      <c r="U1215" s="26">
        <v>400</v>
      </c>
      <c r="V1215" s="34" t="s">
        <v>332</v>
      </c>
      <c r="W1215" s="64"/>
      <c r="X1215" s="22">
        <v>11</v>
      </c>
      <c r="Y1215" s="152"/>
      <c r="Z1215" s="157" t="s">
        <v>2874</v>
      </c>
      <c r="AA1215" s="155">
        <f t="shared" si="621"/>
        <v>11</v>
      </c>
      <c r="AB1215" s="83">
        <f t="shared" si="618"/>
        <v>15</v>
      </c>
      <c r="AC1215" s="122" t="str">
        <f>VLOOKUP(Z1215,'module list'!A:B,2,0)</f>
        <v>AI</v>
      </c>
      <c r="AD1215" s="32"/>
      <c r="AF1215" s="33" t="s">
        <v>34</v>
      </c>
      <c r="AG1215" s="16" t="str">
        <f t="shared" si="610"/>
        <v>11.1.3</v>
      </c>
      <c r="AH1215" s="222" t="str">
        <f t="shared" si="609"/>
        <v>gas inlet ECO - temp.</v>
      </c>
      <c r="AI1215" s="224"/>
      <c r="AJ1215" s="16" t="str">
        <f t="shared" si="626"/>
        <v>gas</v>
      </c>
      <c r="AK1215" s="16" t="str">
        <f t="shared" si="611"/>
        <v>P29</v>
      </c>
      <c r="AL1215" s="16" t="str">
        <f t="shared" si="630"/>
        <v>TI</v>
      </c>
      <c r="AM1215" s="16" t="str">
        <f t="shared" si="612"/>
        <v>1434</v>
      </c>
      <c r="AN1215" s="16" t="str">
        <f t="shared" si="623"/>
        <v/>
      </c>
      <c r="AO1215" s="16" t="str">
        <f t="shared" si="613"/>
        <v/>
      </c>
      <c r="AP1215" s="16" t="str">
        <f t="shared" si="614"/>
        <v/>
      </c>
      <c r="AQ1215" s="226"/>
      <c r="AR1215" s="16" t="str">
        <f t="shared" si="615"/>
        <v>P29TI1434</v>
      </c>
      <c r="AS1215" s="16" t="str">
        <f t="shared" si="616"/>
        <v>ok</v>
      </c>
      <c r="AW1215" s="16" t="str">
        <f t="shared" si="619"/>
        <v>0</v>
      </c>
      <c r="AX1215" s="16">
        <f t="shared" si="620"/>
        <v>400</v>
      </c>
      <c r="AY1215" s="16" t="str">
        <f t="shared" si="617"/>
        <v>°C</v>
      </c>
    </row>
    <row r="1216" spans="1:51" ht="15" customHeight="1" x14ac:dyDescent="0.2">
      <c r="A1216" s="16" t="str">
        <f t="shared" si="624"/>
        <v>ID-S01AP1020-10142</v>
      </c>
      <c r="B1216" s="17">
        <v>142</v>
      </c>
      <c r="C1216" s="17"/>
      <c r="D1216" s="18" t="s">
        <v>2610</v>
      </c>
      <c r="E1216" s="19" t="s">
        <v>2611</v>
      </c>
      <c r="F1216" s="20"/>
      <c r="G1216" s="21" t="str">
        <f t="shared" si="625"/>
        <v/>
      </c>
      <c r="H1216" s="22" t="s">
        <v>1843</v>
      </c>
      <c r="I1216" s="22" t="s">
        <v>2416</v>
      </c>
      <c r="J1216" s="22" t="s">
        <v>2317</v>
      </c>
      <c r="K1216" s="22"/>
      <c r="L1216" s="22" t="s">
        <v>1845</v>
      </c>
      <c r="M1216" s="23"/>
      <c r="N1216" s="24"/>
      <c r="O1216" s="63"/>
      <c r="P1216" s="63"/>
      <c r="Q1216" s="25" t="s">
        <v>543</v>
      </c>
      <c r="R1216" s="26" t="s">
        <v>33</v>
      </c>
      <c r="S1216" s="26" t="s">
        <v>34</v>
      </c>
      <c r="T1216" s="26" t="s">
        <v>170</v>
      </c>
      <c r="U1216" s="26">
        <v>800</v>
      </c>
      <c r="V1216" s="34" t="s">
        <v>332</v>
      </c>
      <c r="W1216" s="64"/>
      <c r="X1216" s="79">
        <v>31</v>
      </c>
      <c r="Y1216" s="152"/>
      <c r="Z1216" s="159"/>
      <c r="AA1216" s="155">
        <f t="shared" si="621"/>
        <v>0</v>
      </c>
      <c r="AB1216" s="83">
        <f t="shared" si="618"/>
        <v>0</v>
      </c>
      <c r="AC1216" s="122" t="e">
        <f>VLOOKUP(Z1216,'module list'!A:B,2,0)</f>
        <v>#N/A</v>
      </c>
      <c r="AD1216" s="32"/>
      <c r="AF1216" s="33">
        <v>1</v>
      </c>
      <c r="AG1216" s="16" t="str">
        <f t="shared" si="610"/>
        <v/>
      </c>
      <c r="AH1216" s="222" t="str">
        <f t="shared" si="609"/>
        <v>gas outlet boiler - temp.</v>
      </c>
      <c r="AI1216" s="224"/>
      <c r="AJ1216" s="16" t="str">
        <f t="shared" si="626"/>
        <v>gas</v>
      </c>
      <c r="AK1216" s="16" t="str">
        <f t="shared" si="611"/>
        <v>P29</v>
      </c>
      <c r="AL1216" s="16" t="str">
        <f t="shared" si="630"/>
        <v>TI</v>
      </c>
      <c r="AM1216" s="16" t="str">
        <f t="shared" si="612"/>
        <v>1436</v>
      </c>
      <c r="AN1216" s="16" t="str">
        <f t="shared" si="623"/>
        <v>X</v>
      </c>
      <c r="AO1216" s="16" t="str">
        <f t="shared" si="613"/>
        <v/>
      </c>
      <c r="AP1216" s="16" t="str">
        <f t="shared" si="614"/>
        <v/>
      </c>
      <c r="AQ1216" s="226"/>
      <c r="AR1216" s="16" t="str">
        <f t="shared" si="615"/>
        <v>P29TI1436X</v>
      </c>
      <c r="AS1216" s="16" t="str">
        <f t="shared" si="616"/>
        <v>ok</v>
      </c>
      <c r="AW1216" s="16" t="str">
        <f t="shared" si="619"/>
        <v>0</v>
      </c>
      <c r="AX1216" s="16">
        <f t="shared" si="620"/>
        <v>800</v>
      </c>
      <c r="AY1216" s="16" t="str">
        <f t="shared" si="617"/>
        <v>°C</v>
      </c>
    </row>
    <row r="1217" spans="1:51" ht="15" customHeight="1" x14ac:dyDescent="0.2">
      <c r="A1217" s="16" t="str">
        <f t="shared" si="624"/>
        <v>ID-S01AP1020-10143</v>
      </c>
      <c r="B1217" s="17">
        <v>143</v>
      </c>
      <c r="C1217" s="17"/>
      <c r="D1217" s="18" t="s">
        <v>2612</v>
      </c>
      <c r="E1217" s="19" t="s">
        <v>2611</v>
      </c>
      <c r="F1217" s="20"/>
      <c r="G1217" s="21" t="str">
        <f t="shared" si="625"/>
        <v/>
      </c>
      <c r="H1217" s="22" t="s">
        <v>1843</v>
      </c>
      <c r="I1217" s="22" t="s">
        <v>2416</v>
      </c>
      <c r="J1217" s="22" t="s">
        <v>2317</v>
      </c>
      <c r="K1217" s="22"/>
      <c r="L1217" s="22" t="s">
        <v>1845</v>
      </c>
      <c r="M1217" s="23"/>
      <c r="N1217" s="24"/>
      <c r="O1217" s="63"/>
      <c r="P1217" s="63"/>
      <c r="Q1217" s="25" t="s">
        <v>543</v>
      </c>
      <c r="R1217" s="26" t="s">
        <v>33</v>
      </c>
      <c r="S1217" s="26" t="s">
        <v>34</v>
      </c>
      <c r="T1217" s="26" t="s">
        <v>170</v>
      </c>
      <c r="U1217" s="26">
        <v>800</v>
      </c>
      <c r="V1217" s="34" t="s">
        <v>332</v>
      </c>
      <c r="W1217" s="64"/>
      <c r="X1217" s="79">
        <v>31</v>
      </c>
      <c r="Y1217" s="152"/>
      <c r="Z1217" s="159"/>
      <c r="AA1217" s="155">
        <f t="shared" si="621"/>
        <v>0</v>
      </c>
      <c r="AB1217" s="83">
        <f t="shared" si="618"/>
        <v>0</v>
      </c>
      <c r="AC1217" s="122" t="e">
        <f>VLOOKUP(Z1217,'module list'!A:B,2,0)</f>
        <v>#N/A</v>
      </c>
      <c r="AD1217" s="32"/>
      <c r="AF1217" s="33">
        <v>1</v>
      </c>
      <c r="AG1217" s="16" t="str">
        <f t="shared" si="610"/>
        <v/>
      </c>
      <c r="AH1217" s="222" t="str">
        <f t="shared" si="609"/>
        <v>gas outlet boiler - temp.</v>
      </c>
      <c r="AI1217" s="224"/>
      <c r="AJ1217" s="16" t="str">
        <f t="shared" si="626"/>
        <v>gas</v>
      </c>
      <c r="AK1217" s="16" t="str">
        <f t="shared" si="611"/>
        <v>P29</v>
      </c>
      <c r="AL1217" s="16" t="str">
        <f t="shared" si="630"/>
        <v>TI</v>
      </c>
      <c r="AM1217" s="16" t="str">
        <f t="shared" si="612"/>
        <v>1436</v>
      </c>
      <c r="AN1217" s="16" t="str">
        <f t="shared" si="623"/>
        <v>Y</v>
      </c>
      <c r="AO1217" s="16" t="str">
        <f t="shared" si="613"/>
        <v/>
      </c>
      <c r="AP1217" s="16" t="str">
        <f t="shared" si="614"/>
        <v/>
      </c>
      <c r="AQ1217" s="226"/>
      <c r="AR1217" s="16" t="str">
        <f t="shared" si="615"/>
        <v>P29TI1436Y</v>
      </c>
      <c r="AS1217" s="16" t="str">
        <f t="shared" si="616"/>
        <v>ok</v>
      </c>
      <c r="AW1217" s="16" t="str">
        <f t="shared" si="619"/>
        <v>0</v>
      </c>
      <c r="AX1217" s="16">
        <f t="shared" si="620"/>
        <v>800</v>
      </c>
      <c r="AY1217" s="16" t="str">
        <f t="shared" si="617"/>
        <v>°C</v>
      </c>
    </row>
    <row r="1218" spans="1:51" ht="15" customHeight="1" x14ac:dyDescent="0.2">
      <c r="A1218" s="16" t="str">
        <f t="shared" si="624"/>
        <v>ID-S01AP1020-10144</v>
      </c>
      <c r="B1218" s="17">
        <v>144</v>
      </c>
      <c r="C1218" s="17"/>
      <c r="D1218" s="18" t="s">
        <v>2613</v>
      </c>
      <c r="E1218" s="19" t="s">
        <v>2614</v>
      </c>
      <c r="F1218" s="20"/>
      <c r="G1218" s="21" t="str">
        <f t="shared" si="625"/>
        <v/>
      </c>
      <c r="H1218" s="22" t="s">
        <v>1843</v>
      </c>
      <c r="I1218" s="22" t="s">
        <v>2416</v>
      </c>
      <c r="J1218" s="22" t="s">
        <v>2360</v>
      </c>
      <c r="K1218" s="22"/>
      <c r="L1218" s="22" t="s">
        <v>1845</v>
      </c>
      <c r="M1218" s="23"/>
      <c r="N1218" s="24"/>
      <c r="O1218" s="63"/>
      <c r="P1218" s="63"/>
      <c r="Q1218" s="25" t="s">
        <v>32</v>
      </c>
      <c r="R1218" s="26" t="s">
        <v>33</v>
      </c>
      <c r="S1218" s="26" t="s">
        <v>34</v>
      </c>
      <c r="T1218" s="26" t="s">
        <v>170</v>
      </c>
      <c r="U1218" s="26">
        <v>400</v>
      </c>
      <c r="V1218" s="34" t="s">
        <v>332</v>
      </c>
      <c r="W1218" s="64"/>
      <c r="X1218" s="22">
        <v>11</v>
      </c>
      <c r="Y1218" s="152"/>
      <c r="Z1218" s="139" t="s">
        <v>2833</v>
      </c>
      <c r="AA1218" s="155">
        <f t="shared" si="621"/>
        <v>14</v>
      </c>
      <c r="AB1218" s="83">
        <f t="shared" si="618"/>
        <v>14</v>
      </c>
      <c r="AC1218" s="122" t="str">
        <f>VLOOKUP(Z1218,'module list'!A:B,2,0)</f>
        <v>AI</v>
      </c>
      <c r="AD1218" s="32"/>
      <c r="AF1218" s="33" t="s">
        <v>34</v>
      </c>
      <c r="AG1218" s="16" t="str">
        <f t="shared" si="610"/>
        <v>11.1.4</v>
      </c>
      <c r="AH1218" s="222" t="str">
        <f t="shared" si="609"/>
        <v>gas outlet ECO - temp.</v>
      </c>
      <c r="AI1218" s="224"/>
      <c r="AJ1218" s="16" t="str">
        <f t="shared" si="626"/>
        <v>gas</v>
      </c>
      <c r="AK1218" s="16" t="str">
        <f t="shared" si="611"/>
        <v>P29</v>
      </c>
      <c r="AL1218" s="16" t="str">
        <f t="shared" si="630"/>
        <v>TI</v>
      </c>
      <c r="AM1218" s="16" t="str">
        <f t="shared" si="612"/>
        <v>1435</v>
      </c>
      <c r="AN1218" s="16" t="str">
        <f t="shared" si="623"/>
        <v/>
      </c>
      <c r="AO1218" s="16" t="str">
        <f t="shared" si="613"/>
        <v/>
      </c>
      <c r="AP1218" s="16" t="str">
        <f t="shared" si="614"/>
        <v/>
      </c>
      <c r="AQ1218" s="226"/>
      <c r="AR1218" s="16" t="str">
        <f t="shared" si="615"/>
        <v>P29TI1435</v>
      </c>
      <c r="AS1218" s="16" t="str">
        <f t="shared" si="616"/>
        <v>ok</v>
      </c>
      <c r="AW1218" s="16" t="str">
        <f t="shared" si="619"/>
        <v>0</v>
      </c>
      <c r="AX1218" s="16">
        <f t="shared" si="620"/>
        <v>400</v>
      </c>
      <c r="AY1218" s="16" t="str">
        <f t="shared" si="617"/>
        <v>°C</v>
      </c>
    </row>
    <row r="1219" spans="1:51" ht="15" customHeight="1" x14ac:dyDescent="0.2">
      <c r="A1219" s="16" t="str">
        <f t="shared" si="624"/>
        <v>ID-S01AP1020-10145</v>
      </c>
      <c r="B1219" s="17">
        <v>145</v>
      </c>
      <c r="C1219" s="17"/>
      <c r="D1219" s="18" t="s">
        <v>2615</v>
      </c>
      <c r="E1219" s="19" t="s">
        <v>2616</v>
      </c>
      <c r="F1219" s="20"/>
      <c r="G1219" s="21" t="str">
        <f t="shared" si="625"/>
        <v/>
      </c>
      <c r="H1219" s="22" t="s">
        <v>1843</v>
      </c>
      <c r="I1219" s="22" t="s">
        <v>2617</v>
      </c>
      <c r="J1219" s="22" t="s">
        <v>2328</v>
      </c>
      <c r="K1219" s="22"/>
      <c r="L1219" s="22" t="s">
        <v>1845</v>
      </c>
      <c r="M1219" s="23"/>
      <c r="N1219" s="24"/>
      <c r="O1219" s="63"/>
      <c r="P1219" s="63"/>
      <c r="Q1219" s="25" t="s">
        <v>32</v>
      </c>
      <c r="R1219" s="26" t="s">
        <v>292</v>
      </c>
      <c r="S1219" s="26">
        <v>0</v>
      </c>
      <c r="T1219" s="26" t="s">
        <v>170</v>
      </c>
      <c r="U1219" s="26">
        <v>100</v>
      </c>
      <c r="V1219" s="34" t="s">
        <v>171</v>
      </c>
      <c r="W1219" s="64"/>
      <c r="X1219" s="22">
        <v>11</v>
      </c>
      <c r="Y1219" s="152"/>
      <c r="Z1219" s="157" t="s">
        <v>2874</v>
      </c>
      <c r="AA1219" s="155">
        <f t="shared" si="621"/>
        <v>12</v>
      </c>
      <c r="AB1219" s="83">
        <f t="shared" si="618"/>
        <v>15</v>
      </c>
      <c r="AC1219" s="122" t="str">
        <f>VLOOKUP(Z1219,'module list'!A:B,2,0)</f>
        <v>AI</v>
      </c>
      <c r="AD1219" s="32"/>
      <c r="AF1219" s="33" t="s">
        <v>34</v>
      </c>
      <c r="AG1219" s="16" t="str">
        <f t="shared" si="610"/>
        <v>11.1.3</v>
      </c>
      <c r="AH1219" s="222" t="str">
        <f t="shared" ref="AH1219:AH1282" si="631">RIGHT(E1219,LEN(E1219)-FIND(" ",E1219))</f>
        <v>FV1436 flue gas outlet boiler - position</v>
      </c>
      <c r="AI1219" s="224"/>
      <c r="AJ1219" s="16" t="str">
        <f t="shared" si="626"/>
        <v>FV1436</v>
      </c>
      <c r="AK1219" s="16" t="str">
        <f t="shared" si="611"/>
        <v>P29</v>
      </c>
      <c r="AL1219" s="16" t="str">
        <f t="shared" si="630"/>
        <v>FV</v>
      </c>
      <c r="AM1219" s="16" t="str">
        <f t="shared" si="612"/>
        <v>1436</v>
      </c>
      <c r="AO1219" s="16" t="str">
        <f t="shared" si="613"/>
        <v>_</v>
      </c>
      <c r="AP1219" s="16">
        <f t="shared" si="614"/>
        <v>10</v>
      </c>
      <c r="AQ1219" s="16" t="str">
        <f t="shared" ref="AQ1219:AQ1246" si="632">RIGHT(D1219,LEN(D1219)-FIND("_",D1219))</f>
        <v>ZI</v>
      </c>
      <c r="AR1219" s="16" t="str">
        <f t="shared" si="615"/>
        <v>P29FV1436_ZI</v>
      </c>
      <c r="AS1219" s="16" t="str">
        <f t="shared" si="616"/>
        <v>ok</v>
      </c>
      <c r="AW1219" s="16">
        <f t="shared" si="619"/>
        <v>0</v>
      </c>
      <c r="AX1219" s="16">
        <f t="shared" si="620"/>
        <v>100</v>
      </c>
      <c r="AY1219" s="16" t="str">
        <f t="shared" si="617"/>
        <v>%</v>
      </c>
    </row>
    <row r="1220" spans="1:51" ht="15" customHeight="1" x14ac:dyDescent="0.2">
      <c r="A1220" s="16" t="str">
        <f t="shared" si="624"/>
        <v>ID-S01AP1020-10146</v>
      </c>
      <c r="B1220" s="17">
        <v>146</v>
      </c>
      <c r="C1220" s="17"/>
      <c r="D1220" s="18" t="s">
        <v>2618</v>
      </c>
      <c r="E1220" s="19" t="s">
        <v>2619</v>
      </c>
      <c r="F1220" s="20"/>
      <c r="G1220" s="21" t="str">
        <f t="shared" si="625"/>
        <v/>
      </c>
      <c r="H1220" s="22" t="s">
        <v>1843</v>
      </c>
      <c r="I1220" s="22" t="s">
        <v>2617</v>
      </c>
      <c r="J1220" s="22" t="s">
        <v>2328</v>
      </c>
      <c r="K1220" s="22"/>
      <c r="L1220" s="22" t="s">
        <v>1845</v>
      </c>
      <c r="M1220" s="23"/>
      <c r="N1220" s="24"/>
      <c r="O1220" s="63"/>
      <c r="P1220" s="63"/>
      <c r="Q1220" s="25" t="s">
        <v>168</v>
      </c>
      <c r="R1220" s="26" t="s">
        <v>169</v>
      </c>
      <c r="S1220" s="26">
        <v>0</v>
      </c>
      <c r="T1220" s="26" t="s">
        <v>170</v>
      </c>
      <c r="U1220" s="26">
        <v>100</v>
      </c>
      <c r="V1220" s="34" t="s">
        <v>171</v>
      </c>
      <c r="W1220" s="64"/>
      <c r="X1220" s="22">
        <v>11</v>
      </c>
      <c r="Y1220" s="152"/>
      <c r="Z1220" s="139" t="s">
        <v>2828</v>
      </c>
      <c r="AA1220" s="155">
        <f t="shared" si="621"/>
        <v>6</v>
      </c>
      <c r="AB1220" s="83">
        <f t="shared" si="618"/>
        <v>6</v>
      </c>
      <c r="AC1220" s="122" t="str">
        <f>VLOOKUP(Z1220,'module list'!A:B,2,0)</f>
        <v>AO</v>
      </c>
      <c r="AD1220" s="32"/>
      <c r="AF1220" s="33" t="s">
        <v>34</v>
      </c>
      <c r="AG1220" s="16" t="str">
        <f t="shared" ref="AG1220:AG1283" si="633">LEFT(Z1220,6)</f>
        <v>11.1.2</v>
      </c>
      <c r="AH1220" s="222" t="str">
        <f t="shared" si="631"/>
        <v>FV1436 flue gas outlet boiler - req.pos.</v>
      </c>
      <c r="AI1220" s="224"/>
      <c r="AJ1220" s="16" t="str">
        <f t="shared" si="626"/>
        <v>FV1436</v>
      </c>
      <c r="AK1220" s="16" t="str">
        <f t="shared" ref="AK1220:AK1283" si="634">LEFT(D1220,3)</f>
        <v>P29</v>
      </c>
      <c r="AL1220" s="16" t="str">
        <f t="shared" si="630"/>
        <v>FV</v>
      </c>
      <c r="AM1220" s="16" t="str">
        <f t="shared" ref="AM1220:AM1283" si="635">MID(D1220,LEN(AK1220)+LEN(AL1220)+1,4)</f>
        <v>1436</v>
      </c>
      <c r="AO1220" s="16" t="str">
        <f t="shared" ref="AO1220:AO1283" si="636">IF(ISNUMBER(AP1220),"_","")</f>
        <v>_</v>
      </c>
      <c r="AP1220" s="16">
        <f t="shared" ref="AP1220:AP1283" si="637">IFERROR(FIND("_",D1220),"")</f>
        <v>10</v>
      </c>
      <c r="AQ1220" s="16" t="str">
        <f t="shared" si="632"/>
        <v>ZY</v>
      </c>
      <c r="AR1220" s="16" t="str">
        <f t="shared" ref="AR1220:AR1283" si="638">_xlfn.CONCAT(AK1220:AO1220,AQ1220)</f>
        <v>P29FV1436_ZY</v>
      </c>
      <c r="AS1220" s="16" t="str">
        <f t="shared" ref="AS1220:AS1283" si="639">IF(AR1220=D1220,"ok")</f>
        <v>ok</v>
      </c>
      <c r="AW1220" s="16">
        <f t="shared" si="619"/>
        <v>0</v>
      </c>
      <c r="AX1220" s="16" t="str">
        <f t="shared" si="620"/>
        <v/>
      </c>
      <c r="AY1220" s="16" t="str">
        <f t="shared" ref="AY1220:AY1283" si="640">V1220</f>
        <v>%</v>
      </c>
    </row>
    <row r="1221" spans="1:51" ht="15" customHeight="1" x14ac:dyDescent="0.2">
      <c r="A1221" s="16" t="str">
        <f t="shared" si="624"/>
        <v>ID-S01AP1020-10147</v>
      </c>
      <c r="B1221" s="17">
        <v>147</v>
      </c>
      <c r="C1221" s="17"/>
      <c r="D1221" s="18" t="s">
        <v>2620</v>
      </c>
      <c r="E1221" s="19" t="s">
        <v>2621</v>
      </c>
      <c r="F1221" s="20"/>
      <c r="G1221" s="21" t="str">
        <f t="shared" si="625"/>
        <v/>
      </c>
      <c r="H1221" s="22" t="s">
        <v>1843</v>
      </c>
      <c r="I1221" s="22" t="s">
        <v>2416</v>
      </c>
      <c r="J1221" s="22" t="s">
        <v>2622</v>
      </c>
      <c r="K1221" s="22"/>
      <c r="L1221" s="22" t="s">
        <v>1845</v>
      </c>
      <c r="M1221" s="23"/>
      <c r="N1221" s="24"/>
      <c r="O1221" s="63"/>
      <c r="P1221" s="63"/>
      <c r="Q1221" s="25" t="s">
        <v>42</v>
      </c>
      <c r="R1221" s="26" t="s">
        <v>2623</v>
      </c>
      <c r="S1221" s="26" t="s">
        <v>296</v>
      </c>
      <c r="T1221" s="26" t="s">
        <v>45</v>
      </c>
      <c r="U1221" s="26" t="s">
        <v>46</v>
      </c>
      <c r="V1221" s="34">
        <v>0</v>
      </c>
      <c r="W1221" s="64"/>
      <c r="X1221" s="22">
        <v>11</v>
      </c>
      <c r="Y1221" s="152"/>
      <c r="Z1221" s="159" t="s">
        <v>2870</v>
      </c>
      <c r="AA1221" s="155">
        <f t="shared" si="621"/>
        <v>1</v>
      </c>
      <c r="AB1221" s="83">
        <f t="shared" ref="AB1221:AB1284" si="641">COUNTIF(Z:Z,Z1221)</f>
        <v>10</v>
      </c>
      <c r="AC1221" s="122" t="str">
        <f>VLOOKUP(Z1221,'module list'!A:B,2,0)</f>
        <v>DI</v>
      </c>
      <c r="AD1221" s="32"/>
      <c r="AF1221" s="33" t="s">
        <v>34</v>
      </c>
      <c r="AG1221" s="16" t="str">
        <f t="shared" si="633"/>
        <v>11.1.3</v>
      </c>
      <c r="AH1221" s="222" t="str">
        <f t="shared" si="631"/>
        <v>CY1310 - speed sens.</v>
      </c>
      <c r="AI1221" s="224"/>
      <c r="AJ1221" s="16" t="str">
        <f t="shared" si="626"/>
        <v>CY1310</v>
      </c>
      <c r="AK1221" s="16" t="str">
        <f t="shared" si="634"/>
        <v>P29</v>
      </c>
      <c r="AL1221" s="16" t="str">
        <f t="shared" si="630"/>
        <v>CY</v>
      </c>
      <c r="AM1221" s="16" t="str">
        <f t="shared" si="635"/>
        <v>1310</v>
      </c>
      <c r="AO1221" s="16" t="str">
        <f t="shared" si="636"/>
        <v>_</v>
      </c>
      <c r="AP1221" s="16">
        <f t="shared" si="637"/>
        <v>10</v>
      </c>
      <c r="AQ1221" s="16" t="str">
        <f t="shared" si="632"/>
        <v>SE</v>
      </c>
      <c r="AR1221" s="16" t="str">
        <f t="shared" si="638"/>
        <v>P29CY1310_SE</v>
      </c>
      <c r="AS1221" s="16" t="str">
        <f t="shared" si="639"/>
        <v>ok</v>
      </c>
      <c r="AW1221" s="16" t="str">
        <f t="shared" si="619"/>
        <v/>
      </c>
      <c r="AX1221" s="16" t="str">
        <f t="shared" si="620"/>
        <v/>
      </c>
      <c r="AY1221" s="16">
        <f t="shared" si="640"/>
        <v>0</v>
      </c>
    </row>
    <row r="1222" spans="1:51" ht="15" customHeight="1" x14ac:dyDescent="0.2">
      <c r="A1222" s="16" t="str">
        <f t="shared" si="624"/>
        <v>ID-S01AP1020-10148</v>
      </c>
      <c r="B1222" s="17">
        <v>148</v>
      </c>
      <c r="C1222" s="17"/>
      <c r="D1222" s="18" t="s">
        <v>2624</v>
      </c>
      <c r="E1222" s="19" t="s">
        <v>2625</v>
      </c>
      <c r="F1222" s="20"/>
      <c r="G1222" s="21" t="str">
        <f t="shared" si="625"/>
        <v/>
      </c>
      <c r="H1222" s="22" t="s">
        <v>1843</v>
      </c>
      <c r="I1222" s="22" t="s">
        <v>2416</v>
      </c>
      <c r="J1222" s="22" t="s">
        <v>2622</v>
      </c>
      <c r="K1222" s="22"/>
      <c r="L1222" s="22" t="s">
        <v>1845</v>
      </c>
      <c r="M1222" s="23"/>
      <c r="N1222" s="24"/>
      <c r="O1222" s="63"/>
      <c r="P1222" s="63"/>
      <c r="Q1222" s="25" t="s">
        <v>42</v>
      </c>
      <c r="R1222" s="26" t="s">
        <v>2623</v>
      </c>
      <c r="S1222" s="26" t="s">
        <v>296</v>
      </c>
      <c r="T1222" s="26" t="s">
        <v>45</v>
      </c>
      <c r="U1222" s="26" t="s">
        <v>46</v>
      </c>
      <c r="V1222" s="34">
        <v>0</v>
      </c>
      <c r="W1222" s="64"/>
      <c r="X1222" s="22">
        <v>11</v>
      </c>
      <c r="Y1222" s="152"/>
      <c r="Z1222" s="159" t="s">
        <v>2870</v>
      </c>
      <c r="AA1222" s="155">
        <f t="shared" si="621"/>
        <v>2</v>
      </c>
      <c r="AB1222" s="83">
        <f t="shared" si="641"/>
        <v>10</v>
      </c>
      <c r="AC1222" s="122" t="str">
        <f>VLOOKUP(Z1222,'module list'!A:B,2,0)</f>
        <v>DI</v>
      </c>
      <c r="AD1222" s="32"/>
      <c r="AF1222" s="33" t="s">
        <v>34</v>
      </c>
      <c r="AG1222" s="16" t="str">
        <f t="shared" si="633"/>
        <v>11.1.3</v>
      </c>
      <c r="AH1222" s="222" t="str">
        <f t="shared" si="631"/>
        <v>CY1312 - speed sens.</v>
      </c>
      <c r="AI1222" s="224"/>
      <c r="AJ1222" s="16" t="str">
        <f t="shared" si="626"/>
        <v>CY1312</v>
      </c>
      <c r="AK1222" s="16" t="str">
        <f t="shared" si="634"/>
        <v>P29</v>
      </c>
      <c r="AL1222" s="16" t="str">
        <f t="shared" si="630"/>
        <v>CY</v>
      </c>
      <c r="AM1222" s="16" t="str">
        <f t="shared" si="635"/>
        <v>1312</v>
      </c>
      <c r="AO1222" s="16" t="str">
        <f t="shared" si="636"/>
        <v>_</v>
      </c>
      <c r="AP1222" s="16">
        <f t="shared" si="637"/>
        <v>10</v>
      </c>
      <c r="AQ1222" s="16" t="str">
        <f t="shared" si="632"/>
        <v>SE</v>
      </c>
      <c r="AR1222" s="16" t="str">
        <f t="shared" si="638"/>
        <v>P29CY1312_SE</v>
      </c>
      <c r="AS1222" s="16" t="str">
        <f t="shared" si="639"/>
        <v>ok</v>
      </c>
      <c r="AW1222" s="16" t="str">
        <f t="shared" si="619"/>
        <v/>
      </c>
      <c r="AX1222" s="16" t="str">
        <f t="shared" si="620"/>
        <v/>
      </c>
      <c r="AY1222" s="16">
        <f t="shared" si="640"/>
        <v>0</v>
      </c>
    </row>
    <row r="1223" spans="1:51" ht="15" customHeight="1" x14ac:dyDescent="0.2">
      <c r="A1223" s="16" t="str">
        <f t="shared" si="624"/>
        <v>ID-S01AP1020-10149</v>
      </c>
      <c r="B1223" s="17">
        <v>149</v>
      </c>
      <c r="C1223" s="17"/>
      <c r="D1223" s="18" t="s">
        <v>2626</v>
      </c>
      <c r="E1223" s="19" t="s">
        <v>2627</v>
      </c>
      <c r="F1223" s="20"/>
      <c r="G1223" s="21" t="str">
        <f t="shared" si="625"/>
        <v/>
      </c>
      <c r="H1223" s="22" t="s">
        <v>1843</v>
      </c>
      <c r="I1223" s="22" t="s">
        <v>2416</v>
      </c>
      <c r="J1223" s="22" t="s">
        <v>2622</v>
      </c>
      <c r="K1223" s="22"/>
      <c r="L1223" s="22" t="s">
        <v>1845</v>
      </c>
      <c r="M1223" s="23"/>
      <c r="N1223" s="24"/>
      <c r="O1223" s="63"/>
      <c r="P1223" s="63"/>
      <c r="Q1223" s="25" t="s">
        <v>42</v>
      </c>
      <c r="R1223" s="26" t="s">
        <v>2623</v>
      </c>
      <c r="S1223" s="26" t="s">
        <v>296</v>
      </c>
      <c r="T1223" s="26" t="s">
        <v>45</v>
      </c>
      <c r="U1223" s="26" t="s">
        <v>46</v>
      </c>
      <c r="V1223" s="34">
        <v>0</v>
      </c>
      <c r="W1223" s="64"/>
      <c r="X1223" s="22">
        <v>11</v>
      </c>
      <c r="Y1223" s="152"/>
      <c r="Z1223" s="159" t="s">
        <v>2870</v>
      </c>
      <c r="AA1223" s="155">
        <f t="shared" si="621"/>
        <v>3</v>
      </c>
      <c r="AB1223" s="83">
        <f t="shared" si="641"/>
        <v>10</v>
      </c>
      <c r="AC1223" s="122" t="str">
        <f>VLOOKUP(Z1223,'module list'!A:B,2,0)</f>
        <v>DI</v>
      </c>
      <c r="AD1223" s="32"/>
      <c r="AF1223" s="33" t="s">
        <v>34</v>
      </c>
      <c r="AG1223" s="16" t="str">
        <f t="shared" si="633"/>
        <v>11.1.3</v>
      </c>
      <c r="AH1223" s="222" t="str">
        <f t="shared" si="631"/>
        <v>CY1313 - speed sens.</v>
      </c>
      <c r="AI1223" s="224"/>
      <c r="AJ1223" s="16" t="str">
        <f t="shared" si="626"/>
        <v>CY1313</v>
      </c>
      <c r="AK1223" s="16" t="str">
        <f t="shared" si="634"/>
        <v>P29</v>
      </c>
      <c r="AL1223" s="16" t="str">
        <f t="shared" si="630"/>
        <v>CY</v>
      </c>
      <c r="AM1223" s="16" t="str">
        <f t="shared" si="635"/>
        <v>1313</v>
      </c>
      <c r="AO1223" s="16" t="str">
        <f t="shared" si="636"/>
        <v>_</v>
      </c>
      <c r="AP1223" s="16">
        <f t="shared" si="637"/>
        <v>10</v>
      </c>
      <c r="AQ1223" s="16" t="str">
        <f t="shared" si="632"/>
        <v>SE</v>
      </c>
      <c r="AR1223" s="16" t="str">
        <f t="shared" si="638"/>
        <v>P29CY1313_SE</v>
      </c>
      <c r="AS1223" s="16" t="str">
        <f t="shared" si="639"/>
        <v>ok</v>
      </c>
      <c r="AW1223" s="16" t="str">
        <f t="shared" si="619"/>
        <v/>
      </c>
      <c r="AX1223" s="16" t="str">
        <f t="shared" si="620"/>
        <v/>
      </c>
      <c r="AY1223" s="16">
        <f t="shared" si="640"/>
        <v>0</v>
      </c>
    </row>
    <row r="1224" spans="1:51" ht="15" customHeight="1" x14ac:dyDescent="0.2">
      <c r="A1224" s="16" t="str">
        <f t="shared" si="624"/>
        <v>ID-S01AP1020-10150</v>
      </c>
      <c r="B1224" s="17">
        <v>150</v>
      </c>
      <c r="C1224" s="17"/>
      <c r="D1224" s="18" t="s">
        <v>2628</v>
      </c>
      <c r="E1224" s="19" t="s">
        <v>2629</v>
      </c>
      <c r="F1224" s="20"/>
      <c r="G1224" s="21" t="str">
        <f t="shared" si="625"/>
        <v/>
      </c>
      <c r="H1224" s="22" t="s">
        <v>1843</v>
      </c>
      <c r="I1224" s="22" t="s">
        <v>2416</v>
      </c>
      <c r="J1224" s="22" t="s">
        <v>2622</v>
      </c>
      <c r="K1224" s="22"/>
      <c r="L1224" s="22" t="s">
        <v>1845</v>
      </c>
      <c r="M1224" s="23"/>
      <c r="N1224" s="24"/>
      <c r="O1224" s="63"/>
      <c r="P1224" s="63"/>
      <c r="Q1224" s="25" t="s">
        <v>42</v>
      </c>
      <c r="R1224" s="26" t="s">
        <v>2623</v>
      </c>
      <c r="S1224" s="26" t="s">
        <v>296</v>
      </c>
      <c r="T1224" s="26" t="s">
        <v>45</v>
      </c>
      <c r="U1224" s="26" t="s">
        <v>46</v>
      </c>
      <c r="V1224" s="34">
        <v>0</v>
      </c>
      <c r="W1224" s="64"/>
      <c r="X1224" s="22">
        <v>11</v>
      </c>
      <c r="Y1224" s="152"/>
      <c r="Z1224" s="159" t="s">
        <v>2870</v>
      </c>
      <c r="AA1224" s="155">
        <f t="shared" si="621"/>
        <v>4</v>
      </c>
      <c r="AB1224" s="83">
        <f t="shared" si="641"/>
        <v>10</v>
      </c>
      <c r="AC1224" s="122" t="str">
        <f>VLOOKUP(Z1224,'module list'!A:B,2,0)</f>
        <v>DI</v>
      </c>
      <c r="AD1224" s="32"/>
      <c r="AF1224" s="33" t="s">
        <v>34</v>
      </c>
      <c r="AG1224" s="16" t="str">
        <f t="shared" si="633"/>
        <v>11.1.3</v>
      </c>
      <c r="AH1224" s="222" t="str">
        <f t="shared" si="631"/>
        <v>CY1340 - speed sens.</v>
      </c>
      <c r="AI1224" s="224"/>
      <c r="AJ1224" s="16" t="str">
        <f t="shared" si="626"/>
        <v>CY1340</v>
      </c>
      <c r="AK1224" s="16" t="str">
        <f t="shared" si="634"/>
        <v>P29</v>
      </c>
      <c r="AL1224" s="16" t="str">
        <f t="shared" si="630"/>
        <v>CY</v>
      </c>
      <c r="AM1224" s="16" t="str">
        <f t="shared" si="635"/>
        <v>1340</v>
      </c>
      <c r="AO1224" s="16" t="str">
        <f t="shared" si="636"/>
        <v>_</v>
      </c>
      <c r="AP1224" s="16">
        <f t="shared" si="637"/>
        <v>10</v>
      </c>
      <c r="AQ1224" s="16" t="str">
        <f t="shared" si="632"/>
        <v>SE</v>
      </c>
      <c r="AR1224" s="16" t="str">
        <f t="shared" si="638"/>
        <v>P29CY1340_SE</v>
      </c>
      <c r="AS1224" s="16" t="str">
        <f t="shared" si="639"/>
        <v>ok</v>
      </c>
      <c r="AW1224" s="16" t="str">
        <f t="shared" si="619"/>
        <v/>
      </c>
      <c r="AX1224" s="16" t="str">
        <f t="shared" si="620"/>
        <v/>
      </c>
      <c r="AY1224" s="16">
        <f t="shared" si="640"/>
        <v>0</v>
      </c>
    </row>
    <row r="1225" spans="1:51" ht="15" customHeight="1" x14ac:dyDescent="0.2">
      <c r="A1225" s="16" t="str">
        <f t="shared" si="624"/>
        <v>ID-S01AP1020-10151</v>
      </c>
      <c r="B1225" s="17">
        <v>151</v>
      </c>
      <c r="C1225" s="17"/>
      <c r="D1225" s="18" t="s">
        <v>2630</v>
      </c>
      <c r="E1225" s="19" t="s">
        <v>2631</v>
      </c>
      <c r="F1225" s="20"/>
      <c r="G1225" s="21" t="str">
        <f t="shared" si="625"/>
        <v/>
      </c>
      <c r="H1225" s="22" t="s">
        <v>1843</v>
      </c>
      <c r="I1225" s="22" t="s">
        <v>2416</v>
      </c>
      <c r="J1225" s="22" t="s">
        <v>2622</v>
      </c>
      <c r="K1225" s="22"/>
      <c r="L1225" s="22" t="s">
        <v>1845</v>
      </c>
      <c r="M1225" s="23"/>
      <c r="N1225" s="24"/>
      <c r="O1225" s="63"/>
      <c r="P1225" s="63"/>
      <c r="Q1225" s="25" t="s">
        <v>42</v>
      </c>
      <c r="R1225" s="26" t="s">
        <v>2623</v>
      </c>
      <c r="S1225" s="26" t="s">
        <v>296</v>
      </c>
      <c r="T1225" s="26" t="s">
        <v>45</v>
      </c>
      <c r="U1225" s="26" t="s">
        <v>46</v>
      </c>
      <c r="V1225" s="34">
        <v>0</v>
      </c>
      <c r="W1225" s="64"/>
      <c r="X1225" s="22">
        <v>11</v>
      </c>
      <c r="Y1225" s="152"/>
      <c r="Z1225" s="159" t="s">
        <v>2870</v>
      </c>
      <c r="AA1225" s="155">
        <f t="shared" si="621"/>
        <v>5</v>
      </c>
      <c r="AB1225" s="83">
        <f t="shared" si="641"/>
        <v>10</v>
      </c>
      <c r="AC1225" s="122" t="str">
        <f>VLOOKUP(Z1225,'module list'!A:B,2,0)</f>
        <v>DI</v>
      </c>
      <c r="AD1225" s="32"/>
      <c r="AF1225" s="33" t="s">
        <v>34</v>
      </c>
      <c r="AG1225" s="16" t="str">
        <f t="shared" si="633"/>
        <v>11.1.3</v>
      </c>
      <c r="AH1225" s="222" t="str">
        <f t="shared" si="631"/>
        <v>vlv. RV1320 - speed sens.</v>
      </c>
      <c r="AI1225" s="224"/>
      <c r="AJ1225" s="16" t="str">
        <f t="shared" si="626"/>
        <v>vlv.</v>
      </c>
      <c r="AK1225" s="16" t="str">
        <f t="shared" si="634"/>
        <v>P29</v>
      </c>
      <c r="AL1225" s="16" t="str">
        <f t="shared" si="630"/>
        <v>RV</v>
      </c>
      <c r="AM1225" s="16" t="str">
        <f t="shared" si="635"/>
        <v>1320</v>
      </c>
      <c r="AN1225" s="16" t="str">
        <f t="shared" ref="AN1225:AN1281" si="642">MID(D1225,10,1)</f>
        <v>X</v>
      </c>
      <c r="AO1225" s="16" t="str">
        <f t="shared" si="636"/>
        <v>_</v>
      </c>
      <c r="AP1225" s="16">
        <f t="shared" si="637"/>
        <v>11</v>
      </c>
      <c r="AQ1225" s="16" t="str">
        <f t="shared" si="632"/>
        <v>SE</v>
      </c>
      <c r="AR1225" s="16" t="str">
        <f t="shared" si="638"/>
        <v>P29RV1320X_SE</v>
      </c>
      <c r="AS1225" s="16" t="str">
        <f t="shared" si="639"/>
        <v>ok</v>
      </c>
      <c r="AW1225" s="16" t="str">
        <f t="shared" si="619"/>
        <v/>
      </c>
      <c r="AX1225" s="16" t="str">
        <f t="shared" si="620"/>
        <v/>
      </c>
      <c r="AY1225" s="16">
        <f t="shared" si="640"/>
        <v>0</v>
      </c>
    </row>
    <row r="1226" spans="1:51" ht="15" customHeight="1" x14ac:dyDescent="0.2">
      <c r="A1226" s="16" t="str">
        <f t="shared" si="624"/>
        <v>ID-S01AP1020-10152</v>
      </c>
      <c r="B1226" s="17">
        <v>152</v>
      </c>
      <c r="C1226" s="17"/>
      <c r="D1226" s="18" t="s">
        <v>2632</v>
      </c>
      <c r="E1226" s="19" t="s">
        <v>2633</v>
      </c>
      <c r="F1226" s="20"/>
      <c r="G1226" s="21" t="str">
        <f t="shared" si="625"/>
        <v/>
      </c>
      <c r="H1226" s="22" t="s">
        <v>1843</v>
      </c>
      <c r="I1226" s="22" t="s">
        <v>2416</v>
      </c>
      <c r="J1226" s="22" t="s">
        <v>2622</v>
      </c>
      <c r="K1226" s="22"/>
      <c r="L1226" s="22" t="s">
        <v>1845</v>
      </c>
      <c r="M1226" s="23"/>
      <c r="N1226" s="24"/>
      <c r="O1226" s="63"/>
      <c r="P1226" s="63"/>
      <c r="Q1226" s="25" t="s">
        <v>42</v>
      </c>
      <c r="R1226" s="26" t="s">
        <v>2623</v>
      </c>
      <c r="S1226" s="26" t="s">
        <v>296</v>
      </c>
      <c r="T1226" s="26" t="s">
        <v>45</v>
      </c>
      <c r="U1226" s="26" t="s">
        <v>46</v>
      </c>
      <c r="V1226" s="34">
        <v>0</v>
      </c>
      <c r="W1226" s="64"/>
      <c r="X1226" s="22">
        <v>11</v>
      </c>
      <c r="Y1226" s="152"/>
      <c r="Z1226" s="159" t="s">
        <v>2870</v>
      </c>
      <c r="AA1226" s="155">
        <f t="shared" si="621"/>
        <v>6</v>
      </c>
      <c r="AB1226" s="83">
        <f t="shared" si="641"/>
        <v>10</v>
      </c>
      <c r="AC1226" s="122" t="str">
        <f>VLOOKUP(Z1226,'module list'!A:B,2,0)</f>
        <v>DI</v>
      </c>
      <c r="AD1226" s="32"/>
      <c r="AF1226" s="33" t="s">
        <v>34</v>
      </c>
      <c r="AG1226" s="16" t="str">
        <f t="shared" si="633"/>
        <v>11.1.3</v>
      </c>
      <c r="AH1226" s="222" t="str">
        <f t="shared" si="631"/>
        <v>vlv. RV1321 - speed sens.</v>
      </c>
      <c r="AI1226" s="224"/>
      <c r="AJ1226" s="16" t="str">
        <f t="shared" si="626"/>
        <v>vlv.</v>
      </c>
      <c r="AK1226" s="16" t="str">
        <f t="shared" si="634"/>
        <v>P29</v>
      </c>
      <c r="AL1226" s="16" t="str">
        <f t="shared" si="630"/>
        <v>RV</v>
      </c>
      <c r="AM1226" s="16" t="str">
        <f t="shared" si="635"/>
        <v>1321</v>
      </c>
      <c r="AN1226" s="16" t="str">
        <f t="shared" si="642"/>
        <v>X</v>
      </c>
      <c r="AO1226" s="16" t="str">
        <f t="shared" si="636"/>
        <v>_</v>
      </c>
      <c r="AP1226" s="16">
        <f t="shared" si="637"/>
        <v>11</v>
      </c>
      <c r="AQ1226" s="16" t="str">
        <f t="shared" si="632"/>
        <v>SE</v>
      </c>
      <c r="AR1226" s="16" t="str">
        <f t="shared" si="638"/>
        <v>P29RV1321X_SE</v>
      </c>
      <c r="AS1226" s="16" t="str">
        <f t="shared" si="639"/>
        <v>ok</v>
      </c>
      <c r="AW1226" s="16" t="str">
        <f t="shared" si="619"/>
        <v/>
      </c>
      <c r="AX1226" s="16" t="str">
        <f t="shared" si="620"/>
        <v/>
      </c>
      <c r="AY1226" s="16">
        <f t="shared" si="640"/>
        <v>0</v>
      </c>
    </row>
    <row r="1227" spans="1:51" ht="15" customHeight="1" x14ac:dyDescent="0.2">
      <c r="A1227" s="16" t="str">
        <f t="shared" si="624"/>
        <v>ID-S01AP1020-10153</v>
      </c>
      <c r="B1227" s="17">
        <v>153</v>
      </c>
      <c r="C1227" s="17"/>
      <c r="D1227" s="18" t="s">
        <v>2634</v>
      </c>
      <c r="E1227" s="19" t="s">
        <v>2635</v>
      </c>
      <c r="F1227" s="20"/>
      <c r="G1227" s="21" t="str">
        <f t="shared" si="625"/>
        <v/>
      </c>
      <c r="H1227" s="22" t="s">
        <v>1843</v>
      </c>
      <c r="I1227" s="22" t="s">
        <v>2416</v>
      </c>
      <c r="J1227" s="22" t="s">
        <v>2622</v>
      </c>
      <c r="K1227" s="22"/>
      <c r="L1227" s="22" t="s">
        <v>1845</v>
      </c>
      <c r="M1227" s="23"/>
      <c r="N1227" s="24"/>
      <c r="O1227" s="63"/>
      <c r="P1227" s="63"/>
      <c r="Q1227" s="25" t="s">
        <v>42</v>
      </c>
      <c r="R1227" s="26" t="s">
        <v>2623</v>
      </c>
      <c r="S1227" s="26" t="s">
        <v>296</v>
      </c>
      <c r="T1227" s="26" t="s">
        <v>45</v>
      </c>
      <c r="U1227" s="26" t="s">
        <v>46</v>
      </c>
      <c r="V1227" s="34">
        <v>0</v>
      </c>
      <c r="W1227" s="64"/>
      <c r="X1227" s="22">
        <v>11</v>
      </c>
      <c r="Y1227" s="152"/>
      <c r="Z1227" s="159" t="s">
        <v>2870</v>
      </c>
      <c r="AA1227" s="155">
        <f t="shared" si="621"/>
        <v>7</v>
      </c>
      <c r="AB1227" s="83">
        <f t="shared" si="641"/>
        <v>10</v>
      </c>
      <c r="AC1227" s="122" t="str">
        <f>VLOOKUP(Z1227,'module list'!A:B,2,0)</f>
        <v>DI</v>
      </c>
      <c r="AD1227" s="32"/>
      <c r="AF1227" s="33" t="s">
        <v>34</v>
      </c>
      <c r="AG1227" s="16" t="str">
        <f t="shared" si="633"/>
        <v>11.1.3</v>
      </c>
      <c r="AH1227" s="222" t="str">
        <f t="shared" si="631"/>
        <v>vlv. RV1322 - speed sens.</v>
      </c>
      <c r="AI1227" s="224"/>
      <c r="AJ1227" s="16" t="str">
        <f t="shared" si="626"/>
        <v>vlv.</v>
      </c>
      <c r="AK1227" s="16" t="str">
        <f t="shared" si="634"/>
        <v>P29</v>
      </c>
      <c r="AL1227" s="16" t="str">
        <f t="shared" si="630"/>
        <v>RV</v>
      </c>
      <c r="AM1227" s="16" t="str">
        <f t="shared" si="635"/>
        <v>1322</v>
      </c>
      <c r="AN1227" s="16" t="str">
        <f t="shared" si="642"/>
        <v>X</v>
      </c>
      <c r="AO1227" s="16" t="str">
        <f t="shared" si="636"/>
        <v>_</v>
      </c>
      <c r="AP1227" s="16">
        <f t="shared" si="637"/>
        <v>11</v>
      </c>
      <c r="AQ1227" s="16" t="str">
        <f t="shared" si="632"/>
        <v>SE</v>
      </c>
      <c r="AR1227" s="16" t="str">
        <f t="shared" si="638"/>
        <v>P29RV1322X_SE</v>
      </c>
      <c r="AS1227" s="16" t="str">
        <f t="shared" si="639"/>
        <v>ok</v>
      </c>
      <c r="AW1227" s="16" t="str">
        <f t="shared" si="619"/>
        <v/>
      </c>
      <c r="AX1227" s="16" t="str">
        <f t="shared" si="620"/>
        <v/>
      </c>
      <c r="AY1227" s="16">
        <f t="shared" si="640"/>
        <v>0</v>
      </c>
    </row>
    <row r="1228" spans="1:51" ht="15" customHeight="1" x14ac:dyDescent="0.2">
      <c r="A1228" s="16" t="str">
        <f t="shared" si="624"/>
        <v>ID-S01AP1020-10154</v>
      </c>
      <c r="B1228" s="17">
        <v>154</v>
      </c>
      <c r="C1228" s="17"/>
      <c r="D1228" s="18" t="s">
        <v>2636</v>
      </c>
      <c r="E1228" s="19" t="s">
        <v>2637</v>
      </c>
      <c r="F1228" s="20"/>
      <c r="G1228" s="21" t="str">
        <f t="shared" si="625"/>
        <v/>
      </c>
      <c r="H1228" s="22" t="s">
        <v>1843</v>
      </c>
      <c r="I1228" s="22" t="s">
        <v>2416</v>
      </c>
      <c r="J1228" s="22" t="s">
        <v>2622</v>
      </c>
      <c r="K1228" s="22"/>
      <c r="L1228" s="22" t="s">
        <v>1845</v>
      </c>
      <c r="M1228" s="23"/>
      <c r="N1228" s="24"/>
      <c r="O1228" s="63"/>
      <c r="P1228" s="63"/>
      <c r="Q1228" s="25" t="s">
        <v>42</v>
      </c>
      <c r="R1228" s="26" t="s">
        <v>2623</v>
      </c>
      <c r="S1228" s="26" t="s">
        <v>296</v>
      </c>
      <c r="T1228" s="26" t="s">
        <v>45</v>
      </c>
      <c r="U1228" s="26" t="s">
        <v>46</v>
      </c>
      <c r="V1228" s="34">
        <v>0</v>
      </c>
      <c r="W1228" s="64"/>
      <c r="X1228" s="22">
        <v>11</v>
      </c>
      <c r="Y1228" s="152"/>
      <c r="Z1228" s="159" t="s">
        <v>2870</v>
      </c>
      <c r="AA1228" s="155">
        <f t="shared" si="621"/>
        <v>8</v>
      </c>
      <c r="AB1228" s="83">
        <f t="shared" si="641"/>
        <v>10</v>
      </c>
      <c r="AC1228" s="122" t="str">
        <f>VLOOKUP(Z1228,'module list'!A:B,2,0)</f>
        <v>DI</v>
      </c>
      <c r="AD1228" s="32"/>
      <c r="AF1228" s="33" t="s">
        <v>34</v>
      </c>
      <c r="AG1228" s="16" t="str">
        <f t="shared" si="633"/>
        <v>11.1.3</v>
      </c>
      <c r="AH1228" s="222" t="str">
        <f t="shared" si="631"/>
        <v>vlv. RV1323 - speed sens.</v>
      </c>
      <c r="AI1228" s="224"/>
      <c r="AJ1228" s="16" t="str">
        <f t="shared" si="626"/>
        <v>vlv.</v>
      </c>
      <c r="AK1228" s="16" t="str">
        <f t="shared" si="634"/>
        <v>P29</v>
      </c>
      <c r="AL1228" s="16" t="str">
        <f t="shared" si="630"/>
        <v>RV</v>
      </c>
      <c r="AM1228" s="16" t="str">
        <f t="shared" si="635"/>
        <v>1323</v>
      </c>
      <c r="AN1228" s="16" t="str">
        <f t="shared" si="642"/>
        <v>X</v>
      </c>
      <c r="AO1228" s="16" t="str">
        <f t="shared" si="636"/>
        <v>_</v>
      </c>
      <c r="AP1228" s="16">
        <f t="shared" si="637"/>
        <v>11</v>
      </c>
      <c r="AQ1228" s="16" t="str">
        <f t="shared" si="632"/>
        <v>SE</v>
      </c>
      <c r="AR1228" s="16" t="str">
        <f t="shared" si="638"/>
        <v>P29RV1323X_SE</v>
      </c>
      <c r="AS1228" s="16" t="str">
        <f t="shared" si="639"/>
        <v>ok</v>
      </c>
      <c r="AW1228" s="16" t="str">
        <f t="shared" si="619"/>
        <v/>
      </c>
      <c r="AX1228" s="16" t="str">
        <f t="shared" si="620"/>
        <v/>
      </c>
      <c r="AY1228" s="16">
        <f t="shared" si="640"/>
        <v>0</v>
      </c>
    </row>
    <row r="1229" spans="1:51" ht="15" customHeight="1" x14ac:dyDescent="0.2">
      <c r="A1229" s="16" t="str">
        <f t="shared" si="624"/>
        <v>ID-S01AP1020-10155</v>
      </c>
      <c r="B1229" s="17">
        <v>155</v>
      </c>
      <c r="C1229" s="17"/>
      <c r="D1229" s="18" t="s">
        <v>2638</v>
      </c>
      <c r="E1229" s="19" t="s">
        <v>2639</v>
      </c>
      <c r="F1229" s="20"/>
      <c r="G1229" s="21" t="str">
        <f t="shared" si="625"/>
        <v/>
      </c>
      <c r="H1229" s="22" t="s">
        <v>1843</v>
      </c>
      <c r="I1229" s="22" t="s">
        <v>2416</v>
      </c>
      <c r="J1229" s="22" t="s">
        <v>2640</v>
      </c>
      <c r="K1229" s="22"/>
      <c r="L1229" s="22" t="s">
        <v>1845</v>
      </c>
      <c r="M1229" s="23"/>
      <c r="N1229" s="24"/>
      <c r="O1229" s="63"/>
      <c r="P1229" s="63"/>
      <c r="Q1229" s="25" t="s">
        <v>42</v>
      </c>
      <c r="R1229" s="26" t="s">
        <v>2623</v>
      </c>
      <c r="S1229" s="26" t="s">
        <v>296</v>
      </c>
      <c r="T1229" s="26" t="s">
        <v>45</v>
      </c>
      <c r="U1229" s="26" t="s">
        <v>46</v>
      </c>
      <c r="V1229" s="34">
        <v>0</v>
      </c>
      <c r="W1229" s="64"/>
      <c r="X1229" s="22">
        <v>11</v>
      </c>
      <c r="Y1229" s="152"/>
      <c r="Z1229" s="159" t="s">
        <v>2870</v>
      </c>
      <c r="AA1229" s="155">
        <f t="shared" si="621"/>
        <v>9</v>
      </c>
      <c r="AB1229" s="83">
        <f t="shared" si="641"/>
        <v>10</v>
      </c>
      <c r="AC1229" s="122" t="str">
        <f>VLOOKUP(Z1229,'module list'!A:B,2,0)</f>
        <v>DI</v>
      </c>
      <c r="AD1229" s="32"/>
      <c r="AF1229" s="33" t="s">
        <v>34</v>
      </c>
      <c r="AG1229" s="16" t="str">
        <f t="shared" si="633"/>
        <v>11.1.3</v>
      </c>
      <c r="AH1229" s="222" t="str">
        <f t="shared" si="631"/>
        <v>vlv. RV1324 - speed sens.</v>
      </c>
      <c r="AI1229" s="224"/>
      <c r="AJ1229" s="16" t="str">
        <f t="shared" si="626"/>
        <v>vlv.</v>
      </c>
      <c r="AK1229" s="16" t="str">
        <f t="shared" si="634"/>
        <v>P29</v>
      </c>
      <c r="AL1229" s="16" t="str">
        <f t="shared" si="630"/>
        <v>RV</v>
      </c>
      <c r="AM1229" s="16" t="str">
        <f t="shared" si="635"/>
        <v>1324</v>
      </c>
      <c r="AN1229" s="16" t="str">
        <f t="shared" si="642"/>
        <v>X</v>
      </c>
      <c r="AO1229" s="16" t="str">
        <f t="shared" si="636"/>
        <v>_</v>
      </c>
      <c r="AP1229" s="16">
        <f t="shared" si="637"/>
        <v>11</v>
      </c>
      <c r="AQ1229" s="16" t="str">
        <f t="shared" si="632"/>
        <v>SE</v>
      </c>
      <c r="AR1229" s="16" t="str">
        <f t="shared" si="638"/>
        <v>P29RV1324X_SE</v>
      </c>
      <c r="AS1229" s="16" t="str">
        <f t="shared" si="639"/>
        <v>ok</v>
      </c>
      <c r="AW1229" s="16" t="str">
        <f t="shared" si="619"/>
        <v/>
      </c>
      <c r="AX1229" s="16" t="str">
        <f t="shared" si="620"/>
        <v/>
      </c>
      <c r="AY1229" s="16">
        <f t="shared" si="640"/>
        <v>0</v>
      </c>
    </row>
    <row r="1230" spans="1:51" ht="15" customHeight="1" x14ac:dyDescent="0.2">
      <c r="A1230" s="16" t="str">
        <f t="shared" si="624"/>
        <v>ID-S01AP1020-10156</v>
      </c>
      <c r="B1230" s="17">
        <v>156</v>
      </c>
      <c r="C1230" s="17"/>
      <c r="D1230" s="18" t="s">
        <v>2641</v>
      </c>
      <c r="E1230" s="19" t="s">
        <v>2642</v>
      </c>
      <c r="F1230" s="20"/>
      <c r="G1230" s="21" t="str">
        <f t="shared" si="625"/>
        <v/>
      </c>
      <c r="H1230" s="22" t="s">
        <v>1843</v>
      </c>
      <c r="I1230" s="22" t="s">
        <v>2416</v>
      </c>
      <c r="J1230" s="22" t="s">
        <v>2640</v>
      </c>
      <c r="K1230" s="22"/>
      <c r="L1230" s="22" t="s">
        <v>1845</v>
      </c>
      <c r="M1230" s="23"/>
      <c r="N1230" s="24"/>
      <c r="O1230" s="63"/>
      <c r="P1230" s="63"/>
      <c r="Q1230" s="25" t="s">
        <v>42</v>
      </c>
      <c r="R1230" s="26" t="s">
        <v>2623</v>
      </c>
      <c r="S1230" s="26" t="s">
        <v>296</v>
      </c>
      <c r="T1230" s="26" t="s">
        <v>45</v>
      </c>
      <c r="U1230" s="26" t="s">
        <v>46</v>
      </c>
      <c r="V1230" s="34">
        <v>0</v>
      </c>
      <c r="W1230" s="64"/>
      <c r="X1230" s="22">
        <v>11</v>
      </c>
      <c r="Y1230" s="152"/>
      <c r="Z1230" s="159" t="s">
        <v>2870</v>
      </c>
      <c r="AA1230" s="155">
        <f t="shared" si="621"/>
        <v>10</v>
      </c>
      <c r="AB1230" s="83">
        <f t="shared" si="641"/>
        <v>10</v>
      </c>
      <c r="AC1230" s="122" t="str">
        <f>VLOOKUP(Z1230,'module list'!A:B,2,0)</f>
        <v>DI</v>
      </c>
      <c r="AD1230" s="32"/>
      <c r="AF1230" s="33" t="s">
        <v>34</v>
      </c>
      <c r="AG1230" s="16" t="str">
        <f t="shared" si="633"/>
        <v>11.1.3</v>
      </c>
      <c r="AH1230" s="222" t="str">
        <f t="shared" si="631"/>
        <v>vlv. RV1325 - speed sens.</v>
      </c>
      <c r="AI1230" s="224"/>
      <c r="AJ1230" s="16" t="str">
        <f t="shared" si="626"/>
        <v>vlv.</v>
      </c>
      <c r="AK1230" s="16" t="str">
        <f t="shared" si="634"/>
        <v>P29</v>
      </c>
      <c r="AL1230" s="16" t="str">
        <f t="shared" si="630"/>
        <v>RV</v>
      </c>
      <c r="AM1230" s="16" t="str">
        <f t="shared" si="635"/>
        <v>1325</v>
      </c>
      <c r="AN1230" s="16" t="str">
        <f t="shared" si="642"/>
        <v>X</v>
      </c>
      <c r="AO1230" s="16" t="str">
        <f t="shared" si="636"/>
        <v>_</v>
      </c>
      <c r="AP1230" s="16">
        <f t="shared" si="637"/>
        <v>11</v>
      </c>
      <c r="AQ1230" s="16" t="str">
        <f t="shared" si="632"/>
        <v>SE</v>
      </c>
      <c r="AR1230" s="16" t="str">
        <f t="shared" si="638"/>
        <v>P29RV1325X_SE</v>
      </c>
      <c r="AS1230" s="16" t="str">
        <f t="shared" si="639"/>
        <v>ok</v>
      </c>
      <c r="AW1230" s="16" t="str">
        <f t="shared" si="619"/>
        <v/>
      </c>
      <c r="AX1230" s="16" t="str">
        <f t="shared" si="620"/>
        <v/>
      </c>
      <c r="AY1230" s="16">
        <f t="shared" si="640"/>
        <v>0</v>
      </c>
    </row>
    <row r="1231" spans="1:51" ht="15" customHeight="1" x14ac:dyDescent="0.2">
      <c r="A1231" s="16" t="str">
        <f t="shared" si="624"/>
        <v>ID-S01AP1020-10157</v>
      </c>
      <c r="B1231" s="17">
        <v>157</v>
      </c>
      <c r="C1231" s="17"/>
      <c r="D1231" s="18" t="s">
        <v>2643</v>
      </c>
      <c r="E1231" s="19" t="s">
        <v>2644</v>
      </c>
      <c r="F1231" s="20"/>
      <c r="G1231" s="21" t="str">
        <f t="shared" si="625"/>
        <v/>
      </c>
      <c r="H1231" s="22" t="s">
        <v>1843</v>
      </c>
      <c r="I1231" s="22" t="s">
        <v>2416</v>
      </c>
      <c r="J1231" s="22" t="s">
        <v>2640</v>
      </c>
      <c r="K1231" s="22"/>
      <c r="L1231" s="22" t="s">
        <v>1845</v>
      </c>
      <c r="M1231" s="23"/>
      <c r="N1231" s="24"/>
      <c r="O1231" s="63"/>
      <c r="P1231" s="63"/>
      <c r="Q1231" s="25" t="s">
        <v>42</v>
      </c>
      <c r="R1231" s="26" t="s">
        <v>2623</v>
      </c>
      <c r="S1231" s="26" t="s">
        <v>296</v>
      </c>
      <c r="T1231" s="26" t="s">
        <v>45</v>
      </c>
      <c r="U1231" s="26" t="s">
        <v>46</v>
      </c>
      <c r="V1231" s="34">
        <v>0</v>
      </c>
      <c r="W1231" s="64"/>
      <c r="X1231" s="22">
        <v>11</v>
      </c>
      <c r="Y1231" s="152"/>
      <c r="Z1231" s="159" t="s">
        <v>2829</v>
      </c>
      <c r="AA1231" s="155">
        <f t="shared" si="621"/>
        <v>1</v>
      </c>
      <c r="AB1231" s="83">
        <f t="shared" si="641"/>
        <v>27</v>
      </c>
      <c r="AC1231" s="122" t="str">
        <f>VLOOKUP(Z1231,'module list'!A:B,2,0)</f>
        <v>DI</v>
      </c>
      <c r="AD1231" s="32"/>
      <c r="AF1231" s="33" t="s">
        <v>34</v>
      </c>
      <c r="AG1231" s="16" t="str">
        <f t="shared" si="633"/>
        <v>11.1.4</v>
      </c>
      <c r="AH1231" s="222" t="str">
        <f t="shared" si="631"/>
        <v>vlv. RV1326 - speed sens.</v>
      </c>
      <c r="AI1231" s="224"/>
      <c r="AJ1231" s="16" t="str">
        <f t="shared" si="626"/>
        <v>vlv.</v>
      </c>
      <c r="AK1231" s="16" t="str">
        <f t="shared" si="634"/>
        <v>P29</v>
      </c>
      <c r="AL1231" s="16" t="str">
        <f t="shared" si="630"/>
        <v>RV</v>
      </c>
      <c r="AM1231" s="16" t="str">
        <f t="shared" si="635"/>
        <v>1326</v>
      </c>
      <c r="AN1231" s="16" t="str">
        <f t="shared" si="642"/>
        <v>X</v>
      </c>
      <c r="AO1231" s="16" t="str">
        <f t="shared" si="636"/>
        <v>_</v>
      </c>
      <c r="AP1231" s="16">
        <f t="shared" si="637"/>
        <v>11</v>
      </c>
      <c r="AQ1231" s="16" t="str">
        <f t="shared" si="632"/>
        <v>SE</v>
      </c>
      <c r="AR1231" s="16" t="str">
        <f t="shared" si="638"/>
        <v>P29RV1326X_SE</v>
      </c>
      <c r="AS1231" s="16" t="str">
        <f t="shared" si="639"/>
        <v>ok</v>
      </c>
      <c r="AW1231" s="16" t="str">
        <f t="shared" si="619"/>
        <v/>
      </c>
      <c r="AX1231" s="16" t="str">
        <f t="shared" si="620"/>
        <v/>
      </c>
      <c r="AY1231" s="16">
        <f t="shared" si="640"/>
        <v>0</v>
      </c>
    </row>
    <row r="1232" spans="1:51" ht="15" customHeight="1" x14ac:dyDescent="0.2">
      <c r="A1232" s="16" t="str">
        <f t="shared" si="624"/>
        <v>ID-S01AP1020-10158</v>
      </c>
      <c r="B1232" s="17">
        <v>158</v>
      </c>
      <c r="C1232" s="17"/>
      <c r="D1232" s="18" t="s">
        <v>2645</v>
      </c>
      <c r="E1232" s="19" t="s">
        <v>2631</v>
      </c>
      <c r="F1232" s="20"/>
      <c r="G1232" s="21" t="str">
        <f t="shared" si="625"/>
        <v/>
      </c>
      <c r="H1232" s="22" t="s">
        <v>1843</v>
      </c>
      <c r="I1232" s="22" t="s">
        <v>2416</v>
      </c>
      <c r="J1232" s="22" t="s">
        <v>2622</v>
      </c>
      <c r="K1232" s="22"/>
      <c r="L1232" s="22" t="s">
        <v>1845</v>
      </c>
      <c r="M1232" s="23"/>
      <c r="N1232" s="24"/>
      <c r="O1232" s="63"/>
      <c r="P1232" s="63"/>
      <c r="Q1232" s="25" t="s">
        <v>42</v>
      </c>
      <c r="R1232" s="26" t="s">
        <v>2623</v>
      </c>
      <c r="S1232" s="26" t="s">
        <v>296</v>
      </c>
      <c r="T1232" s="26" t="s">
        <v>45</v>
      </c>
      <c r="U1232" s="26" t="s">
        <v>46</v>
      </c>
      <c r="V1232" s="34">
        <v>0</v>
      </c>
      <c r="W1232" s="64"/>
      <c r="X1232" s="22">
        <v>11</v>
      </c>
      <c r="Y1232" s="152"/>
      <c r="Z1232" s="159" t="s">
        <v>2829</v>
      </c>
      <c r="AA1232" s="155">
        <f t="shared" si="621"/>
        <v>2</v>
      </c>
      <c r="AB1232" s="83">
        <f t="shared" si="641"/>
        <v>27</v>
      </c>
      <c r="AC1232" s="122" t="str">
        <f>VLOOKUP(Z1232,'module list'!A:B,2,0)</f>
        <v>DI</v>
      </c>
      <c r="AD1232" s="32"/>
      <c r="AF1232" s="33" t="s">
        <v>34</v>
      </c>
      <c r="AG1232" s="16" t="str">
        <f t="shared" si="633"/>
        <v>11.1.4</v>
      </c>
      <c r="AH1232" s="222" t="str">
        <f t="shared" si="631"/>
        <v>vlv. RV1320 - speed sens.</v>
      </c>
      <c r="AI1232" s="224"/>
      <c r="AJ1232" s="16" t="str">
        <f t="shared" si="626"/>
        <v>vlv.</v>
      </c>
      <c r="AK1232" s="16" t="str">
        <f t="shared" si="634"/>
        <v>P29</v>
      </c>
      <c r="AL1232" s="16" t="str">
        <f t="shared" si="630"/>
        <v>RV</v>
      </c>
      <c r="AM1232" s="16" t="str">
        <f t="shared" si="635"/>
        <v>1320</v>
      </c>
      <c r="AN1232" s="16" t="str">
        <f t="shared" si="642"/>
        <v>Y</v>
      </c>
      <c r="AO1232" s="16" t="str">
        <f t="shared" si="636"/>
        <v>_</v>
      </c>
      <c r="AP1232" s="16">
        <f t="shared" si="637"/>
        <v>11</v>
      </c>
      <c r="AQ1232" s="16" t="str">
        <f t="shared" si="632"/>
        <v>SE</v>
      </c>
      <c r="AR1232" s="16" t="str">
        <f t="shared" si="638"/>
        <v>P29RV1320Y_SE</v>
      </c>
      <c r="AS1232" s="16" t="str">
        <f t="shared" si="639"/>
        <v>ok</v>
      </c>
      <c r="AW1232" s="16" t="str">
        <f t="shared" ref="AW1232:AW1293" si="643">IFERROR(IF(FIND("A",Q1232,1),S1232,""),"")</f>
        <v/>
      </c>
      <c r="AX1232" s="16" t="str">
        <f t="shared" ref="AX1232:AX1293" si="644">IFERROR(IF(FIND("AI",Q1232,1),U1232,""),"")</f>
        <v/>
      </c>
      <c r="AY1232" s="16">
        <f t="shared" si="640"/>
        <v>0</v>
      </c>
    </row>
    <row r="1233" spans="1:51" ht="15" customHeight="1" x14ac:dyDescent="0.2">
      <c r="A1233" s="16" t="str">
        <f t="shared" si="624"/>
        <v>ID-S01AP1020-10159</v>
      </c>
      <c r="B1233" s="17">
        <v>159</v>
      </c>
      <c r="C1233" s="17"/>
      <c r="D1233" s="18" t="s">
        <v>2646</v>
      </c>
      <c r="E1233" s="19" t="s">
        <v>2633</v>
      </c>
      <c r="F1233" s="20"/>
      <c r="G1233" s="21" t="str">
        <f t="shared" si="625"/>
        <v/>
      </c>
      <c r="H1233" s="22" t="s">
        <v>1843</v>
      </c>
      <c r="I1233" s="22" t="s">
        <v>2416</v>
      </c>
      <c r="J1233" s="22" t="s">
        <v>2622</v>
      </c>
      <c r="K1233" s="22"/>
      <c r="L1233" s="22" t="s">
        <v>1845</v>
      </c>
      <c r="M1233" s="23"/>
      <c r="N1233" s="24"/>
      <c r="O1233" s="63"/>
      <c r="P1233" s="63"/>
      <c r="Q1233" s="25" t="s">
        <v>42</v>
      </c>
      <c r="R1233" s="26" t="s">
        <v>2623</v>
      </c>
      <c r="S1233" s="26" t="s">
        <v>296</v>
      </c>
      <c r="T1233" s="26" t="s">
        <v>45</v>
      </c>
      <c r="U1233" s="26" t="s">
        <v>46</v>
      </c>
      <c r="V1233" s="34">
        <v>0</v>
      </c>
      <c r="W1233" s="64"/>
      <c r="X1233" s="22">
        <v>11</v>
      </c>
      <c r="Y1233" s="152"/>
      <c r="Z1233" s="159" t="s">
        <v>2829</v>
      </c>
      <c r="AA1233" s="155">
        <f t="shared" si="621"/>
        <v>3</v>
      </c>
      <c r="AB1233" s="83">
        <f t="shared" si="641"/>
        <v>27</v>
      </c>
      <c r="AC1233" s="122" t="str">
        <f>VLOOKUP(Z1233,'module list'!A:B,2,0)</f>
        <v>DI</v>
      </c>
      <c r="AD1233" s="32"/>
      <c r="AF1233" s="33" t="s">
        <v>34</v>
      </c>
      <c r="AG1233" s="16" t="str">
        <f t="shared" si="633"/>
        <v>11.1.4</v>
      </c>
      <c r="AH1233" s="222" t="str">
        <f t="shared" si="631"/>
        <v>vlv. RV1321 - speed sens.</v>
      </c>
      <c r="AI1233" s="224"/>
      <c r="AJ1233" s="16" t="str">
        <f t="shared" si="626"/>
        <v>vlv.</v>
      </c>
      <c r="AK1233" s="16" t="str">
        <f t="shared" si="634"/>
        <v>P29</v>
      </c>
      <c r="AL1233" s="16" t="str">
        <f t="shared" si="630"/>
        <v>RV</v>
      </c>
      <c r="AM1233" s="16" t="str">
        <f t="shared" si="635"/>
        <v>1321</v>
      </c>
      <c r="AN1233" s="16" t="str">
        <f t="shared" si="642"/>
        <v>Y</v>
      </c>
      <c r="AO1233" s="16" t="str">
        <f t="shared" si="636"/>
        <v>_</v>
      </c>
      <c r="AP1233" s="16">
        <f t="shared" si="637"/>
        <v>11</v>
      </c>
      <c r="AQ1233" s="16" t="str">
        <f t="shared" si="632"/>
        <v>SE</v>
      </c>
      <c r="AR1233" s="16" t="str">
        <f t="shared" si="638"/>
        <v>P29RV1321Y_SE</v>
      </c>
      <c r="AS1233" s="16" t="str">
        <f t="shared" si="639"/>
        <v>ok</v>
      </c>
      <c r="AW1233" s="16" t="str">
        <f t="shared" si="643"/>
        <v/>
      </c>
      <c r="AX1233" s="16" t="str">
        <f t="shared" si="644"/>
        <v/>
      </c>
      <c r="AY1233" s="16">
        <f t="shared" si="640"/>
        <v>0</v>
      </c>
    </row>
    <row r="1234" spans="1:51" ht="15" customHeight="1" x14ac:dyDescent="0.2">
      <c r="A1234" s="16" t="str">
        <f t="shared" si="624"/>
        <v>ID-S01AP1020-10160</v>
      </c>
      <c r="B1234" s="17">
        <v>160</v>
      </c>
      <c r="C1234" s="17"/>
      <c r="D1234" s="18" t="s">
        <v>2647</v>
      </c>
      <c r="E1234" s="19" t="s">
        <v>2635</v>
      </c>
      <c r="F1234" s="20"/>
      <c r="G1234" s="21" t="str">
        <f t="shared" si="625"/>
        <v/>
      </c>
      <c r="H1234" s="22" t="s">
        <v>1843</v>
      </c>
      <c r="I1234" s="22" t="s">
        <v>2416</v>
      </c>
      <c r="J1234" s="22" t="s">
        <v>2622</v>
      </c>
      <c r="K1234" s="22"/>
      <c r="L1234" s="22" t="s">
        <v>1845</v>
      </c>
      <c r="M1234" s="23"/>
      <c r="N1234" s="24"/>
      <c r="O1234" s="63"/>
      <c r="P1234" s="63"/>
      <c r="Q1234" s="25" t="s">
        <v>42</v>
      </c>
      <c r="R1234" s="26" t="s">
        <v>2623</v>
      </c>
      <c r="S1234" s="26" t="s">
        <v>296</v>
      </c>
      <c r="T1234" s="26" t="s">
        <v>45</v>
      </c>
      <c r="U1234" s="26" t="s">
        <v>46</v>
      </c>
      <c r="V1234" s="34">
        <v>0</v>
      </c>
      <c r="W1234" s="64"/>
      <c r="X1234" s="22">
        <v>11</v>
      </c>
      <c r="Y1234" s="152"/>
      <c r="Z1234" s="159" t="s">
        <v>2829</v>
      </c>
      <c r="AA1234" s="155">
        <f t="shared" si="621"/>
        <v>4</v>
      </c>
      <c r="AB1234" s="83">
        <f t="shared" si="641"/>
        <v>27</v>
      </c>
      <c r="AC1234" s="122" t="str">
        <f>VLOOKUP(Z1234,'module list'!A:B,2,0)</f>
        <v>DI</v>
      </c>
      <c r="AD1234" s="32"/>
      <c r="AF1234" s="33" t="s">
        <v>34</v>
      </c>
      <c r="AG1234" s="16" t="str">
        <f t="shared" si="633"/>
        <v>11.1.4</v>
      </c>
      <c r="AH1234" s="222" t="str">
        <f t="shared" si="631"/>
        <v>vlv. RV1322 - speed sens.</v>
      </c>
      <c r="AI1234" s="224"/>
      <c r="AJ1234" s="16" t="str">
        <f t="shared" si="626"/>
        <v>vlv.</v>
      </c>
      <c r="AK1234" s="16" t="str">
        <f t="shared" si="634"/>
        <v>P29</v>
      </c>
      <c r="AL1234" s="16" t="str">
        <f t="shared" si="630"/>
        <v>RV</v>
      </c>
      <c r="AM1234" s="16" t="str">
        <f t="shared" si="635"/>
        <v>1322</v>
      </c>
      <c r="AN1234" s="16" t="str">
        <f t="shared" si="642"/>
        <v>Y</v>
      </c>
      <c r="AO1234" s="16" t="str">
        <f t="shared" si="636"/>
        <v>_</v>
      </c>
      <c r="AP1234" s="16">
        <f t="shared" si="637"/>
        <v>11</v>
      </c>
      <c r="AQ1234" s="16" t="str">
        <f t="shared" si="632"/>
        <v>SE</v>
      </c>
      <c r="AR1234" s="16" t="str">
        <f t="shared" si="638"/>
        <v>P29RV1322Y_SE</v>
      </c>
      <c r="AS1234" s="16" t="str">
        <f t="shared" si="639"/>
        <v>ok</v>
      </c>
      <c r="AW1234" s="16" t="str">
        <f t="shared" si="643"/>
        <v/>
      </c>
      <c r="AX1234" s="16" t="str">
        <f t="shared" si="644"/>
        <v/>
      </c>
      <c r="AY1234" s="16">
        <f t="shared" si="640"/>
        <v>0</v>
      </c>
    </row>
    <row r="1235" spans="1:51" ht="15" customHeight="1" x14ac:dyDescent="0.2">
      <c r="A1235" s="16" t="str">
        <f t="shared" si="624"/>
        <v>ID-S01AP1020-10161</v>
      </c>
      <c r="B1235" s="17">
        <v>161</v>
      </c>
      <c r="C1235" s="17"/>
      <c r="D1235" s="18" t="s">
        <v>2648</v>
      </c>
      <c r="E1235" s="19" t="s">
        <v>2637</v>
      </c>
      <c r="F1235" s="20"/>
      <c r="G1235" s="21" t="str">
        <f t="shared" si="625"/>
        <v/>
      </c>
      <c r="H1235" s="22" t="s">
        <v>1843</v>
      </c>
      <c r="I1235" s="22" t="s">
        <v>2416</v>
      </c>
      <c r="J1235" s="22" t="s">
        <v>2622</v>
      </c>
      <c r="K1235" s="22"/>
      <c r="L1235" s="22" t="s">
        <v>1845</v>
      </c>
      <c r="M1235" s="23"/>
      <c r="N1235" s="24"/>
      <c r="O1235" s="63"/>
      <c r="P1235" s="63"/>
      <c r="Q1235" s="25" t="s">
        <v>42</v>
      </c>
      <c r="R1235" s="26" t="s">
        <v>2623</v>
      </c>
      <c r="S1235" s="26" t="s">
        <v>296</v>
      </c>
      <c r="T1235" s="26" t="s">
        <v>45</v>
      </c>
      <c r="U1235" s="26" t="s">
        <v>46</v>
      </c>
      <c r="V1235" s="34">
        <v>0</v>
      </c>
      <c r="W1235" s="64"/>
      <c r="X1235" s="22">
        <v>11</v>
      </c>
      <c r="Y1235" s="152"/>
      <c r="Z1235" s="159" t="s">
        <v>2829</v>
      </c>
      <c r="AA1235" s="155">
        <f t="shared" si="621"/>
        <v>5</v>
      </c>
      <c r="AB1235" s="83">
        <f t="shared" si="641"/>
        <v>27</v>
      </c>
      <c r="AC1235" s="122" t="str">
        <f>VLOOKUP(Z1235,'module list'!A:B,2,0)</f>
        <v>DI</v>
      </c>
      <c r="AD1235" s="32"/>
      <c r="AF1235" s="33" t="s">
        <v>34</v>
      </c>
      <c r="AG1235" s="16" t="str">
        <f t="shared" si="633"/>
        <v>11.1.4</v>
      </c>
      <c r="AH1235" s="222" t="str">
        <f t="shared" si="631"/>
        <v>vlv. RV1323 - speed sens.</v>
      </c>
      <c r="AI1235" s="224"/>
      <c r="AJ1235" s="16" t="str">
        <f t="shared" si="626"/>
        <v>vlv.</v>
      </c>
      <c r="AK1235" s="16" t="str">
        <f t="shared" si="634"/>
        <v>P29</v>
      </c>
      <c r="AL1235" s="16" t="str">
        <f t="shared" si="630"/>
        <v>RV</v>
      </c>
      <c r="AM1235" s="16" t="str">
        <f t="shared" si="635"/>
        <v>1323</v>
      </c>
      <c r="AN1235" s="16" t="str">
        <f t="shared" si="642"/>
        <v>Y</v>
      </c>
      <c r="AO1235" s="16" t="str">
        <f t="shared" si="636"/>
        <v>_</v>
      </c>
      <c r="AP1235" s="16">
        <f t="shared" si="637"/>
        <v>11</v>
      </c>
      <c r="AQ1235" s="16" t="str">
        <f t="shared" si="632"/>
        <v>SE</v>
      </c>
      <c r="AR1235" s="16" t="str">
        <f t="shared" si="638"/>
        <v>P29RV1323Y_SE</v>
      </c>
      <c r="AS1235" s="16" t="str">
        <f t="shared" si="639"/>
        <v>ok</v>
      </c>
      <c r="AW1235" s="16" t="str">
        <f t="shared" si="643"/>
        <v/>
      </c>
      <c r="AX1235" s="16" t="str">
        <f t="shared" si="644"/>
        <v/>
      </c>
      <c r="AY1235" s="16">
        <f t="shared" si="640"/>
        <v>0</v>
      </c>
    </row>
    <row r="1236" spans="1:51" ht="15" customHeight="1" x14ac:dyDescent="0.2">
      <c r="A1236" s="16" t="str">
        <f t="shared" si="624"/>
        <v>ID-S01AP1020-10162</v>
      </c>
      <c r="B1236" s="17">
        <v>162</v>
      </c>
      <c r="C1236" s="17"/>
      <c r="D1236" s="18" t="s">
        <v>2649</v>
      </c>
      <c r="E1236" s="19" t="s">
        <v>2639</v>
      </c>
      <c r="F1236" s="20"/>
      <c r="G1236" s="21" t="str">
        <f t="shared" si="625"/>
        <v/>
      </c>
      <c r="H1236" s="22" t="s">
        <v>1843</v>
      </c>
      <c r="I1236" s="22" t="s">
        <v>2416</v>
      </c>
      <c r="J1236" s="22" t="s">
        <v>2622</v>
      </c>
      <c r="K1236" s="22"/>
      <c r="L1236" s="22" t="s">
        <v>1845</v>
      </c>
      <c r="M1236" s="23"/>
      <c r="N1236" s="24"/>
      <c r="O1236" s="63"/>
      <c r="P1236" s="63"/>
      <c r="Q1236" s="25" t="s">
        <v>42</v>
      </c>
      <c r="R1236" s="26" t="s">
        <v>2623</v>
      </c>
      <c r="S1236" s="26" t="s">
        <v>296</v>
      </c>
      <c r="T1236" s="26" t="s">
        <v>45</v>
      </c>
      <c r="U1236" s="26" t="s">
        <v>46</v>
      </c>
      <c r="V1236" s="34">
        <v>0</v>
      </c>
      <c r="W1236" s="64"/>
      <c r="X1236" s="22">
        <v>11</v>
      </c>
      <c r="Y1236" s="152"/>
      <c r="Z1236" s="159" t="s">
        <v>2829</v>
      </c>
      <c r="AA1236" s="155">
        <f t="shared" si="621"/>
        <v>6</v>
      </c>
      <c r="AB1236" s="83">
        <f t="shared" si="641"/>
        <v>27</v>
      </c>
      <c r="AC1236" s="122" t="str">
        <f>VLOOKUP(Z1236,'module list'!A:B,2,0)</f>
        <v>DI</v>
      </c>
      <c r="AD1236" s="32"/>
      <c r="AF1236" s="33" t="s">
        <v>34</v>
      </c>
      <c r="AG1236" s="16" t="str">
        <f t="shared" si="633"/>
        <v>11.1.4</v>
      </c>
      <c r="AH1236" s="222" t="str">
        <f t="shared" si="631"/>
        <v>vlv. RV1324 - speed sens.</v>
      </c>
      <c r="AI1236" s="224"/>
      <c r="AJ1236" s="16" t="str">
        <f t="shared" si="626"/>
        <v>vlv.</v>
      </c>
      <c r="AK1236" s="16" t="str">
        <f t="shared" si="634"/>
        <v>P29</v>
      </c>
      <c r="AL1236" s="16" t="str">
        <f t="shared" si="630"/>
        <v>RV</v>
      </c>
      <c r="AM1236" s="16" t="str">
        <f t="shared" si="635"/>
        <v>1324</v>
      </c>
      <c r="AN1236" s="16" t="str">
        <f t="shared" si="642"/>
        <v>Y</v>
      </c>
      <c r="AO1236" s="16" t="str">
        <f t="shared" si="636"/>
        <v>_</v>
      </c>
      <c r="AP1236" s="16">
        <f t="shared" si="637"/>
        <v>11</v>
      </c>
      <c r="AQ1236" s="16" t="str">
        <f t="shared" si="632"/>
        <v>SE</v>
      </c>
      <c r="AR1236" s="16" t="str">
        <f t="shared" si="638"/>
        <v>P29RV1324Y_SE</v>
      </c>
      <c r="AS1236" s="16" t="str">
        <f t="shared" si="639"/>
        <v>ok</v>
      </c>
      <c r="AW1236" s="16" t="str">
        <f t="shared" si="643"/>
        <v/>
      </c>
      <c r="AX1236" s="16" t="str">
        <f t="shared" si="644"/>
        <v/>
      </c>
      <c r="AY1236" s="16">
        <f t="shared" si="640"/>
        <v>0</v>
      </c>
    </row>
    <row r="1237" spans="1:51" ht="15" customHeight="1" x14ac:dyDescent="0.2">
      <c r="A1237" s="16" t="str">
        <f t="shared" si="624"/>
        <v>ID-S01AP1020-10163</v>
      </c>
      <c r="B1237" s="17">
        <v>163</v>
      </c>
      <c r="C1237" s="17"/>
      <c r="D1237" s="18" t="s">
        <v>2650</v>
      </c>
      <c r="E1237" s="19" t="s">
        <v>2642</v>
      </c>
      <c r="F1237" s="20"/>
      <c r="G1237" s="21" t="str">
        <f t="shared" si="625"/>
        <v/>
      </c>
      <c r="H1237" s="22" t="s">
        <v>1843</v>
      </c>
      <c r="I1237" s="22" t="s">
        <v>2416</v>
      </c>
      <c r="J1237" s="22" t="s">
        <v>2640</v>
      </c>
      <c r="K1237" s="22"/>
      <c r="L1237" s="22" t="s">
        <v>1845</v>
      </c>
      <c r="M1237" s="23"/>
      <c r="N1237" s="24"/>
      <c r="O1237" s="63"/>
      <c r="P1237" s="63"/>
      <c r="Q1237" s="25" t="s">
        <v>42</v>
      </c>
      <c r="R1237" s="26" t="s">
        <v>2623</v>
      </c>
      <c r="S1237" s="26" t="s">
        <v>296</v>
      </c>
      <c r="T1237" s="26" t="s">
        <v>45</v>
      </c>
      <c r="U1237" s="26" t="s">
        <v>46</v>
      </c>
      <c r="V1237" s="34">
        <v>0</v>
      </c>
      <c r="W1237" s="64"/>
      <c r="X1237" s="22">
        <v>11</v>
      </c>
      <c r="Y1237" s="152"/>
      <c r="Z1237" s="159" t="s">
        <v>2829</v>
      </c>
      <c r="AA1237" s="155">
        <f t="shared" si="621"/>
        <v>7</v>
      </c>
      <c r="AB1237" s="83">
        <f t="shared" si="641"/>
        <v>27</v>
      </c>
      <c r="AC1237" s="122" t="str">
        <f>VLOOKUP(Z1237,'module list'!A:B,2,0)</f>
        <v>DI</v>
      </c>
      <c r="AD1237" s="32"/>
      <c r="AF1237" s="33" t="s">
        <v>34</v>
      </c>
      <c r="AG1237" s="16" t="str">
        <f t="shared" si="633"/>
        <v>11.1.4</v>
      </c>
      <c r="AH1237" s="222" t="str">
        <f t="shared" si="631"/>
        <v>vlv. RV1325 - speed sens.</v>
      </c>
      <c r="AI1237" s="224"/>
      <c r="AJ1237" s="16" t="str">
        <f t="shared" si="626"/>
        <v>vlv.</v>
      </c>
      <c r="AK1237" s="16" t="str">
        <f t="shared" si="634"/>
        <v>P29</v>
      </c>
      <c r="AL1237" s="16" t="str">
        <f t="shared" si="630"/>
        <v>RV</v>
      </c>
      <c r="AM1237" s="16" t="str">
        <f t="shared" si="635"/>
        <v>1325</v>
      </c>
      <c r="AN1237" s="16" t="str">
        <f t="shared" si="642"/>
        <v>Y</v>
      </c>
      <c r="AO1237" s="16" t="str">
        <f t="shared" si="636"/>
        <v>_</v>
      </c>
      <c r="AP1237" s="16">
        <f t="shared" si="637"/>
        <v>11</v>
      </c>
      <c r="AQ1237" s="16" t="str">
        <f t="shared" si="632"/>
        <v>SE</v>
      </c>
      <c r="AR1237" s="16" t="str">
        <f t="shared" si="638"/>
        <v>P29RV1325Y_SE</v>
      </c>
      <c r="AS1237" s="16" t="str">
        <f t="shared" si="639"/>
        <v>ok</v>
      </c>
      <c r="AW1237" s="16" t="str">
        <f t="shared" si="643"/>
        <v/>
      </c>
      <c r="AX1237" s="16" t="str">
        <f t="shared" si="644"/>
        <v/>
      </c>
      <c r="AY1237" s="16">
        <f t="shared" si="640"/>
        <v>0</v>
      </c>
    </row>
    <row r="1238" spans="1:51" ht="15" customHeight="1" x14ac:dyDescent="0.2">
      <c r="A1238" s="16" t="str">
        <f t="shared" si="624"/>
        <v>ID-S01AP1020-10164</v>
      </c>
      <c r="B1238" s="17">
        <v>164</v>
      </c>
      <c r="C1238" s="17"/>
      <c r="D1238" s="18" t="s">
        <v>2651</v>
      </c>
      <c r="E1238" s="19" t="s">
        <v>2644</v>
      </c>
      <c r="F1238" s="20"/>
      <c r="G1238" s="21" t="str">
        <f t="shared" si="625"/>
        <v/>
      </c>
      <c r="H1238" s="22" t="s">
        <v>1843</v>
      </c>
      <c r="I1238" s="22" t="s">
        <v>2416</v>
      </c>
      <c r="J1238" s="22" t="s">
        <v>2640</v>
      </c>
      <c r="K1238" s="22"/>
      <c r="L1238" s="22" t="s">
        <v>1845</v>
      </c>
      <c r="M1238" s="23"/>
      <c r="N1238" s="24"/>
      <c r="O1238" s="63"/>
      <c r="P1238" s="63"/>
      <c r="Q1238" s="25" t="s">
        <v>42</v>
      </c>
      <c r="R1238" s="26" t="s">
        <v>2623</v>
      </c>
      <c r="S1238" s="26" t="s">
        <v>296</v>
      </c>
      <c r="T1238" s="26" t="s">
        <v>45</v>
      </c>
      <c r="U1238" s="26" t="s">
        <v>46</v>
      </c>
      <c r="V1238" s="34">
        <v>0</v>
      </c>
      <c r="W1238" s="64"/>
      <c r="X1238" s="22">
        <v>11</v>
      </c>
      <c r="Y1238" s="152"/>
      <c r="Z1238" s="159" t="s">
        <v>2829</v>
      </c>
      <c r="AA1238" s="155">
        <f t="shared" ref="AA1238:AA1292" si="645">COUNTIF(Z384:Z1238,Z1238)</f>
        <v>8</v>
      </c>
      <c r="AB1238" s="83">
        <f t="shared" si="641"/>
        <v>27</v>
      </c>
      <c r="AC1238" s="122" t="str">
        <f>VLOOKUP(Z1238,'module list'!A:B,2,0)</f>
        <v>DI</v>
      </c>
      <c r="AD1238" s="32"/>
      <c r="AF1238" s="33" t="s">
        <v>34</v>
      </c>
      <c r="AG1238" s="16" t="str">
        <f t="shared" si="633"/>
        <v>11.1.4</v>
      </c>
      <c r="AH1238" s="222" t="str">
        <f t="shared" si="631"/>
        <v>vlv. RV1326 - speed sens.</v>
      </c>
      <c r="AI1238" s="224"/>
      <c r="AJ1238" s="16" t="str">
        <f t="shared" si="626"/>
        <v>vlv.</v>
      </c>
      <c r="AK1238" s="16" t="str">
        <f t="shared" si="634"/>
        <v>P29</v>
      </c>
      <c r="AL1238" s="16" t="str">
        <f t="shared" si="630"/>
        <v>RV</v>
      </c>
      <c r="AM1238" s="16" t="str">
        <f t="shared" si="635"/>
        <v>1326</v>
      </c>
      <c r="AN1238" s="16" t="str">
        <f t="shared" si="642"/>
        <v>Y</v>
      </c>
      <c r="AO1238" s="16" t="str">
        <f t="shared" si="636"/>
        <v>_</v>
      </c>
      <c r="AP1238" s="16">
        <f t="shared" si="637"/>
        <v>11</v>
      </c>
      <c r="AQ1238" s="16" t="str">
        <f t="shared" si="632"/>
        <v>SE</v>
      </c>
      <c r="AR1238" s="16" t="str">
        <f t="shared" si="638"/>
        <v>P29RV1326Y_SE</v>
      </c>
      <c r="AS1238" s="16" t="str">
        <f t="shared" si="639"/>
        <v>ok</v>
      </c>
      <c r="AW1238" s="16" t="str">
        <f t="shared" si="643"/>
        <v/>
      </c>
      <c r="AX1238" s="16" t="str">
        <f t="shared" si="644"/>
        <v/>
      </c>
      <c r="AY1238" s="16">
        <f t="shared" si="640"/>
        <v>0</v>
      </c>
    </row>
    <row r="1239" spans="1:51" ht="15" customHeight="1" x14ac:dyDescent="0.2">
      <c r="A1239" s="16" t="str">
        <f t="shared" si="624"/>
        <v>ID-S01AP1020-10165</v>
      </c>
      <c r="B1239" s="17">
        <v>165</v>
      </c>
      <c r="C1239" s="17"/>
      <c r="D1239" s="18" t="s">
        <v>2652</v>
      </c>
      <c r="E1239" s="19" t="s">
        <v>2653</v>
      </c>
      <c r="F1239" s="20"/>
      <c r="G1239" s="21" t="str">
        <f t="shared" si="625"/>
        <v/>
      </c>
      <c r="H1239" s="22" t="s">
        <v>1843</v>
      </c>
      <c r="I1239" s="22" t="s">
        <v>2617</v>
      </c>
      <c r="J1239" s="22" t="s">
        <v>2417</v>
      </c>
      <c r="K1239" s="22"/>
      <c r="L1239" s="22" t="s">
        <v>1845</v>
      </c>
      <c r="M1239" s="23"/>
      <c r="N1239" s="24"/>
      <c r="O1239" s="63"/>
      <c r="P1239" s="63"/>
      <c r="Q1239" s="25" t="s">
        <v>42</v>
      </c>
      <c r="R1239" s="26" t="s">
        <v>43</v>
      </c>
      <c r="S1239" s="26" t="s">
        <v>44</v>
      </c>
      <c r="T1239" s="26" t="s">
        <v>45</v>
      </c>
      <c r="U1239" s="26" t="s">
        <v>46</v>
      </c>
      <c r="V1239" s="34">
        <v>0</v>
      </c>
      <c r="W1239" s="64"/>
      <c r="X1239" s="22">
        <v>11</v>
      </c>
      <c r="Y1239" s="152" t="str">
        <f t="shared" ref="Y1239:Y1241" si="646">AN1239</f>
        <v>A</v>
      </c>
      <c r="Z1239" s="159" t="s">
        <v>2876</v>
      </c>
      <c r="AA1239" s="155">
        <f t="shared" si="645"/>
        <v>22</v>
      </c>
      <c r="AB1239" s="83">
        <f t="shared" si="641"/>
        <v>30</v>
      </c>
      <c r="AC1239" s="122" t="str">
        <f>VLOOKUP(Z1239,'module list'!A:B,2,0)</f>
        <v>DI</v>
      </c>
      <c r="AD1239" s="32"/>
      <c r="AF1239" s="33" t="s">
        <v>34</v>
      </c>
      <c r="AG1239" s="16" t="str">
        <f t="shared" si="633"/>
        <v>11.1.3</v>
      </c>
      <c r="AH1239" s="222" t="str">
        <f t="shared" si="631"/>
        <v>PM1601A cool.wat. for flue gas vlv. - in remote</v>
      </c>
      <c r="AI1239" s="224"/>
      <c r="AJ1239" s="16" t="str">
        <f t="shared" si="626"/>
        <v>PM1601A</v>
      </c>
      <c r="AK1239" s="16" t="str">
        <f t="shared" si="634"/>
        <v>P29</v>
      </c>
      <c r="AL1239" s="16" t="str">
        <f t="shared" si="630"/>
        <v>PM</v>
      </c>
      <c r="AM1239" s="16" t="str">
        <f t="shared" si="635"/>
        <v>1601</v>
      </c>
      <c r="AN1239" s="16" t="str">
        <f t="shared" si="642"/>
        <v>A</v>
      </c>
      <c r="AO1239" s="16" t="str">
        <f t="shared" si="636"/>
        <v>_</v>
      </c>
      <c r="AP1239" s="16">
        <f t="shared" si="637"/>
        <v>11</v>
      </c>
      <c r="AQ1239" s="16" t="str">
        <f t="shared" si="632"/>
        <v>YLRE</v>
      </c>
      <c r="AR1239" s="16" t="str">
        <f t="shared" si="638"/>
        <v>P29PM1601A_YLRE</v>
      </c>
      <c r="AS1239" s="16" t="str">
        <f t="shared" si="639"/>
        <v>ok</v>
      </c>
      <c r="AW1239" s="16" t="str">
        <f t="shared" si="643"/>
        <v/>
      </c>
      <c r="AX1239" s="16" t="str">
        <f t="shared" si="644"/>
        <v/>
      </c>
      <c r="AY1239" s="16">
        <f t="shared" si="640"/>
        <v>0</v>
      </c>
    </row>
    <row r="1240" spans="1:51" ht="15" customHeight="1" x14ac:dyDescent="0.2">
      <c r="A1240" s="16" t="str">
        <f t="shared" si="624"/>
        <v>ID-S01AP1020-10166</v>
      </c>
      <c r="B1240" s="17">
        <v>166</v>
      </c>
      <c r="C1240" s="17"/>
      <c r="D1240" s="18" t="s">
        <v>2654</v>
      </c>
      <c r="E1240" s="19" t="s">
        <v>2655</v>
      </c>
      <c r="F1240" s="20"/>
      <c r="G1240" s="21" t="str">
        <f t="shared" si="625"/>
        <v/>
      </c>
      <c r="H1240" s="22" t="s">
        <v>1843</v>
      </c>
      <c r="I1240" s="22" t="s">
        <v>2617</v>
      </c>
      <c r="J1240" s="22" t="s">
        <v>2417</v>
      </c>
      <c r="K1240" s="22"/>
      <c r="L1240" s="22" t="s">
        <v>1845</v>
      </c>
      <c r="M1240" s="23"/>
      <c r="N1240" s="24"/>
      <c r="O1240" s="63"/>
      <c r="P1240" s="63"/>
      <c r="Q1240" s="25" t="s">
        <v>42</v>
      </c>
      <c r="R1240" s="26" t="s">
        <v>43</v>
      </c>
      <c r="S1240" s="26" t="s">
        <v>44</v>
      </c>
      <c r="T1240" s="26" t="s">
        <v>45</v>
      </c>
      <c r="U1240" s="26" t="s">
        <v>46</v>
      </c>
      <c r="V1240" s="34">
        <v>0</v>
      </c>
      <c r="W1240" s="64"/>
      <c r="X1240" s="22">
        <v>11</v>
      </c>
      <c r="Y1240" s="152" t="str">
        <f t="shared" si="646"/>
        <v>A</v>
      </c>
      <c r="Z1240" s="159" t="s">
        <v>2876</v>
      </c>
      <c r="AA1240" s="155">
        <f t="shared" si="645"/>
        <v>23</v>
      </c>
      <c r="AB1240" s="83">
        <f t="shared" si="641"/>
        <v>30</v>
      </c>
      <c r="AC1240" s="122" t="str">
        <f>VLOOKUP(Z1240,'module list'!A:B,2,0)</f>
        <v>DI</v>
      </c>
      <c r="AD1240" s="32"/>
      <c r="AF1240" s="33" t="s">
        <v>34</v>
      </c>
      <c r="AG1240" s="16" t="str">
        <f t="shared" si="633"/>
        <v>11.1.3</v>
      </c>
      <c r="AH1240" s="222" t="str">
        <f t="shared" si="631"/>
        <v>PM1601A cool.wat. for flue gas vlv. - in running</v>
      </c>
      <c r="AI1240" s="224"/>
      <c r="AJ1240" s="16" t="str">
        <f t="shared" si="626"/>
        <v>PM1601A</v>
      </c>
      <c r="AK1240" s="16" t="str">
        <f t="shared" si="634"/>
        <v>P29</v>
      </c>
      <c r="AL1240" s="16" t="str">
        <f t="shared" si="630"/>
        <v>PM</v>
      </c>
      <c r="AM1240" s="16" t="str">
        <f t="shared" si="635"/>
        <v>1601</v>
      </c>
      <c r="AN1240" s="16" t="str">
        <f t="shared" si="642"/>
        <v>A</v>
      </c>
      <c r="AO1240" s="16" t="str">
        <f t="shared" si="636"/>
        <v>_</v>
      </c>
      <c r="AP1240" s="16">
        <f t="shared" si="637"/>
        <v>11</v>
      </c>
      <c r="AQ1240" s="16" t="str">
        <f t="shared" si="632"/>
        <v>YLH</v>
      </c>
      <c r="AR1240" s="16" t="str">
        <f t="shared" si="638"/>
        <v>P29PM1601A_YLH</v>
      </c>
      <c r="AS1240" s="16" t="str">
        <f t="shared" si="639"/>
        <v>ok</v>
      </c>
      <c r="AW1240" s="16" t="str">
        <f t="shared" si="643"/>
        <v/>
      </c>
      <c r="AX1240" s="16" t="str">
        <f t="shared" si="644"/>
        <v/>
      </c>
      <c r="AY1240" s="16">
        <f t="shared" si="640"/>
        <v>0</v>
      </c>
    </row>
    <row r="1241" spans="1:51" ht="15" customHeight="1" x14ac:dyDescent="0.2">
      <c r="A1241" s="16" t="str">
        <f t="shared" si="624"/>
        <v>ID-S01AP1020-10167</v>
      </c>
      <c r="B1241" s="17">
        <v>167</v>
      </c>
      <c r="C1241" s="17"/>
      <c r="D1241" s="18" t="s">
        <v>2656</v>
      </c>
      <c r="E1241" s="19" t="s">
        <v>2657</v>
      </c>
      <c r="F1241" s="20"/>
      <c r="G1241" s="21" t="str">
        <f t="shared" si="625"/>
        <v/>
      </c>
      <c r="H1241" s="22" t="s">
        <v>1843</v>
      </c>
      <c r="I1241" s="22" t="s">
        <v>2617</v>
      </c>
      <c r="J1241" s="22" t="s">
        <v>2417</v>
      </c>
      <c r="K1241" s="22"/>
      <c r="L1241" s="22" t="s">
        <v>1845</v>
      </c>
      <c r="M1241" s="23"/>
      <c r="N1241" s="24"/>
      <c r="O1241" s="63"/>
      <c r="P1241" s="63"/>
      <c r="Q1241" s="25" t="s">
        <v>42</v>
      </c>
      <c r="R1241" s="26" t="s">
        <v>43</v>
      </c>
      <c r="S1241" s="26" t="s">
        <v>51</v>
      </c>
      <c r="T1241" s="26" t="s">
        <v>45</v>
      </c>
      <c r="U1241" s="26" t="s">
        <v>46</v>
      </c>
      <c r="V1241" s="34">
        <v>0</v>
      </c>
      <c r="W1241" s="64"/>
      <c r="X1241" s="22">
        <v>11</v>
      </c>
      <c r="Y1241" s="152" t="str">
        <f t="shared" si="646"/>
        <v>A</v>
      </c>
      <c r="Z1241" s="159" t="s">
        <v>2876</v>
      </c>
      <c r="AA1241" s="155">
        <f t="shared" si="645"/>
        <v>24</v>
      </c>
      <c r="AB1241" s="83">
        <f t="shared" si="641"/>
        <v>30</v>
      </c>
      <c r="AC1241" s="122" t="str">
        <f>VLOOKUP(Z1241,'module list'!A:B,2,0)</f>
        <v>DI</v>
      </c>
      <c r="AD1241" s="32"/>
      <c r="AF1241" s="33" t="s">
        <v>34</v>
      </c>
      <c r="AG1241" s="16" t="str">
        <f t="shared" si="633"/>
        <v>11.1.3</v>
      </c>
      <c r="AH1241" s="222" t="str">
        <f t="shared" si="631"/>
        <v>PM1601A cool.wat. for flue gas vlv. - supply fault</v>
      </c>
      <c r="AI1241" s="224"/>
      <c r="AJ1241" s="16" t="str">
        <f t="shared" si="626"/>
        <v>PM1601A</v>
      </c>
      <c r="AK1241" s="16" t="str">
        <f t="shared" si="634"/>
        <v>P29</v>
      </c>
      <c r="AL1241" s="16" t="str">
        <f t="shared" si="630"/>
        <v>PM</v>
      </c>
      <c r="AM1241" s="16" t="str">
        <f t="shared" si="635"/>
        <v>1601</v>
      </c>
      <c r="AN1241" s="16" t="str">
        <f t="shared" si="642"/>
        <v>A</v>
      </c>
      <c r="AO1241" s="16" t="str">
        <f t="shared" si="636"/>
        <v>_</v>
      </c>
      <c r="AP1241" s="16">
        <f t="shared" si="637"/>
        <v>11</v>
      </c>
      <c r="AQ1241" s="16" t="str">
        <f t="shared" si="632"/>
        <v>YSG</v>
      </c>
      <c r="AR1241" s="16" t="str">
        <f t="shared" si="638"/>
        <v>P29PM1601A_YSG</v>
      </c>
      <c r="AS1241" s="16" t="str">
        <f t="shared" si="639"/>
        <v>ok</v>
      </c>
      <c r="AW1241" s="16" t="str">
        <f t="shared" si="643"/>
        <v/>
      </c>
      <c r="AX1241" s="16" t="str">
        <f t="shared" si="644"/>
        <v/>
      </c>
      <c r="AY1241" s="16">
        <f t="shared" si="640"/>
        <v>0</v>
      </c>
    </row>
    <row r="1242" spans="1:51" ht="15" customHeight="1" x14ac:dyDescent="0.2">
      <c r="A1242" s="16" t="str">
        <f t="shared" si="624"/>
        <v>ID-S01AP1020-10168</v>
      </c>
      <c r="B1242" s="17">
        <v>168</v>
      </c>
      <c r="C1242" s="17"/>
      <c r="D1242" s="18" t="s">
        <v>2658</v>
      </c>
      <c r="E1242" s="19" t="s">
        <v>2659</v>
      </c>
      <c r="F1242" s="20"/>
      <c r="G1242" s="21" t="str">
        <f t="shared" si="625"/>
        <v/>
      </c>
      <c r="H1242" s="22" t="s">
        <v>1843</v>
      </c>
      <c r="I1242" s="22" t="s">
        <v>2617</v>
      </c>
      <c r="J1242" s="22" t="s">
        <v>2417</v>
      </c>
      <c r="K1242" s="22"/>
      <c r="L1242" s="22" t="s">
        <v>1845</v>
      </c>
      <c r="M1242" s="23"/>
      <c r="N1242" s="24"/>
      <c r="O1242" s="63"/>
      <c r="P1242" s="63"/>
      <c r="Q1242" s="25" t="s">
        <v>54</v>
      </c>
      <c r="R1242" s="26" t="s">
        <v>55</v>
      </c>
      <c r="S1242" s="26" t="s">
        <v>44</v>
      </c>
      <c r="T1242" s="26" t="s">
        <v>56</v>
      </c>
      <c r="U1242" s="26" t="s">
        <v>57</v>
      </c>
      <c r="V1242" s="34">
        <v>0</v>
      </c>
      <c r="W1242" s="64"/>
      <c r="X1242" s="22">
        <v>11</v>
      </c>
      <c r="Y1242" s="152"/>
      <c r="Z1242" s="159" t="s">
        <v>2824</v>
      </c>
      <c r="AA1242" s="155">
        <f t="shared" si="645"/>
        <v>29</v>
      </c>
      <c r="AB1242" s="83">
        <f t="shared" si="641"/>
        <v>30</v>
      </c>
      <c r="AC1242" s="122" t="str">
        <f>VLOOKUP(Z1242,'module list'!A:B,2,0)</f>
        <v>DO</v>
      </c>
      <c r="AD1242" s="32"/>
      <c r="AF1242" s="33" t="s">
        <v>34</v>
      </c>
      <c r="AG1242" s="16" t="str">
        <f t="shared" si="633"/>
        <v>11.1.2</v>
      </c>
      <c r="AH1242" s="222" t="str">
        <f t="shared" si="631"/>
        <v>PM1601A cool.wat. for flue gas vlv. - start/stop</v>
      </c>
      <c r="AI1242" s="224"/>
      <c r="AJ1242" s="16" t="str">
        <f t="shared" si="626"/>
        <v>PM1601A</v>
      </c>
      <c r="AK1242" s="16" t="str">
        <f t="shared" si="634"/>
        <v>P29</v>
      </c>
      <c r="AL1242" s="16" t="str">
        <f t="shared" si="630"/>
        <v>PM</v>
      </c>
      <c r="AM1242" s="16" t="str">
        <f t="shared" si="635"/>
        <v>1601</v>
      </c>
      <c r="AN1242" s="16" t="str">
        <f t="shared" si="642"/>
        <v>A</v>
      </c>
      <c r="AO1242" s="16" t="str">
        <f t="shared" si="636"/>
        <v>_</v>
      </c>
      <c r="AP1242" s="16">
        <f t="shared" si="637"/>
        <v>11</v>
      </c>
      <c r="AQ1242" s="16" t="str">
        <f t="shared" si="632"/>
        <v>HSH</v>
      </c>
      <c r="AR1242" s="16" t="str">
        <f t="shared" si="638"/>
        <v>P29PM1601A_HSH</v>
      </c>
      <c r="AS1242" s="16" t="str">
        <f t="shared" si="639"/>
        <v>ok</v>
      </c>
      <c r="AW1242" s="16" t="str">
        <f t="shared" si="643"/>
        <v/>
      </c>
      <c r="AX1242" s="16" t="str">
        <f t="shared" si="644"/>
        <v/>
      </c>
      <c r="AY1242" s="16">
        <f t="shared" si="640"/>
        <v>0</v>
      </c>
    </row>
    <row r="1243" spans="1:51" ht="15" customHeight="1" x14ac:dyDescent="0.2">
      <c r="A1243" s="16" t="str">
        <f t="shared" si="624"/>
        <v>ID-S01AP1020-10169</v>
      </c>
      <c r="B1243" s="17">
        <v>169</v>
      </c>
      <c r="C1243" s="17"/>
      <c r="D1243" s="18" t="s">
        <v>2660</v>
      </c>
      <c r="E1243" s="19" t="s">
        <v>2661</v>
      </c>
      <c r="F1243" s="20"/>
      <c r="G1243" s="21" t="str">
        <f t="shared" si="625"/>
        <v/>
      </c>
      <c r="H1243" s="22" t="s">
        <v>1843</v>
      </c>
      <c r="I1243" s="22" t="s">
        <v>2617</v>
      </c>
      <c r="J1243" s="22" t="s">
        <v>2417</v>
      </c>
      <c r="K1243" s="22"/>
      <c r="L1243" s="22" t="s">
        <v>1845</v>
      </c>
      <c r="M1243" s="23"/>
      <c r="N1243" s="24"/>
      <c r="O1243" s="63"/>
      <c r="P1243" s="63"/>
      <c r="Q1243" s="25" t="s">
        <v>42</v>
      </c>
      <c r="R1243" s="26" t="s">
        <v>43</v>
      </c>
      <c r="S1243" s="26" t="s">
        <v>44</v>
      </c>
      <c r="T1243" s="26" t="s">
        <v>45</v>
      </c>
      <c r="U1243" s="26" t="s">
        <v>46</v>
      </c>
      <c r="V1243" s="34">
        <v>0</v>
      </c>
      <c r="W1243" s="64"/>
      <c r="X1243" s="22">
        <v>11</v>
      </c>
      <c r="Y1243" s="152" t="str">
        <f t="shared" ref="Y1243:Y1245" si="647">AN1243</f>
        <v>B</v>
      </c>
      <c r="Z1243" s="159" t="s">
        <v>2829</v>
      </c>
      <c r="AA1243" s="155">
        <f t="shared" si="645"/>
        <v>9</v>
      </c>
      <c r="AB1243" s="83">
        <f t="shared" si="641"/>
        <v>27</v>
      </c>
      <c r="AC1243" s="122" t="str">
        <f>VLOOKUP(Z1243,'module list'!A:B,2,0)</f>
        <v>DI</v>
      </c>
      <c r="AD1243" s="32"/>
      <c r="AF1243" s="33" t="s">
        <v>34</v>
      </c>
      <c r="AG1243" s="16" t="str">
        <f t="shared" si="633"/>
        <v>11.1.4</v>
      </c>
      <c r="AH1243" s="222" t="str">
        <f t="shared" si="631"/>
        <v>PM1601B cool.wat. for flue gas vlv. - in remote</v>
      </c>
      <c r="AI1243" s="224"/>
      <c r="AJ1243" s="16" t="str">
        <f t="shared" si="626"/>
        <v>PM1601B</v>
      </c>
      <c r="AK1243" s="16" t="str">
        <f t="shared" si="634"/>
        <v>P29</v>
      </c>
      <c r="AL1243" s="16" t="str">
        <f t="shared" si="630"/>
        <v>PM</v>
      </c>
      <c r="AM1243" s="16" t="str">
        <f t="shared" si="635"/>
        <v>1601</v>
      </c>
      <c r="AN1243" s="16" t="str">
        <f t="shared" si="642"/>
        <v>B</v>
      </c>
      <c r="AO1243" s="16" t="str">
        <f t="shared" si="636"/>
        <v>_</v>
      </c>
      <c r="AP1243" s="16">
        <f t="shared" si="637"/>
        <v>11</v>
      </c>
      <c r="AQ1243" s="16" t="str">
        <f t="shared" si="632"/>
        <v>YLRE</v>
      </c>
      <c r="AR1243" s="16" t="str">
        <f t="shared" si="638"/>
        <v>P29PM1601B_YLRE</v>
      </c>
      <c r="AS1243" s="16" t="str">
        <f t="shared" si="639"/>
        <v>ok</v>
      </c>
      <c r="AW1243" s="16" t="str">
        <f t="shared" si="643"/>
        <v/>
      </c>
      <c r="AX1243" s="16" t="str">
        <f t="shared" si="644"/>
        <v/>
      </c>
      <c r="AY1243" s="16">
        <f t="shared" si="640"/>
        <v>0</v>
      </c>
    </row>
    <row r="1244" spans="1:51" ht="15" customHeight="1" x14ac:dyDescent="0.2">
      <c r="A1244" s="16" t="str">
        <f t="shared" si="624"/>
        <v>ID-S01AP1020-10170</v>
      </c>
      <c r="B1244" s="17">
        <v>170</v>
      </c>
      <c r="C1244" s="17"/>
      <c r="D1244" s="18" t="s">
        <v>2662</v>
      </c>
      <c r="E1244" s="19" t="s">
        <v>2663</v>
      </c>
      <c r="F1244" s="20"/>
      <c r="G1244" s="21" t="str">
        <f t="shared" si="625"/>
        <v/>
      </c>
      <c r="H1244" s="22" t="s">
        <v>1843</v>
      </c>
      <c r="I1244" s="22" t="s">
        <v>2617</v>
      </c>
      <c r="J1244" s="22" t="s">
        <v>2417</v>
      </c>
      <c r="K1244" s="22"/>
      <c r="L1244" s="22" t="s">
        <v>1845</v>
      </c>
      <c r="M1244" s="23"/>
      <c r="N1244" s="24"/>
      <c r="O1244" s="63"/>
      <c r="P1244" s="63"/>
      <c r="Q1244" s="25" t="s">
        <v>42</v>
      </c>
      <c r="R1244" s="26" t="s">
        <v>43</v>
      </c>
      <c r="S1244" s="26" t="s">
        <v>44</v>
      </c>
      <c r="T1244" s="26" t="s">
        <v>45</v>
      </c>
      <c r="U1244" s="26" t="s">
        <v>46</v>
      </c>
      <c r="V1244" s="34">
        <v>0</v>
      </c>
      <c r="W1244" s="64"/>
      <c r="X1244" s="22">
        <v>11</v>
      </c>
      <c r="Y1244" s="152" t="str">
        <f t="shared" si="647"/>
        <v>B</v>
      </c>
      <c r="Z1244" s="159" t="s">
        <v>2829</v>
      </c>
      <c r="AA1244" s="155">
        <f t="shared" si="645"/>
        <v>10</v>
      </c>
      <c r="AB1244" s="83">
        <f t="shared" si="641"/>
        <v>27</v>
      </c>
      <c r="AC1244" s="122" t="str">
        <f>VLOOKUP(Z1244,'module list'!A:B,2,0)</f>
        <v>DI</v>
      </c>
      <c r="AD1244" s="32"/>
      <c r="AF1244" s="33" t="s">
        <v>34</v>
      </c>
      <c r="AG1244" s="16" t="str">
        <f t="shared" si="633"/>
        <v>11.1.4</v>
      </c>
      <c r="AH1244" s="222" t="str">
        <f t="shared" si="631"/>
        <v>PM1601B cool.wat. for flue gas vlv. - in running</v>
      </c>
      <c r="AI1244" s="224"/>
      <c r="AJ1244" s="16" t="str">
        <f t="shared" si="626"/>
        <v>PM1601B</v>
      </c>
      <c r="AK1244" s="16" t="str">
        <f t="shared" si="634"/>
        <v>P29</v>
      </c>
      <c r="AL1244" s="16" t="str">
        <f t="shared" si="630"/>
        <v>PM</v>
      </c>
      <c r="AM1244" s="16" t="str">
        <f t="shared" si="635"/>
        <v>1601</v>
      </c>
      <c r="AN1244" s="16" t="str">
        <f t="shared" si="642"/>
        <v>B</v>
      </c>
      <c r="AO1244" s="16" t="str">
        <f t="shared" si="636"/>
        <v>_</v>
      </c>
      <c r="AP1244" s="16">
        <f t="shared" si="637"/>
        <v>11</v>
      </c>
      <c r="AQ1244" s="16" t="str">
        <f t="shared" si="632"/>
        <v>YLH</v>
      </c>
      <c r="AR1244" s="16" t="str">
        <f t="shared" si="638"/>
        <v>P29PM1601B_YLH</v>
      </c>
      <c r="AS1244" s="16" t="str">
        <f t="shared" si="639"/>
        <v>ok</v>
      </c>
      <c r="AW1244" s="16" t="str">
        <f t="shared" si="643"/>
        <v/>
      </c>
      <c r="AX1244" s="16" t="str">
        <f t="shared" si="644"/>
        <v/>
      </c>
      <c r="AY1244" s="16">
        <f t="shared" si="640"/>
        <v>0</v>
      </c>
    </row>
    <row r="1245" spans="1:51" ht="15" customHeight="1" x14ac:dyDescent="0.2">
      <c r="A1245" s="16" t="str">
        <f t="shared" si="624"/>
        <v>ID-S01AP1020-10171</v>
      </c>
      <c r="B1245" s="17">
        <v>171</v>
      </c>
      <c r="C1245" s="17"/>
      <c r="D1245" s="18" t="s">
        <v>2664</v>
      </c>
      <c r="E1245" s="19" t="s">
        <v>2665</v>
      </c>
      <c r="F1245" s="20"/>
      <c r="G1245" s="21" t="str">
        <f t="shared" si="625"/>
        <v/>
      </c>
      <c r="H1245" s="22" t="s">
        <v>1843</v>
      </c>
      <c r="I1245" s="22" t="s">
        <v>2617</v>
      </c>
      <c r="J1245" s="22" t="s">
        <v>2417</v>
      </c>
      <c r="K1245" s="22"/>
      <c r="L1245" s="22" t="s">
        <v>1845</v>
      </c>
      <c r="M1245" s="23"/>
      <c r="N1245" s="24"/>
      <c r="O1245" s="63"/>
      <c r="P1245" s="63"/>
      <c r="Q1245" s="25" t="s">
        <v>42</v>
      </c>
      <c r="R1245" s="26" t="s">
        <v>43</v>
      </c>
      <c r="S1245" s="26" t="s">
        <v>51</v>
      </c>
      <c r="T1245" s="26" t="s">
        <v>45</v>
      </c>
      <c r="U1245" s="26" t="s">
        <v>46</v>
      </c>
      <c r="V1245" s="34">
        <v>0</v>
      </c>
      <c r="W1245" s="64"/>
      <c r="X1245" s="22">
        <v>11</v>
      </c>
      <c r="Y1245" s="152" t="str">
        <f t="shared" si="647"/>
        <v>B</v>
      </c>
      <c r="Z1245" s="159" t="s">
        <v>2829</v>
      </c>
      <c r="AA1245" s="155">
        <f t="shared" si="645"/>
        <v>11</v>
      </c>
      <c r="AB1245" s="83">
        <f t="shared" si="641"/>
        <v>27</v>
      </c>
      <c r="AC1245" s="122" t="str">
        <f>VLOOKUP(Z1245,'module list'!A:B,2,0)</f>
        <v>DI</v>
      </c>
      <c r="AD1245" s="32"/>
      <c r="AF1245" s="33" t="s">
        <v>34</v>
      </c>
      <c r="AG1245" s="16" t="str">
        <f t="shared" si="633"/>
        <v>11.1.4</v>
      </c>
      <c r="AH1245" s="222" t="str">
        <f t="shared" si="631"/>
        <v>PM1601B cool.wat. for flue gas vlv. - supply fault</v>
      </c>
      <c r="AI1245" s="224"/>
      <c r="AJ1245" s="16" t="str">
        <f t="shared" si="626"/>
        <v>PM1601B</v>
      </c>
      <c r="AK1245" s="16" t="str">
        <f t="shared" si="634"/>
        <v>P29</v>
      </c>
      <c r="AL1245" s="16" t="str">
        <f t="shared" si="630"/>
        <v>PM</v>
      </c>
      <c r="AM1245" s="16" t="str">
        <f t="shared" si="635"/>
        <v>1601</v>
      </c>
      <c r="AN1245" s="16" t="str">
        <f t="shared" si="642"/>
        <v>B</v>
      </c>
      <c r="AO1245" s="16" t="str">
        <f t="shared" si="636"/>
        <v>_</v>
      </c>
      <c r="AP1245" s="16">
        <f t="shared" si="637"/>
        <v>11</v>
      </c>
      <c r="AQ1245" s="16" t="str">
        <f t="shared" si="632"/>
        <v>YSG</v>
      </c>
      <c r="AR1245" s="16" t="str">
        <f t="shared" si="638"/>
        <v>P29PM1601B_YSG</v>
      </c>
      <c r="AS1245" s="16" t="str">
        <f t="shared" si="639"/>
        <v>ok</v>
      </c>
      <c r="AW1245" s="16" t="str">
        <f t="shared" si="643"/>
        <v/>
      </c>
      <c r="AX1245" s="16" t="str">
        <f t="shared" si="644"/>
        <v/>
      </c>
      <c r="AY1245" s="16">
        <f t="shared" si="640"/>
        <v>0</v>
      </c>
    </row>
    <row r="1246" spans="1:51" ht="15" customHeight="1" x14ac:dyDescent="0.2">
      <c r="A1246" s="16" t="str">
        <f t="shared" si="624"/>
        <v>ID-S01AP1020-10172</v>
      </c>
      <c r="B1246" s="17">
        <v>172</v>
      </c>
      <c r="C1246" s="17"/>
      <c r="D1246" s="18" t="s">
        <v>2666</v>
      </c>
      <c r="E1246" s="19" t="s">
        <v>2667</v>
      </c>
      <c r="F1246" s="20"/>
      <c r="G1246" s="21" t="str">
        <f t="shared" si="625"/>
        <v/>
      </c>
      <c r="H1246" s="22" t="s">
        <v>1843</v>
      </c>
      <c r="I1246" s="22" t="s">
        <v>2617</v>
      </c>
      <c r="J1246" s="22" t="s">
        <v>2417</v>
      </c>
      <c r="K1246" s="22"/>
      <c r="L1246" s="22" t="s">
        <v>1845</v>
      </c>
      <c r="M1246" s="23"/>
      <c r="N1246" s="24"/>
      <c r="O1246" s="63"/>
      <c r="P1246" s="63"/>
      <c r="Q1246" s="25" t="s">
        <v>54</v>
      </c>
      <c r="R1246" s="26" t="s">
        <v>55</v>
      </c>
      <c r="S1246" s="26" t="s">
        <v>44</v>
      </c>
      <c r="T1246" s="26" t="s">
        <v>56</v>
      </c>
      <c r="U1246" s="26" t="s">
        <v>57</v>
      </c>
      <c r="V1246" s="34">
        <v>0</v>
      </c>
      <c r="W1246" s="64"/>
      <c r="X1246" s="22">
        <v>11</v>
      </c>
      <c r="Y1246" s="152"/>
      <c r="Z1246" s="159" t="s">
        <v>2824</v>
      </c>
      <c r="AA1246" s="155">
        <f t="shared" si="645"/>
        <v>30</v>
      </c>
      <c r="AB1246" s="83">
        <f t="shared" si="641"/>
        <v>30</v>
      </c>
      <c r="AC1246" s="122" t="str">
        <f>VLOOKUP(Z1246,'module list'!A:B,2,0)</f>
        <v>DO</v>
      </c>
      <c r="AD1246" s="32"/>
      <c r="AF1246" s="33" t="s">
        <v>34</v>
      </c>
      <c r="AG1246" s="16" t="str">
        <f t="shared" si="633"/>
        <v>11.1.2</v>
      </c>
      <c r="AH1246" s="222" t="str">
        <f t="shared" si="631"/>
        <v>PM1601B cool.wat. for flue gas vlv. - start/stop</v>
      </c>
      <c r="AI1246" s="224"/>
      <c r="AJ1246" s="16" t="str">
        <f t="shared" si="626"/>
        <v>PM1601B</v>
      </c>
      <c r="AK1246" s="16" t="str">
        <f t="shared" si="634"/>
        <v>P29</v>
      </c>
      <c r="AL1246" s="16" t="str">
        <f t="shared" si="630"/>
        <v>PM</v>
      </c>
      <c r="AM1246" s="16" t="str">
        <f t="shared" si="635"/>
        <v>1601</v>
      </c>
      <c r="AN1246" s="16" t="str">
        <f t="shared" si="642"/>
        <v>B</v>
      </c>
      <c r="AO1246" s="16" t="str">
        <f t="shared" si="636"/>
        <v>_</v>
      </c>
      <c r="AP1246" s="16">
        <f t="shared" si="637"/>
        <v>11</v>
      </c>
      <c r="AQ1246" s="16" t="str">
        <f t="shared" si="632"/>
        <v>HSH</v>
      </c>
      <c r="AR1246" s="16" t="str">
        <f t="shared" si="638"/>
        <v>P29PM1601B_HSH</v>
      </c>
      <c r="AS1246" s="16" t="str">
        <f t="shared" si="639"/>
        <v>ok</v>
      </c>
      <c r="AW1246" s="16" t="str">
        <f t="shared" si="643"/>
        <v/>
      </c>
      <c r="AX1246" s="16" t="str">
        <f t="shared" si="644"/>
        <v/>
      </c>
      <c r="AY1246" s="16">
        <f t="shared" si="640"/>
        <v>0</v>
      </c>
    </row>
    <row r="1247" spans="1:51" ht="15" customHeight="1" x14ac:dyDescent="0.2">
      <c r="A1247" s="16" t="str">
        <f t="shared" si="624"/>
        <v>ID-S01AP1020-10173</v>
      </c>
      <c r="B1247" s="17">
        <v>173</v>
      </c>
      <c r="C1247" s="17"/>
      <c r="D1247" s="18" t="s">
        <v>2668</v>
      </c>
      <c r="E1247" s="19" t="s">
        <v>2669</v>
      </c>
      <c r="F1247" s="20"/>
      <c r="G1247" s="21" t="str">
        <f t="shared" si="625"/>
        <v/>
      </c>
      <c r="H1247" s="22" t="s">
        <v>1843</v>
      </c>
      <c r="I1247" s="22" t="s">
        <v>2617</v>
      </c>
      <c r="J1247" s="22" t="s">
        <v>2640</v>
      </c>
      <c r="K1247" s="22"/>
      <c r="L1247" s="22" t="s">
        <v>1845</v>
      </c>
      <c r="M1247" s="23"/>
      <c r="N1247" s="24"/>
      <c r="O1247" s="63"/>
      <c r="P1247" s="63"/>
      <c r="Q1247" s="25" t="s">
        <v>42</v>
      </c>
      <c r="R1247" s="26" t="s">
        <v>43</v>
      </c>
      <c r="S1247" s="26" t="s">
        <v>51</v>
      </c>
      <c r="T1247" s="26" t="s">
        <v>45</v>
      </c>
      <c r="U1247" s="26" t="s">
        <v>46</v>
      </c>
      <c r="V1247" s="34">
        <v>0</v>
      </c>
      <c r="W1247" s="64"/>
      <c r="X1247" s="22">
        <v>11</v>
      </c>
      <c r="Y1247" s="152"/>
      <c r="Z1247" s="159" t="s">
        <v>2829</v>
      </c>
      <c r="AA1247" s="155">
        <f t="shared" si="645"/>
        <v>12</v>
      </c>
      <c r="AB1247" s="83">
        <f t="shared" si="641"/>
        <v>27</v>
      </c>
      <c r="AC1247" s="122" t="str">
        <f>VLOOKUP(Z1247,'module list'!A:B,2,0)</f>
        <v>DI</v>
      </c>
      <c r="AD1247" s="32"/>
      <c r="AF1247" s="33" t="s">
        <v>34</v>
      </c>
      <c r="AG1247" s="16" t="str">
        <f t="shared" si="633"/>
        <v>11.1.4</v>
      </c>
      <c r="AH1247" s="222" t="str">
        <f t="shared" si="631"/>
        <v>- flow LL</v>
      </c>
      <c r="AI1247" s="224"/>
      <c r="AJ1247" s="16" t="str">
        <f t="shared" si="626"/>
        <v>-</v>
      </c>
      <c r="AK1247" s="16" t="str">
        <f t="shared" si="634"/>
        <v>P29</v>
      </c>
      <c r="AL1247" s="16" t="str">
        <f t="shared" ref="AL1247" si="648">MID(D1247,4,4)</f>
        <v>FSLL</v>
      </c>
      <c r="AM1247" s="16" t="str">
        <f t="shared" si="635"/>
        <v>1601</v>
      </c>
      <c r="AN1247" s="16" t="str">
        <f t="shared" ref="AN1247" si="649">MID(D1247,12,1)</f>
        <v/>
      </c>
      <c r="AO1247" s="16" t="str">
        <f t="shared" si="636"/>
        <v/>
      </c>
      <c r="AP1247" s="16" t="str">
        <f t="shared" si="637"/>
        <v/>
      </c>
      <c r="AQ1247" s="226"/>
      <c r="AR1247" s="16" t="str">
        <f t="shared" si="638"/>
        <v>P29FSLL1601</v>
      </c>
      <c r="AS1247" s="16" t="str">
        <f t="shared" si="639"/>
        <v>ok</v>
      </c>
      <c r="AW1247" s="16" t="str">
        <f t="shared" si="643"/>
        <v/>
      </c>
      <c r="AX1247" s="16" t="str">
        <f t="shared" si="644"/>
        <v/>
      </c>
      <c r="AY1247" s="16">
        <f t="shared" si="640"/>
        <v>0</v>
      </c>
    </row>
    <row r="1248" spans="1:51" ht="15" customHeight="1" x14ac:dyDescent="0.2">
      <c r="A1248" s="16" t="str">
        <f t="shared" si="624"/>
        <v>ID-S01AP1020-10174</v>
      </c>
      <c r="B1248" s="17">
        <v>174</v>
      </c>
      <c r="C1248" s="17"/>
      <c r="D1248" s="18" t="s">
        <v>2670</v>
      </c>
      <c r="E1248" s="19" t="s">
        <v>2671</v>
      </c>
      <c r="F1248" s="20"/>
      <c r="G1248" s="21" t="str">
        <f t="shared" si="625"/>
        <v/>
      </c>
      <c r="H1248" s="22" t="s">
        <v>1843</v>
      </c>
      <c r="I1248" s="22" t="s">
        <v>2617</v>
      </c>
      <c r="J1248" s="22" t="s">
        <v>2317</v>
      </c>
      <c r="K1248" s="22"/>
      <c r="L1248" s="22" t="s">
        <v>1845</v>
      </c>
      <c r="M1248" s="23"/>
      <c r="N1248" s="24"/>
      <c r="O1248" s="63"/>
      <c r="P1248" s="63"/>
      <c r="Q1248" s="25" t="s">
        <v>32</v>
      </c>
      <c r="R1248" s="26" t="s">
        <v>33</v>
      </c>
      <c r="S1248" s="26" t="s">
        <v>34</v>
      </c>
      <c r="T1248" s="26" t="s">
        <v>170</v>
      </c>
      <c r="U1248" s="26">
        <v>300</v>
      </c>
      <c r="V1248" s="34" t="s">
        <v>332</v>
      </c>
      <c r="W1248" s="64"/>
      <c r="X1248" s="22">
        <v>11</v>
      </c>
      <c r="Y1248" s="152"/>
      <c r="Z1248" s="157" t="s">
        <v>2874</v>
      </c>
      <c r="AA1248" s="155">
        <f t="shared" si="645"/>
        <v>13</v>
      </c>
      <c r="AB1248" s="83">
        <f t="shared" si="641"/>
        <v>15</v>
      </c>
      <c r="AC1248" s="122" t="str">
        <f>VLOOKUP(Z1248,'module list'!A:B,2,0)</f>
        <v>AI</v>
      </c>
      <c r="AD1248" s="32"/>
      <c r="AF1248" s="33" t="s">
        <v>34</v>
      </c>
      <c r="AG1248" s="16" t="str">
        <f t="shared" si="633"/>
        <v>11.1.3</v>
      </c>
      <c r="AH1248" s="222" t="str">
        <f t="shared" si="631"/>
        <v>inlet FV 1436 - temp.</v>
      </c>
      <c r="AI1248" s="224"/>
      <c r="AJ1248" s="16" t="str">
        <f t="shared" si="626"/>
        <v>inlet</v>
      </c>
      <c r="AK1248" s="16" t="str">
        <f t="shared" si="634"/>
        <v>P29</v>
      </c>
      <c r="AL1248" s="16" t="str">
        <f t="shared" ref="AL1248:AL1252" si="650">MID(D1248,4,2)</f>
        <v>TI</v>
      </c>
      <c r="AM1248" s="16" t="str">
        <f t="shared" si="635"/>
        <v>1602</v>
      </c>
      <c r="AN1248" s="16" t="str">
        <f t="shared" si="642"/>
        <v/>
      </c>
      <c r="AO1248" s="16" t="str">
        <f t="shared" si="636"/>
        <v/>
      </c>
      <c r="AP1248" s="16" t="str">
        <f t="shared" si="637"/>
        <v/>
      </c>
      <c r="AQ1248" s="226"/>
      <c r="AR1248" s="16" t="str">
        <f t="shared" si="638"/>
        <v>P29TI1602</v>
      </c>
      <c r="AS1248" s="16" t="str">
        <f t="shared" si="639"/>
        <v>ok</v>
      </c>
      <c r="AW1248" s="16" t="str">
        <f t="shared" si="643"/>
        <v>0</v>
      </c>
      <c r="AX1248" s="16">
        <f t="shared" si="644"/>
        <v>300</v>
      </c>
      <c r="AY1248" s="16" t="str">
        <f t="shared" si="640"/>
        <v>°C</v>
      </c>
    </row>
    <row r="1249" spans="1:51" ht="15" customHeight="1" x14ac:dyDescent="0.2">
      <c r="A1249" s="16" t="str">
        <f t="shared" si="624"/>
        <v>ID-S01AP1020-10175</v>
      </c>
      <c r="B1249" s="17">
        <v>175</v>
      </c>
      <c r="C1249" s="17"/>
      <c r="D1249" s="18" t="s">
        <v>2672</v>
      </c>
      <c r="E1249" s="19" t="s">
        <v>2673</v>
      </c>
      <c r="F1249" s="20"/>
      <c r="G1249" s="21" t="str">
        <f t="shared" si="625"/>
        <v/>
      </c>
      <c r="H1249" s="22" t="s">
        <v>1843</v>
      </c>
      <c r="I1249" s="22" t="s">
        <v>2617</v>
      </c>
      <c r="J1249" s="22" t="s">
        <v>2317</v>
      </c>
      <c r="K1249" s="22"/>
      <c r="L1249" s="22" t="s">
        <v>1845</v>
      </c>
      <c r="M1249" s="23"/>
      <c r="N1249" s="24"/>
      <c r="O1249" s="63"/>
      <c r="P1249" s="63"/>
      <c r="Q1249" s="25" t="s">
        <v>32</v>
      </c>
      <c r="R1249" s="26" t="s">
        <v>33</v>
      </c>
      <c r="S1249" s="26" t="s">
        <v>34</v>
      </c>
      <c r="T1249" s="26" t="s">
        <v>170</v>
      </c>
      <c r="U1249" s="26">
        <v>10</v>
      </c>
      <c r="V1249" s="34" t="s">
        <v>2325</v>
      </c>
      <c r="W1249" s="64"/>
      <c r="X1249" s="22">
        <v>11</v>
      </c>
      <c r="Y1249" s="152"/>
      <c r="Z1249" s="157" t="s">
        <v>2874</v>
      </c>
      <c r="AA1249" s="155">
        <f t="shared" si="645"/>
        <v>14</v>
      </c>
      <c r="AB1249" s="83">
        <f t="shared" si="641"/>
        <v>15</v>
      </c>
      <c r="AC1249" s="122" t="str">
        <f>VLOOKUP(Z1249,'module list'!A:B,2,0)</f>
        <v>AI</v>
      </c>
      <c r="AD1249" s="32"/>
      <c r="AF1249" s="33" t="s">
        <v>34</v>
      </c>
      <c r="AG1249" s="16" t="str">
        <f t="shared" si="633"/>
        <v>11.1.3</v>
      </c>
      <c r="AH1249" s="222" t="str">
        <f t="shared" si="631"/>
        <v>outlet FV 1436 - press.</v>
      </c>
      <c r="AI1249" s="224"/>
      <c r="AJ1249" s="16" t="str">
        <f t="shared" si="626"/>
        <v>outlet</v>
      </c>
      <c r="AK1249" s="16" t="str">
        <f t="shared" si="634"/>
        <v>P29</v>
      </c>
      <c r="AL1249" s="16" t="str">
        <f t="shared" si="650"/>
        <v>PI</v>
      </c>
      <c r="AM1249" s="16" t="str">
        <f t="shared" si="635"/>
        <v>1601</v>
      </c>
      <c r="AN1249" s="16" t="str">
        <f t="shared" si="642"/>
        <v/>
      </c>
      <c r="AO1249" s="16" t="str">
        <f t="shared" si="636"/>
        <v/>
      </c>
      <c r="AP1249" s="16" t="str">
        <f t="shared" si="637"/>
        <v/>
      </c>
      <c r="AQ1249" s="226"/>
      <c r="AR1249" s="16" t="str">
        <f t="shared" si="638"/>
        <v>P29PI1601</v>
      </c>
      <c r="AS1249" s="16" t="str">
        <f t="shared" si="639"/>
        <v>ok</v>
      </c>
      <c r="AW1249" s="16" t="str">
        <f t="shared" si="643"/>
        <v>0</v>
      </c>
      <c r="AX1249" s="16">
        <f t="shared" si="644"/>
        <v>10</v>
      </c>
      <c r="AY1249" s="16" t="str">
        <f t="shared" si="640"/>
        <v>bar</v>
      </c>
    </row>
    <row r="1250" spans="1:51" ht="15" customHeight="1" x14ac:dyDescent="0.2">
      <c r="A1250" s="16" t="str">
        <f t="shared" si="624"/>
        <v>ID-S01AP1020-10176</v>
      </c>
      <c r="B1250" s="17">
        <v>176</v>
      </c>
      <c r="C1250" s="17"/>
      <c r="D1250" s="18" t="s">
        <v>2674</v>
      </c>
      <c r="E1250" s="19" t="s">
        <v>2675</v>
      </c>
      <c r="F1250" s="20"/>
      <c r="G1250" s="21" t="str">
        <f t="shared" si="625"/>
        <v/>
      </c>
      <c r="H1250" s="22" t="s">
        <v>1843</v>
      </c>
      <c r="I1250" s="22" t="s">
        <v>2617</v>
      </c>
      <c r="J1250" s="22" t="s">
        <v>2317</v>
      </c>
      <c r="K1250" s="22"/>
      <c r="L1250" s="22" t="s">
        <v>1845</v>
      </c>
      <c r="M1250" s="23"/>
      <c r="N1250" s="24"/>
      <c r="O1250" s="63"/>
      <c r="P1250" s="63"/>
      <c r="Q1250" s="25" t="s">
        <v>543</v>
      </c>
      <c r="R1250" s="26" t="s">
        <v>33</v>
      </c>
      <c r="S1250" s="26" t="s">
        <v>34</v>
      </c>
      <c r="T1250" s="26" t="s">
        <v>170</v>
      </c>
      <c r="U1250" s="26">
        <v>300</v>
      </c>
      <c r="V1250" s="34" t="s">
        <v>332</v>
      </c>
      <c r="W1250" s="64"/>
      <c r="X1250" s="79">
        <v>31</v>
      </c>
      <c r="Y1250" s="152"/>
      <c r="Z1250" s="159"/>
      <c r="AA1250" s="155">
        <f t="shared" si="645"/>
        <v>0</v>
      </c>
      <c r="AB1250" s="83">
        <f t="shared" si="641"/>
        <v>0</v>
      </c>
      <c r="AC1250" s="122" t="e">
        <f>VLOOKUP(Z1250,'module list'!A:B,2,0)</f>
        <v>#N/A</v>
      </c>
      <c r="AD1250" s="32"/>
      <c r="AF1250" s="33">
        <v>1</v>
      </c>
      <c r="AG1250" s="16" t="str">
        <f t="shared" si="633"/>
        <v/>
      </c>
      <c r="AH1250" s="222" t="str">
        <f t="shared" si="631"/>
        <v>outlet FV 1436 - temp.</v>
      </c>
      <c r="AI1250" s="224"/>
      <c r="AJ1250" s="16" t="str">
        <f t="shared" si="626"/>
        <v>outlet</v>
      </c>
      <c r="AK1250" s="16" t="str">
        <f t="shared" si="634"/>
        <v>P29</v>
      </c>
      <c r="AL1250" s="16" t="str">
        <f t="shared" si="650"/>
        <v>TI</v>
      </c>
      <c r="AM1250" s="16" t="str">
        <f t="shared" si="635"/>
        <v>1601</v>
      </c>
      <c r="AN1250" s="16" t="str">
        <f t="shared" si="642"/>
        <v>X</v>
      </c>
      <c r="AO1250" s="16" t="str">
        <f t="shared" si="636"/>
        <v/>
      </c>
      <c r="AP1250" s="16" t="str">
        <f t="shared" si="637"/>
        <v/>
      </c>
      <c r="AQ1250" s="226"/>
      <c r="AR1250" s="16" t="str">
        <f t="shared" si="638"/>
        <v>P29TI1601X</v>
      </c>
      <c r="AS1250" s="16" t="str">
        <f t="shared" si="639"/>
        <v>ok</v>
      </c>
      <c r="AW1250" s="16" t="str">
        <f t="shared" si="643"/>
        <v>0</v>
      </c>
      <c r="AX1250" s="16">
        <f t="shared" si="644"/>
        <v>300</v>
      </c>
      <c r="AY1250" s="16" t="str">
        <f t="shared" si="640"/>
        <v>°C</v>
      </c>
    </row>
    <row r="1251" spans="1:51" ht="15" customHeight="1" x14ac:dyDescent="0.2">
      <c r="A1251" s="16" t="str">
        <f t="shared" si="624"/>
        <v>ID-S01AP1020-10177</v>
      </c>
      <c r="B1251" s="17">
        <v>177</v>
      </c>
      <c r="C1251" s="17"/>
      <c r="D1251" s="18" t="s">
        <v>2676</v>
      </c>
      <c r="E1251" s="19" t="s">
        <v>2675</v>
      </c>
      <c r="F1251" s="20"/>
      <c r="G1251" s="21" t="str">
        <f t="shared" si="625"/>
        <v/>
      </c>
      <c r="H1251" s="22" t="s">
        <v>1843</v>
      </c>
      <c r="I1251" s="22" t="s">
        <v>2617</v>
      </c>
      <c r="J1251" s="22" t="s">
        <v>2317</v>
      </c>
      <c r="K1251" s="22"/>
      <c r="L1251" s="22" t="s">
        <v>1845</v>
      </c>
      <c r="M1251" s="23"/>
      <c r="N1251" s="24"/>
      <c r="O1251" s="63"/>
      <c r="P1251" s="63"/>
      <c r="Q1251" s="25" t="s">
        <v>543</v>
      </c>
      <c r="R1251" s="26" t="s">
        <v>33</v>
      </c>
      <c r="S1251" s="26" t="s">
        <v>34</v>
      </c>
      <c r="T1251" s="26" t="s">
        <v>170</v>
      </c>
      <c r="U1251" s="26">
        <v>300</v>
      </c>
      <c r="V1251" s="34" t="s">
        <v>332</v>
      </c>
      <c r="W1251" s="64"/>
      <c r="X1251" s="79">
        <v>31</v>
      </c>
      <c r="Y1251" s="152"/>
      <c r="Z1251" s="159"/>
      <c r="AA1251" s="155">
        <f t="shared" si="645"/>
        <v>0</v>
      </c>
      <c r="AB1251" s="83">
        <f t="shared" si="641"/>
        <v>0</v>
      </c>
      <c r="AC1251" s="122" t="e">
        <f>VLOOKUP(Z1251,'module list'!A:B,2,0)</f>
        <v>#N/A</v>
      </c>
      <c r="AD1251" s="32"/>
      <c r="AF1251" s="33">
        <v>1</v>
      </c>
      <c r="AG1251" s="16" t="str">
        <f t="shared" si="633"/>
        <v/>
      </c>
      <c r="AH1251" s="222" t="str">
        <f t="shared" si="631"/>
        <v>outlet FV 1436 - temp.</v>
      </c>
      <c r="AI1251" s="224"/>
      <c r="AJ1251" s="16" t="str">
        <f t="shared" si="626"/>
        <v>outlet</v>
      </c>
      <c r="AK1251" s="16" t="str">
        <f t="shared" si="634"/>
        <v>P29</v>
      </c>
      <c r="AL1251" s="16" t="str">
        <f t="shared" si="650"/>
        <v>TI</v>
      </c>
      <c r="AM1251" s="16" t="str">
        <f t="shared" si="635"/>
        <v>1601</v>
      </c>
      <c r="AN1251" s="16" t="str">
        <f t="shared" si="642"/>
        <v>Y</v>
      </c>
      <c r="AO1251" s="16" t="str">
        <f t="shared" si="636"/>
        <v/>
      </c>
      <c r="AP1251" s="16" t="str">
        <f t="shared" si="637"/>
        <v/>
      </c>
      <c r="AQ1251" s="226"/>
      <c r="AR1251" s="16" t="str">
        <f t="shared" si="638"/>
        <v>P29TI1601Y</v>
      </c>
      <c r="AS1251" s="16" t="str">
        <f t="shared" si="639"/>
        <v>ok</v>
      </c>
      <c r="AW1251" s="16" t="str">
        <f t="shared" si="643"/>
        <v>0</v>
      </c>
      <c r="AX1251" s="16">
        <f t="shared" si="644"/>
        <v>300</v>
      </c>
      <c r="AY1251" s="16" t="str">
        <f t="shared" si="640"/>
        <v>°C</v>
      </c>
    </row>
    <row r="1252" spans="1:51" ht="15" customHeight="1" x14ac:dyDescent="0.2">
      <c r="A1252" s="16" t="str">
        <f t="shared" si="624"/>
        <v>ID-S01AP1020-10178</v>
      </c>
      <c r="B1252" s="17">
        <v>178</v>
      </c>
      <c r="C1252" s="17"/>
      <c r="D1252" s="18" t="s">
        <v>2677</v>
      </c>
      <c r="E1252" s="19" t="s">
        <v>2678</v>
      </c>
      <c r="F1252" s="20"/>
      <c r="G1252" s="21" t="str">
        <f t="shared" si="625"/>
        <v/>
      </c>
      <c r="H1252" s="22" t="s">
        <v>1843</v>
      </c>
      <c r="I1252" s="22" t="s">
        <v>2617</v>
      </c>
      <c r="J1252" s="22" t="s">
        <v>2317</v>
      </c>
      <c r="K1252" s="22"/>
      <c r="L1252" s="22" t="s">
        <v>1845</v>
      </c>
      <c r="M1252" s="23"/>
      <c r="N1252" s="24"/>
      <c r="O1252" s="63"/>
      <c r="P1252" s="63"/>
      <c r="Q1252" s="25" t="s">
        <v>32</v>
      </c>
      <c r="R1252" s="26" t="s">
        <v>33</v>
      </c>
      <c r="S1252" s="26" t="s">
        <v>34</v>
      </c>
      <c r="T1252" s="26" t="s">
        <v>170</v>
      </c>
      <c r="U1252" s="26">
        <v>10</v>
      </c>
      <c r="V1252" s="34" t="s">
        <v>2318</v>
      </c>
      <c r="W1252" s="64"/>
      <c r="X1252" s="22">
        <v>11</v>
      </c>
      <c r="Y1252" s="152"/>
      <c r="Z1252" s="157" t="s">
        <v>2874</v>
      </c>
      <c r="AA1252" s="155">
        <f t="shared" si="645"/>
        <v>15</v>
      </c>
      <c r="AB1252" s="83">
        <f t="shared" si="641"/>
        <v>15</v>
      </c>
      <c r="AC1252" s="122" t="str">
        <f>VLOOKUP(Z1252,'module list'!A:B,2,0)</f>
        <v>AI</v>
      </c>
      <c r="AD1252" s="32"/>
      <c r="AF1252" s="33" t="s">
        <v>34</v>
      </c>
      <c r="AG1252" s="16" t="str">
        <f t="shared" si="633"/>
        <v>11.1.3</v>
      </c>
      <c r="AH1252" s="222" t="str">
        <f t="shared" si="631"/>
        <v>- flow</v>
      </c>
      <c r="AI1252" s="224"/>
      <c r="AJ1252" s="16" t="str">
        <f t="shared" si="626"/>
        <v>-</v>
      </c>
      <c r="AK1252" s="16" t="str">
        <f t="shared" si="634"/>
        <v>P29</v>
      </c>
      <c r="AL1252" s="16" t="str">
        <f t="shared" si="650"/>
        <v>FI</v>
      </c>
      <c r="AM1252" s="16" t="str">
        <f t="shared" si="635"/>
        <v>1601</v>
      </c>
      <c r="AN1252" s="16" t="str">
        <f t="shared" si="642"/>
        <v/>
      </c>
      <c r="AO1252" s="16" t="str">
        <f t="shared" si="636"/>
        <v/>
      </c>
      <c r="AP1252" s="16" t="str">
        <f t="shared" si="637"/>
        <v/>
      </c>
      <c r="AQ1252" s="226"/>
      <c r="AR1252" s="16" t="str">
        <f t="shared" si="638"/>
        <v>P29FI1601</v>
      </c>
      <c r="AS1252" s="16" t="str">
        <f t="shared" si="639"/>
        <v>ok</v>
      </c>
      <c r="AW1252" s="16" t="str">
        <f t="shared" si="643"/>
        <v>0</v>
      </c>
      <c r="AX1252" s="16">
        <f t="shared" si="644"/>
        <v>10</v>
      </c>
      <c r="AY1252" s="16" t="str">
        <f t="shared" si="640"/>
        <v>t/h</v>
      </c>
    </row>
    <row r="1253" spans="1:51" ht="15" customHeight="1" x14ac:dyDescent="0.2">
      <c r="A1253" s="16" t="str">
        <f t="shared" si="624"/>
        <v>ID-S01AP1020-10179</v>
      </c>
      <c r="B1253" s="17">
        <v>179</v>
      </c>
      <c r="C1253" s="17"/>
      <c r="D1253" s="18" t="s">
        <v>2679</v>
      </c>
      <c r="E1253" s="19" t="s">
        <v>2680</v>
      </c>
      <c r="F1253" s="20"/>
      <c r="G1253" s="21" t="str">
        <f t="shared" si="625"/>
        <v/>
      </c>
      <c r="H1253" s="22" t="s">
        <v>1843</v>
      </c>
      <c r="I1253" s="22" t="s">
        <v>2617</v>
      </c>
      <c r="J1253" s="22" t="s">
        <v>2681</v>
      </c>
      <c r="K1253" s="22"/>
      <c r="L1253" s="22" t="s">
        <v>1845</v>
      </c>
      <c r="M1253" s="23"/>
      <c r="N1253" s="24"/>
      <c r="O1253" s="63"/>
      <c r="P1253" s="63"/>
      <c r="Q1253" s="25" t="s">
        <v>42</v>
      </c>
      <c r="R1253" s="26" t="s">
        <v>43</v>
      </c>
      <c r="S1253" s="26" t="s">
        <v>44</v>
      </c>
      <c r="T1253" s="26" t="s">
        <v>45</v>
      </c>
      <c r="U1253" s="26" t="s">
        <v>46</v>
      </c>
      <c r="V1253" s="34">
        <v>0</v>
      </c>
      <c r="W1253" s="64"/>
      <c r="X1253" s="22">
        <v>11</v>
      </c>
      <c r="Y1253" s="152"/>
      <c r="Z1253" s="159" t="s">
        <v>2829</v>
      </c>
      <c r="AA1253" s="155">
        <f t="shared" si="645"/>
        <v>13</v>
      </c>
      <c r="AB1253" s="83">
        <f t="shared" si="641"/>
        <v>27</v>
      </c>
      <c r="AC1253" s="122" t="str">
        <f>VLOOKUP(Z1253,'module list'!A:B,2,0)</f>
        <v>DI</v>
      </c>
      <c r="AD1253" s="32"/>
      <c r="AF1253" s="33" t="s">
        <v>34</v>
      </c>
      <c r="AG1253" s="16" t="str">
        <f t="shared" si="633"/>
        <v>11.1.4</v>
      </c>
      <c r="AH1253" s="222" t="str">
        <f t="shared" si="631"/>
        <v>POV1612 cool.wat. outlet pmp. - opened</v>
      </c>
      <c r="AI1253" s="224"/>
      <c r="AJ1253" s="16" t="str">
        <f t="shared" si="626"/>
        <v>POV1612</v>
      </c>
      <c r="AK1253" s="16" t="str">
        <f t="shared" si="634"/>
        <v>P29</v>
      </c>
      <c r="AL1253" s="16" t="str">
        <f t="shared" ref="AL1253:AL1255" si="651">MID(D1253,4,3)</f>
        <v>POV</v>
      </c>
      <c r="AM1253" s="16" t="str">
        <f t="shared" si="635"/>
        <v>1612</v>
      </c>
      <c r="AO1253" s="16" t="str">
        <f t="shared" si="636"/>
        <v>_</v>
      </c>
      <c r="AP1253" s="16">
        <f t="shared" si="637"/>
        <v>11</v>
      </c>
      <c r="AQ1253" s="16" t="str">
        <f t="shared" ref="AQ1253:AQ1272" si="652">RIGHT(D1253,LEN(D1253)-FIND("_",D1253))</f>
        <v>ZSH</v>
      </c>
      <c r="AR1253" s="16" t="str">
        <f t="shared" si="638"/>
        <v>P29POV1612_ZSH</v>
      </c>
      <c r="AS1253" s="16" t="str">
        <f t="shared" si="639"/>
        <v>ok</v>
      </c>
      <c r="AW1253" s="16" t="str">
        <f t="shared" si="643"/>
        <v/>
      </c>
      <c r="AX1253" s="16" t="str">
        <f t="shared" si="644"/>
        <v/>
      </c>
      <c r="AY1253" s="16">
        <f t="shared" si="640"/>
        <v>0</v>
      </c>
    </row>
    <row r="1254" spans="1:51" ht="15" customHeight="1" x14ac:dyDescent="0.2">
      <c r="A1254" s="16" t="str">
        <f t="shared" si="624"/>
        <v>ID-S01AP1020-10180</v>
      </c>
      <c r="B1254" s="17">
        <v>180</v>
      </c>
      <c r="C1254" s="17"/>
      <c r="D1254" s="18" t="s">
        <v>2682</v>
      </c>
      <c r="E1254" s="19" t="s">
        <v>2683</v>
      </c>
      <c r="F1254" s="20"/>
      <c r="G1254" s="21" t="str">
        <f t="shared" si="625"/>
        <v/>
      </c>
      <c r="H1254" s="22" t="s">
        <v>1843</v>
      </c>
      <c r="I1254" s="22" t="s">
        <v>2617</v>
      </c>
      <c r="J1254" s="22" t="s">
        <v>2681</v>
      </c>
      <c r="K1254" s="22"/>
      <c r="L1254" s="22" t="s">
        <v>1845</v>
      </c>
      <c r="M1254" s="23"/>
      <c r="N1254" s="24"/>
      <c r="O1254" s="63"/>
      <c r="P1254" s="63"/>
      <c r="Q1254" s="25" t="s">
        <v>42</v>
      </c>
      <c r="R1254" s="26" t="s">
        <v>43</v>
      </c>
      <c r="S1254" s="26" t="s">
        <v>44</v>
      </c>
      <c r="T1254" s="26" t="s">
        <v>45</v>
      </c>
      <c r="U1254" s="26" t="s">
        <v>46</v>
      </c>
      <c r="V1254" s="34">
        <v>0</v>
      </c>
      <c r="W1254" s="64"/>
      <c r="X1254" s="22">
        <v>11</v>
      </c>
      <c r="Y1254" s="152"/>
      <c r="Z1254" s="159" t="s">
        <v>2829</v>
      </c>
      <c r="AA1254" s="155">
        <f t="shared" si="645"/>
        <v>14</v>
      </c>
      <c r="AB1254" s="83">
        <f t="shared" si="641"/>
        <v>27</v>
      </c>
      <c r="AC1254" s="122" t="str">
        <f>VLOOKUP(Z1254,'module list'!A:B,2,0)</f>
        <v>DI</v>
      </c>
      <c r="AD1254" s="32"/>
      <c r="AF1254" s="33" t="s">
        <v>34</v>
      </c>
      <c r="AG1254" s="16" t="str">
        <f t="shared" si="633"/>
        <v>11.1.4</v>
      </c>
      <c r="AH1254" s="222" t="str">
        <f t="shared" si="631"/>
        <v>POV1612 cool.wat. outlet pmp. - closed</v>
      </c>
      <c r="AI1254" s="224"/>
      <c r="AJ1254" s="16" t="str">
        <f t="shared" si="626"/>
        <v>POV1612</v>
      </c>
      <c r="AK1254" s="16" t="str">
        <f t="shared" si="634"/>
        <v>P29</v>
      </c>
      <c r="AL1254" s="16" t="str">
        <f t="shared" si="651"/>
        <v>POV</v>
      </c>
      <c r="AM1254" s="16" t="str">
        <f t="shared" si="635"/>
        <v>1612</v>
      </c>
      <c r="AO1254" s="16" t="str">
        <f t="shared" si="636"/>
        <v>_</v>
      </c>
      <c r="AP1254" s="16">
        <f t="shared" si="637"/>
        <v>11</v>
      </c>
      <c r="AQ1254" s="16" t="str">
        <f t="shared" si="652"/>
        <v>ZSL</v>
      </c>
      <c r="AR1254" s="16" t="str">
        <f t="shared" si="638"/>
        <v>P29POV1612_ZSL</v>
      </c>
      <c r="AS1254" s="16" t="str">
        <f t="shared" si="639"/>
        <v>ok</v>
      </c>
      <c r="AW1254" s="16" t="str">
        <f t="shared" si="643"/>
        <v/>
      </c>
      <c r="AX1254" s="16" t="str">
        <f t="shared" si="644"/>
        <v/>
      </c>
      <c r="AY1254" s="16">
        <f t="shared" si="640"/>
        <v>0</v>
      </c>
    </row>
    <row r="1255" spans="1:51" ht="15" customHeight="1" x14ac:dyDescent="0.2">
      <c r="A1255" s="16" t="str">
        <f t="shared" si="624"/>
        <v>ID-S01AP1020-10181</v>
      </c>
      <c r="B1255" s="17">
        <v>181</v>
      </c>
      <c r="C1255" s="17"/>
      <c r="D1255" s="18" t="s">
        <v>2684</v>
      </c>
      <c r="E1255" s="19" t="s">
        <v>2685</v>
      </c>
      <c r="F1255" s="20"/>
      <c r="G1255" s="21" t="str">
        <f t="shared" si="625"/>
        <v/>
      </c>
      <c r="H1255" s="22" t="s">
        <v>1843</v>
      </c>
      <c r="I1255" s="22" t="s">
        <v>2617</v>
      </c>
      <c r="J1255" s="22" t="s">
        <v>2681</v>
      </c>
      <c r="K1255" s="22"/>
      <c r="L1255" s="22" t="s">
        <v>1845</v>
      </c>
      <c r="M1255" s="23"/>
      <c r="N1255" s="24"/>
      <c r="O1255" s="63"/>
      <c r="P1255" s="63"/>
      <c r="Q1255" s="25" t="s">
        <v>54</v>
      </c>
      <c r="R1255" s="26" t="s">
        <v>201</v>
      </c>
      <c r="S1255" s="26" t="s">
        <v>44</v>
      </c>
      <c r="T1255" s="26" t="s">
        <v>56</v>
      </c>
      <c r="U1255" s="26" t="s">
        <v>1278</v>
      </c>
      <c r="V1255" s="34">
        <v>0</v>
      </c>
      <c r="W1255" s="64"/>
      <c r="X1255" s="22">
        <v>11</v>
      </c>
      <c r="Y1255" s="152"/>
      <c r="Z1255" s="157" t="s">
        <v>2832</v>
      </c>
      <c r="AA1255" s="155">
        <f t="shared" si="645"/>
        <v>4</v>
      </c>
      <c r="AB1255" s="83">
        <f t="shared" si="641"/>
        <v>15</v>
      </c>
      <c r="AC1255" s="122" t="str">
        <f>VLOOKUP(Z1255,'module list'!A:B,2,0)</f>
        <v>DO</v>
      </c>
      <c r="AD1255" s="32"/>
      <c r="AF1255" s="33" t="s">
        <v>34</v>
      </c>
      <c r="AG1255" s="16" t="str">
        <f t="shared" si="633"/>
        <v>11.1.4</v>
      </c>
      <c r="AH1255" s="222" t="str">
        <f t="shared" si="631"/>
        <v>POV1612 cool.wat. outlet pmp. - open/close</v>
      </c>
      <c r="AI1255" s="224"/>
      <c r="AJ1255" s="16" t="str">
        <f t="shared" si="626"/>
        <v>POV1612</v>
      </c>
      <c r="AK1255" s="16" t="str">
        <f t="shared" si="634"/>
        <v>P29</v>
      </c>
      <c r="AL1255" s="16" t="str">
        <f t="shared" si="651"/>
        <v>POV</v>
      </c>
      <c r="AM1255" s="16" t="str">
        <f t="shared" si="635"/>
        <v>1612</v>
      </c>
      <c r="AO1255" s="16" t="str">
        <f t="shared" si="636"/>
        <v>_</v>
      </c>
      <c r="AP1255" s="16">
        <f t="shared" si="637"/>
        <v>11</v>
      </c>
      <c r="AQ1255" s="16" t="str">
        <f t="shared" si="652"/>
        <v>HSH</v>
      </c>
      <c r="AR1255" s="16" t="str">
        <f t="shared" si="638"/>
        <v>P29POV1612_HSH</v>
      </c>
      <c r="AS1255" s="16" t="str">
        <f t="shared" si="639"/>
        <v>ok</v>
      </c>
      <c r="AW1255" s="16" t="str">
        <f t="shared" si="643"/>
        <v/>
      </c>
      <c r="AX1255" s="16" t="str">
        <f t="shared" si="644"/>
        <v/>
      </c>
      <c r="AY1255" s="16">
        <f t="shared" si="640"/>
        <v>0</v>
      </c>
    </row>
    <row r="1256" spans="1:51" ht="15" customHeight="1" x14ac:dyDescent="0.2">
      <c r="A1256" s="16" t="str">
        <f t="shared" si="624"/>
        <v>ID-S01AP1020-10182</v>
      </c>
      <c r="B1256" s="17">
        <v>182</v>
      </c>
      <c r="C1256" s="17"/>
      <c r="D1256" s="18" t="s">
        <v>2686</v>
      </c>
      <c r="E1256" s="19" t="s">
        <v>2687</v>
      </c>
      <c r="F1256" s="20"/>
      <c r="G1256" s="21" t="str">
        <f t="shared" si="625"/>
        <v/>
      </c>
      <c r="H1256" s="22" t="s">
        <v>1843</v>
      </c>
      <c r="I1256" s="22" t="s">
        <v>2617</v>
      </c>
      <c r="J1256" s="22" t="s">
        <v>2681</v>
      </c>
      <c r="K1256" s="22"/>
      <c r="L1256" s="22" t="s">
        <v>1845</v>
      </c>
      <c r="M1256" s="23"/>
      <c r="N1256" s="24"/>
      <c r="O1256" s="63"/>
      <c r="P1256" s="63"/>
      <c r="Q1256" s="25" t="s">
        <v>42</v>
      </c>
      <c r="R1256" s="26" t="s">
        <v>43</v>
      </c>
      <c r="S1256" s="26" t="s">
        <v>44</v>
      </c>
      <c r="T1256" s="26" t="s">
        <v>45</v>
      </c>
      <c r="U1256" s="26" t="s">
        <v>46</v>
      </c>
      <c r="V1256" s="34">
        <v>0</v>
      </c>
      <c r="W1256" s="64"/>
      <c r="X1256" s="22">
        <v>11</v>
      </c>
      <c r="Y1256" s="152"/>
      <c r="Z1256" s="159" t="s">
        <v>2829</v>
      </c>
      <c r="AA1256" s="155">
        <f t="shared" si="645"/>
        <v>15</v>
      </c>
      <c r="AB1256" s="83">
        <f t="shared" si="641"/>
        <v>27</v>
      </c>
      <c r="AC1256" s="122" t="str">
        <f>VLOOKUP(Z1256,'module list'!A:B,2,0)</f>
        <v>DI</v>
      </c>
      <c r="AD1256" s="32"/>
      <c r="AF1256" s="33" t="s">
        <v>34</v>
      </c>
      <c r="AG1256" s="16" t="str">
        <f t="shared" si="633"/>
        <v>11.1.4</v>
      </c>
      <c r="AH1256" s="222" t="str">
        <f t="shared" si="631"/>
        <v>POV1613 cool.wat. outlet FV 1436 - opened</v>
      </c>
      <c r="AI1256" s="224"/>
      <c r="AJ1256" s="16" t="str">
        <f t="shared" si="626"/>
        <v>POV1613</v>
      </c>
      <c r="AK1256" s="16" t="str">
        <f t="shared" si="634"/>
        <v>P29</v>
      </c>
      <c r="AL1256" s="16" t="str">
        <f t="shared" ref="AL1256:AL1258" si="653">MID(D1256,4,2)</f>
        <v>FV</v>
      </c>
      <c r="AM1256" s="16" t="str">
        <f t="shared" si="635"/>
        <v>1613</v>
      </c>
      <c r="AO1256" s="16" t="str">
        <f t="shared" si="636"/>
        <v>_</v>
      </c>
      <c r="AP1256" s="16">
        <f t="shared" si="637"/>
        <v>10</v>
      </c>
      <c r="AQ1256" s="16" t="str">
        <f t="shared" si="652"/>
        <v>ZSH</v>
      </c>
      <c r="AR1256" s="16" t="str">
        <f t="shared" si="638"/>
        <v>P29FV1613_ZSH</v>
      </c>
      <c r="AS1256" s="16" t="str">
        <f t="shared" si="639"/>
        <v>ok</v>
      </c>
      <c r="AW1256" s="16" t="str">
        <f t="shared" si="643"/>
        <v/>
      </c>
      <c r="AX1256" s="16" t="str">
        <f t="shared" si="644"/>
        <v/>
      </c>
      <c r="AY1256" s="16">
        <f t="shared" si="640"/>
        <v>0</v>
      </c>
    </row>
    <row r="1257" spans="1:51" ht="15" customHeight="1" x14ac:dyDescent="0.2">
      <c r="A1257" s="16" t="str">
        <f t="shared" si="624"/>
        <v>ID-S01AP1020-10183</v>
      </c>
      <c r="B1257" s="17">
        <v>183</v>
      </c>
      <c r="C1257" s="17"/>
      <c r="D1257" s="18" t="s">
        <v>2688</v>
      </c>
      <c r="E1257" s="19" t="s">
        <v>2689</v>
      </c>
      <c r="F1257" s="20"/>
      <c r="G1257" s="21" t="str">
        <f t="shared" si="625"/>
        <v/>
      </c>
      <c r="H1257" s="22" t="s">
        <v>1843</v>
      </c>
      <c r="I1257" s="22" t="s">
        <v>2617</v>
      </c>
      <c r="J1257" s="22" t="s">
        <v>2681</v>
      </c>
      <c r="K1257" s="22"/>
      <c r="L1257" s="22" t="s">
        <v>1845</v>
      </c>
      <c r="M1257" s="23"/>
      <c r="N1257" s="24"/>
      <c r="O1257" s="63"/>
      <c r="P1257" s="63"/>
      <c r="Q1257" s="25" t="s">
        <v>42</v>
      </c>
      <c r="R1257" s="26" t="s">
        <v>43</v>
      </c>
      <c r="S1257" s="26" t="s">
        <v>44</v>
      </c>
      <c r="T1257" s="26" t="s">
        <v>45</v>
      </c>
      <c r="U1257" s="26" t="s">
        <v>46</v>
      </c>
      <c r="V1257" s="34">
        <v>0</v>
      </c>
      <c r="W1257" s="64"/>
      <c r="X1257" s="22">
        <v>11</v>
      </c>
      <c r="Y1257" s="152"/>
      <c r="Z1257" s="159" t="s">
        <v>2829</v>
      </c>
      <c r="AA1257" s="155">
        <f t="shared" si="645"/>
        <v>16</v>
      </c>
      <c r="AB1257" s="83">
        <f t="shared" si="641"/>
        <v>27</v>
      </c>
      <c r="AC1257" s="122" t="str">
        <f>VLOOKUP(Z1257,'module list'!A:B,2,0)</f>
        <v>DI</v>
      </c>
      <c r="AD1257" s="32"/>
      <c r="AF1257" s="33" t="s">
        <v>34</v>
      </c>
      <c r="AG1257" s="16" t="str">
        <f t="shared" si="633"/>
        <v>11.1.4</v>
      </c>
      <c r="AH1257" s="222" t="str">
        <f t="shared" si="631"/>
        <v>POV1613 cool.wat. outlet FV 1436 - closed</v>
      </c>
      <c r="AI1257" s="224"/>
      <c r="AJ1257" s="16" t="str">
        <f t="shared" si="626"/>
        <v>POV1613</v>
      </c>
      <c r="AK1257" s="16" t="str">
        <f t="shared" si="634"/>
        <v>P29</v>
      </c>
      <c r="AL1257" s="16" t="str">
        <f t="shared" si="653"/>
        <v>FV</v>
      </c>
      <c r="AM1257" s="16" t="str">
        <f t="shared" si="635"/>
        <v>1613</v>
      </c>
      <c r="AO1257" s="16" t="str">
        <f t="shared" si="636"/>
        <v>_</v>
      </c>
      <c r="AP1257" s="16">
        <f t="shared" si="637"/>
        <v>10</v>
      </c>
      <c r="AQ1257" s="16" t="str">
        <f t="shared" si="652"/>
        <v>ZSL</v>
      </c>
      <c r="AR1257" s="16" t="str">
        <f t="shared" si="638"/>
        <v>P29FV1613_ZSL</v>
      </c>
      <c r="AS1257" s="16" t="str">
        <f t="shared" si="639"/>
        <v>ok</v>
      </c>
      <c r="AW1257" s="16" t="str">
        <f t="shared" si="643"/>
        <v/>
      </c>
      <c r="AX1257" s="16" t="str">
        <f t="shared" si="644"/>
        <v/>
      </c>
      <c r="AY1257" s="16">
        <f t="shared" si="640"/>
        <v>0</v>
      </c>
    </row>
    <row r="1258" spans="1:51" ht="15" customHeight="1" x14ac:dyDescent="0.2">
      <c r="A1258" s="16" t="str">
        <f t="shared" si="624"/>
        <v>ID-S01AP1020-10184</v>
      </c>
      <c r="B1258" s="17">
        <v>184</v>
      </c>
      <c r="C1258" s="17"/>
      <c r="D1258" s="18" t="s">
        <v>2690</v>
      </c>
      <c r="E1258" s="19" t="s">
        <v>2691</v>
      </c>
      <c r="F1258" s="20"/>
      <c r="G1258" s="21" t="str">
        <f t="shared" si="625"/>
        <v/>
      </c>
      <c r="H1258" s="22" t="s">
        <v>1843</v>
      </c>
      <c r="I1258" s="22" t="s">
        <v>2617</v>
      </c>
      <c r="J1258" s="22" t="s">
        <v>2681</v>
      </c>
      <c r="K1258" s="22"/>
      <c r="L1258" s="22" t="s">
        <v>1845</v>
      </c>
      <c r="M1258" s="23"/>
      <c r="N1258" s="24"/>
      <c r="O1258" s="63"/>
      <c r="P1258" s="63"/>
      <c r="Q1258" s="25" t="s">
        <v>54</v>
      </c>
      <c r="R1258" s="26" t="s">
        <v>201</v>
      </c>
      <c r="S1258" s="26" t="s">
        <v>44</v>
      </c>
      <c r="T1258" s="26" t="s">
        <v>56</v>
      </c>
      <c r="U1258" s="26" t="s">
        <v>1278</v>
      </c>
      <c r="V1258" s="34">
        <v>0</v>
      </c>
      <c r="W1258" s="64"/>
      <c r="X1258" s="22">
        <v>11</v>
      </c>
      <c r="Y1258" s="152"/>
      <c r="Z1258" s="157" t="s">
        <v>2832</v>
      </c>
      <c r="AA1258" s="155">
        <f t="shared" si="645"/>
        <v>5</v>
      </c>
      <c r="AB1258" s="83">
        <f t="shared" si="641"/>
        <v>15</v>
      </c>
      <c r="AC1258" s="122" t="str">
        <f>VLOOKUP(Z1258,'module list'!A:B,2,0)</f>
        <v>DO</v>
      </c>
      <c r="AD1258" s="32"/>
      <c r="AF1258" s="33" t="s">
        <v>34</v>
      </c>
      <c r="AG1258" s="16" t="str">
        <f t="shared" si="633"/>
        <v>11.1.4</v>
      </c>
      <c r="AH1258" s="222" t="str">
        <f t="shared" si="631"/>
        <v>POV1613 cool.wat. outlet FV 1436 - open/close</v>
      </c>
      <c r="AI1258" s="224"/>
      <c r="AJ1258" s="16" t="str">
        <f t="shared" si="626"/>
        <v>POV1613</v>
      </c>
      <c r="AK1258" s="16" t="str">
        <f t="shared" si="634"/>
        <v>P29</v>
      </c>
      <c r="AL1258" s="16" t="str">
        <f t="shared" si="653"/>
        <v>FV</v>
      </c>
      <c r="AM1258" s="16" t="str">
        <f t="shared" si="635"/>
        <v>1613</v>
      </c>
      <c r="AO1258" s="16" t="str">
        <f t="shared" si="636"/>
        <v>_</v>
      </c>
      <c r="AP1258" s="16">
        <f t="shared" si="637"/>
        <v>10</v>
      </c>
      <c r="AQ1258" s="16" t="str">
        <f t="shared" si="652"/>
        <v>HSH</v>
      </c>
      <c r="AR1258" s="16" t="str">
        <f t="shared" si="638"/>
        <v>P29FV1613_HSH</v>
      </c>
      <c r="AS1258" s="16" t="str">
        <f t="shared" si="639"/>
        <v>ok</v>
      </c>
      <c r="AW1258" s="16" t="str">
        <f t="shared" si="643"/>
        <v/>
      </c>
      <c r="AX1258" s="16" t="str">
        <f t="shared" si="644"/>
        <v/>
      </c>
      <c r="AY1258" s="16">
        <f t="shared" si="640"/>
        <v>0</v>
      </c>
    </row>
    <row r="1259" spans="1:51" ht="15" customHeight="1" x14ac:dyDescent="0.2">
      <c r="A1259" s="16" t="str">
        <f t="shared" si="624"/>
        <v>ID-S01AP1020-10185</v>
      </c>
      <c r="B1259" s="17">
        <v>185</v>
      </c>
      <c r="C1259" s="17"/>
      <c r="D1259" s="18" t="s">
        <v>2692</v>
      </c>
      <c r="E1259" s="19" t="s">
        <v>2693</v>
      </c>
      <c r="F1259" s="20"/>
      <c r="G1259" s="21" t="str">
        <f t="shared" si="625"/>
        <v/>
      </c>
      <c r="H1259" s="22" t="s">
        <v>1843</v>
      </c>
      <c r="I1259" s="22" t="s">
        <v>2694</v>
      </c>
      <c r="J1259" s="22" t="s">
        <v>2695</v>
      </c>
      <c r="K1259" s="22"/>
      <c r="L1259" s="22" t="s">
        <v>1845</v>
      </c>
      <c r="M1259" s="23"/>
      <c r="N1259" s="24"/>
      <c r="O1259" s="63"/>
      <c r="P1259" s="63"/>
      <c r="Q1259" s="25" t="s">
        <v>42</v>
      </c>
      <c r="R1259" s="26" t="s">
        <v>43</v>
      </c>
      <c r="S1259" s="26" t="s">
        <v>44</v>
      </c>
      <c r="T1259" s="26" t="s">
        <v>45</v>
      </c>
      <c r="U1259" s="26" t="s">
        <v>46</v>
      </c>
      <c r="V1259" s="34">
        <v>0</v>
      </c>
      <c r="W1259" s="64"/>
      <c r="X1259" s="22">
        <v>11</v>
      </c>
      <c r="Y1259" s="152"/>
      <c r="Z1259" s="159" t="s">
        <v>2829</v>
      </c>
      <c r="AA1259" s="155">
        <f t="shared" si="645"/>
        <v>17</v>
      </c>
      <c r="AB1259" s="83">
        <f t="shared" si="641"/>
        <v>27</v>
      </c>
      <c r="AC1259" s="122" t="str">
        <f>VLOOKUP(Z1259,'module list'!A:B,2,0)</f>
        <v>DI</v>
      </c>
      <c r="AD1259" s="32"/>
      <c r="AF1259" s="33" t="s">
        <v>34</v>
      </c>
      <c r="AG1259" s="16" t="str">
        <f t="shared" si="633"/>
        <v>11.1.4</v>
      </c>
      <c r="AH1259" s="222" t="str">
        <f t="shared" si="631"/>
        <v>CAP1701 ammon. SNCR - in remote</v>
      </c>
      <c r="AI1259" s="224"/>
      <c r="AJ1259" s="16" t="str">
        <f t="shared" si="626"/>
        <v>CAP1701</v>
      </c>
      <c r="AK1259" s="16" t="str">
        <f t="shared" si="634"/>
        <v>P34</v>
      </c>
      <c r="AL1259" s="16" t="str">
        <f t="shared" ref="AL1259:AL1269" si="654">MID(D1259,4,3)</f>
        <v>CAP</v>
      </c>
      <c r="AM1259" s="16" t="str">
        <f t="shared" si="635"/>
        <v>1701</v>
      </c>
      <c r="AO1259" s="16" t="str">
        <f t="shared" si="636"/>
        <v>_</v>
      </c>
      <c r="AP1259" s="16">
        <f t="shared" si="637"/>
        <v>11</v>
      </c>
      <c r="AQ1259" s="16" t="str">
        <f t="shared" si="652"/>
        <v>YLRE</v>
      </c>
      <c r="AR1259" s="16" t="str">
        <f t="shared" si="638"/>
        <v>P34CAP1701_YLRE</v>
      </c>
      <c r="AS1259" s="16" t="str">
        <f t="shared" si="639"/>
        <v>ok</v>
      </c>
      <c r="AW1259" s="16" t="str">
        <f t="shared" si="643"/>
        <v/>
      </c>
      <c r="AX1259" s="16" t="str">
        <f t="shared" si="644"/>
        <v/>
      </c>
      <c r="AY1259" s="16">
        <f t="shared" si="640"/>
        <v>0</v>
      </c>
    </row>
    <row r="1260" spans="1:51" ht="15" customHeight="1" x14ac:dyDescent="0.2">
      <c r="A1260" s="16" t="str">
        <f t="shared" si="624"/>
        <v>ID-S01AP1020-10186</v>
      </c>
      <c r="B1260" s="17">
        <v>186</v>
      </c>
      <c r="C1260" s="17"/>
      <c r="D1260" s="18" t="s">
        <v>2696</v>
      </c>
      <c r="E1260" s="19" t="s">
        <v>2697</v>
      </c>
      <c r="F1260" s="20"/>
      <c r="G1260" s="21" t="str">
        <f t="shared" si="625"/>
        <v/>
      </c>
      <c r="H1260" s="22" t="s">
        <v>1843</v>
      </c>
      <c r="I1260" s="22" t="s">
        <v>2694</v>
      </c>
      <c r="J1260" s="22" t="s">
        <v>2695</v>
      </c>
      <c r="K1260" s="22"/>
      <c r="L1260" s="22" t="s">
        <v>1845</v>
      </c>
      <c r="M1260" s="23"/>
      <c r="N1260" s="24"/>
      <c r="O1260" s="63"/>
      <c r="P1260" s="63"/>
      <c r="Q1260" s="25" t="s">
        <v>42</v>
      </c>
      <c r="R1260" s="26" t="s">
        <v>43</v>
      </c>
      <c r="S1260" s="26" t="s">
        <v>44</v>
      </c>
      <c r="T1260" s="26" t="s">
        <v>45</v>
      </c>
      <c r="U1260" s="26" t="s">
        <v>46</v>
      </c>
      <c r="V1260" s="34">
        <v>0</v>
      </c>
      <c r="W1260" s="64"/>
      <c r="X1260" s="22">
        <v>11</v>
      </c>
      <c r="Y1260" s="152"/>
      <c r="Z1260" s="159" t="s">
        <v>2829</v>
      </c>
      <c r="AA1260" s="155">
        <f t="shared" si="645"/>
        <v>18</v>
      </c>
      <c r="AB1260" s="83">
        <f t="shared" si="641"/>
        <v>27</v>
      </c>
      <c r="AC1260" s="122" t="str">
        <f>VLOOKUP(Z1260,'module list'!A:B,2,0)</f>
        <v>DI</v>
      </c>
      <c r="AD1260" s="32"/>
      <c r="AF1260" s="33" t="s">
        <v>34</v>
      </c>
      <c r="AG1260" s="16" t="str">
        <f t="shared" si="633"/>
        <v>11.1.4</v>
      </c>
      <c r="AH1260" s="222" t="str">
        <f t="shared" si="631"/>
        <v>CAP1701 ammon. SNCR - in running</v>
      </c>
      <c r="AI1260" s="224"/>
      <c r="AJ1260" s="16" t="str">
        <f t="shared" si="626"/>
        <v>CAP1701</v>
      </c>
      <c r="AK1260" s="16" t="str">
        <f t="shared" si="634"/>
        <v>P34</v>
      </c>
      <c r="AL1260" s="16" t="str">
        <f t="shared" si="654"/>
        <v>CAP</v>
      </c>
      <c r="AM1260" s="16" t="str">
        <f t="shared" si="635"/>
        <v>1701</v>
      </c>
      <c r="AO1260" s="16" t="str">
        <f t="shared" si="636"/>
        <v>_</v>
      </c>
      <c r="AP1260" s="16">
        <f t="shared" si="637"/>
        <v>11</v>
      </c>
      <c r="AQ1260" s="16" t="str">
        <f t="shared" si="652"/>
        <v>YLH</v>
      </c>
      <c r="AR1260" s="16" t="str">
        <f t="shared" si="638"/>
        <v>P34CAP1701_YLH</v>
      </c>
      <c r="AS1260" s="16" t="str">
        <f t="shared" si="639"/>
        <v>ok</v>
      </c>
      <c r="AW1260" s="16" t="str">
        <f t="shared" si="643"/>
        <v/>
      </c>
      <c r="AX1260" s="16" t="str">
        <f t="shared" si="644"/>
        <v/>
      </c>
      <c r="AY1260" s="16">
        <f t="shared" si="640"/>
        <v>0</v>
      </c>
    </row>
    <row r="1261" spans="1:51" ht="15" customHeight="1" x14ac:dyDescent="0.2">
      <c r="A1261" s="16" t="str">
        <f t="shared" si="624"/>
        <v>ID-S01AP1020-10187</v>
      </c>
      <c r="B1261" s="17">
        <v>187</v>
      </c>
      <c r="C1261" s="17"/>
      <c r="D1261" s="18" t="s">
        <v>2698</v>
      </c>
      <c r="E1261" s="19" t="s">
        <v>2699</v>
      </c>
      <c r="F1261" s="20"/>
      <c r="G1261" s="21" t="str">
        <f t="shared" si="625"/>
        <v/>
      </c>
      <c r="H1261" s="22" t="s">
        <v>1843</v>
      </c>
      <c r="I1261" s="22" t="s">
        <v>2694</v>
      </c>
      <c r="J1261" s="22" t="s">
        <v>2695</v>
      </c>
      <c r="K1261" s="22"/>
      <c r="L1261" s="22" t="s">
        <v>1845</v>
      </c>
      <c r="M1261" s="23"/>
      <c r="N1261" s="24"/>
      <c r="O1261" s="63"/>
      <c r="P1261" s="63"/>
      <c r="Q1261" s="25" t="s">
        <v>42</v>
      </c>
      <c r="R1261" s="26" t="s">
        <v>43</v>
      </c>
      <c r="S1261" s="26" t="s">
        <v>51</v>
      </c>
      <c r="T1261" s="26" t="s">
        <v>45</v>
      </c>
      <c r="U1261" s="26" t="s">
        <v>46</v>
      </c>
      <c r="V1261" s="34">
        <v>0</v>
      </c>
      <c r="W1261" s="64"/>
      <c r="X1261" s="22">
        <v>11</v>
      </c>
      <c r="Y1261" s="152"/>
      <c r="Z1261" s="159" t="s">
        <v>2829</v>
      </c>
      <c r="AA1261" s="155">
        <f t="shared" si="645"/>
        <v>19</v>
      </c>
      <c r="AB1261" s="83">
        <f t="shared" si="641"/>
        <v>27</v>
      </c>
      <c r="AC1261" s="122" t="str">
        <f>VLOOKUP(Z1261,'module list'!A:B,2,0)</f>
        <v>DI</v>
      </c>
      <c r="AD1261" s="32"/>
      <c r="AF1261" s="33" t="s">
        <v>34</v>
      </c>
      <c r="AG1261" s="16" t="str">
        <f t="shared" si="633"/>
        <v>11.1.4</v>
      </c>
      <c r="AH1261" s="222" t="str">
        <f t="shared" si="631"/>
        <v>CAP1701 ammon. SNCR - com.trip</v>
      </c>
      <c r="AI1261" s="224"/>
      <c r="AJ1261" s="16" t="str">
        <f t="shared" si="626"/>
        <v>CAP1701</v>
      </c>
      <c r="AK1261" s="16" t="str">
        <f t="shared" si="634"/>
        <v>P34</v>
      </c>
      <c r="AL1261" s="16" t="str">
        <f t="shared" si="654"/>
        <v>CAP</v>
      </c>
      <c r="AM1261" s="16" t="str">
        <f t="shared" si="635"/>
        <v>1701</v>
      </c>
      <c r="AO1261" s="16" t="str">
        <f t="shared" si="636"/>
        <v>_</v>
      </c>
      <c r="AP1261" s="16">
        <f t="shared" si="637"/>
        <v>11</v>
      </c>
      <c r="AQ1261" s="16" t="str">
        <f t="shared" si="652"/>
        <v>YSH</v>
      </c>
      <c r="AR1261" s="16" t="str">
        <f t="shared" si="638"/>
        <v>P34CAP1701_YSH</v>
      </c>
      <c r="AS1261" s="16" t="str">
        <f t="shared" si="639"/>
        <v>ok</v>
      </c>
      <c r="AW1261" s="16" t="str">
        <f t="shared" si="643"/>
        <v/>
      </c>
      <c r="AX1261" s="16" t="str">
        <f t="shared" si="644"/>
        <v/>
      </c>
      <c r="AY1261" s="16">
        <f t="shared" si="640"/>
        <v>0</v>
      </c>
    </row>
    <row r="1262" spans="1:51" ht="15" customHeight="1" x14ac:dyDescent="0.2">
      <c r="A1262" s="16" t="str">
        <f t="shared" si="624"/>
        <v>ID-S01AP1020-10188</v>
      </c>
      <c r="B1262" s="17">
        <v>188</v>
      </c>
      <c r="C1262" s="17"/>
      <c r="D1262" s="18" t="s">
        <v>2700</v>
      </c>
      <c r="E1262" s="19" t="s">
        <v>2701</v>
      </c>
      <c r="F1262" s="20"/>
      <c r="G1262" s="21" t="str">
        <f t="shared" si="625"/>
        <v/>
      </c>
      <c r="H1262" s="22" t="s">
        <v>1843</v>
      </c>
      <c r="I1262" s="22" t="s">
        <v>2694</v>
      </c>
      <c r="J1262" s="22" t="s">
        <v>2695</v>
      </c>
      <c r="K1262" s="22"/>
      <c r="L1262" s="22" t="s">
        <v>1845</v>
      </c>
      <c r="M1262" s="23"/>
      <c r="N1262" s="24"/>
      <c r="O1262" s="63"/>
      <c r="P1262" s="63"/>
      <c r="Q1262" s="25" t="s">
        <v>54</v>
      </c>
      <c r="R1262" s="26" t="s">
        <v>55</v>
      </c>
      <c r="S1262" s="26" t="s">
        <v>44</v>
      </c>
      <c r="T1262" s="26" t="s">
        <v>56</v>
      </c>
      <c r="U1262" s="26" t="s">
        <v>46</v>
      </c>
      <c r="V1262" s="34">
        <v>0</v>
      </c>
      <c r="W1262" s="64"/>
      <c r="X1262" s="22">
        <v>11</v>
      </c>
      <c r="Y1262" s="152"/>
      <c r="Z1262" s="157" t="s">
        <v>2832</v>
      </c>
      <c r="AA1262" s="155">
        <f t="shared" si="645"/>
        <v>6</v>
      </c>
      <c r="AB1262" s="83">
        <f t="shared" si="641"/>
        <v>15</v>
      </c>
      <c r="AC1262" s="122" t="str">
        <f>VLOOKUP(Z1262,'module list'!A:B,2,0)</f>
        <v>DO</v>
      </c>
      <c r="AD1262" s="32"/>
      <c r="AF1262" s="33" t="s">
        <v>34</v>
      </c>
      <c r="AG1262" s="16" t="str">
        <f t="shared" si="633"/>
        <v>11.1.4</v>
      </c>
      <c r="AH1262" s="222" t="str">
        <f t="shared" si="631"/>
        <v>CAP1701 ammon. SNCR - enable</v>
      </c>
      <c r="AI1262" s="224"/>
      <c r="AJ1262" s="16" t="str">
        <f t="shared" si="626"/>
        <v>CAP1701</v>
      </c>
      <c r="AK1262" s="16" t="str">
        <f t="shared" si="634"/>
        <v>P34</v>
      </c>
      <c r="AL1262" s="16" t="str">
        <f t="shared" si="654"/>
        <v>CAP</v>
      </c>
      <c r="AM1262" s="16" t="str">
        <f t="shared" si="635"/>
        <v>1701</v>
      </c>
      <c r="AO1262" s="16" t="str">
        <f t="shared" si="636"/>
        <v>_</v>
      </c>
      <c r="AP1262" s="16">
        <f t="shared" si="637"/>
        <v>11</v>
      </c>
      <c r="AQ1262" s="16" t="str">
        <f t="shared" si="652"/>
        <v>HSH</v>
      </c>
      <c r="AR1262" s="16" t="str">
        <f t="shared" si="638"/>
        <v>P34CAP1701_HSH</v>
      </c>
      <c r="AS1262" s="16" t="str">
        <f t="shared" si="639"/>
        <v>ok</v>
      </c>
      <c r="AW1262" s="16" t="str">
        <f t="shared" si="643"/>
        <v/>
      </c>
      <c r="AX1262" s="16" t="str">
        <f t="shared" si="644"/>
        <v/>
      </c>
      <c r="AY1262" s="16">
        <f t="shared" si="640"/>
        <v>0</v>
      </c>
    </row>
    <row r="1263" spans="1:51" ht="15" customHeight="1" x14ac:dyDescent="0.2">
      <c r="A1263" s="16" t="str">
        <f t="shared" si="624"/>
        <v>ID-S01AP1020-10189</v>
      </c>
      <c r="B1263" s="17">
        <v>189</v>
      </c>
      <c r="C1263" s="17"/>
      <c r="D1263" s="18" t="s">
        <v>2702</v>
      </c>
      <c r="E1263" s="19" t="s">
        <v>2703</v>
      </c>
      <c r="F1263" s="20"/>
      <c r="G1263" s="21" t="str">
        <f t="shared" si="625"/>
        <v/>
      </c>
      <c r="H1263" s="22" t="s">
        <v>1843</v>
      </c>
      <c r="I1263" s="22" t="s">
        <v>2694</v>
      </c>
      <c r="J1263" s="22" t="s">
        <v>2695</v>
      </c>
      <c r="K1263" s="22"/>
      <c r="L1263" s="22" t="s">
        <v>1845</v>
      </c>
      <c r="M1263" s="23"/>
      <c r="N1263" s="24"/>
      <c r="O1263" s="63"/>
      <c r="P1263" s="63"/>
      <c r="Q1263" s="25" t="s">
        <v>54</v>
      </c>
      <c r="R1263" s="26" t="s">
        <v>55</v>
      </c>
      <c r="S1263" s="26" t="s">
        <v>44</v>
      </c>
      <c r="T1263" s="26" t="s">
        <v>56</v>
      </c>
      <c r="U1263" s="26" t="s">
        <v>46</v>
      </c>
      <c r="V1263" s="34">
        <v>0</v>
      </c>
      <c r="W1263" s="64"/>
      <c r="X1263" s="22">
        <v>11</v>
      </c>
      <c r="Y1263" s="152"/>
      <c r="Z1263" s="157" t="s">
        <v>2832</v>
      </c>
      <c r="AA1263" s="155">
        <f t="shared" si="645"/>
        <v>7</v>
      </c>
      <c r="AB1263" s="83">
        <f t="shared" si="641"/>
        <v>15</v>
      </c>
      <c r="AC1263" s="122" t="str">
        <f>VLOOKUP(Z1263,'module list'!A:B,2,0)</f>
        <v>DO</v>
      </c>
      <c r="AD1263" s="32"/>
      <c r="AF1263" s="33" t="s">
        <v>34</v>
      </c>
      <c r="AG1263" s="16" t="str">
        <f t="shared" si="633"/>
        <v>11.1.4</v>
      </c>
      <c r="AH1263" s="222" t="str">
        <f t="shared" si="631"/>
        <v>CAP1701 ammon. SNCR - disable</v>
      </c>
      <c r="AI1263" s="224"/>
      <c r="AJ1263" s="16" t="str">
        <f t="shared" si="626"/>
        <v>CAP1701</v>
      </c>
      <c r="AK1263" s="16" t="str">
        <f t="shared" si="634"/>
        <v>P34</v>
      </c>
      <c r="AL1263" s="16" t="str">
        <f t="shared" si="654"/>
        <v>CAP</v>
      </c>
      <c r="AM1263" s="16" t="str">
        <f t="shared" si="635"/>
        <v>1701</v>
      </c>
      <c r="AO1263" s="16" t="str">
        <f t="shared" si="636"/>
        <v>_</v>
      </c>
      <c r="AP1263" s="16">
        <f t="shared" si="637"/>
        <v>11</v>
      </c>
      <c r="AQ1263" s="16" t="str">
        <f t="shared" si="652"/>
        <v>HSL</v>
      </c>
      <c r="AR1263" s="16" t="str">
        <f t="shared" si="638"/>
        <v>P34CAP1701_HSL</v>
      </c>
      <c r="AS1263" s="16" t="str">
        <f t="shared" si="639"/>
        <v>ok</v>
      </c>
      <c r="AW1263" s="16" t="str">
        <f t="shared" si="643"/>
        <v/>
      </c>
      <c r="AX1263" s="16" t="str">
        <f t="shared" si="644"/>
        <v/>
      </c>
      <c r="AY1263" s="16">
        <f t="shared" si="640"/>
        <v>0</v>
      </c>
    </row>
    <row r="1264" spans="1:51" ht="15" customHeight="1" x14ac:dyDescent="0.2">
      <c r="A1264" s="16" t="str">
        <f t="shared" si="624"/>
        <v>ID-S01AP1020-10190</v>
      </c>
      <c r="B1264" s="17">
        <v>190</v>
      </c>
      <c r="C1264" s="17"/>
      <c r="D1264" s="18" t="s">
        <v>2704</v>
      </c>
      <c r="E1264" s="19" t="s">
        <v>2705</v>
      </c>
      <c r="F1264" s="20"/>
      <c r="G1264" s="21" t="str">
        <f t="shared" si="625"/>
        <v/>
      </c>
      <c r="H1264" s="22" t="s">
        <v>1843</v>
      </c>
      <c r="I1264" s="22" t="s">
        <v>2694</v>
      </c>
      <c r="J1264" s="22" t="s">
        <v>2695</v>
      </c>
      <c r="K1264" s="22"/>
      <c r="L1264" s="22" t="s">
        <v>1845</v>
      </c>
      <c r="M1264" s="23"/>
      <c r="N1264" s="24"/>
      <c r="O1264" s="63"/>
      <c r="P1264" s="63"/>
      <c r="Q1264" s="25" t="s">
        <v>54</v>
      </c>
      <c r="R1264" s="26" t="s">
        <v>55</v>
      </c>
      <c r="S1264" s="26" t="s">
        <v>44</v>
      </c>
      <c r="T1264" s="26" t="s">
        <v>56</v>
      </c>
      <c r="U1264" s="26" t="s">
        <v>46</v>
      </c>
      <c r="V1264" s="34">
        <v>0</v>
      </c>
      <c r="W1264" s="64"/>
      <c r="X1264" s="22">
        <v>11</v>
      </c>
      <c r="Y1264" s="152"/>
      <c r="Z1264" s="157" t="s">
        <v>2832</v>
      </c>
      <c r="AA1264" s="155">
        <f t="shared" si="645"/>
        <v>8</v>
      </c>
      <c r="AB1264" s="83">
        <f t="shared" si="641"/>
        <v>15</v>
      </c>
      <c r="AC1264" s="122" t="str">
        <f>VLOOKUP(Z1264,'module list'!A:B,2,0)</f>
        <v>DO</v>
      </c>
      <c r="AD1264" s="32"/>
      <c r="AF1264" s="33" t="s">
        <v>34</v>
      </c>
      <c r="AG1264" s="16" t="str">
        <f t="shared" si="633"/>
        <v>11.1.4</v>
      </c>
      <c r="AH1264" s="222" t="str">
        <f t="shared" si="631"/>
        <v>CAP1701 ammon. SNCR - reset</v>
      </c>
      <c r="AI1264" s="224"/>
      <c r="AJ1264" s="16" t="str">
        <f t="shared" si="626"/>
        <v>CAP1701</v>
      </c>
      <c r="AK1264" s="16" t="str">
        <f t="shared" si="634"/>
        <v>P34</v>
      </c>
      <c r="AL1264" s="16" t="str">
        <f t="shared" si="654"/>
        <v>CAP</v>
      </c>
      <c r="AM1264" s="16" t="str">
        <f t="shared" si="635"/>
        <v>1701</v>
      </c>
      <c r="AO1264" s="16" t="str">
        <f t="shared" si="636"/>
        <v>_</v>
      </c>
      <c r="AP1264" s="16">
        <f t="shared" si="637"/>
        <v>11</v>
      </c>
      <c r="AQ1264" s="16" t="str">
        <f t="shared" si="652"/>
        <v>HSR</v>
      </c>
      <c r="AR1264" s="16" t="str">
        <f t="shared" si="638"/>
        <v>P34CAP1701_HSR</v>
      </c>
      <c r="AS1264" s="16" t="str">
        <f t="shared" si="639"/>
        <v>ok</v>
      </c>
      <c r="AW1264" s="16" t="str">
        <f t="shared" si="643"/>
        <v/>
      </c>
      <c r="AX1264" s="16" t="str">
        <f t="shared" si="644"/>
        <v/>
      </c>
      <c r="AY1264" s="16">
        <f t="shared" si="640"/>
        <v>0</v>
      </c>
    </row>
    <row r="1265" spans="1:51" ht="15" customHeight="1" x14ac:dyDescent="0.2">
      <c r="A1265" s="16" t="str">
        <f t="shared" si="624"/>
        <v>ID-S01AP1020-10191</v>
      </c>
      <c r="B1265" s="17">
        <v>191</v>
      </c>
      <c r="C1265" s="17"/>
      <c r="D1265" s="18" t="s">
        <v>2706</v>
      </c>
      <c r="E1265" s="19" t="s">
        <v>2707</v>
      </c>
      <c r="F1265" s="20"/>
      <c r="G1265" s="21" t="str">
        <f t="shared" si="625"/>
        <v/>
      </c>
      <c r="H1265" s="22" t="s">
        <v>1843</v>
      </c>
      <c r="I1265" s="22" t="s">
        <v>2694</v>
      </c>
      <c r="J1265" s="22" t="s">
        <v>2695</v>
      </c>
      <c r="K1265" s="22"/>
      <c r="L1265" s="22" t="s">
        <v>1845</v>
      </c>
      <c r="M1265" s="23"/>
      <c r="N1265" s="24"/>
      <c r="O1265" s="63"/>
      <c r="P1265" s="63"/>
      <c r="Q1265" s="25" t="s">
        <v>54</v>
      </c>
      <c r="R1265" s="26" t="s">
        <v>55</v>
      </c>
      <c r="S1265" s="26" t="s">
        <v>51</v>
      </c>
      <c r="T1265" s="26" t="s">
        <v>56</v>
      </c>
      <c r="U1265" s="26" t="s">
        <v>46</v>
      </c>
      <c r="V1265" s="34">
        <v>0</v>
      </c>
      <c r="W1265" s="64"/>
      <c r="X1265" s="22">
        <v>11</v>
      </c>
      <c r="Y1265" s="152"/>
      <c r="Z1265" s="157" t="s">
        <v>2832</v>
      </c>
      <c r="AA1265" s="155">
        <f t="shared" si="645"/>
        <v>9</v>
      </c>
      <c r="AB1265" s="83">
        <f t="shared" si="641"/>
        <v>15</v>
      </c>
      <c r="AC1265" s="122" t="str">
        <f>VLOOKUP(Z1265,'module list'!A:B,2,0)</f>
        <v>DO</v>
      </c>
      <c r="AD1265" s="32"/>
      <c r="AF1265" s="33" t="s">
        <v>34</v>
      </c>
      <c r="AG1265" s="16" t="str">
        <f t="shared" si="633"/>
        <v>11.1.4</v>
      </c>
      <c r="AH1265" s="222" t="str">
        <f t="shared" si="631"/>
        <v>CAP1701 ammon. SNCR - interlock</v>
      </c>
      <c r="AI1265" s="224"/>
      <c r="AJ1265" s="16" t="str">
        <f t="shared" si="626"/>
        <v>CAP1701</v>
      </c>
      <c r="AK1265" s="16" t="str">
        <f t="shared" si="634"/>
        <v>P34</v>
      </c>
      <c r="AL1265" s="16" t="str">
        <f t="shared" si="654"/>
        <v>CAP</v>
      </c>
      <c r="AM1265" s="16" t="str">
        <f t="shared" si="635"/>
        <v>1701</v>
      </c>
      <c r="AO1265" s="16" t="str">
        <f t="shared" si="636"/>
        <v>_</v>
      </c>
      <c r="AP1265" s="16">
        <f t="shared" si="637"/>
        <v>11</v>
      </c>
      <c r="AQ1265" s="16" t="str">
        <f t="shared" si="652"/>
        <v>HSK</v>
      </c>
      <c r="AR1265" s="16" t="str">
        <f t="shared" si="638"/>
        <v>P34CAP1701_HSK</v>
      </c>
      <c r="AS1265" s="16" t="str">
        <f t="shared" si="639"/>
        <v>ok</v>
      </c>
      <c r="AW1265" s="16" t="str">
        <f t="shared" si="643"/>
        <v/>
      </c>
      <c r="AX1265" s="16" t="str">
        <f t="shared" si="644"/>
        <v/>
      </c>
      <c r="AY1265" s="16">
        <f t="shared" si="640"/>
        <v>0</v>
      </c>
    </row>
    <row r="1266" spans="1:51" ht="15" customHeight="1" x14ac:dyDescent="0.2">
      <c r="A1266" s="16" t="str">
        <f t="shared" si="624"/>
        <v>ID-S01AP1020-10192</v>
      </c>
      <c r="B1266" s="17">
        <v>192</v>
      </c>
      <c r="C1266" s="17"/>
      <c r="D1266" s="18" t="s">
        <v>2708</v>
      </c>
      <c r="E1266" s="19" t="s">
        <v>2709</v>
      </c>
      <c r="F1266" s="20"/>
      <c r="G1266" s="21" t="str">
        <f t="shared" si="625"/>
        <v/>
      </c>
      <c r="H1266" s="22" t="s">
        <v>1843</v>
      </c>
      <c r="I1266" s="22" t="s">
        <v>2694</v>
      </c>
      <c r="J1266" s="22" t="s">
        <v>2695</v>
      </c>
      <c r="K1266" s="22"/>
      <c r="L1266" s="22" t="s">
        <v>1845</v>
      </c>
      <c r="M1266" s="23"/>
      <c r="N1266" s="24"/>
      <c r="O1266" s="63"/>
      <c r="P1266" s="63"/>
      <c r="Q1266" s="25" t="s">
        <v>168</v>
      </c>
      <c r="R1266" s="26" t="s">
        <v>169</v>
      </c>
      <c r="S1266" s="26" t="s">
        <v>296</v>
      </c>
      <c r="T1266" s="26" t="s">
        <v>170</v>
      </c>
      <c r="U1266" s="26" t="s">
        <v>296</v>
      </c>
      <c r="V1266" s="34" t="s">
        <v>332</v>
      </c>
      <c r="W1266" s="64"/>
      <c r="X1266" s="22">
        <v>11</v>
      </c>
      <c r="Y1266" s="152"/>
      <c r="Z1266" s="139" t="s">
        <v>2875</v>
      </c>
      <c r="AA1266" s="155">
        <f t="shared" si="645"/>
        <v>3</v>
      </c>
      <c r="AB1266" s="83">
        <f t="shared" si="641"/>
        <v>6</v>
      </c>
      <c r="AC1266" s="122" t="str">
        <f>VLOOKUP(Z1266,'module list'!A:B,2,0)</f>
        <v>AO</v>
      </c>
      <c r="AD1266" s="32"/>
      <c r="AF1266" s="33" t="s">
        <v>34</v>
      </c>
      <c r="AG1266" s="16" t="str">
        <f t="shared" si="633"/>
        <v>11.1.3</v>
      </c>
      <c r="AH1266" s="222" t="str">
        <f t="shared" si="631"/>
        <v>CAP1701 ammon. SNCR - PCZ flue gas - temp.</v>
      </c>
      <c r="AI1266" s="224"/>
      <c r="AJ1266" s="16" t="str">
        <f t="shared" si="626"/>
        <v>CAP1701</v>
      </c>
      <c r="AK1266" s="16" t="str">
        <f t="shared" si="634"/>
        <v>P34</v>
      </c>
      <c r="AL1266" s="16" t="str">
        <f t="shared" si="654"/>
        <v>CAP</v>
      </c>
      <c r="AM1266" s="16" t="str">
        <f t="shared" si="635"/>
        <v>1701</v>
      </c>
      <c r="AO1266" s="16" t="str">
        <f t="shared" si="636"/>
        <v>_</v>
      </c>
      <c r="AP1266" s="16">
        <f t="shared" si="637"/>
        <v>11</v>
      </c>
      <c r="AQ1266" s="16" t="str">
        <f t="shared" si="652"/>
        <v>TY</v>
      </c>
      <c r="AR1266" s="16" t="str">
        <f t="shared" si="638"/>
        <v>P34CAP1701_TY</v>
      </c>
      <c r="AS1266" s="16" t="str">
        <f t="shared" si="639"/>
        <v>ok</v>
      </c>
      <c r="AW1266" s="16" t="str">
        <f t="shared" si="643"/>
        <v>xxx</v>
      </c>
      <c r="AX1266" s="16" t="str">
        <f t="shared" si="644"/>
        <v/>
      </c>
      <c r="AY1266" s="16" t="str">
        <f t="shared" si="640"/>
        <v>°C</v>
      </c>
    </row>
    <row r="1267" spans="1:51" ht="15" customHeight="1" x14ac:dyDescent="0.2">
      <c r="A1267" s="16" t="str">
        <f t="shared" si="624"/>
        <v>ID-S01AP1020-10193</v>
      </c>
      <c r="B1267" s="17">
        <v>193</v>
      </c>
      <c r="C1267" s="17"/>
      <c r="D1267" s="18" t="s">
        <v>2710</v>
      </c>
      <c r="E1267" s="19" t="s">
        <v>2711</v>
      </c>
      <c r="F1267" s="20"/>
      <c r="G1267" s="21" t="str">
        <f t="shared" si="625"/>
        <v/>
      </c>
      <c r="H1267" s="22" t="s">
        <v>1843</v>
      </c>
      <c r="I1267" s="22" t="s">
        <v>2694</v>
      </c>
      <c r="J1267" s="22" t="s">
        <v>2695</v>
      </c>
      <c r="K1267" s="22"/>
      <c r="L1267" s="22" t="s">
        <v>1845</v>
      </c>
      <c r="M1267" s="23"/>
      <c r="N1267" s="24"/>
      <c r="O1267" s="63"/>
      <c r="P1267" s="63"/>
      <c r="Q1267" s="25" t="s">
        <v>168</v>
      </c>
      <c r="R1267" s="26" t="s">
        <v>169</v>
      </c>
      <c r="S1267" s="26" t="s">
        <v>296</v>
      </c>
      <c r="T1267" s="26" t="s">
        <v>170</v>
      </c>
      <c r="U1267" s="26" t="s">
        <v>296</v>
      </c>
      <c r="V1267" s="34" t="s">
        <v>2318</v>
      </c>
      <c r="W1267" s="64"/>
      <c r="X1267" s="22">
        <v>11</v>
      </c>
      <c r="Y1267" s="152"/>
      <c r="Z1267" s="139" t="s">
        <v>2875</v>
      </c>
      <c r="AA1267" s="155">
        <f t="shared" si="645"/>
        <v>4</v>
      </c>
      <c r="AB1267" s="83">
        <f t="shared" si="641"/>
        <v>6</v>
      </c>
      <c r="AC1267" s="122" t="str">
        <f>VLOOKUP(Z1267,'module list'!A:B,2,0)</f>
        <v>AO</v>
      </c>
      <c r="AD1267" s="32"/>
      <c r="AF1267" s="33" t="s">
        <v>34</v>
      </c>
      <c r="AG1267" s="16" t="str">
        <f t="shared" si="633"/>
        <v>11.1.3</v>
      </c>
      <c r="AH1267" s="222" t="str">
        <f t="shared" si="631"/>
        <v>CAP1701 ammon. SNCR - SH steam - flow in waste comb.</v>
      </c>
      <c r="AI1267" s="224"/>
      <c r="AJ1267" s="16" t="str">
        <f t="shared" si="626"/>
        <v>CAP1701</v>
      </c>
      <c r="AK1267" s="16" t="str">
        <f t="shared" si="634"/>
        <v>P34</v>
      </c>
      <c r="AL1267" s="16" t="str">
        <f t="shared" si="654"/>
        <v>CAP</v>
      </c>
      <c r="AM1267" s="16" t="str">
        <f t="shared" si="635"/>
        <v>1701</v>
      </c>
      <c r="AO1267" s="16" t="str">
        <f t="shared" si="636"/>
        <v>_</v>
      </c>
      <c r="AP1267" s="16">
        <f t="shared" si="637"/>
        <v>11</v>
      </c>
      <c r="AQ1267" s="16" t="str">
        <f t="shared" si="652"/>
        <v>FY</v>
      </c>
      <c r="AR1267" s="16" t="str">
        <f t="shared" si="638"/>
        <v>P34CAP1701_FY</v>
      </c>
      <c r="AS1267" s="16" t="str">
        <f t="shared" si="639"/>
        <v>ok</v>
      </c>
      <c r="AW1267" s="16" t="str">
        <f t="shared" si="643"/>
        <v>xxx</v>
      </c>
      <c r="AX1267" s="16" t="str">
        <f t="shared" si="644"/>
        <v/>
      </c>
      <c r="AY1267" s="16" t="str">
        <f t="shared" si="640"/>
        <v>t/h</v>
      </c>
    </row>
    <row r="1268" spans="1:51" ht="15" customHeight="1" x14ac:dyDescent="0.2">
      <c r="A1268" s="16" t="str">
        <f t="shared" ref="A1268:A1293" si="655">"ID-"&amp;L1268&amp;"-"&amp;TEXT(B1268,"10000")</f>
        <v>ID-S01AP1020-10194</v>
      </c>
      <c r="B1268" s="17">
        <v>194</v>
      </c>
      <c r="C1268" s="17" t="s">
        <v>2712</v>
      </c>
      <c r="D1268" s="18" t="s">
        <v>2799</v>
      </c>
      <c r="E1268" s="19" t="s">
        <v>2713</v>
      </c>
      <c r="F1268" s="20"/>
      <c r="G1268" s="21" t="str">
        <f t="shared" ref="G1268:G1293" si="656">IF(ISERROR(D1268),"",IF(AND(D1268&lt;&gt;"",COUNTIF($D:$D,$D1268)&gt;1),1,""))</f>
        <v/>
      </c>
      <c r="H1268" s="22" t="s">
        <v>1843</v>
      </c>
      <c r="I1268" s="22" t="s">
        <v>2694</v>
      </c>
      <c r="J1268" s="22" t="s">
        <v>2695</v>
      </c>
      <c r="K1268" s="22"/>
      <c r="L1268" s="22" t="s">
        <v>1845</v>
      </c>
      <c r="M1268" s="23"/>
      <c r="N1268" s="24"/>
      <c r="O1268" s="63"/>
      <c r="P1268" s="63"/>
      <c r="Q1268" s="25" t="s">
        <v>168</v>
      </c>
      <c r="R1268" s="26" t="s">
        <v>169</v>
      </c>
      <c r="S1268" s="26" t="s">
        <v>296</v>
      </c>
      <c r="T1268" s="26" t="s">
        <v>170</v>
      </c>
      <c r="U1268" s="26" t="s">
        <v>296</v>
      </c>
      <c r="V1268" s="34" t="s">
        <v>296</v>
      </c>
      <c r="W1268" s="64"/>
      <c r="X1268" s="22">
        <v>11</v>
      </c>
      <c r="Y1268" s="152"/>
      <c r="Z1268" s="139" t="s">
        <v>2875</v>
      </c>
      <c r="AA1268" s="155">
        <f t="shared" si="645"/>
        <v>5</v>
      </c>
      <c r="AB1268" s="83">
        <f t="shared" si="641"/>
        <v>6</v>
      </c>
      <c r="AC1268" s="122" t="str">
        <f>VLOOKUP(Z1268,'module list'!A:B,2,0)</f>
        <v>AO</v>
      </c>
      <c r="AD1268" s="32"/>
      <c r="AF1268" s="33" t="s">
        <v>34</v>
      </c>
      <c r="AG1268" s="16" t="str">
        <f t="shared" si="633"/>
        <v>11.1.3</v>
      </c>
      <c r="AH1268" s="222" t="str">
        <f t="shared" si="631"/>
        <v>CAP1701 ammon. SNCR - NH3 outlet filter - conc.</v>
      </c>
      <c r="AI1268" s="224"/>
      <c r="AJ1268" s="16" t="str">
        <f t="shared" ref="AJ1268:AJ1293" si="657">LEFT(AH1268,FIND(" ",AH1268)-1)</f>
        <v>CAP1701</v>
      </c>
      <c r="AK1268" s="16" t="str">
        <f t="shared" si="634"/>
        <v>P34</v>
      </c>
      <c r="AL1268" s="16" t="str">
        <f t="shared" si="654"/>
        <v>CAP</v>
      </c>
      <c r="AM1268" s="16" t="str">
        <f t="shared" si="635"/>
        <v>1701</v>
      </c>
      <c r="AO1268" s="16" t="str">
        <f t="shared" si="636"/>
        <v>_</v>
      </c>
      <c r="AP1268" s="16">
        <f t="shared" si="637"/>
        <v>11</v>
      </c>
      <c r="AQ1268" s="16" t="str">
        <f t="shared" si="652"/>
        <v>AY-1</v>
      </c>
      <c r="AR1268" s="16" t="str">
        <f t="shared" si="638"/>
        <v>P34CAP1701_AY-1</v>
      </c>
      <c r="AS1268" s="16" t="str">
        <f t="shared" si="639"/>
        <v>ok</v>
      </c>
      <c r="AW1268" s="16" t="str">
        <f t="shared" si="643"/>
        <v>xxx</v>
      </c>
      <c r="AX1268" s="16" t="str">
        <f t="shared" si="644"/>
        <v/>
      </c>
      <c r="AY1268" s="16" t="str">
        <f t="shared" si="640"/>
        <v>xxx</v>
      </c>
    </row>
    <row r="1269" spans="1:51" ht="15" customHeight="1" x14ac:dyDescent="0.2">
      <c r="A1269" s="16" t="str">
        <f t="shared" si="655"/>
        <v>ID-S01AP1020-10195</v>
      </c>
      <c r="B1269" s="17">
        <v>195</v>
      </c>
      <c r="C1269" s="17" t="s">
        <v>2712</v>
      </c>
      <c r="D1269" s="18" t="s">
        <v>2800</v>
      </c>
      <c r="E1269" s="19" t="s">
        <v>2714</v>
      </c>
      <c r="F1269" s="20"/>
      <c r="G1269" s="21" t="str">
        <f t="shared" si="656"/>
        <v/>
      </c>
      <c r="H1269" s="22" t="s">
        <v>1843</v>
      </c>
      <c r="I1269" s="22" t="s">
        <v>2694</v>
      </c>
      <c r="J1269" s="22" t="s">
        <v>2695</v>
      </c>
      <c r="K1269" s="22"/>
      <c r="L1269" s="22" t="s">
        <v>1845</v>
      </c>
      <c r="M1269" s="23"/>
      <c r="N1269" s="24"/>
      <c r="O1269" s="63"/>
      <c r="P1269" s="63"/>
      <c r="Q1269" s="25" t="s">
        <v>168</v>
      </c>
      <c r="R1269" s="26" t="s">
        <v>169</v>
      </c>
      <c r="S1269" s="26" t="s">
        <v>296</v>
      </c>
      <c r="T1269" s="26" t="s">
        <v>170</v>
      </c>
      <c r="U1269" s="26" t="s">
        <v>296</v>
      </c>
      <c r="V1269" s="34" t="s">
        <v>296</v>
      </c>
      <c r="W1269" s="64"/>
      <c r="X1269" s="22">
        <v>11</v>
      </c>
      <c r="Y1269" s="152"/>
      <c r="Z1269" s="139" t="s">
        <v>2875</v>
      </c>
      <c r="AA1269" s="155">
        <f t="shared" si="645"/>
        <v>6</v>
      </c>
      <c r="AB1269" s="83">
        <f t="shared" si="641"/>
        <v>6</v>
      </c>
      <c r="AC1269" s="122" t="str">
        <f>VLOOKUP(Z1269,'module list'!A:B,2,0)</f>
        <v>AO</v>
      </c>
      <c r="AD1269" s="32"/>
      <c r="AF1269" s="33" t="s">
        <v>34</v>
      </c>
      <c r="AG1269" s="16" t="str">
        <f t="shared" si="633"/>
        <v>11.1.3</v>
      </c>
      <c r="AH1269" s="222" t="str">
        <f t="shared" si="631"/>
        <v>CAP1701 ammon. SNCR - NOX outlet boiler - conc.</v>
      </c>
      <c r="AI1269" s="224"/>
      <c r="AJ1269" s="16" t="str">
        <f t="shared" si="657"/>
        <v>CAP1701</v>
      </c>
      <c r="AK1269" s="16" t="str">
        <f t="shared" si="634"/>
        <v>P34</v>
      </c>
      <c r="AL1269" s="16" t="str">
        <f t="shared" si="654"/>
        <v>CAP</v>
      </c>
      <c r="AM1269" s="16" t="str">
        <f t="shared" si="635"/>
        <v>1701</v>
      </c>
      <c r="AO1269" s="16" t="str">
        <f t="shared" si="636"/>
        <v>_</v>
      </c>
      <c r="AP1269" s="16">
        <f t="shared" si="637"/>
        <v>11</v>
      </c>
      <c r="AQ1269" s="16" t="str">
        <f t="shared" si="652"/>
        <v>AY-2</v>
      </c>
      <c r="AR1269" s="16" t="str">
        <f t="shared" si="638"/>
        <v>P34CAP1701_AY-2</v>
      </c>
      <c r="AS1269" s="16" t="str">
        <f t="shared" si="639"/>
        <v>ok</v>
      </c>
      <c r="AW1269" s="16" t="str">
        <f t="shared" si="643"/>
        <v>xxx</v>
      </c>
      <c r="AX1269" s="16" t="str">
        <f t="shared" si="644"/>
        <v/>
      </c>
      <c r="AY1269" s="16" t="str">
        <f t="shared" si="640"/>
        <v>xxx</v>
      </c>
    </row>
    <row r="1270" spans="1:51" ht="15" customHeight="1" x14ac:dyDescent="0.2">
      <c r="A1270" s="16" t="str">
        <f t="shared" si="655"/>
        <v>ID-S01AP1020-10196</v>
      </c>
      <c r="B1270" s="17">
        <v>196</v>
      </c>
      <c r="C1270" s="17"/>
      <c r="D1270" s="18" t="s">
        <v>2715</v>
      </c>
      <c r="E1270" s="19" t="s">
        <v>2716</v>
      </c>
      <c r="F1270" s="20"/>
      <c r="G1270" s="21" t="str">
        <f t="shared" si="656"/>
        <v/>
      </c>
      <c r="H1270" s="22" t="s">
        <v>1843</v>
      </c>
      <c r="I1270" s="22" t="s">
        <v>2717</v>
      </c>
      <c r="J1270" s="22" t="s">
        <v>2718</v>
      </c>
      <c r="K1270" s="22"/>
      <c r="L1270" s="22" t="s">
        <v>1845</v>
      </c>
      <c r="M1270" s="23"/>
      <c r="N1270" s="24"/>
      <c r="O1270" s="63"/>
      <c r="P1270" s="63"/>
      <c r="Q1270" s="25" t="s">
        <v>42</v>
      </c>
      <c r="R1270" s="26" t="s">
        <v>43</v>
      </c>
      <c r="S1270" s="26" t="s">
        <v>44</v>
      </c>
      <c r="T1270" s="26" t="s">
        <v>45</v>
      </c>
      <c r="U1270" s="26" t="s">
        <v>46</v>
      </c>
      <c r="V1270" s="34">
        <v>0</v>
      </c>
      <c r="W1270" s="64"/>
      <c r="X1270" s="22">
        <v>11</v>
      </c>
      <c r="Y1270" s="152"/>
      <c r="Z1270" s="159" t="s">
        <v>2829</v>
      </c>
      <c r="AA1270" s="155">
        <f t="shared" si="645"/>
        <v>20</v>
      </c>
      <c r="AB1270" s="83">
        <f t="shared" si="641"/>
        <v>27</v>
      </c>
      <c r="AC1270" s="122" t="str">
        <f>VLOOKUP(Z1270,'module list'!A:B,2,0)</f>
        <v>DI</v>
      </c>
      <c r="AD1270" s="32"/>
      <c r="AF1270" s="33" t="s">
        <v>34</v>
      </c>
      <c r="AG1270" s="16" t="str">
        <f t="shared" si="633"/>
        <v>11.1.4</v>
      </c>
      <c r="AH1270" s="222" t="str">
        <f t="shared" si="631"/>
        <v>SR1640 reag. deox. - in remote</v>
      </c>
      <c r="AI1270" s="224"/>
      <c r="AJ1270" s="16" t="str">
        <f t="shared" si="657"/>
        <v>SR1640</v>
      </c>
      <c r="AK1270" s="16" t="str">
        <f t="shared" si="634"/>
        <v>A23</v>
      </c>
      <c r="AL1270" s="16" t="str">
        <f t="shared" ref="AL1270:AL1293" si="658">MID(D1270,4,2)</f>
        <v>SR</v>
      </c>
      <c r="AM1270" s="16" t="str">
        <f t="shared" si="635"/>
        <v>1640</v>
      </c>
      <c r="AO1270" s="16" t="str">
        <f t="shared" si="636"/>
        <v>_</v>
      </c>
      <c r="AP1270" s="16">
        <f t="shared" si="637"/>
        <v>10</v>
      </c>
      <c r="AQ1270" s="16" t="str">
        <f t="shared" si="652"/>
        <v>YLRE</v>
      </c>
      <c r="AR1270" s="16" t="str">
        <f t="shared" si="638"/>
        <v>A23SR1640_YLRE</v>
      </c>
      <c r="AS1270" s="16" t="str">
        <f t="shared" si="639"/>
        <v>ok</v>
      </c>
      <c r="AW1270" s="16" t="str">
        <f t="shared" si="643"/>
        <v/>
      </c>
      <c r="AX1270" s="16" t="str">
        <f t="shared" si="644"/>
        <v/>
      </c>
      <c r="AY1270" s="16">
        <f t="shared" si="640"/>
        <v>0</v>
      </c>
    </row>
    <row r="1271" spans="1:51" ht="15" customHeight="1" x14ac:dyDescent="0.2">
      <c r="A1271" s="16" t="str">
        <f t="shared" si="655"/>
        <v>ID-S01AP1020-10197</v>
      </c>
      <c r="B1271" s="17">
        <v>197</v>
      </c>
      <c r="C1271" s="17"/>
      <c r="D1271" s="18" t="s">
        <v>2719</v>
      </c>
      <c r="E1271" s="19" t="s">
        <v>2720</v>
      </c>
      <c r="F1271" s="20"/>
      <c r="G1271" s="21" t="str">
        <f t="shared" si="656"/>
        <v/>
      </c>
      <c r="H1271" s="22" t="s">
        <v>1843</v>
      </c>
      <c r="I1271" s="22" t="s">
        <v>2717</v>
      </c>
      <c r="J1271" s="22" t="s">
        <v>2718</v>
      </c>
      <c r="K1271" s="22"/>
      <c r="L1271" s="22" t="s">
        <v>1845</v>
      </c>
      <c r="M1271" s="23"/>
      <c r="N1271" s="24"/>
      <c r="O1271" s="63"/>
      <c r="P1271" s="63"/>
      <c r="Q1271" s="25" t="s">
        <v>42</v>
      </c>
      <c r="R1271" s="26" t="s">
        <v>43</v>
      </c>
      <c r="S1271" s="26" t="s">
        <v>44</v>
      </c>
      <c r="T1271" s="26" t="s">
        <v>45</v>
      </c>
      <c r="U1271" s="26" t="s">
        <v>46</v>
      </c>
      <c r="V1271" s="34">
        <v>0</v>
      </c>
      <c r="W1271" s="64"/>
      <c r="X1271" s="22">
        <v>11</v>
      </c>
      <c r="Y1271" s="152"/>
      <c r="Z1271" s="159" t="s">
        <v>2829</v>
      </c>
      <c r="AA1271" s="155">
        <f t="shared" si="645"/>
        <v>21</v>
      </c>
      <c r="AB1271" s="83">
        <f t="shared" si="641"/>
        <v>27</v>
      </c>
      <c r="AC1271" s="122" t="str">
        <f>VLOOKUP(Z1271,'module list'!A:B,2,0)</f>
        <v>DI</v>
      </c>
      <c r="AD1271" s="32"/>
      <c r="AF1271" s="33" t="s">
        <v>34</v>
      </c>
      <c r="AG1271" s="16" t="str">
        <f t="shared" si="633"/>
        <v>11.1.4</v>
      </c>
      <c r="AH1271" s="222" t="str">
        <f t="shared" si="631"/>
        <v>SR1640 reag. deox. - in running</v>
      </c>
      <c r="AI1271" s="224"/>
      <c r="AJ1271" s="16" t="str">
        <f t="shared" si="657"/>
        <v>SR1640</v>
      </c>
      <c r="AK1271" s="16" t="str">
        <f t="shared" si="634"/>
        <v>A23</v>
      </c>
      <c r="AL1271" s="16" t="str">
        <f t="shared" si="658"/>
        <v>SR</v>
      </c>
      <c r="AM1271" s="16" t="str">
        <f t="shared" si="635"/>
        <v>1640</v>
      </c>
      <c r="AO1271" s="16" t="str">
        <f t="shared" si="636"/>
        <v>_</v>
      </c>
      <c r="AP1271" s="16">
        <f t="shared" si="637"/>
        <v>10</v>
      </c>
      <c r="AQ1271" s="16" t="str">
        <f t="shared" si="652"/>
        <v>YLH</v>
      </c>
      <c r="AR1271" s="16" t="str">
        <f t="shared" si="638"/>
        <v>A23SR1640_YLH</v>
      </c>
      <c r="AS1271" s="16" t="str">
        <f t="shared" si="639"/>
        <v>ok</v>
      </c>
      <c r="AW1271" s="16" t="str">
        <f t="shared" si="643"/>
        <v/>
      </c>
      <c r="AX1271" s="16" t="str">
        <f t="shared" si="644"/>
        <v/>
      </c>
      <c r="AY1271" s="16">
        <f t="shared" si="640"/>
        <v>0</v>
      </c>
    </row>
    <row r="1272" spans="1:51" ht="15" customHeight="1" x14ac:dyDescent="0.2">
      <c r="A1272" s="16" t="str">
        <f t="shared" si="655"/>
        <v>ID-S01AP1020-10198</v>
      </c>
      <c r="B1272" s="17">
        <v>198</v>
      </c>
      <c r="C1272" s="17"/>
      <c r="D1272" s="18" t="s">
        <v>2721</v>
      </c>
      <c r="E1272" s="19" t="s">
        <v>2722</v>
      </c>
      <c r="F1272" s="20"/>
      <c r="G1272" s="21" t="str">
        <f t="shared" si="656"/>
        <v/>
      </c>
      <c r="H1272" s="22" t="s">
        <v>1843</v>
      </c>
      <c r="I1272" s="22" t="s">
        <v>2717</v>
      </c>
      <c r="J1272" s="22" t="s">
        <v>2718</v>
      </c>
      <c r="K1272" s="22"/>
      <c r="L1272" s="22" t="s">
        <v>1845</v>
      </c>
      <c r="M1272" s="23"/>
      <c r="N1272" s="24"/>
      <c r="O1272" s="63"/>
      <c r="P1272" s="63"/>
      <c r="Q1272" s="25" t="s">
        <v>54</v>
      </c>
      <c r="R1272" s="26" t="s">
        <v>55</v>
      </c>
      <c r="S1272" s="26" t="s">
        <v>44</v>
      </c>
      <c r="T1272" s="26" t="s">
        <v>56</v>
      </c>
      <c r="U1272" s="26" t="s">
        <v>57</v>
      </c>
      <c r="V1272" s="34">
        <v>0</v>
      </c>
      <c r="W1272" s="64"/>
      <c r="X1272" s="22">
        <v>11</v>
      </c>
      <c r="Y1272" s="152"/>
      <c r="Z1272" s="157" t="s">
        <v>2832</v>
      </c>
      <c r="AA1272" s="155">
        <f t="shared" si="645"/>
        <v>10</v>
      </c>
      <c r="AB1272" s="83">
        <f t="shared" si="641"/>
        <v>15</v>
      </c>
      <c r="AC1272" s="122" t="str">
        <f>VLOOKUP(Z1272,'module list'!A:B,2,0)</f>
        <v>DO</v>
      </c>
      <c r="AD1272" s="32"/>
      <c r="AF1272" s="33" t="s">
        <v>34</v>
      </c>
      <c r="AG1272" s="16" t="str">
        <f t="shared" si="633"/>
        <v>11.1.4</v>
      </c>
      <c r="AH1272" s="222" t="str">
        <f t="shared" si="631"/>
        <v>SR1640 reag. deox. - start/stop</v>
      </c>
      <c r="AI1272" s="224"/>
      <c r="AJ1272" s="16" t="str">
        <f t="shared" si="657"/>
        <v>SR1640</v>
      </c>
      <c r="AK1272" s="16" t="str">
        <f t="shared" si="634"/>
        <v>A23</v>
      </c>
      <c r="AL1272" s="16" t="str">
        <f t="shared" si="658"/>
        <v>SR</v>
      </c>
      <c r="AM1272" s="16" t="str">
        <f t="shared" si="635"/>
        <v>1640</v>
      </c>
      <c r="AO1272" s="16" t="str">
        <f t="shared" si="636"/>
        <v>_</v>
      </c>
      <c r="AP1272" s="16">
        <f t="shared" si="637"/>
        <v>10</v>
      </c>
      <c r="AQ1272" s="16" t="str">
        <f t="shared" si="652"/>
        <v>HSH</v>
      </c>
      <c r="AR1272" s="16" t="str">
        <f t="shared" si="638"/>
        <v>A23SR1640_HSH</v>
      </c>
      <c r="AS1272" s="16" t="str">
        <f t="shared" si="639"/>
        <v>ok</v>
      </c>
      <c r="AW1272" s="16" t="str">
        <f t="shared" si="643"/>
        <v/>
      </c>
      <c r="AX1272" s="16" t="str">
        <f t="shared" si="644"/>
        <v/>
      </c>
      <c r="AY1272" s="16">
        <f t="shared" si="640"/>
        <v>0</v>
      </c>
    </row>
    <row r="1273" spans="1:51" ht="15" customHeight="1" x14ac:dyDescent="0.2">
      <c r="A1273" s="16" t="str">
        <f t="shared" si="655"/>
        <v>ID-S01AP1020-10199</v>
      </c>
      <c r="B1273" s="17">
        <v>199</v>
      </c>
      <c r="C1273" s="17"/>
      <c r="D1273" s="18" t="s">
        <v>2723</v>
      </c>
      <c r="E1273" s="19" t="s">
        <v>2724</v>
      </c>
      <c r="F1273" s="20"/>
      <c r="G1273" s="21" t="str">
        <f t="shared" si="656"/>
        <v/>
      </c>
      <c r="H1273" s="22" t="s">
        <v>1843</v>
      </c>
      <c r="I1273" s="22" t="s">
        <v>2717</v>
      </c>
      <c r="J1273" s="22" t="s">
        <v>2718</v>
      </c>
      <c r="K1273" s="22"/>
      <c r="L1273" s="22" t="s">
        <v>1845</v>
      </c>
      <c r="M1273" s="23"/>
      <c r="N1273" s="24"/>
      <c r="O1273" s="63"/>
      <c r="P1273" s="63"/>
      <c r="Q1273" s="25" t="s">
        <v>32</v>
      </c>
      <c r="R1273" s="26" t="s">
        <v>33</v>
      </c>
      <c r="S1273" s="26" t="s">
        <v>34</v>
      </c>
      <c r="T1273" s="26" t="s">
        <v>170</v>
      </c>
      <c r="U1273" s="26">
        <v>1000</v>
      </c>
      <c r="V1273" s="34" t="s">
        <v>2349</v>
      </c>
      <c r="W1273" s="64"/>
      <c r="X1273" s="22">
        <v>11</v>
      </c>
      <c r="Y1273" s="152"/>
      <c r="Z1273" s="139" t="s">
        <v>2835</v>
      </c>
      <c r="AA1273" s="155">
        <f t="shared" si="645"/>
        <v>15</v>
      </c>
      <c r="AB1273" s="83">
        <f t="shared" si="641"/>
        <v>16</v>
      </c>
      <c r="AC1273" s="122" t="str">
        <f>VLOOKUP(Z1273,'module list'!A:B,2,0)</f>
        <v>AI</v>
      </c>
      <c r="AD1273" s="32"/>
      <c r="AF1273" s="33" t="s">
        <v>34</v>
      </c>
      <c r="AG1273" s="16" t="str">
        <f t="shared" si="633"/>
        <v>11.1.4</v>
      </c>
      <c r="AH1273" s="222" t="str">
        <f t="shared" si="631"/>
        <v>deox. - lev.</v>
      </c>
      <c r="AI1273" s="224"/>
      <c r="AJ1273" s="16" t="str">
        <f t="shared" si="657"/>
        <v>deox.</v>
      </c>
      <c r="AK1273" s="16" t="str">
        <f t="shared" si="634"/>
        <v>A23</v>
      </c>
      <c r="AL1273" s="16" t="str">
        <f t="shared" si="658"/>
        <v>LI</v>
      </c>
      <c r="AM1273" s="16" t="str">
        <f t="shared" si="635"/>
        <v>1640</v>
      </c>
      <c r="AN1273" s="16" t="str">
        <f t="shared" si="642"/>
        <v/>
      </c>
      <c r="AO1273" s="16" t="str">
        <f t="shared" si="636"/>
        <v/>
      </c>
      <c r="AP1273" s="16" t="str">
        <f t="shared" si="637"/>
        <v/>
      </c>
      <c r="AQ1273" s="226"/>
      <c r="AR1273" s="16" t="str">
        <f t="shared" si="638"/>
        <v>A23LI1640</v>
      </c>
      <c r="AS1273" s="16" t="str">
        <f t="shared" si="639"/>
        <v>ok</v>
      </c>
      <c r="AW1273" s="16" t="str">
        <f t="shared" si="643"/>
        <v>0</v>
      </c>
      <c r="AX1273" s="16">
        <f t="shared" si="644"/>
        <v>1000</v>
      </c>
      <c r="AY1273" s="16" t="str">
        <f t="shared" si="640"/>
        <v>mm</v>
      </c>
    </row>
    <row r="1274" spans="1:51" ht="15" customHeight="1" x14ac:dyDescent="0.2">
      <c r="A1274" s="16" t="str">
        <f t="shared" si="655"/>
        <v>ID-S01AP1020-10200</v>
      </c>
      <c r="B1274" s="17">
        <v>200</v>
      </c>
      <c r="C1274" s="17"/>
      <c r="D1274" s="18" t="s">
        <v>2725</v>
      </c>
      <c r="E1274" s="19" t="s">
        <v>2726</v>
      </c>
      <c r="F1274" s="20"/>
      <c r="G1274" s="21" t="str">
        <f t="shared" si="656"/>
        <v/>
      </c>
      <c r="H1274" s="22" t="s">
        <v>1843</v>
      </c>
      <c r="I1274" s="22" t="s">
        <v>2717</v>
      </c>
      <c r="J1274" s="22" t="s">
        <v>2718</v>
      </c>
      <c r="K1274" s="22"/>
      <c r="L1274" s="22" t="s">
        <v>1845</v>
      </c>
      <c r="M1274" s="23"/>
      <c r="N1274" s="24"/>
      <c r="O1274" s="63"/>
      <c r="P1274" s="63"/>
      <c r="Q1274" s="25" t="s">
        <v>42</v>
      </c>
      <c r="R1274" s="26" t="s">
        <v>43</v>
      </c>
      <c r="S1274" s="26" t="s">
        <v>44</v>
      </c>
      <c r="T1274" s="26" t="s">
        <v>45</v>
      </c>
      <c r="U1274" s="26" t="s">
        <v>46</v>
      </c>
      <c r="V1274" s="34">
        <v>0</v>
      </c>
      <c r="W1274" s="64"/>
      <c r="X1274" s="22">
        <v>11</v>
      </c>
      <c r="Y1274" s="152" t="str">
        <f t="shared" ref="Y1274:Y1276" si="659">AN1274</f>
        <v>A</v>
      </c>
      <c r="Z1274" s="159" t="s">
        <v>2876</v>
      </c>
      <c r="AA1274" s="155">
        <f t="shared" si="645"/>
        <v>25</v>
      </c>
      <c r="AB1274" s="83">
        <f t="shared" si="641"/>
        <v>30</v>
      </c>
      <c r="AC1274" s="122" t="str">
        <f>VLOOKUP(Z1274,'module list'!A:B,2,0)</f>
        <v>DI</v>
      </c>
      <c r="AD1274" s="32"/>
      <c r="AF1274" s="33" t="s">
        <v>34</v>
      </c>
      <c r="AG1274" s="16" t="str">
        <f t="shared" si="633"/>
        <v>11.1.3</v>
      </c>
      <c r="AH1274" s="222" t="str">
        <f t="shared" si="631"/>
        <v>PM1645A dosage reag. deox. - in remote</v>
      </c>
      <c r="AI1274" s="224"/>
      <c r="AJ1274" s="16" t="str">
        <f t="shared" si="657"/>
        <v>PM1645A</v>
      </c>
      <c r="AK1274" s="16" t="str">
        <f t="shared" si="634"/>
        <v>A23</v>
      </c>
      <c r="AL1274" s="16" t="str">
        <f t="shared" si="658"/>
        <v>PM</v>
      </c>
      <c r="AM1274" s="16" t="str">
        <f t="shared" si="635"/>
        <v>1645</v>
      </c>
      <c r="AN1274" s="16" t="str">
        <f t="shared" si="642"/>
        <v>A</v>
      </c>
      <c r="AO1274" s="16" t="str">
        <f t="shared" si="636"/>
        <v>_</v>
      </c>
      <c r="AP1274" s="16">
        <f t="shared" si="637"/>
        <v>11</v>
      </c>
      <c r="AQ1274" s="16" t="str">
        <f t="shared" ref="AQ1274:AQ1284" si="660">RIGHT(D1274,LEN(D1274)-FIND("_",D1274))</f>
        <v>YLRE</v>
      </c>
      <c r="AR1274" s="16" t="str">
        <f t="shared" si="638"/>
        <v>A23PM1645A_YLRE</v>
      </c>
      <c r="AS1274" s="16" t="str">
        <f t="shared" si="639"/>
        <v>ok</v>
      </c>
      <c r="AW1274" s="16" t="str">
        <f t="shared" si="643"/>
        <v/>
      </c>
      <c r="AX1274" s="16" t="str">
        <f t="shared" si="644"/>
        <v/>
      </c>
      <c r="AY1274" s="16">
        <f t="shared" si="640"/>
        <v>0</v>
      </c>
    </row>
    <row r="1275" spans="1:51" ht="15" customHeight="1" x14ac:dyDescent="0.2">
      <c r="A1275" s="16" t="str">
        <f t="shared" si="655"/>
        <v>ID-S01AP1020-10201</v>
      </c>
      <c r="B1275" s="17">
        <v>201</v>
      </c>
      <c r="C1275" s="17"/>
      <c r="D1275" s="18" t="s">
        <v>2727</v>
      </c>
      <c r="E1275" s="19" t="s">
        <v>2728</v>
      </c>
      <c r="F1275" s="20"/>
      <c r="G1275" s="21" t="str">
        <f t="shared" si="656"/>
        <v/>
      </c>
      <c r="H1275" s="22" t="s">
        <v>1843</v>
      </c>
      <c r="I1275" s="22" t="s">
        <v>2717</v>
      </c>
      <c r="J1275" s="22" t="s">
        <v>2718</v>
      </c>
      <c r="K1275" s="22"/>
      <c r="L1275" s="22" t="s">
        <v>1845</v>
      </c>
      <c r="M1275" s="23"/>
      <c r="N1275" s="24"/>
      <c r="O1275" s="63"/>
      <c r="P1275" s="63"/>
      <c r="Q1275" s="25" t="s">
        <v>42</v>
      </c>
      <c r="R1275" s="26" t="s">
        <v>43</v>
      </c>
      <c r="S1275" s="26" t="s">
        <v>44</v>
      </c>
      <c r="T1275" s="26" t="s">
        <v>45</v>
      </c>
      <c r="U1275" s="26" t="s">
        <v>46</v>
      </c>
      <c r="V1275" s="34">
        <v>0</v>
      </c>
      <c r="W1275" s="64"/>
      <c r="X1275" s="22">
        <v>11</v>
      </c>
      <c r="Y1275" s="152" t="str">
        <f t="shared" si="659"/>
        <v>A</v>
      </c>
      <c r="Z1275" s="159" t="s">
        <v>2876</v>
      </c>
      <c r="AA1275" s="155">
        <f t="shared" si="645"/>
        <v>26</v>
      </c>
      <c r="AB1275" s="83">
        <f t="shared" si="641"/>
        <v>30</v>
      </c>
      <c r="AC1275" s="122" t="str">
        <f>VLOOKUP(Z1275,'module list'!A:B,2,0)</f>
        <v>DI</v>
      </c>
      <c r="AD1275" s="32"/>
      <c r="AF1275" s="33" t="s">
        <v>34</v>
      </c>
      <c r="AG1275" s="16" t="str">
        <f t="shared" si="633"/>
        <v>11.1.3</v>
      </c>
      <c r="AH1275" s="222" t="str">
        <f t="shared" si="631"/>
        <v>PM1645A dosage reag. deox. - in running</v>
      </c>
      <c r="AI1275" s="224"/>
      <c r="AJ1275" s="16" t="str">
        <f t="shared" si="657"/>
        <v>PM1645A</v>
      </c>
      <c r="AK1275" s="16" t="str">
        <f t="shared" si="634"/>
        <v>A23</v>
      </c>
      <c r="AL1275" s="16" t="str">
        <f t="shared" si="658"/>
        <v>PM</v>
      </c>
      <c r="AM1275" s="16" t="str">
        <f t="shared" si="635"/>
        <v>1645</v>
      </c>
      <c r="AN1275" s="16" t="str">
        <f t="shared" si="642"/>
        <v>A</v>
      </c>
      <c r="AO1275" s="16" t="str">
        <f t="shared" si="636"/>
        <v>_</v>
      </c>
      <c r="AP1275" s="16">
        <f t="shared" si="637"/>
        <v>11</v>
      </c>
      <c r="AQ1275" s="16" t="str">
        <f t="shared" si="660"/>
        <v>YLH</v>
      </c>
      <c r="AR1275" s="16" t="str">
        <f t="shared" si="638"/>
        <v>A23PM1645A_YLH</v>
      </c>
      <c r="AS1275" s="16" t="str">
        <f t="shared" si="639"/>
        <v>ok</v>
      </c>
      <c r="AW1275" s="16" t="str">
        <f t="shared" si="643"/>
        <v/>
      </c>
      <c r="AX1275" s="16" t="str">
        <f t="shared" si="644"/>
        <v/>
      </c>
      <c r="AY1275" s="16">
        <f t="shared" si="640"/>
        <v>0</v>
      </c>
    </row>
    <row r="1276" spans="1:51" ht="15" customHeight="1" x14ac:dyDescent="0.2">
      <c r="A1276" s="16" t="str">
        <f t="shared" si="655"/>
        <v>ID-S01AP1020-10202</v>
      </c>
      <c r="B1276" s="17">
        <v>202</v>
      </c>
      <c r="C1276" s="17"/>
      <c r="D1276" s="18" t="s">
        <v>2729</v>
      </c>
      <c r="E1276" s="19" t="s">
        <v>2730</v>
      </c>
      <c r="F1276" s="20"/>
      <c r="G1276" s="21" t="str">
        <f t="shared" si="656"/>
        <v/>
      </c>
      <c r="H1276" s="22" t="s">
        <v>1843</v>
      </c>
      <c r="I1276" s="22" t="s">
        <v>2717</v>
      </c>
      <c r="J1276" s="22" t="s">
        <v>2718</v>
      </c>
      <c r="K1276" s="22"/>
      <c r="L1276" s="22" t="s">
        <v>1845</v>
      </c>
      <c r="M1276" s="23"/>
      <c r="N1276" s="24"/>
      <c r="O1276" s="63"/>
      <c r="P1276" s="63"/>
      <c r="Q1276" s="25" t="s">
        <v>42</v>
      </c>
      <c r="R1276" s="26" t="s">
        <v>43</v>
      </c>
      <c r="S1276" s="26" t="s">
        <v>51</v>
      </c>
      <c r="T1276" s="26" t="s">
        <v>45</v>
      </c>
      <c r="U1276" s="26" t="s">
        <v>46</v>
      </c>
      <c r="V1276" s="34">
        <v>0</v>
      </c>
      <c r="W1276" s="64"/>
      <c r="X1276" s="22">
        <v>11</v>
      </c>
      <c r="Y1276" s="152" t="str">
        <f t="shared" si="659"/>
        <v>A</v>
      </c>
      <c r="Z1276" s="159" t="s">
        <v>2876</v>
      </c>
      <c r="AA1276" s="155">
        <f t="shared" si="645"/>
        <v>27</v>
      </c>
      <c r="AB1276" s="83">
        <f t="shared" si="641"/>
        <v>30</v>
      </c>
      <c r="AC1276" s="122" t="str">
        <f>VLOOKUP(Z1276,'module list'!A:B,2,0)</f>
        <v>DI</v>
      </c>
      <c r="AD1276" s="32"/>
      <c r="AF1276" s="33" t="s">
        <v>34</v>
      </c>
      <c r="AG1276" s="16" t="str">
        <f t="shared" si="633"/>
        <v>11.1.3</v>
      </c>
      <c r="AH1276" s="222" t="str">
        <f t="shared" si="631"/>
        <v>PM1645A dosage reag. deox. - supply fault</v>
      </c>
      <c r="AI1276" s="224"/>
      <c r="AJ1276" s="16" t="str">
        <f t="shared" si="657"/>
        <v>PM1645A</v>
      </c>
      <c r="AK1276" s="16" t="str">
        <f t="shared" si="634"/>
        <v>A23</v>
      </c>
      <c r="AL1276" s="16" t="str">
        <f t="shared" si="658"/>
        <v>PM</v>
      </c>
      <c r="AM1276" s="16" t="str">
        <f t="shared" si="635"/>
        <v>1645</v>
      </c>
      <c r="AN1276" s="16" t="str">
        <f t="shared" si="642"/>
        <v>A</v>
      </c>
      <c r="AO1276" s="16" t="str">
        <f t="shared" si="636"/>
        <v>_</v>
      </c>
      <c r="AP1276" s="16">
        <f t="shared" si="637"/>
        <v>11</v>
      </c>
      <c r="AQ1276" s="16" t="str">
        <f t="shared" si="660"/>
        <v>YSG</v>
      </c>
      <c r="AR1276" s="16" t="str">
        <f t="shared" si="638"/>
        <v>A23PM1645A_YSG</v>
      </c>
      <c r="AS1276" s="16" t="str">
        <f t="shared" si="639"/>
        <v>ok</v>
      </c>
      <c r="AW1276" s="16" t="str">
        <f t="shared" si="643"/>
        <v/>
      </c>
      <c r="AX1276" s="16" t="str">
        <f t="shared" si="644"/>
        <v/>
      </c>
      <c r="AY1276" s="16">
        <f t="shared" si="640"/>
        <v>0</v>
      </c>
    </row>
    <row r="1277" spans="1:51" ht="15" customHeight="1" x14ac:dyDescent="0.2">
      <c r="A1277" s="16" t="str">
        <f t="shared" si="655"/>
        <v>ID-S01AP1020-10203</v>
      </c>
      <c r="B1277" s="17">
        <v>203</v>
      </c>
      <c r="C1277" s="17"/>
      <c r="D1277" s="18" t="s">
        <v>2731</v>
      </c>
      <c r="E1277" s="19" t="s">
        <v>2732</v>
      </c>
      <c r="F1277" s="20"/>
      <c r="G1277" s="21" t="str">
        <f t="shared" si="656"/>
        <v/>
      </c>
      <c r="H1277" s="22" t="s">
        <v>1843</v>
      </c>
      <c r="I1277" s="22" t="s">
        <v>2717</v>
      </c>
      <c r="J1277" s="22" t="s">
        <v>2718</v>
      </c>
      <c r="K1277" s="22"/>
      <c r="L1277" s="22" t="s">
        <v>1845</v>
      </c>
      <c r="M1277" s="23"/>
      <c r="N1277" s="24"/>
      <c r="O1277" s="63"/>
      <c r="P1277" s="63"/>
      <c r="Q1277" s="25" t="s">
        <v>54</v>
      </c>
      <c r="R1277" s="26" t="s">
        <v>55</v>
      </c>
      <c r="S1277" s="26" t="s">
        <v>44</v>
      </c>
      <c r="T1277" s="26" t="s">
        <v>56</v>
      </c>
      <c r="U1277" s="26" t="s">
        <v>57</v>
      </c>
      <c r="V1277" s="34">
        <v>0</v>
      </c>
      <c r="W1277" s="64"/>
      <c r="X1277" s="22">
        <v>11</v>
      </c>
      <c r="Y1277" s="152"/>
      <c r="Z1277" s="157" t="s">
        <v>2832</v>
      </c>
      <c r="AA1277" s="155">
        <f t="shared" si="645"/>
        <v>11</v>
      </c>
      <c r="AB1277" s="83">
        <f t="shared" si="641"/>
        <v>15</v>
      </c>
      <c r="AC1277" s="122" t="str">
        <f>VLOOKUP(Z1277,'module list'!A:B,2,0)</f>
        <v>DO</v>
      </c>
      <c r="AD1277" s="32"/>
      <c r="AF1277" s="33" t="s">
        <v>34</v>
      </c>
      <c r="AG1277" s="16" t="str">
        <f t="shared" si="633"/>
        <v>11.1.4</v>
      </c>
      <c r="AH1277" s="222" t="str">
        <f t="shared" si="631"/>
        <v>PM1645A dosage reag. deox. - start/stop</v>
      </c>
      <c r="AI1277" s="224"/>
      <c r="AJ1277" s="16" t="str">
        <f t="shared" si="657"/>
        <v>PM1645A</v>
      </c>
      <c r="AK1277" s="16" t="str">
        <f t="shared" si="634"/>
        <v>A23</v>
      </c>
      <c r="AL1277" s="16" t="str">
        <f t="shared" si="658"/>
        <v>PM</v>
      </c>
      <c r="AM1277" s="16" t="str">
        <f t="shared" si="635"/>
        <v>1645</v>
      </c>
      <c r="AN1277" s="16" t="str">
        <f t="shared" si="642"/>
        <v>A</v>
      </c>
      <c r="AO1277" s="16" t="str">
        <f t="shared" si="636"/>
        <v>_</v>
      </c>
      <c r="AP1277" s="16">
        <f t="shared" si="637"/>
        <v>11</v>
      </c>
      <c r="AQ1277" s="16" t="str">
        <f t="shared" si="660"/>
        <v>HSH</v>
      </c>
      <c r="AR1277" s="16" t="str">
        <f t="shared" si="638"/>
        <v>A23PM1645A_HSH</v>
      </c>
      <c r="AS1277" s="16" t="str">
        <f t="shared" si="639"/>
        <v>ok</v>
      </c>
      <c r="AW1277" s="16" t="str">
        <f t="shared" si="643"/>
        <v/>
      </c>
      <c r="AX1277" s="16" t="str">
        <f t="shared" si="644"/>
        <v/>
      </c>
      <c r="AY1277" s="16">
        <f t="shared" si="640"/>
        <v>0</v>
      </c>
    </row>
    <row r="1278" spans="1:51" ht="15" customHeight="1" x14ac:dyDescent="0.2">
      <c r="A1278" s="16" t="str">
        <f t="shared" si="655"/>
        <v>ID-S01AP1020-10204</v>
      </c>
      <c r="B1278" s="17">
        <v>204</v>
      </c>
      <c r="C1278" s="17"/>
      <c r="D1278" s="18" t="s">
        <v>2733</v>
      </c>
      <c r="E1278" s="19" t="s">
        <v>2734</v>
      </c>
      <c r="F1278" s="20"/>
      <c r="G1278" s="21" t="str">
        <f t="shared" si="656"/>
        <v/>
      </c>
      <c r="H1278" s="22" t="s">
        <v>1843</v>
      </c>
      <c r="I1278" s="22" t="s">
        <v>2717</v>
      </c>
      <c r="J1278" s="22" t="s">
        <v>2718</v>
      </c>
      <c r="K1278" s="22"/>
      <c r="L1278" s="22" t="s">
        <v>1845</v>
      </c>
      <c r="M1278" s="23"/>
      <c r="N1278" s="24"/>
      <c r="O1278" s="63"/>
      <c r="P1278" s="63"/>
      <c r="Q1278" s="25" t="s">
        <v>42</v>
      </c>
      <c r="R1278" s="26" t="s">
        <v>43</v>
      </c>
      <c r="S1278" s="26" t="s">
        <v>44</v>
      </c>
      <c r="T1278" s="26" t="s">
        <v>45</v>
      </c>
      <c r="U1278" s="26" t="s">
        <v>46</v>
      </c>
      <c r="V1278" s="34">
        <v>0</v>
      </c>
      <c r="W1278" s="64"/>
      <c r="X1278" s="22">
        <v>11</v>
      </c>
      <c r="Y1278" s="152" t="str">
        <f t="shared" ref="Y1278:Y1280" si="661">AN1278</f>
        <v>B</v>
      </c>
      <c r="Z1278" s="159" t="s">
        <v>2829</v>
      </c>
      <c r="AA1278" s="155">
        <f t="shared" si="645"/>
        <v>22</v>
      </c>
      <c r="AB1278" s="83">
        <f t="shared" si="641"/>
        <v>27</v>
      </c>
      <c r="AC1278" s="122" t="str">
        <f>VLOOKUP(Z1278,'module list'!A:B,2,0)</f>
        <v>DI</v>
      </c>
      <c r="AD1278" s="32"/>
      <c r="AF1278" s="33" t="s">
        <v>34</v>
      </c>
      <c r="AG1278" s="16" t="str">
        <f t="shared" si="633"/>
        <v>11.1.4</v>
      </c>
      <c r="AH1278" s="222" t="str">
        <f t="shared" si="631"/>
        <v>PM1645B dosage reag. deox. - in remote</v>
      </c>
      <c r="AI1278" s="224"/>
      <c r="AJ1278" s="16" t="str">
        <f t="shared" si="657"/>
        <v>PM1645B</v>
      </c>
      <c r="AK1278" s="16" t="str">
        <f t="shared" si="634"/>
        <v>A23</v>
      </c>
      <c r="AL1278" s="16" t="str">
        <f t="shared" si="658"/>
        <v>PM</v>
      </c>
      <c r="AM1278" s="16" t="str">
        <f t="shared" si="635"/>
        <v>1645</v>
      </c>
      <c r="AN1278" s="16" t="str">
        <f t="shared" si="642"/>
        <v>B</v>
      </c>
      <c r="AO1278" s="16" t="str">
        <f t="shared" si="636"/>
        <v>_</v>
      </c>
      <c r="AP1278" s="16">
        <f t="shared" si="637"/>
        <v>11</v>
      </c>
      <c r="AQ1278" s="16" t="str">
        <f t="shared" si="660"/>
        <v>YLRE</v>
      </c>
      <c r="AR1278" s="16" t="str">
        <f t="shared" si="638"/>
        <v>A23PM1645B_YLRE</v>
      </c>
      <c r="AS1278" s="16" t="str">
        <f t="shared" si="639"/>
        <v>ok</v>
      </c>
      <c r="AW1278" s="16" t="str">
        <f t="shared" si="643"/>
        <v/>
      </c>
      <c r="AX1278" s="16" t="str">
        <f t="shared" si="644"/>
        <v/>
      </c>
      <c r="AY1278" s="16">
        <f t="shared" si="640"/>
        <v>0</v>
      </c>
    </row>
    <row r="1279" spans="1:51" ht="15" customHeight="1" x14ac:dyDescent="0.2">
      <c r="A1279" s="16" t="str">
        <f t="shared" si="655"/>
        <v>ID-S01AP1020-10205</v>
      </c>
      <c r="B1279" s="17">
        <v>205</v>
      </c>
      <c r="C1279" s="17"/>
      <c r="D1279" s="18" t="s">
        <v>2735</v>
      </c>
      <c r="E1279" s="19" t="s">
        <v>2736</v>
      </c>
      <c r="F1279" s="20"/>
      <c r="G1279" s="21" t="str">
        <f t="shared" si="656"/>
        <v/>
      </c>
      <c r="H1279" s="22" t="s">
        <v>1843</v>
      </c>
      <c r="I1279" s="22" t="s">
        <v>2717</v>
      </c>
      <c r="J1279" s="22" t="s">
        <v>2718</v>
      </c>
      <c r="K1279" s="22"/>
      <c r="L1279" s="22" t="s">
        <v>1845</v>
      </c>
      <c r="M1279" s="23"/>
      <c r="N1279" s="24"/>
      <c r="O1279" s="63"/>
      <c r="P1279" s="63"/>
      <c r="Q1279" s="25" t="s">
        <v>42</v>
      </c>
      <c r="R1279" s="26" t="s">
        <v>43</v>
      </c>
      <c r="S1279" s="26" t="s">
        <v>44</v>
      </c>
      <c r="T1279" s="26" t="s">
        <v>45</v>
      </c>
      <c r="U1279" s="26" t="s">
        <v>46</v>
      </c>
      <c r="V1279" s="34">
        <v>0</v>
      </c>
      <c r="W1279" s="64"/>
      <c r="X1279" s="22">
        <v>11</v>
      </c>
      <c r="Y1279" s="152" t="str">
        <f t="shared" si="661"/>
        <v>B</v>
      </c>
      <c r="Z1279" s="159" t="s">
        <v>2829</v>
      </c>
      <c r="AA1279" s="155">
        <f t="shared" si="645"/>
        <v>23</v>
      </c>
      <c r="AB1279" s="83">
        <f t="shared" si="641"/>
        <v>27</v>
      </c>
      <c r="AC1279" s="122" t="str">
        <f>VLOOKUP(Z1279,'module list'!A:B,2,0)</f>
        <v>DI</v>
      </c>
      <c r="AD1279" s="32"/>
      <c r="AF1279" s="33" t="s">
        <v>34</v>
      </c>
      <c r="AG1279" s="16" t="str">
        <f t="shared" si="633"/>
        <v>11.1.4</v>
      </c>
      <c r="AH1279" s="222" t="str">
        <f t="shared" si="631"/>
        <v>PM1645B dosage reag. deox. - in running</v>
      </c>
      <c r="AI1279" s="224"/>
      <c r="AJ1279" s="16" t="str">
        <f t="shared" si="657"/>
        <v>PM1645B</v>
      </c>
      <c r="AK1279" s="16" t="str">
        <f t="shared" si="634"/>
        <v>A23</v>
      </c>
      <c r="AL1279" s="16" t="str">
        <f t="shared" si="658"/>
        <v>PM</v>
      </c>
      <c r="AM1279" s="16" t="str">
        <f t="shared" si="635"/>
        <v>1645</v>
      </c>
      <c r="AN1279" s="16" t="str">
        <f t="shared" si="642"/>
        <v>B</v>
      </c>
      <c r="AO1279" s="16" t="str">
        <f t="shared" si="636"/>
        <v>_</v>
      </c>
      <c r="AP1279" s="16">
        <f t="shared" si="637"/>
        <v>11</v>
      </c>
      <c r="AQ1279" s="16" t="str">
        <f t="shared" si="660"/>
        <v>YLH</v>
      </c>
      <c r="AR1279" s="16" t="str">
        <f t="shared" si="638"/>
        <v>A23PM1645B_YLH</v>
      </c>
      <c r="AS1279" s="16" t="str">
        <f t="shared" si="639"/>
        <v>ok</v>
      </c>
      <c r="AW1279" s="16" t="str">
        <f t="shared" si="643"/>
        <v/>
      </c>
      <c r="AX1279" s="16" t="str">
        <f t="shared" si="644"/>
        <v/>
      </c>
      <c r="AY1279" s="16">
        <f t="shared" si="640"/>
        <v>0</v>
      </c>
    </row>
    <row r="1280" spans="1:51" ht="15" customHeight="1" x14ac:dyDescent="0.2">
      <c r="A1280" s="16" t="str">
        <f t="shared" si="655"/>
        <v>ID-S01AP1020-10206</v>
      </c>
      <c r="B1280" s="17">
        <v>206</v>
      </c>
      <c r="C1280" s="17"/>
      <c r="D1280" s="18" t="s">
        <v>2737</v>
      </c>
      <c r="E1280" s="19" t="s">
        <v>2738</v>
      </c>
      <c r="F1280" s="20"/>
      <c r="G1280" s="21" t="str">
        <f t="shared" si="656"/>
        <v/>
      </c>
      <c r="H1280" s="22" t="s">
        <v>1843</v>
      </c>
      <c r="I1280" s="22" t="s">
        <v>2717</v>
      </c>
      <c r="J1280" s="22" t="s">
        <v>2718</v>
      </c>
      <c r="K1280" s="22"/>
      <c r="L1280" s="22" t="s">
        <v>1845</v>
      </c>
      <c r="M1280" s="23"/>
      <c r="N1280" s="24"/>
      <c r="O1280" s="63"/>
      <c r="P1280" s="63"/>
      <c r="Q1280" s="25" t="s">
        <v>42</v>
      </c>
      <c r="R1280" s="26" t="s">
        <v>43</v>
      </c>
      <c r="S1280" s="26" t="s">
        <v>51</v>
      </c>
      <c r="T1280" s="26" t="s">
        <v>45</v>
      </c>
      <c r="U1280" s="26" t="s">
        <v>46</v>
      </c>
      <c r="V1280" s="34">
        <v>0</v>
      </c>
      <c r="W1280" s="64"/>
      <c r="X1280" s="22">
        <v>11</v>
      </c>
      <c r="Y1280" s="152" t="str">
        <f t="shared" si="661"/>
        <v>B</v>
      </c>
      <c r="Z1280" s="159" t="s">
        <v>2829</v>
      </c>
      <c r="AA1280" s="155">
        <f t="shared" si="645"/>
        <v>24</v>
      </c>
      <c r="AB1280" s="83">
        <f t="shared" si="641"/>
        <v>27</v>
      </c>
      <c r="AC1280" s="122" t="str">
        <f>VLOOKUP(Z1280,'module list'!A:B,2,0)</f>
        <v>DI</v>
      </c>
      <c r="AD1280" s="32"/>
      <c r="AF1280" s="33" t="s">
        <v>34</v>
      </c>
      <c r="AG1280" s="16" t="str">
        <f t="shared" si="633"/>
        <v>11.1.4</v>
      </c>
      <c r="AH1280" s="222" t="str">
        <f t="shared" si="631"/>
        <v>PM1645B dosage reag. deox. - supply fault</v>
      </c>
      <c r="AI1280" s="224"/>
      <c r="AJ1280" s="16" t="str">
        <f t="shared" si="657"/>
        <v>PM1645B</v>
      </c>
      <c r="AK1280" s="16" t="str">
        <f t="shared" si="634"/>
        <v>A23</v>
      </c>
      <c r="AL1280" s="16" t="str">
        <f t="shared" si="658"/>
        <v>PM</v>
      </c>
      <c r="AM1280" s="16" t="str">
        <f t="shared" si="635"/>
        <v>1645</v>
      </c>
      <c r="AN1280" s="16" t="str">
        <f t="shared" si="642"/>
        <v>B</v>
      </c>
      <c r="AO1280" s="16" t="str">
        <f t="shared" si="636"/>
        <v>_</v>
      </c>
      <c r="AP1280" s="16">
        <f t="shared" si="637"/>
        <v>11</v>
      </c>
      <c r="AQ1280" s="16" t="str">
        <f t="shared" si="660"/>
        <v>YSG</v>
      </c>
      <c r="AR1280" s="16" t="str">
        <f t="shared" si="638"/>
        <v>A23PM1645B_YSG</v>
      </c>
      <c r="AS1280" s="16" t="str">
        <f t="shared" si="639"/>
        <v>ok</v>
      </c>
      <c r="AW1280" s="16" t="str">
        <f t="shared" si="643"/>
        <v/>
      </c>
      <c r="AX1280" s="16" t="str">
        <f t="shared" si="644"/>
        <v/>
      </c>
      <c r="AY1280" s="16">
        <f t="shared" si="640"/>
        <v>0</v>
      </c>
    </row>
    <row r="1281" spans="1:51" ht="15" customHeight="1" x14ac:dyDescent="0.2">
      <c r="A1281" s="16" t="str">
        <f t="shared" si="655"/>
        <v>ID-S01AP1020-10207</v>
      </c>
      <c r="B1281" s="17">
        <v>207</v>
      </c>
      <c r="C1281" s="17"/>
      <c r="D1281" s="18" t="s">
        <v>2739</v>
      </c>
      <c r="E1281" s="19" t="s">
        <v>2740</v>
      </c>
      <c r="F1281" s="20"/>
      <c r="G1281" s="21" t="str">
        <f t="shared" si="656"/>
        <v/>
      </c>
      <c r="H1281" s="22" t="s">
        <v>1843</v>
      </c>
      <c r="I1281" s="22" t="s">
        <v>2717</v>
      </c>
      <c r="J1281" s="22" t="s">
        <v>2718</v>
      </c>
      <c r="K1281" s="22"/>
      <c r="L1281" s="22" t="s">
        <v>1845</v>
      </c>
      <c r="M1281" s="23"/>
      <c r="N1281" s="24"/>
      <c r="O1281" s="63"/>
      <c r="P1281" s="63"/>
      <c r="Q1281" s="25" t="s">
        <v>54</v>
      </c>
      <c r="R1281" s="26" t="s">
        <v>55</v>
      </c>
      <c r="S1281" s="26" t="s">
        <v>44</v>
      </c>
      <c r="T1281" s="26" t="s">
        <v>56</v>
      </c>
      <c r="U1281" s="26" t="s">
        <v>57</v>
      </c>
      <c r="V1281" s="34">
        <v>0</v>
      </c>
      <c r="W1281" s="64"/>
      <c r="X1281" s="22">
        <v>11</v>
      </c>
      <c r="Y1281" s="152"/>
      <c r="Z1281" s="157" t="s">
        <v>2832</v>
      </c>
      <c r="AA1281" s="155">
        <f t="shared" si="645"/>
        <v>12</v>
      </c>
      <c r="AB1281" s="83">
        <f t="shared" si="641"/>
        <v>15</v>
      </c>
      <c r="AC1281" s="122" t="str">
        <f>VLOOKUP(Z1281,'module list'!A:B,2,0)</f>
        <v>DO</v>
      </c>
      <c r="AD1281" s="32"/>
      <c r="AF1281" s="33" t="s">
        <v>34</v>
      </c>
      <c r="AG1281" s="16" t="str">
        <f t="shared" si="633"/>
        <v>11.1.4</v>
      </c>
      <c r="AH1281" s="222" t="str">
        <f t="shared" si="631"/>
        <v>PM1645B dosage reag. deox. - start/stop</v>
      </c>
      <c r="AI1281" s="224"/>
      <c r="AJ1281" s="16" t="str">
        <f t="shared" si="657"/>
        <v>PM1645B</v>
      </c>
      <c r="AK1281" s="16" t="str">
        <f t="shared" si="634"/>
        <v>A23</v>
      </c>
      <c r="AL1281" s="16" t="str">
        <f t="shared" si="658"/>
        <v>PM</v>
      </c>
      <c r="AM1281" s="16" t="str">
        <f t="shared" si="635"/>
        <v>1645</v>
      </c>
      <c r="AN1281" s="16" t="str">
        <f t="shared" si="642"/>
        <v>B</v>
      </c>
      <c r="AO1281" s="16" t="str">
        <f t="shared" si="636"/>
        <v>_</v>
      </c>
      <c r="AP1281" s="16">
        <f t="shared" si="637"/>
        <v>11</v>
      </c>
      <c r="AQ1281" s="16" t="str">
        <f t="shared" si="660"/>
        <v>HSH</v>
      </c>
      <c r="AR1281" s="16" t="str">
        <f t="shared" si="638"/>
        <v>A23PM1645B_HSH</v>
      </c>
      <c r="AS1281" s="16" t="str">
        <f t="shared" si="639"/>
        <v>ok</v>
      </c>
      <c r="AW1281" s="16" t="str">
        <f t="shared" si="643"/>
        <v/>
      </c>
      <c r="AX1281" s="16" t="str">
        <f t="shared" si="644"/>
        <v/>
      </c>
      <c r="AY1281" s="16">
        <f t="shared" si="640"/>
        <v>0</v>
      </c>
    </row>
    <row r="1282" spans="1:51" ht="15" customHeight="1" x14ac:dyDescent="0.2">
      <c r="A1282" s="16" t="str">
        <f t="shared" si="655"/>
        <v>ID-S01AP1020-10208</v>
      </c>
      <c r="B1282" s="17">
        <v>208</v>
      </c>
      <c r="C1282" s="17"/>
      <c r="D1282" s="18" t="s">
        <v>2741</v>
      </c>
      <c r="E1282" s="19" t="s">
        <v>2742</v>
      </c>
      <c r="F1282" s="20"/>
      <c r="G1282" s="21" t="str">
        <f t="shared" si="656"/>
        <v/>
      </c>
      <c r="H1282" s="22" t="s">
        <v>1843</v>
      </c>
      <c r="I1282" s="22" t="s">
        <v>2717</v>
      </c>
      <c r="J1282" s="22" t="s">
        <v>2718</v>
      </c>
      <c r="K1282" s="22"/>
      <c r="L1282" s="22" t="s">
        <v>1845</v>
      </c>
      <c r="M1282" s="23"/>
      <c r="N1282" s="24"/>
      <c r="O1282" s="63"/>
      <c r="P1282" s="63"/>
      <c r="Q1282" s="25" t="s">
        <v>42</v>
      </c>
      <c r="R1282" s="26" t="s">
        <v>43</v>
      </c>
      <c r="S1282" s="26" t="s">
        <v>44</v>
      </c>
      <c r="T1282" s="26" t="s">
        <v>45</v>
      </c>
      <c r="U1282" s="26" t="s">
        <v>46</v>
      </c>
      <c r="V1282" s="34">
        <v>0</v>
      </c>
      <c r="W1282" s="64"/>
      <c r="X1282" s="22">
        <v>11</v>
      </c>
      <c r="Y1282" s="152"/>
      <c r="Z1282" s="159" t="s">
        <v>2830</v>
      </c>
      <c r="AA1282" s="155">
        <f t="shared" si="645"/>
        <v>1</v>
      </c>
      <c r="AB1282" s="83">
        <f t="shared" si="641"/>
        <v>2</v>
      </c>
      <c r="AC1282" s="122" t="str">
        <f>VLOOKUP(Z1282,'module list'!A:B,2,0)</f>
        <v>DI</v>
      </c>
      <c r="AD1282" s="32"/>
      <c r="AF1282" s="33" t="s">
        <v>34</v>
      </c>
      <c r="AG1282" s="16" t="str">
        <f t="shared" si="633"/>
        <v>11.1.4</v>
      </c>
      <c r="AH1282" s="222" t="str">
        <f t="shared" si="631"/>
        <v>SR1660 reag. alkal. - in remote</v>
      </c>
      <c r="AI1282" s="224"/>
      <c r="AJ1282" s="16" t="str">
        <f t="shared" si="657"/>
        <v>SR1660</v>
      </c>
      <c r="AK1282" s="16" t="str">
        <f t="shared" si="634"/>
        <v>A23</v>
      </c>
      <c r="AL1282" s="16" t="str">
        <f t="shared" si="658"/>
        <v>SR</v>
      </c>
      <c r="AM1282" s="16" t="str">
        <f t="shared" si="635"/>
        <v>1660</v>
      </c>
      <c r="AO1282" s="16" t="str">
        <f t="shared" si="636"/>
        <v>_</v>
      </c>
      <c r="AP1282" s="16">
        <f t="shared" si="637"/>
        <v>10</v>
      </c>
      <c r="AQ1282" s="16" t="str">
        <f t="shared" si="660"/>
        <v>YLRE</v>
      </c>
      <c r="AR1282" s="16" t="str">
        <f t="shared" si="638"/>
        <v>A23SR1660_YLRE</v>
      </c>
      <c r="AS1282" s="16" t="str">
        <f t="shared" si="639"/>
        <v>ok</v>
      </c>
      <c r="AW1282" s="16" t="str">
        <f t="shared" si="643"/>
        <v/>
      </c>
      <c r="AX1282" s="16" t="str">
        <f t="shared" si="644"/>
        <v/>
      </c>
      <c r="AY1282" s="16">
        <f t="shared" si="640"/>
        <v>0</v>
      </c>
    </row>
    <row r="1283" spans="1:51" ht="15" customHeight="1" x14ac:dyDescent="0.2">
      <c r="A1283" s="16" t="str">
        <f t="shared" si="655"/>
        <v>ID-S01AP1020-10209</v>
      </c>
      <c r="B1283" s="17">
        <v>209</v>
      </c>
      <c r="C1283" s="17"/>
      <c r="D1283" s="18" t="s">
        <v>2743</v>
      </c>
      <c r="E1283" s="19" t="s">
        <v>2744</v>
      </c>
      <c r="F1283" s="20"/>
      <c r="G1283" s="21" t="str">
        <f t="shared" si="656"/>
        <v/>
      </c>
      <c r="H1283" s="22" t="s">
        <v>1843</v>
      </c>
      <c r="I1283" s="22" t="s">
        <v>2717</v>
      </c>
      <c r="J1283" s="22" t="s">
        <v>2718</v>
      </c>
      <c r="K1283" s="22"/>
      <c r="L1283" s="22" t="s">
        <v>1845</v>
      </c>
      <c r="M1283" s="23"/>
      <c r="N1283" s="24"/>
      <c r="O1283" s="63"/>
      <c r="P1283" s="63"/>
      <c r="Q1283" s="25" t="s">
        <v>42</v>
      </c>
      <c r="R1283" s="26" t="s">
        <v>43</v>
      </c>
      <c r="S1283" s="26" t="s">
        <v>44</v>
      </c>
      <c r="T1283" s="26" t="s">
        <v>45</v>
      </c>
      <c r="U1283" s="26" t="s">
        <v>46</v>
      </c>
      <c r="V1283" s="34">
        <v>0</v>
      </c>
      <c r="W1283" s="64"/>
      <c r="X1283" s="22">
        <v>11</v>
      </c>
      <c r="Y1283" s="152"/>
      <c r="Z1283" s="159" t="s">
        <v>2830</v>
      </c>
      <c r="AA1283" s="155">
        <f t="shared" si="645"/>
        <v>2</v>
      </c>
      <c r="AB1283" s="83">
        <f t="shared" si="641"/>
        <v>2</v>
      </c>
      <c r="AC1283" s="122" t="str">
        <f>VLOOKUP(Z1283,'module list'!A:B,2,0)</f>
        <v>DI</v>
      </c>
      <c r="AD1283" s="32"/>
      <c r="AF1283" s="33" t="s">
        <v>34</v>
      </c>
      <c r="AG1283" s="16" t="str">
        <f t="shared" si="633"/>
        <v>11.1.4</v>
      </c>
      <c r="AH1283" s="222" t="str">
        <f t="shared" ref="AH1283:AH1293" si="662">RIGHT(E1283,LEN(E1283)-FIND(" ",E1283))</f>
        <v>SR1660 reag. alkal. - in running</v>
      </c>
      <c r="AI1283" s="224"/>
      <c r="AJ1283" s="16" t="str">
        <f t="shared" si="657"/>
        <v>SR1660</v>
      </c>
      <c r="AK1283" s="16" t="str">
        <f t="shared" si="634"/>
        <v>A23</v>
      </c>
      <c r="AL1283" s="16" t="str">
        <f t="shared" si="658"/>
        <v>SR</v>
      </c>
      <c r="AM1283" s="16" t="str">
        <f t="shared" si="635"/>
        <v>1660</v>
      </c>
      <c r="AO1283" s="16" t="str">
        <f t="shared" si="636"/>
        <v>_</v>
      </c>
      <c r="AP1283" s="16">
        <f t="shared" si="637"/>
        <v>10</v>
      </c>
      <c r="AQ1283" s="16" t="str">
        <f t="shared" si="660"/>
        <v>YLH</v>
      </c>
      <c r="AR1283" s="16" t="str">
        <f t="shared" si="638"/>
        <v>A23SR1660_YLH</v>
      </c>
      <c r="AS1283" s="16" t="str">
        <f t="shared" si="639"/>
        <v>ok</v>
      </c>
      <c r="AW1283" s="16" t="str">
        <f t="shared" si="643"/>
        <v/>
      </c>
      <c r="AX1283" s="16" t="str">
        <f t="shared" si="644"/>
        <v/>
      </c>
      <c r="AY1283" s="16">
        <f t="shared" si="640"/>
        <v>0</v>
      </c>
    </row>
    <row r="1284" spans="1:51" ht="15" customHeight="1" x14ac:dyDescent="0.2">
      <c r="A1284" s="16" t="str">
        <f t="shared" si="655"/>
        <v>ID-S01AP1020-10210</v>
      </c>
      <c r="B1284" s="17">
        <v>210</v>
      </c>
      <c r="C1284" s="17"/>
      <c r="D1284" s="18" t="s">
        <v>2745</v>
      </c>
      <c r="E1284" s="19" t="s">
        <v>2746</v>
      </c>
      <c r="F1284" s="20"/>
      <c r="G1284" s="21" t="str">
        <f t="shared" si="656"/>
        <v/>
      </c>
      <c r="H1284" s="22" t="s">
        <v>1843</v>
      </c>
      <c r="I1284" s="22" t="s">
        <v>2717</v>
      </c>
      <c r="J1284" s="22" t="s">
        <v>2718</v>
      </c>
      <c r="K1284" s="22"/>
      <c r="L1284" s="22" t="s">
        <v>1845</v>
      </c>
      <c r="M1284" s="23"/>
      <c r="N1284" s="24"/>
      <c r="O1284" s="63"/>
      <c r="P1284" s="63"/>
      <c r="Q1284" s="25" t="s">
        <v>54</v>
      </c>
      <c r="R1284" s="26" t="s">
        <v>55</v>
      </c>
      <c r="S1284" s="26" t="s">
        <v>44</v>
      </c>
      <c r="T1284" s="26" t="s">
        <v>56</v>
      </c>
      <c r="U1284" s="26" t="s">
        <v>57</v>
      </c>
      <c r="V1284" s="34">
        <v>0</v>
      </c>
      <c r="W1284" s="64"/>
      <c r="X1284" s="22">
        <v>11</v>
      </c>
      <c r="Y1284" s="152"/>
      <c r="Z1284" s="157" t="s">
        <v>2832</v>
      </c>
      <c r="AA1284" s="155">
        <f t="shared" si="645"/>
        <v>13</v>
      </c>
      <c r="AB1284" s="83">
        <f t="shared" si="641"/>
        <v>15</v>
      </c>
      <c r="AC1284" s="122" t="str">
        <f>VLOOKUP(Z1284,'module list'!A:B,2,0)</f>
        <v>DO</v>
      </c>
      <c r="AD1284" s="32"/>
      <c r="AF1284" s="33" t="s">
        <v>34</v>
      </c>
      <c r="AG1284" s="16" t="str">
        <f t="shared" ref="AG1284:AG1293" si="663">LEFT(Z1284,6)</f>
        <v>11.1.4</v>
      </c>
      <c r="AH1284" s="222" t="str">
        <f t="shared" si="662"/>
        <v>SR1660 reag. alkal. - start/stop</v>
      </c>
      <c r="AI1284" s="224"/>
      <c r="AJ1284" s="16" t="str">
        <f t="shared" si="657"/>
        <v>SR1660</v>
      </c>
      <c r="AK1284" s="16" t="str">
        <f t="shared" ref="AK1284:AK1293" si="664">LEFT(D1284,3)</f>
        <v>A23</v>
      </c>
      <c r="AL1284" s="16" t="str">
        <f t="shared" si="658"/>
        <v>SR</v>
      </c>
      <c r="AM1284" s="16" t="str">
        <f t="shared" ref="AM1284:AM1293" si="665">MID(D1284,LEN(AK1284)+LEN(AL1284)+1,4)</f>
        <v>1660</v>
      </c>
      <c r="AO1284" s="16" t="str">
        <f t="shared" ref="AO1284:AO1293" si="666">IF(ISNUMBER(AP1284),"_","")</f>
        <v>_</v>
      </c>
      <c r="AP1284" s="16">
        <f t="shared" ref="AP1284:AP1293" si="667">IFERROR(FIND("_",D1284),"")</f>
        <v>10</v>
      </c>
      <c r="AQ1284" s="16" t="str">
        <f t="shared" si="660"/>
        <v>HSH</v>
      </c>
      <c r="AR1284" s="16" t="str">
        <f t="shared" ref="AR1284:AR1293" si="668">_xlfn.CONCAT(AK1284:AO1284,AQ1284)</f>
        <v>A23SR1660_HSH</v>
      </c>
      <c r="AS1284" s="16" t="str">
        <f t="shared" ref="AS1284:AS1293" si="669">IF(AR1284=D1284,"ok")</f>
        <v>ok</v>
      </c>
      <c r="AW1284" s="16" t="str">
        <f t="shared" si="643"/>
        <v/>
      </c>
      <c r="AX1284" s="16" t="str">
        <f t="shared" si="644"/>
        <v/>
      </c>
      <c r="AY1284" s="16">
        <f t="shared" ref="AY1284:AY1293" si="670">V1284</f>
        <v>0</v>
      </c>
    </row>
    <row r="1285" spans="1:51" ht="15" customHeight="1" x14ac:dyDescent="0.2">
      <c r="A1285" s="16" t="str">
        <f t="shared" si="655"/>
        <v>ID-S01AP1020-10211</v>
      </c>
      <c r="B1285" s="17">
        <v>211</v>
      </c>
      <c r="C1285" s="17"/>
      <c r="D1285" s="18" t="s">
        <v>2747</v>
      </c>
      <c r="E1285" s="19" t="s">
        <v>2748</v>
      </c>
      <c r="F1285" s="20"/>
      <c r="G1285" s="21" t="str">
        <f t="shared" si="656"/>
        <v/>
      </c>
      <c r="H1285" s="22" t="s">
        <v>1843</v>
      </c>
      <c r="I1285" s="22" t="s">
        <v>2717</v>
      </c>
      <c r="J1285" s="22" t="s">
        <v>2718</v>
      </c>
      <c r="K1285" s="22"/>
      <c r="L1285" s="22" t="s">
        <v>1845</v>
      </c>
      <c r="M1285" s="23"/>
      <c r="N1285" s="24"/>
      <c r="O1285" s="63"/>
      <c r="P1285" s="63"/>
      <c r="Q1285" s="25" t="s">
        <v>32</v>
      </c>
      <c r="R1285" s="26" t="s">
        <v>33</v>
      </c>
      <c r="S1285" s="26" t="s">
        <v>34</v>
      </c>
      <c r="T1285" s="26" t="s">
        <v>170</v>
      </c>
      <c r="U1285" s="26">
        <v>1000</v>
      </c>
      <c r="V1285" s="34" t="s">
        <v>2349</v>
      </c>
      <c r="W1285" s="64"/>
      <c r="X1285" s="22">
        <v>11</v>
      </c>
      <c r="Y1285" s="152"/>
      <c r="Z1285" s="139" t="s">
        <v>2835</v>
      </c>
      <c r="AA1285" s="155">
        <f t="shared" si="645"/>
        <v>16</v>
      </c>
      <c r="AB1285" s="83">
        <f t="shared" ref="AB1285:AB1293" si="671">COUNTIF(Z:Z,Z1285)</f>
        <v>16</v>
      </c>
      <c r="AC1285" s="122" t="str">
        <f>VLOOKUP(Z1285,'module list'!A:B,2,0)</f>
        <v>AI</v>
      </c>
      <c r="AD1285" s="32"/>
      <c r="AF1285" s="33" t="s">
        <v>34</v>
      </c>
      <c r="AG1285" s="16" t="str">
        <f t="shared" si="663"/>
        <v>11.1.4</v>
      </c>
      <c r="AH1285" s="222" t="str">
        <f t="shared" si="662"/>
        <v>alkal. - lev.</v>
      </c>
      <c r="AI1285" s="224"/>
      <c r="AJ1285" s="16" t="str">
        <f t="shared" si="657"/>
        <v>alkal.</v>
      </c>
      <c r="AK1285" s="16" t="str">
        <f t="shared" si="664"/>
        <v>A23</v>
      </c>
      <c r="AL1285" s="16" t="str">
        <f t="shared" si="658"/>
        <v>LI</v>
      </c>
      <c r="AM1285" s="16" t="str">
        <f t="shared" si="665"/>
        <v>1660</v>
      </c>
      <c r="AN1285" s="16" t="str">
        <f t="shared" ref="AN1285:AN1293" si="672">MID(D1285,10,1)</f>
        <v/>
      </c>
      <c r="AO1285" s="16" t="str">
        <f t="shared" si="666"/>
        <v/>
      </c>
      <c r="AP1285" s="16" t="str">
        <f t="shared" si="667"/>
        <v/>
      </c>
      <c r="AQ1285" s="226"/>
      <c r="AR1285" s="16" t="str">
        <f t="shared" si="668"/>
        <v>A23LI1660</v>
      </c>
      <c r="AS1285" s="16" t="str">
        <f t="shared" si="669"/>
        <v>ok</v>
      </c>
      <c r="AW1285" s="16" t="str">
        <f t="shared" si="643"/>
        <v>0</v>
      </c>
      <c r="AX1285" s="16">
        <f t="shared" si="644"/>
        <v>1000</v>
      </c>
      <c r="AY1285" s="16" t="str">
        <f t="shared" si="670"/>
        <v>mm</v>
      </c>
    </row>
    <row r="1286" spans="1:51" ht="15" customHeight="1" x14ac:dyDescent="0.2">
      <c r="A1286" s="16" t="str">
        <f t="shared" si="655"/>
        <v>ID-S01AP1020-10212</v>
      </c>
      <c r="B1286" s="17">
        <v>212</v>
      </c>
      <c r="C1286" s="17"/>
      <c r="D1286" s="18" t="s">
        <v>2749</v>
      </c>
      <c r="E1286" s="19" t="s">
        <v>2750</v>
      </c>
      <c r="F1286" s="20"/>
      <c r="G1286" s="21" t="str">
        <f t="shared" si="656"/>
        <v/>
      </c>
      <c r="H1286" s="22" t="s">
        <v>1843</v>
      </c>
      <c r="I1286" s="22" t="s">
        <v>2717</v>
      </c>
      <c r="J1286" s="22" t="s">
        <v>2718</v>
      </c>
      <c r="K1286" s="22"/>
      <c r="L1286" s="22" t="s">
        <v>1845</v>
      </c>
      <c r="M1286" s="23"/>
      <c r="N1286" s="24"/>
      <c r="O1286" s="63"/>
      <c r="P1286" s="63"/>
      <c r="Q1286" s="25" t="s">
        <v>42</v>
      </c>
      <c r="R1286" s="26" t="s">
        <v>43</v>
      </c>
      <c r="S1286" s="26" t="s">
        <v>44</v>
      </c>
      <c r="T1286" s="26" t="s">
        <v>45</v>
      </c>
      <c r="U1286" s="26" t="s">
        <v>46</v>
      </c>
      <c r="V1286" s="34">
        <v>0</v>
      </c>
      <c r="W1286" s="64"/>
      <c r="X1286" s="22">
        <v>11</v>
      </c>
      <c r="Y1286" s="152" t="str">
        <f t="shared" ref="Y1286:Y1288" si="673">AN1286</f>
        <v>A</v>
      </c>
      <c r="Z1286" s="159" t="s">
        <v>2876</v>
      </c>
      <c r="AA1286" s="155">
        <f t="shared" si="645"/>
        <v>28</v>
      </c>
      <c r="AB1286" s="83">
        <f t="shared" si="671"/>
        <v>30</v>
      </c>
      <c r="AC1286" s="122" t="str">
        <f>VLOOKUP(Z1286,'module list'!A:B,2,0)</f>
        <v>DI</v>
      </c>
      <c r="AD1286" s="32"/>
      <c r="AF1286" s="33" t="s">
        <v>34</v>
      </c>
      <c r="AG1286" s="16" t="str">
        <f t="shared" si="663"/>
        <v>11.1.3</v>
      </c>
      <c r="AH1286" s="222" t="str">
        <f t="shared" si="662"/>
        <v>PM1665A dosage reag. alkal. - in remote</v>
      </c>
      <c r="AI1286" s="224"/>
      <c r="AJ1286" s="16" t="str">
        <f t="shared" si="657"/>
        <v>PM1665A</v>
      </c>
      <c r="AK1286" s="16" t="str">
        <f t="shared" si="664"/>
        <v>A23</v>
      </c>
      <c r="AL1286" s="16" t="str">
        <f t="shared" si="658"/>
        <v>PM</v>
      </c>
      <c r="AM1286" s="16" t="str">
        <f t="shared" si="665"/>
        <v>1665</v>
      </c>
      <c r="AN1286" s="16" t="str">
        <f t="shared" si="672"/>
        <v>A</v>
      </c>
      <c r="AO1286" s="16" t="str">
        <f t="shared" si="666"/>
        <v>_</v>
      </c>
      <c r="AP1286" s="16">
        <f t="shared" si="667"/>
        <v>11</v>
      </c>
      <c r="AQ1286" s="16" t="str">
        <f t="shared" ref="AQ1286:AQ1293" si="674">RIGHT(D1286,LEN(D1286)-FIND("_",D1286))</f>
        <v>YLRE</v>
      </c>
      <c r="AR1286" s="16" t="str">
        <f t="shared" si="668"/>
        <v>A23PM1665A_YLRE</v>
      </c>
      <c r="AS1286" s="16" t="str">
        <f t="shared" si="669"/>
        <v>ok</v>
      </c>
      <c r="AW1286" s="16" t="str">
        <f t="shared" si="643"/>
        <v/>
      </c>
      <c r="AX1286" s="16" t="str">
        <f t="shared" si="644"/>
        <v/>
      </c>
      <c r="AY1286" s="16">
        <f t="shared" si="670"/>
        <v>0</v>
      </c>
    </row>
    <row r="1287" spans="1:51" ht="15" customHeight="1" x14ac:dyDescent="0.2">
      <c r="A1287" s="16" t="str">
        <f t="shared" si="655"/>
        <v>ID-S01AP1020-10213</v>
      </c>
      <c r="B1287" s="17">
        <v>213</v>
      </c>
      <c r="C1287" s="17"/>
      <c r="D1287" s="18" t="s">
        <v>2751</v>
      </c>
      <c r="E1287" s="19" t="s">
        <v>2752</v>
      </c>
      <c r="F1287" s="20"/>
      <c r="G1287" s="21" t="str">
        <f t="shared" si="656"/>
        <v/>
      </c>
      <c r="H1287" s="22" t="s">
        <v>1843</v>
      </c>
      <c r="I1287" s="22" t="s">
        <v>2717</v>
      </c>
      <c r="J1287" s="22" t="s">
        <v>2718</v>
      </c>
      <c r="K1287" s="22"/>
      <c r="L1287" s="22" t="s">
        <v>1845</v>
      </c>
      <c r="M1287" s="23"/>
      <c r="N1287" s="24"/>
      <c r="O1287" s="63"/>
      <c r="P1287" s="63"/>
      <c r="Q1287" s="25" t="s">
        <v>42</v>
      </c>
      <c r="R1287" s="26" t="s">
        <v>43</v>
      </c>
      <c r="S1287" s="26" t="s">
        <v>44</v>
      </c>
      <c r="T1287" s="26" t="s">
        <v>45</v>
      </c>
      <c r="U1287" s="26" t="s">
        <v>46</v>
      </c>
      <c r="V1287" s="34">
        <v>0</v>
      </c>
      <c r="W1287" s="64"/>
      <c r="X1287" s="22">
        <v>11</v>
      </c>
      <c r="Y1287" s="152" t="str">
        <f t="shared" si="673"/>
        <v>A</v>
      </c>
      <c r="Z1287" s="159" t="s">
        <v>2876</v>
      </c>
      <c r="AA1287" s="155">
        <f t="shared" si="645"/>
        <v>29</v>
      </c>
      <c r="AB1287" s="83">
        <f t="shared" si="671"/>
        <v>30</v>
      </c>
      <c r="AC1287" s="122" t="str">
        <f>VLOOKUP(Z1287,'module list'!A:B,2,0)</f>
        <v>DI</v>
      </c>
      <c r="AD1287" s="32"/>
      <c r="AF1287" s="33" t="s">
        <v>34</v>
      </c>
      <c r="AG1287" s="16" t="str">
        <f t="shared" si="663"/>
        <v>11.1.3</v>
      </c>
      <c r="AH1287" s="222" t="str">
        <f t="shared" si="662"/>
        <v>PM1665A dosage reag. alkal. - in running</v>
      </c>
      <c r="AI1287" s="224"/>
      <c r="AJ1287" s="16" t="str">
        <f t="shared" si="657"/>
        <v>PM1665A</v>
      </c>
      <c r="AK1287" s="16" t="str">
        <f t="shared" si="664"/>
        <v>A23</v>
      </c>
      <c r="AL1287" s="16" t="str">
        <f t="shared" si="658"/>
        <v>PM</v>
      </c>
      <c r="AM1287" s="16" t="str">
        <f t="shared" si="665"/>
        <v>1665</v>
      </c>
      <c r="AN1287" s="16" t="str">
        <f t="shared" si="672"/>
        <v>A</v>
      </c>
      <c r="AO1287" s="16" t="str">
        <f t="shared" si="666"/>
        <v>_</v>
      </c>
      <c r="AP1287" s="16">
        <f t="shared" si="667"/>
        <v>11</v>
      </c>
      <c r="AQ1287" s="16" t="str">
        <f t="shared" si="674"/>
        <v>YLH</v>
      </c>
      <c r="AR1287" s="16" t="str">
        <f t="shared" si="668"/>
        <v>A23PM1665A_YLH</v>
      </c>
      <c r="AS1287" s="16" t="str">
        <f t="shared" si="669"/>
        <v>ok</v>
      </c>
      <c r="AW1287" s="16" t="str">
        <f t="shared" si="643"/>
        <v/>
      </c>
      <c r="AX1287" s="16" t="str">
        <f t="shared" si="644"/>
        <v/>
      </c>
      <c r="AY1287" s="16">
        <f t="shared" si="670"/>
        <v>0</v>
      </c>
    </row>
    <row r="1288" spans="1:51" ht="15" customHeight="1" x14ac:dyDescent="0.2">
      <c r="A1288" s="16" t="str">
        <f t="shared" si="655"/>
        <v>ID-S01AP1020-10214</v>
      </c>
      <c r="B1288" s="17">
        <v>214</v>
      </c>
      <c r="C1288" s="17"/>
      <c r="D1288" s="18" t="s">
        <v>2753</v>
      </c>
      <c r="E1288" s="19" t="s">
        <v>2754</v>
      </c>
      <c r="F1288" s="20"/>
      <c r="G1288" s="21" t="str">
        <f t="shared" si="656"/>
        <v/>
      </c>
      <c r="H1288" s="22" t="s">
        <v>1843</v>
      </c>
      <c r="I1288" s="22" t="s">
        <v>2717</v>
      </c>
      <c r="J1288" s="22" t="s">
        <v>2718</v>
      </c>
      <c r="K1288" s="22"/>
      <c r="L1288" s="22" t="s">
        <v>1845</v>
      </c>
      <c r="M1288" s="23"/>
      <c r="N1288" s="24"/>
      <c r="O1288" s="63"/>
      <c r="P1288" s="63"/>
      <c r="Q1288" s="25" t="s">
        <v>42</v>
      </c>
      <c r="R1288" s="26" t="s">
        <v>43</v>
      </c>
      <c r="S1288" s="26" t="s">
        <v>51</v>
      </c>
      <c r="T1288" s="26" t="s">
        <v>45</v>
      </c>
      <c r="U1288" s="26" t="s">
        <v>46</v>
      </c>
      <c r="V1288" s="34">
        <v>0</v>
      </c>
      <c r="W1288" s="64"/>
      <c r="X1288" s="22">
        <v>11</v>
      </c>
      <c r="Y1288" s="152" t="str">
        <f t="shared" si="673"/>
        <v>A</v>
      </c>
      <c r="Z1288" s="159" t="s">
        <v>2876</v>
      </c>
      <c r="AA1288" s="155">
        <f t="shared" si="645"/>
        <v>30</v>
      </c>
      <c r="AB1288" s="83">
        <f t="shared" si="671"/>
        <v>30</v>
      </c>
      <c r="AC1288" s="122" t="str">
        <f>VLOOKUP(Z1288,'module list'!A:B,2,0)</f>
        <v>DI</v>
      </c>
      <c r="AD1288" s="32"/>
      <c r="AF1288" s="33" t="s">
        <v>34</v>
      </c>
      <c r="AG1288" s="16" t="str">
        <f t="shared" si="663"/>
        <v>11.1.3</v>
      </c>
      <c r="AH1288" s="222" t="str">
        <f t="shared" si="662"/>
        <v>PM1665A dosage reag. alkal. - supply fault</v>
      </c>
      <c r="AI1288" s="224"/>
      <c r="AJ1288" s="16" t="str">
        <f t="shared" si="657"/>
        <v>PM1665A</v>
      </c>
      <c r="AK1288" s="16" t="str">
        <f t="shared" si="664"/>
        <v>A23</v>
      </c>
      <c r="AL1288" s="16" t="str">
        <f t="shared" si="658"/>
        <v>PM</v>
      </c>
      <c r="AM1288" s="16" t="str">
        <f t="shared" si="665"/>
        <v>1665</v>
      </c>
      <c r="AN1288" s="16" t="str">
        <f t="shared" si="672"/>
        <v>A</v>
      </c>
      <c r="AO1288" s="16" t="str">
        <f t="shared" si="666"/>
        <v>_</v>
      </c>
      <c r="AP1288" s="16">
        <f t="shared" si="667"/>
        <v>11</v>
      </c>
      <c r="AQ1288" s="16" t="str">
        <f t="shared" si="674"/>
        <v>YSG</v>
      </c>
      <c r="AR1288" s="16" t="str">
        <f t="shared" si="668"/>
        <v>A23PM1665A_YSG</v>
      </c>
      <c r="AS1288" s="16" t="str">
        <f t="shared" si="669"/>
        <v>ok</v>
      </c>
      <c r="AW1288" s="16" t="str">
        <f t="shared" si="643"/>
        <v/>
      </c>
      <c r="AX1288" s="16" t="str">
        <f t="shared" si="644"/>
        <v/>
      </c>
      <c r="AY1288" s="16">
        <f t="shared" si="670"/>
        <v>0</v>
      </c>
    </row>
    <row r="1289" spans="1:51" ht="15" customHeight="1" x14ac:dyDescent="0.2">
      <c r="A1289" s="16" t="str">
        <f t="shared" si="655"/>
        <v>ID-S01AP1020-10215</v>
      </c>
      <c r="B1289" s="17">
        <v>215</v>
      </c>
      <c r="C1289" s="17"/>
      <c r="D1289" s="18" t="s">
        <v>2755</v>
      </c>
      <c r="E1289" s="19" t="s">
        <v>2756</v>
      </c>
      <c r="F1289" s="20"/>
      <c r="G1289" s="21" t="str">
        <f t="shared" si="656"/>
        <v/>
      </c>
      <c r="H1289" s="22" t="s">
        <v>1843</v>
      </c>
      <c r="I1289" s="22" t="s">
        <v>2717</v>
      </c>
      <c r="J1289" s="22" t="s">
        <v>2718</v>
      </c>
      <c r="K1289" s="22"/>
      <c r="L1289" s="22" t="s">
        <v>1845</v>
      </c>
      <c r="M1289" s="23"/>
      <c r="N1289" s="24"/>
      <c r="O1289" s="63"/>
      <c r="P1289" s="63"/>
      <c r="Q1289" s="25" t="s">
        <v>54</v>
      </c>
      <c r="R1289" s="26" t="s">
        <v>55</v>
      </c>
      <c r="S1289" s="26" t="s">
        <v>44</v>
      </c>
      <c r="T1289" s="26" t="s">
        <v>56</v>
      </c>
      <c r="U1289" s="26" t="s">
        <v>57</v>
      </c>
      <c r="V1289" s="34">
        <v>0</v>
      </c>
      <c r="W1289" s="64"/>
      <c r="X1289" s="22">
        <v>11</v>
      </c>
      <c r="Y1289" s="152"/>
      <c r="Z1289" s="157" t="s">
        <v>2832</v>
      </c>
      <c r="AA1289" s="155">
        <f t="shared" si="645"/>
        <v>14</v>
      </c>
      <c r="AB1289" s="83">
        <f t="shared" si="671"/>
        <v>15</v>
      </c>
      <c r="AC1289" s="122" t="str">
        <f>VLOOKUP(Z1289,'module list'!A:B,2,0)</f>
        <v>DO</v>
      </c>
      <c r="AD1289" s="32"/>
      <c r="AF1289" s="33" t="s">
        <v>34</v>
      </c>
      <c r="AG1289" s="16" t="str">
        <f t="shared" si="663"/>
        <v>11.1.4</v>
      </c>
      <c r="AH1289" s="222" t="str">
        <f t="shared" si="662"/>
        <v>PM1665A dosage reag. alkal. - start/stop</v>
      </c>
      <c r="AI1289" s="224"/>
      <c r="AJ1289" s="16" t="str">
        <f t="shared" si="657"/>
        <v>PM1665A</v>
      </c>
      <c r="AK1289" s="16" t="str">
        <f t="shared" si="664"/>
        <v>A23</v>
      </c>
      <c r="AL1289" s="16" t="str">
        <f t="shared" si="658"/>
        <v>PM</v>
      </c>
      <c r="AM1289" s="16" t="str">
        <f t="shared" si="665"/>
        <v>1665</v>
      </c>
      <c r="AN1289" s="16" t="str">
        <f t="shared" si="672"/>
        <v>A</v>
      </c>
      <c r="AO1289" s="16" t="str">
        <f t="shared" si="666"/>
        <v>_</v>
      </c>
      <c r="AP1289" s="16">
        <f t="shared" si="667"/>
        <v>11</v>
      </c>
      <c r="AQ1289" s="16" t="str">
        <f t="shared" si="674"/>
        <v>HSH</v>
      </c>
      <c r="AR1289" s="16" t="str">
        <f t="shared" si="668"/>
        <v>A23PM1665A_HSH</v>
      </c>
      <c r="AS1289" s="16" t="str">
        <f t="shared" si="669"/>
        <v>ok</v>
      </c>
      <c r="AW1289" s="16" t="str">
        <f t="shared" si="643"/>
        <v/>
      </c>
      <c r="AX1289" s="16" t="str">
        <f t="shared" si="644"/>
        <v/>
      </c>
      <c r="AY1289" s="16">
        <f t="shared" si="670"/>
        <v>0</v>
      </c>
    </row>
    <row r="1290" spans="1:51" ht="15" customHeight="1" x14ac:dyDescent="0.2">
      <c r="A1290" s="16" t="str">
        <f t="shared" si="655"/>
        <v>ID-S01AP1020-10216</v>
      </c>
      <c r="B1290" s="17">
        <v>216</v>
      </c>
      <c r="C1290" s="17"/>
      <c r="D1290" s="18" t="s">
        <v>2757</v>
      </c>
      <c r="E1290" s="19" t="s">
        <v>2758</v>
      </c>
      <c r="F1290" s="20"/>
      <c r="G1290" s="21" t="str">
        <f t="shared" si="656"/>
        <v/>
      </c>
      <c r="H1290" s="22" t="s">
        <v>1843</v>
      </c>
      <c r="I1290" s="22" t="s">
        <v>2717</v>
      </c>
      <c r="J1290" s="22" t="s">
        <v>2718</v>
      </c>
      <c r="K1290" s="22"/>
      <c r="L1290" s="22" t="s">
        <v>1845</v>
      </c>
      <c r="M1290" s="23"/>
      <c r="N1290" s="24"/>
      <c r="O1290" s="63"/>
      <c r="P1290" s="63"/>
      <c r="Q1290" s="25" t="s">
        <v>42</v>
      </c>
      <c r="R1290" s="26" t="s">
        <v>43</v>
      </c>
      <c r="S1290" s="26" t="s">
        <v>44</v>
      </c>
      <c r="T1290" s="26" t="s">
        <v>45</v>
      </c>
      <c r="U1290" s="26" t="s">
        <v>46</v>
      </c>
      <c r="V1290" s="34">
        <v>0</v>
      </c>
      <c r="W1290" s="64"/>
      <c r="X1290" s="22">
        <v>11</v>
      </c>
      <c r="Y1290" s="152" t="str">
        <f t="shared" ref="Y1290:Y1292" si="675">AN1290</f>
        <v>B</v>
      </c>
      <c r="Z1290" s="159" t="s">
        <v>2829</v>
      </c>
      <c r="AA1290" s="155">
        <f t="shared" si="645"/>
        <v>25</v>
      </c>
      <c r="AB1290" s="83">
        <f t="shared" si="671"/>
        <v>27</v>
      </c>
      <c r="AC1290" s="122" t="str">
        <f>VLOOKUP(Z1290,'module list'!A:B,2,0)</f>
        <v>DI</v>
      </c>
      <c r="AD1290" s="32"/>
      <c r="AF1290" s="33" t="s">
        <v>34</v>
      </c>
      <c r="AG1290" s="16" t="str">
        <f t="shared" si="663"/>
        <v>11.1.4</v>
      </c>
      <c r="AH1290" s="222" t="str">
        <f t="shared" si="662"/>
        <v>PM1665B dosage reag. alkal. - in remote</v>
      </c>
      <c r="AI1290" s="224"/>
      <c r="AJ1290" s="16" t="str">
        <f t="shared" si="657"/>
        <v>PM1665B</v>
      </c>
      <c r="AK1290" s="16" t="str">
        <f t="shared" si="664"/>
        <v>A23</v>
      </c>
      <c r="AL1290" s="16" t="str">
        <f t="shared" si="658"/>
        <v>PM</v>
      </c>
      <c r="AM1290" s="16" t="str">
        <f t="shared" si="665"/>
        <v>1665</v>
      </c>
      <c r="AN1290" s="16" t="str">
        <f t="shared" si="672"/>
        <v>B</v>
      </c>
      <c r="AO1290" s="16" t="str">
        <f t="shared" si="666"/>
        <v>_</v>
      </c>
      <c r="AP1290" s="16">
        <f t="shared" si="667"/>
        <v>11</v>
      </c>
      <c r="AQ1290" s="16" t="str">
        <f t="shared" si="674"/>
        <v>YLRE</v>
      </c>
      <c r="AR1290" s="16" t="str">
        <f t="shared" si="668"/>
        <v>A23PM1665B_YLRE</v>
      </c>
      <c r="AS1290" s="16" t="str">
        <f t="shared" si="669"/>
        <v>ok</v>
      </c>
      <c r="AW1290" s="16" t="str">
        <f t="shared" si="643"/>
        <v/>
      </c>
      <c r="AX1290" s="16" t="str">
        <f t="shared" si="644"/>
        <v/>
      </c>
      <c r="AY1290" s="16">
        <f t="shared" si="670"/>
        <v>0</v>
      </c>
    </row>
    <row r="1291" spans="1:51" ht="15" customHeight="1" x14ac:dyDescent="0.2">
      <c r="A1291" s="16" t="str">
        <f t="shared" si="655"/>
        <v>ID-S01AP1020-10217</v>
      </c>
      <c r="B1291" s="17">
        <v>217</v>
      </c>
      <c r="C1291" s="17"/>
      <c r="D1291" s="18" t="s">
        <v>2759</v>
      </c>
      <c r="E1291" s="19" t="s">
        <v>2760</v>
      </c>
      <c r="F1291" s="20"/>
      <c r="G1291" s="21" t="str">
        <f t="shared" si="656"/>
        <v/>
      </c>
      <c r="H1291" s="22" t="s">
        <v>1843</v>
      </c>
      <c r="I1291" s="22" t="s">
        <v>2717</v>
      </c>
      <c r="J1291" s="22" t="s">
        <v>2718</v>
      </c>
      <c r="K1291" s="22"/>
      <c r="L1291" s="22" t="s">
        <v>1845</v>
      </c>
      <c r="M1291" s="23"/>
      <c r="N1291" s="24"/>
      <c r="O1291" s="63"/>
      <c r="P1291" s="63"/>
      <c r="Q1291" s="25" t="s">
        <v>42</v>
      </c>
      <c r="R1291" s="26" t="s">
        <v>43</v>
      </c>
      <c r="S1291" s="26" t="s">
        <v>44</v>
      </c>
      <c r="T1291" s="26" t="s">
        <v>45</v>
      </c>
      <c r="U1291" s="26" t="s">
        <v>46</v>
      </c>
      <c r="V1291" s="34">
        <v>0</v>
      </c>
      <c r="W1291" s="64"/>
      <c r="X1291" s="22">
        <v>11</v>
      </c>
      <c r="Y1291" s="152" t="str">
        <f t="shared" si="675"/>
        <v>B</v>
      </c>
      <c r="Z1291" s="159" t="s">
        <v>2829</v>
      </c>
      <c r="AA1291" s="155">
        <f t="shared" si="645"/>
        <v>26</v>
      </c>
      <c r="AB1291" s="83">
        <f t="shared" si="671"/>
        <v>27</v>
      </c>
      <c r="AC1291" s="122" t="str">
        <f>VLOOKUP(Z1291,'module list'!A:B,2,0)</f>
        <v>DI</v>
      </c>
      <c r="AD1291" s="32"/>
      <c r="AF1291" s="33" t="s">
        <v>34</v>
      </c>
      <c r="AG1291" s="16" t="str">
        <f t="shared" si="663"/>
        <v>11.1.4</v>
      </c>
      <c r="AH1291" s="222" t="str">
        <f t="shared" si="662"/>
        <v>PM1665B dosage reag. alkal. - in running</v>
      </c>
      <c r="AI1291" s="224"/>
      <c r="AJ1291" s="16" t="str">
        <f t="shared" si="657"/>
        <v>PM1665B</v>
      </c>
      <c r="AK1291" s="16" t="str">
        <f t="shared" si="664"/>
        <v>A23</v>
      </c>
      <c r="AL1291" s="16" t="str">
        <f t="shared" si="658"/>
        <v>PM</v>
      </c>
      <c r="AM1291" s="16" t="str">
        <f t="shared" si="665"/>
        <v>1665</v>
      </c>
      <c r="AN1291" s="16" t="str">
        <f t="shared" si="672"/>
        <v>B</v>
      </c>
      <c r="AO1291" s="16" t="str">
        <f t="shared" si="666"/>
        <v>_</v>
      </c>
      <c r="AP1291" s="16">
        <f t="shared" si="667"/>
        <v>11</v>
      </c>
      <c r="AQ1291" s="16" t="str">
        <f t="shared" si="674"/>
        <v>YLH</v>
      </c>
      <c r="AR1291" s="16" t="str">
        <f t="shared" si="668"/>
        <v>A23PM1665B_YLH</v>
      </c>
      <c r="AS1291" s="16" t="str">
        <f t="shared" si="669"/>
        <v>ok</v>
      </c>
      <c r="AW1291" s="16" t="str">
        <f t="shared" si="643"/>
        <v/>
      </c>
      <c r="AX1291" s="16" t="str">
        <f t="shared" si="644"/>
        <v/>
      </c>
      <c r="AY1291" s="16">
        <f t="shared" si="670"/>
        <v>0</v>
      </c>
    </row>
    <row r="1292" spans="1:51" ht="15" customHeight="1" x14ac:dyDescent="0.2">
      <c r="A1292" s="16" t="str">
        <f t="shared" si="655"/>
        <v>ID-S01AP1020-10218</v>
      </c>
      <c r="B1292" s="17">
        <v>218</v>
      </c>
      <c r="C1292" s="17"/>
      <c r="D1292" s="18" t="s">
        <v>2761</v>
      </c>
      <c r="E1292" s="19" t="s">
        <v>2762</v>
      </c>
      <c r="F1292" s="20"/>
      <c r="G1292" s="21" t="str">
        <f t="shared" si="656"/>
        <v/>
      </c>
      <c r="H1292" s="22" t="s">
        <v>1843</v>
      </c>
      <c r="I1292" s="22" t="s">
        <v>2717</v>
      </c>
      <c r="J1292" s="22" t="s">
        <v>2718</v>
      </c>
      <c r="K1292" s="22"/>
      <c r="L1292" s="22" t="s">
        <v>1845</v>
      </c>
      <c r="M1292" s="23"/>
      <c r="N1292" s="24"/>
      <c r="O1292" s="63"/>
      <c r="P1292" s="63"/>
      <c r="Q1292" s="25" t="s">
        <v>42</v>
      </c>
      <c r="R1292" s="26" t="s">
        <v>43</v>
      </c>
      <c r="S1292" s="26" t="s">
        <v>51</v>
      </c>
      <c r="T1292" s="26" t="s">
        <v>45</v>
      </c>
      <c r="U1292" s="26" t="s">
        <v>46</v>
      </c>
      <c r="V1292" s="34">
        <v>0</v>
      </c>
      <c r="W1292" s="64"/>
      <c r="X1292" s="22">
        <v>11</v>
      </c>
      <c r="Y1292" s="152" t="str">
        <f t="shared" si="675"/>
        <v>B</v>
      </c>
      <c r="Z1292" s="159" t="s">
        <v>2829</v>
      </c>
      <c r="AA1292" s="155">
        <f t="shared" si="645"/>
        <v>27</v>
      </c>
      <c r="AB1292" s="83">
        <f t="shared" si="671"/>
        <v>27</v>
      </c>
      <c r="AC1292" s="122" t="str">
        <f>VLOOKUP(Z1292,'module list'!A:B,2,0)</f>
        <v>DI</v>
      </c>
      <c r="AD1292" s="32"/>
      <c r="AF1292" s="33" t="s">
        <v>34</v>
      </c>
      <c r="AG1292" s="16" t="str">
        <f t="shared" si="663"/>
        <v>11.1.4</v>
      </c>
      <c r="AH1292" s="222" t="str">
        <f t="shared" si="662"/>
        <v>PM1665B dosage reag. alkal. - supply fault</v>
      </c>
      <c r="AI1292" s="224"/>
      <c r="AJ1292" s="16" t="str">
        <f t="shared" si="657"/>
        <v>PM1665B</v>
      </c>
      <c r="AK1292" s="16" t="str">
        <f t="shared" si="664"/>
        <v>A23</v>
      </c>
      <c r="AL1292" s="16" t="str">
        <f t="shared" si="658"/>
        <v>PM</v>
      </c>
      <c r="AM1292" s="16" t="str">
        <f t="shared" si="665"/>
        <v>1665</v>
      </c>
      <c r="AN1292" s="16" t="str">
        <f t="shared" si="672"/>
        <v>B</v>
      </c>
      <c r="AO1292" s="16" t="str">
        <f t="shared" si="666"/>
        <v>_</v>
      </c>
      <c r="AP1292" s="16">
        <f t="shared" si="667"/>
        <v>11</v>
      </c>
      <c r="AQ1292" s="16" t="str">
        <f t="shared" si="674"/>
        <v>YSG</v>
      </c>
      <c r="AR1292" s="16" t="str">
        <f t="shared" si="668"/>
        <v>A23PM1665B_YSG</v>
      </c>
      <c r="AS1292" s="16" t="str">
        <f t="shared" si="669"/>
        <v>ok</v>
      </c>
      <c r="AW1292" s="16" t="str">
        <f t="shared" si="643"/>
        <v/>
      </c>
      <c r="AX1292" s="16" t="str">
        <f t="shared" si="644"/>
        <v/>
      </c>
      <c r="AY1292" s="16">
        <f t="shared" si="670"/>
        <v>0</v>
      </c>
    </row>
    <row r="1293" spans="1:51" ht="15" customHeight="1" x14ac:dyDescent="0.2">
      <c r="A1293" s="16" t="str">
        <f t="shared" si="655"/>
        <v>ID-S01AP1020-10219</v>
      </c>
      <c r="B1293" s="17">
        <v>219</v>
      </c>
      <c r="C1293" s="17"/>
      <c r="D1293" s="18" t="s">
        <v>2763</v>
      </c>
      <c r="E1293" s="19" t="s">
        <v>2764</v>
      </c>
      <c r="F1293" s="20"/>
      <c r="G1293" s="21" t="str">
        <f t="shared" si="656"/>
        <v/>
      </c>
      <c r="H1293" s="22" t="s">
        <v>1843</v>
      </c>
      <c r="I1293" s="22" t="s">
        <v>2717</v>
      </c>
      <c r="J1293" s="22" t="s">
        <v>2718</v>
      </c>
      <c r="K1293" s="22"/>
      <c r="L1293" s="22" t="s">
        <v>1845</v>
      </c>
      <c r="M1293" s="23"/>
      <c r="N1293" s="24"/>
      <c r="O1293" s="63"/>
      <c r="P1293" s="63"/>
      <c r="Q1293" s="25" t="s">
        <v>54</v>
      </c>
      <c r="R1293" s="26" t="s">
        <v>55</v>
      </c>
      <c r="S1293" s="26" t="s">
        <v>44</v>
      </c>
      <c r="T1293" s="26" t="s">
        <v>56</v>
      </c>
      <c r="U1293" s="26" t="s">
        <v>57</v>
      </c>
      <c r="V1293" s="34">
        <v>0</v>
      </c>
      <c r="W1293" s="64"/>
      <c r="X1293" s="22">
        <v>11</v>
      </c>
      <c r="Y1293" s="152"/>
      <c r="Z1293" s="157" t="s">
        <v>2832</v>
      </c>
      <c r="AA1293" s="155">
        <f t="shared" ref="AA1293" si="676">COUNTIF(Z439:Z1293,Z1293)</f>
        <v>15</v>
      </c>
      <c r="AB1293" s="83">
        <f t="shared" si="671"/>
        <v>15</v>
      </c>
      <c r="AC1293" s="122" t="str">
        <f>VLOOKUP(Z1293,'module list'!A:B,2,0)</f>
        <v>DO</v>
      </c>
      <c r="AD1293" s="32"/>
      <c r="AF1293" s="33" t="s">
        <v>34</v>
      </c>
      <c r="AG1293" s="16" t="str">
        <f t="shared" si="663"/>
        <v>11.1.4</v>
      </c>
      <c r="AH1293" s="222" t="str">
        <f t="shared" si="662"/>
        <v>PM1665B dosage reag. alkal. - start/stop</v>
      </c>
      <c r="AI1293" s="224"/>
      <c r="AJ1293" s="16" t="str">
        <f t="shared" si="657"/>
        <v>PM1665B</v>
      </c>
      <c r="AK1293" s="16" t="str">
        <f t="shared" si="664"/>
        <v>A23</v>
      </c>
      <c r="AL1293" s="16" t="str">
        <f t="shared" si="658"/>
        <v>PM</v>
      </c>
      <c r="AM1293" s="16" t="str">
        <f t="shared" si="665"/>
        <v>1665</v>
      </c>
      <c r="AN1293" s="16" t="str">
        <f t="shared" si="672"/>
        <v>B</v>
      </c>
      <c r="AO1293" s="16" t="str">
        <f t="shared" si="666"/>
        <v>_</v>
      </c>
      <c r="AP1293" s="16">
        <f t="shared" si="667"/>
        <v>11</v>
      </c>
      <c r="AQ1293" s="16" t="str">
        <f t="shared" si="674"/>
        <v>HSH</v>
      </c>
      <c r="AR1293" s="16" t="str">
        <f t="shared" si="668"/>
        <v>A23PM1665B_HSH</v>
      </c>
      <c r="AS1293" s="16" t="str">
        <f t="shared" si="669"/>
        <v>ok</v>
      </c>
      <c r="AW1293" s="16" t="str">
        <f t="shared" si="643"/>
        <v/>
      </c>
      <c r="AX1293" s="16" t="str">
        <f t="shared" si="644"/>
        <v/>
      </c>
      <c r="AY1293" s="16">
        <f t="shared" si="670"/>
        <v>0</v>
      </c>
    </row>
  </sheetData>
  <sheetProtection formatCells="0" autoFilter="0"/>
  <autoFilter ref="B2:AT1293" xr:uid="{00000000-0009-0000-0000-000002000000}">
    <filterColumn colId="29">
      <filters blank="1"/>
    </filterColumn>
  </autoFilter>
  <mergeCells count="2">
    <mergeCell ref="S1:U1"/>
    <mergeCell ref="AD735:AD736"/>
  </mergeCells>
  <phoneticPr fontId="9" type="noConversion"/>
  <conditionalFormatting sqref="S1 U1 S1294:S63876 U1294:U63876">
    <cfRule type="cellIs" dxfId="485" priority="341" stopIfTrue="1" operator="equal">
      <formula>"xxx"</formula>
    </cfRule>
  </conditionalFormatting>
  <conditionalFormatting sqref="S2 U2">
    <cfRule type="cellIs" dxfId="484" priority="338" stopIfTrue="1" operator="equal">
      <formula>"xxx"</formula>
    </cfRule>
  </conditionalFormatting>
  <conditionalFormatting sqref="S954:S958 S960:S961">
    <cfRule type="cellIs" dxfId="483" priority="185" stopIfTrue="1" operator="equal">
      <formula>"xxx"</formula>
    </cfRule>
  </conditionalFormatting>
  <conditionalFormatting sqref="U954:U958 U960:U961">
    <cfRule type="cellIs" dxfId="482" priority="183" stopIfTrue="1" operator="equal">
      <formula>"xxx"</formula>
    </cfRule>
  </conditionalFormatting>
  <conditionalFormatting sqref="S1037">
    <cfRule type="cellIs" dxfId="481" priority="181" stopIfTrue="1" operator="equal">
      <formula>"xxx"</formula>
    </cfRule>
  </conditionalFormatting>
  <conditionalFormatting sqref="U1037">
    <cfRule type="cellIs" dxfId="480" priority="179" stopIfTrue="1" operator="equal">
      <formula>"xxx"</formula>
    </cfRule>
  </conditionalFormatting>
  <conditionalFormatting sqref="S887">
    <cfRule type="cellIs" dxfId="479" priority="177" stopIfTrue="1" operator="equal">
      <formula>"xxx"</formula>
    </cfRule>
  </conditionalFormatting>
  <conditionalFormatting sqref="U887">
    <cfRule type="cellIs" dxfId="478" priority="175" stopIfTrue="1" operator="equal">
      <formula>"xxx"</formula>
    </cfRule>
  </conditionalFormatting>
  <conditionalFormatting sqref="S953">
    <cfRule type="cellIs" dxfId="477" priority="173" stopIfTrue="1" operator="equal">
      <formula>"xxx"</formula>
    </cfRule>
  </conditionalFormatting>
  <conditionalFormatting sqref="U953">
    <cfRule type="cellIs" dxfId="476" priority="171" stopIfTrue="1" operator="equal">
      <formula>"xxx"</formula>
    </cfRule>
  </conditionalFormatting>
  <conditionalFormatting sqref="S959">
    <cfRule type="cellIs" dxfId="475" priority="169" stopIfTrue="1" operator="equal">
      <formula>"xxx"</formula>
    </cfRule>
  </conditionalFormatting>
  <conditionalFormatting sqref="S976:S989 U976:U989">
    <cfRule type="cellIs" dxfId="474" priority="165" stopIfTrue="1" operator="equal">
      <formula>"xxx"</formula>
    </cfRule>
  </conditionalFormatting>
  <conditionalFormatting sqref="U959">
    <cfRule type="cellIs" dxfId="473" priority="167" stopIfTrue="1" operator="equal">
      <formula>"xxx"</formula>
    </cfRule>
  </conditionalFormatting>
  <conditionalFormatting sqref="S1075:S1293">
    <cfRule type="cellIs" dxfId="472" priority="162" stopIfTrue="1" operator="equal">
      <formula>"xxx"</formula>
    </cfRule>
  </conditionalFormatting>
  <conditionalFormatting sqref="U1075:U1293">
    <cfRule type="cellIs" dxfId="471" priority="160" stopIfTrue="1" operator="equal">
      <formula>"xxx"</formula>
    </cfRule>
  </conditionalFormatting>
  <conditionalFormatting sqref="U283 S283 S306:S307 U306:U307 U311 S311 S313:S316 U313:U316 S286:S288 U286:U288 U290:U291 S290:S291 S647:S650 U647:U650 U653:U661 S653:S661 S663:S666 U663:U666 U668:U671 S668:S671 S673:S676 U673:U676 U678:U681 S678:S681 S683:S686 U683:U686 U268:U272 S268:S272 S274:S279 U274:U279 S715:S717 U715:U717 S829:S843 U829:U843 S812:S824 U812:U824 S746:S810 U746:U810 S737:S744 U737:U744 U688:U713 S688:S713 S601:S638 U601:U638 S586:S599 U586:U599 S450:S508 U450:U508 S396:S430 U396:U430 S330:S331 U330:U331 U325:U327 S325:S327 S294:S304 U294:U304 S260:S266 U260:U266 S252:S254 U252:U254 S187:S242 U187:U242 S176:S185 U176:U185 S81:S163 U81:U163 S3:S79 U3:U79 S515:S569 U515:U569">
    <cfRule type="cellIs" dxfId="470" priority="157" stopIfTrue="1" operator="equal">
      <formula>"xxx"</formula>
    </cfRule>
  </conditionalFormatting>
  <conditionalFormatting sqref="S510:S511 S583:S584 S720:S722 S244:S247 S258 S365:S368 S333:S336 S341:S352 S433:S444 S733:S734 S640:S643 S574:S578 S165:S174 S375:S389 S848:S854">
    <cfRule type="cellIs" dxfId="469" priority="156" stopIfTrue="1" operator="equal">
      <formula>"xxx"</formula>
    </cfRule>
  </conditionalFormatting>
  <conditionalFormatting sqref="U80">
    <cfRule type="cellIs" dxfId="468" priority="151" stopIfTrue="1" operator="equal">
      <formula>"xxx"</formula>
    </cfRule>
  </conditionalFormatting>
  <conditionalFormatting sqref="S509">
    <cfRule type="cellIs" dxfId="467" priority="150" stopIfTrue="1" operator="equal">
      <formula>"xxx"</formula>
    </cfRule>
  </conditionalFormatting>
  <conditionalFormatting sqref="U510:U511 U583:U584 U720:U721 U733:U734 U244:U247 U258 U365:U368 U333:U336 U341:U352 U433:U444 U640:U643 U574:U578 U165:U174 U375:U389 U848:U854">
    <cfRule type="cellIs" dxfId="466" priority="155" stopIfTrue="1" operator="equal">
      <formula>"xxx"</formula>
    </cfRule>
  </conditionalFormatting>
  <conditionalFormatting sqref="S445:S449">
    <cfRule type="cellIs" dxfId="465" priority="154" stopIfTrue="1" operator="equal">
      <formula>"xxx"</formula>
    </cfRule>
  </conditionalFormatting>
  <conditionalFormatting sqref="U445:U449">
    <cfRule type="cellIs" dxfId="464" priority="153" stopIfTrue="1" operator="equal">
      <formula>"xxx"</formula>
    </cfRule>
  </conditionalFormatting>
  <conditionalFormatting sqref="S80">
    <cfRule type="cellIs" dxfId="463" priority="152" stopIfTrue="1" operator="equal">
      <formula>"xxx"</formula>
    </cfRule>
  </conditionalFormatting>
  <conditionalFormatting sqref="U509">
    <cfRule type="cellIs" dxfId="462" priority="149" stopIfTrue="1" operator="equal">
      <formula>"xxx"</formula>
    </cfRule>
  </conditionalFormatting>
  <conditionalFormatting sqref="S579:S582">
    <cfRule type="cellIs" dxfId="461" priority="148" stopIfTrue="1" operator="equal">
      <formula>"xxx"</formula>
    </cfRule>
  </conditionalFormatting>
  <conditionalFormatting sqref="U579:U582">
    <cfRule type="cellIs" dxfId="460" priority="147" stopIfTrue="1" operator="equal">
      <formula>"xxx"</formula>
    </cfRule>
  </conditionalFormatting>
  <conditionalFormatting sqref="S719">
    <cfRule type="cellIs" dxfId="459" priority="146" stopIfTrue="1" operator="equal">
      <formula>"xxx"</formula>
    </cfRule>
  </conditionalFormatting>
  <conditionalFormatting sqref="U719">
    <cfRule type="cellIs" dxfId="458" priority="145" stopIfTrue="1" operator="equal">
      <formula>"xxx"</formula>
    </cfRule>
  </conditionalFormatting>
  <conditionalFormatting sqref="U722">
    <cfRule type="cellIs" dxfId="457" priority="144" stopIfTrue="1" operator="equal">
      <formula>"xxx"</formula>
    </cfRule>
  </conditionalFormatting>
  <conditionalFormatting sqref="S745">
    <cfRule type="cellIs" dxfId="456" priority="143" stopIfTrue="1" operator="equal">
      <formula>"xxx"</formula>
    </cfRule>
  </conditionalFormatting>
  <conditionalFormatting sqref="U745">
    <cfRule type="cellIs" dxfId="455" priority="142" stopIfTrue="1" operator="equal">
      <formula>"xxx"</formula>
    </cfRule>
  </conditionalFormatting>
  <conditionalFormatting sqref="S243">
    <cfRule type="cellIs" dxfId="454" priority="141" stopIfTrue="1" operator="equal">
      <formula>"xxx"</formula>
    </cfRule>
  </conditionalFormatting>
  <conditionalFormatting sqref="U243">
    <cfRule type="cellIs" dxfId="453" priority="140" stopIfTrue="1" operator="equal">
      <formula>"xxx"</formula>
    </cfRule>
  </conditionalFormatting>
  <conditionalFormatting sqref="S248:S251">
    <cfRule type="cellIs" dxfId="452" priority="139" stopIfTrue="1" operator="equal">
      <formula>"xxx"</formula>
    </cfRule>
  </conditionalFormatting>
  <conditionalFormatting sqref="S255:S257">
    <cfRule type="cellIs" dxfId="451" priority="137" stopIfTrue="1" operator="equal">
      <formula>"xxx"</formula>
    </cfRule>
  </conditionalFormatting>
  <conditionalFormatting sqref="S353:S356">
    <cfRule type="cellIs" dxfId="450" priority="135" stopIfTrue="1" operator="equal">
      <formula>"xxx"</formula>
    </cfRule>
  </conditionalFormatting>
  <conditionalFormatting sqref="U248:U251">
    <cfRule type="cellIs" dxfId="449" priority="138" stopIfTrue="1" operator="equal">
      <formula>"xxx"</formula>
    </cfRule>
  </conditionalFormatting>
  <conditionalFormatting sqref="S357:S364">
    <cfRule type="cellIs" dxfId="448" priority="133" stopIfTrue="1" operator="equal">
      <formula>"xxx"</formula>
    </cfRule>
  </conditionalFormatting>
  <conditionalFormatting sqref="S259">
    <cfRule type="cellIs" dxfId="447" priority="131" stopIfTrue="1" operator="equal">
      <formula>"xxx"</formula>
    </cfRule>
  </conditionalFormatting>
  <conditionalFormatting sqref="U255:U257">
    <cfRule type="cellIs" dxfId="446" priority="136" stopIfTrue="1" operator="equal">
      <formula>"xxx"</formula>
    </cfRule>
  </conditionalFormatting>
  <conditionalFormatting sqref="U353:U356">
    <cfRule type="cellIs" dxfId="445" priority="134" stopIfTrue="1" operator="equal">
      <formula>"xxx"</formula>
    </cfRule>
  </conditionalFormatting>
  <conditionalFormatting sqref="S280:S282 U280:U282">
    <cfRule type="cellIs" dxfId="444" priority="129" stopIfTrue="1" operator="equal">
      <formula>"xxx"</formula>
    </cfRule>
  </conditionalFormatting>
  <conditionalFormatting sqref="U357:U364">
    <cfRule type="cellIs" dxfId="443" priority="132" stopIfTrue="1" operator="equal">
      <formula>"xxx"</formula>
    </cfRule>
  </conditionalFormatting>
  <conditionalFormatting sqref="U259">
    <cfRule type="cellIs" dxfId="442" priority="130" stopIfTrue="1" operator="equal">
      <formula>"xxx"</formula>
    </cfRule>
  </conditionalFormatting>
  <conditionalFormatting sqref="U305 S305">
    <cfRule type="cellIs" dxfId="441" priority="128" stopIfTrue="1" operator="equal">
      <formula>"xxx"</formula>
    </cfRule>
  </conditionalFormatting>
  <conditionalFormatting sqref="S308 U308">
    <cfRule type="cellIs" dxfId="440" priority="127" stopIfTrue="1" operator="equal">
      <formula>"xxx"</formula>
    </cfRule>
  </conditionalFormatting>
  <conditionalFormatting sqref="U312 S312">
    <cfRule type="cellIs" dxfId="439" priority="126" stopIfTrue="1" operator="equal">
      <formula>"xxx"</formula>
    </cfRule>
  </conditionalFormatting>
  <conditionalFormatting sqref="S332 U332">
    <cfRule type="cellIs" dxfId="438" priority="125" stopIfTrue="1" operator="equal">
      <formula>"xxx"</formula>
    </cfRule>
  </conditionalFormatting>
  <conditionalFormatting sqref="S337:S339">
    <cfRule type="cellIs" dxfId="437" priority="124" stopIfTrue="1" operator="equal">
      <formula>"xxx"</formula>
    </cfRule>
  </conditionalFormatting>
  <conditionalFormatting sqref="U337:U339">
    <cfRule type="cellIs" dxfId="436" priority="123" stopIfTrue="1" operator="equal">
      <formula>"xxx"</formula>
    </cfRule>
  </conditionalFormatting>
  <conditionalFormatting sqref="S340">
    <cfRule type="cellIs" dxfId="435" priority="122" stopIfTrue="1" operator="equal">
      <formula>"xxx"</formula>
    </cfRule>
  </conditionalFormatting>
  <conditionalFormatting sqref="U340">
    <cfRule type="cellIs" dxfId="434" priority="121" stopIfTrue="1" operator="equal">
      <formula>"xxx"</formula>
    </cfRule>
  </conditionalFormatting>
  <conditionalFormatting sqref="S317:S320 U317:U320">
    <cfRule type="cellIs" dxfId="433" priority="120" stopIfTrue="1" operator="equal">
      <formula>"xxx"</formula>
    </cfRule>
  </conditionalFormatting>
  <conditionalFormatting sqref="S321:S324 U321:U324">
    <cfRule type="cellIs" dxfId="432" priority="119" stopIfTrue="1" operator="equal">
      <formula>"xxx"</formula>
    </cfRule>
  </conditionalFormatting>
  <conditionalFormatting sqref="U284 S284">
    <cfRule type="cellIs" dxfId="431" priority="118" stopIfTrue="1" operator="equal">
      <formula>"xxx"</formula>
    </cfRule>
  </conditionalFormatting>
  <conditionalFormatting sqref="S289 U289">
    <cfRule type="cellIs" dxfId="430" priority="117" stopIfTrue="1" operator="equal">
      <formula>"xxx"</formula>
    </cfRule>
  </conditionalFormatting>
  <conditionalFormatting sqref="U285 S285">
    <cfRule type="cellIs" dxfId="429" priority="116" stopIfTrue="1" operator="equal">
      <formula>"xxx"</formula>
    </cfRule>
  </conditionalFormatting>
  <conditionalFormatting sqref="S431">
    <cfRule type="cellIs" dxfId="428" priority="115" stopIfTrue="1" operator="equal">
      <formula>"xxx"</formula>
    </cfRule>
  </conditionalFormatting>
  <conditionalFormatting sqref="U431">
    <cfRule type="cellIs" dxfId="427" priority="114" stopIfTrue="1" operator="equal">
      <formula>"xxx"</formula>
    </cfRule>
  </conditionalFormatting>
  <conditionalFormatting sqref="S432">
    <cfRule type="cellIs" dxfId="426" priority="113" stopIfTrue="1" operator="equal">
      <formula>"xxx"</formula>
    </cfRule>
  </conditionalFormatting>
  <conditionalFormatting sqref="U432">
    <cfRule type="cellIs" dxfId="425" priority="112" stopIfTrue="1" operator="equal">
      <formula>"xxx"</formula>
    </cfRule>
  </conditionalFormatting>
  <conditionalFormatting sqref="S390:S392">
    <cfRule type="cellIs" dxfId="424" priority="111" stopIfTrue="1" operator="equal">
      <formula>"xxx"</formula>
    </cfRule>
  </conditionalFormatting>
  <conditionalFormatting sqref="U390:U392">
    <cfRule type="cellIs" dxfId="423" priority="110" stopIfTrue="1" operator="equal">
      <formula>"xxx"</formula>
    </cfRule>
  </conditionalFormatting>
  <conditionalFormatting sqref="S393:S395">
    <cfRule type="cellIs" dxfId="422" priority="109" stopIfTrue="1" operator="equal">
      <formula>"xxx"</formula>
    </cfRule>
  </conditionalFormatting>
  <conditionalFormatting sqref="U393:U395">
    <cfRule type="cellIs" dxfId="421" priority="108" stopIfTrue="1" operator="equal">
      <formula>"xxx"</formula>
    </cfRule>
  </conditionalFormatting>
  <conditionalFormatting sqref="S735">
    <cfRule type="cellIs" dxfId="420" priority="107" stopIfTrue="1" operator="equal">
      <formula>"xxx"</formula>
    </cfRule>
  </conditionalFormatting>
  <conditionalFormatting sqref="U735">
    <cfRule type="cellIs" dxfId="419" priority="106" stopIfTrue="1" operator="equal">
      <formula>"xxx"</formula>
    </cfRule>
  </conditionalFormatting>
  <conditionalFormatting sqref="S736">
    <cfRule type="cellIs" dxfId="418" priority="105" stopIfTrue="1" operator="equal">
      <formula>"xxx"</formula>
    </cfRule>
  </conditionalFormatting>
  <conditionalFormatting sqref="U736">
    <cfRule type="cellIs" dxfId="417" priority="104" stopIfTrue="1" operator="equal">
      <formula>"xxx"</formula>
    </cfRule>
  </conditionalFormatting>
  <conditionalFormatting sqref="S727:S729">
    <cfRule type="cellIs" dxfId="416" priority="103" stopIfTrue="1" operator="equal">
      <formula>"xxx"</formula>
    </cfRule>
  </conditionalFormatting>
  <conditionalFormatting sqref="U727:U729">
    <cfRule type="cellIs" dxfId="415" priority="102" stopIfTrue="1" operator="equal">
      <formula>"xxx"</formula>
    </cfRule>
  </conditionalFormatting>
  <conditionalFormatting sqref="S730:S732">
    <cfRule type="cellIs" dxfId="414" priority="101" stopIfTrue="1" operator="equal">
      <formula>"xxx"</formula>
    </cfRule>
  </conditionalFormatting>
  <conditionalFormatting sqref="U730:U732">
    <cfRule type="cellIs" dxfId="413" priority="100" stopIfTrue="1" operator="equal">
      <formula>"xxx"</formula>
    </cfRule>
  </conditionalFormatting>
  <conditionalFormatting sqref="S723:S725">
    <cfRule type="cellIs" dxfId="412" priority="99" stopIfTrue="1" operator="equal">
      <formula>"xxx"</formula>
    </cfRule>
  </conditionalFormatting>
  <conditionalFormatting sqref="U723:U725">
    <cfRule type="cellIs" dxfId="411" priority="98" stopIfTrue="1" operator="equal">
      <formula>"xxx"</formula>
    </cfRule>
  </conditionalFormatting>
  <conditionalFormatting sqref="S644">
    <cfRule type="cellIs" dxfId="410" priority="97" stopIfTrue="1" operator="equal">
      <formula>"xxx"</formula>
    </cfRule>
  </conditionalFormatting>
  <conditionalFormatting sqref="U644">
    <cfRule type="cellIs" dxfId="409" priority="96" stopIfTrue="1" operator="equal">
      <formula>"xxx"</formula>
    </cfRule>
  </conditionalFormatting>
  <conditionalFormatting sqref="S651">
    <cfRule type="cellIs" dxfId="408" priority="95" stopIfTrue="1" operator="equal">
      <formula>"xxx"</formula>
    </cfRule>
  </conditionalFormatting>
  <conditionalFormatting sqref="U651">
    <cfRule type="cellIs" dxfId="407" priority="94" stopIfTrue="1" operator="equal">
      <formula>"xxx"</formula>
    </cfRule>
  </conditionalFormatting>
  <conditionalFormatting sqref="U639 S639">
    <cfRule type="cellIs" dxfId="406" priority="93" stopIfTrue="1" operator="equal">
      <formula>"xxx"</formula>
    </cfRule>
  </conditionalFormatting>
  <conditionalFormatting sqref="U646 S646">
    <cfRule type="cellIs" dxfId="405" priority="92" stopIfTrue="1" operator="equal">
      <formula>"xxx"</formula>
    </cfRule>
  </conditionalFormatting>
  <conditionalFormatting sqref="U662 S662">
    <cfRule type="cellIs" dxfId="404" priority="91" stopIfTrue="1" operator="equal">
      <formula>"xxx"</formula>
    </cfRule>
  </conditionalFormatting>
  <conditionalFormatting sqref="U667 S667">
    <cfRule type="cellIs" dxfId="403" priority="90" stopIfTrue="1" operator="equal">
      <formula>"xxx"</formula>
    </cfRule>
  </conditionalFormatting>
  <conditionalFormatting sqref="U672 S672">
    <cfRule type="cellIs" dxfId="402" priority="89" stopIfTrue="1" operator="equal">
      <formula>"xxx"</formula>
    </cfRule>
  </conditionalFormatting>
  <conditionalFormatting sqref="U677 S677">
    <cfRule type="cellIs" dxfId="401" priority="88" stopIfTrue="1" operator="equal">
      <formula>"xxx"</formula>
    </cfRule>
  </conditionalFormatting>
  <conditionalFormatting sqref="U682 S682">
    <cfRule type="cellIs" dxfId="400" priority="87" stopIfTrue="1" operator="equal">
      <formula>"xxx"</formula>
    </cfRule>
  </conditionalFormatting>
  <conditionalFormatting sqref="U687 S687">
    <cfRule type="cellIs" dxfId="399" priority="86" stopIfTrue="1" operator="equal">
      <formula>"xxx"</formula>
    </cfRule>
  </conditionalFormatting>
  <conditionalFormatting sqref="S186">
    <cfRule type="cellIs" dxfId="398" priority="85" stopIfTrue="1" operator="equal">
      <formula>"xxx"</formula>
    </cfRule>
  </conditionalFormatting>
  <conditionalFormatting sqref="U186">
    <cfRule type="cellIs" dxfId="397" priority="84" stopIfTrue="1" operator="equal">
      <formula>"xxx"</formula>
    </cfRule>
  </conditionalFormatting>
  <conditionalFormatting sqref="S570">
    <cfRule type="cellIs" dxfId="396" priority="83" stopIfTrue="1" operator="equal">
      <formula>"xxx"</formula>
    </cfRule>
  </conditionalFormatting>
  <conditionalFormatting sqref="U570">
    <cfRule type="cellIs" dxfId="395" priority="82" stopIfTrue="1" operator="equal">
      <formula>"xxx"</formula>
    </cfRule>
  </conditionalFormatting>
  <conditionalFormatting sqref="S571:S573">
    <cfRule type="cellIs" dxfId="394" priority="81" stopIfTrue="1" operator="equal">
      <formula>"xxx"</formula>
    </cfRule>
  </conditionalFormatting>
  <conditionalFormatting sqref="U571:U573">
    <cfRule type="cellIs" dxfId="393" priority="80" stopIfTrue="1" operator="equal">
      <formula>"xxx"</formula>
    </cfRule>
  </conditionalFormatting>
  <conditionalFormatting sqref="S512">
    <cfRule type="cellIs" dxfId="392" priority="79" stopIfTrue="1" operator="equal">
      <formula>"xxx"</formula>
    </cfRule>
  </conditionalFormatting>
  <conditionalFormatting sqref="U512">
    <cfRule type="cellIs" dxfId="391" priority="78" stopIfTrue="1" operator="equal">
      <formula>"xxx"</formula>
    </cfRule>
  </conditionalFormatting>
  <conditionalFormatting sqref="S513">
    <cfRule type="cellIs" dxfId="390" priority="77" stopIfTrue="1" operator="equal">
      <formula>"xxx"</formula>
    </cfRule>
  </conditionalFormatting>
  <conditionalFormatting sqref="U513">
    <cfRule type="cellIs" dxfId="389" priority="76" stopIfTrue="1" operator="equal">
      <formula>"xxx"</formula>
    </cfRule>
  </conditionalFormatting>
  <conditionalFormatting sqref="S514">
    <cfRule type="cellIs" dxfId="388" priority="75" stopIfTrue="1" operator="equal">
      <formula>"xxx"</formula>
    </cfRule>
  </conditionalFormatting>
  <conditionalFormatting sqref="U514">
    <cfRule type="cellIs" dxfId="387" priority="74" stopIfTrue="1" operator="equal">
      <formula>"xxx"</formula>
    </cfRule>
  </conditionalFormatting>
  <conditionalFormatting sqref="S175">
    <cfRule type="cellIs" dxfId="386" priority="73" stopIfTrue="1" operator="equal">
      <formula>"xxx"</formula>
    </cfRule>
  </conditionalFormatting>
  <conditionalFormatting sqref="U175">
    <cfRule type="cellIs" dxfId="385" priority="72" stopIfTrue="1" operator="equal">
      <formula>"xxx"</formula>
    </cfRule>
  </conditionalFormatting>
  <conditionalFormatting sqref="S292">
    <cfRule type="cellIs" dxfId="384" priority="71" stopIfTrue="1" operator="equal">
      <formula>"xxx"</formula>
    </cfRule>
  </conditionalFormatting>
  <conditionalFormatting sqref="U292">
    <cfRule type="cellIs" dxfId="383" priority="70" stopIfTrue="1" operator="equal">
      <formula>"xxx"</formula>
    </cfRule>
  </conditionalFormatting>
  <conditionalFormatting sqref="S293">
    <cfRule type="cellIs" dxfId="382" priority="69" stopIfTrue="1" operator="equal">
      <formula>"xxx"</formula>
    </cfRule>
  </conditionalFormatting>
  <conditionalFormatting sqref="U293">
    <cfRule type="cellIs" dxfId="381" priority="68" stopIfTrue="1" operator="equal">
      <formula>"xxx"</formula>
    </cfRule>
  </conditionalFormatting>
  <conditionalFormatting sqref="S811">
    <cfRule type="cellIs" dxfId="380" priority="67" stopIfTrue="1" operator="equal">
      <formula>"xxx"</formula>
    </cfRule>
  </conditionalFormatting>
  <conditionalFormatting sqref="U811">
    <cfRule type="cellIs" dxfId="379" priority="66" stopIfTrue="1" operator="equal">
      <formula>"xxx"</formula>
    </cfRule>
  </conditionalFormatting>
  <conditionalFormatting sqref="R60">
    <cfRule type="cellIs" dxfId="378" priority="65" stopIfTrue="1" operator="equal">
      <formula>"xxx"</formula>
    </cfRule>
  </conditionalFormatting>
  <conditionalFormatting sqref="T60">
    <cfRule type="cellIs" dxfId="377" priority="64" stopIfTrue="1" operator="equal">
      <formula>"xxx"</formula>
    </cfRule>
  </conditionalFormatting>
  <conditionalFormatting sqref="S164">
    <cfRule type="cellIs" dxfId="376" priority="63" stopIfTrue="1" operator="equal">
      <formula>"xxx"</formula>
    </cfRule>
  </conditionalFormatting>
  <conditionalFormatting sqref="U164">
    <cfRule type="cellIs" dxfId="375" priority="62" stopIfTrue="1" operator="equal">
      <formula>"xxx"</formula>
    </cfRule>
  </conditionalFormatting>
  <conditionalFormatting sqref="R164">
    <cfRule type="cellIs" dxfId="374" priority="61" stopIfTrue="1" operator="equal">
      <formula>"xxx"</formula>
    </cfRule>
  </conditionalFormatting>
  <conditionalFormatting sqref="T164">
    <cfRule type="cellIs" dxfId="373" priority="60" stopIfTrue="1" operator="equal">
      <formula>"xxx"</formula>
    </cfRule>
  </conditionalFormatting>
  <conditionalFormatting sqref="S267">
    <cfRule type="cellIs" dxfId="372" priority="59" stopIfTrue="1" operator="equal">
      <formula>"xxx"</formula>
    </cfRule>
  </conditionalFormatting>
  <conditionalFormatting sqref="U267">
    <cfRule type="cellIs" dxfId="371" priority="58" stopIfTrue="1" operator="equal">
      <formula>"xxx"</formula>
    </cfRule>
  </conditionalFormatting>
  <conditionalFormatting sqref="R267">
    <cfRule type="cellIs" dxfId="370" priority="57" stopIfTrue="1" operator="equal">
      <formula>"xxx"</formula>
    </cfRule>
  </conditionalFormatting>
  <conditionalFormatting sqref="T267">
    <cfRule type="cellIs" dxfId="369" priority="56" stopIfTrue="1" operator="equal">
      <formula>"xxx"</formula>
    </cfRule>
  </conditionalFormatting>
  <conditionalFormatting sqref="S273">
    <cfRule type="cellIs" dxfId="368" priority="55" stopIfTrue="1" operator="equal">
      <formula>"xxx"</formula>
    </cfRule>
  </conditionalFormatting>
  <conditionalFormatting sqref="U273">
    <cfRule type="cellIs" dxfId="367" priority="54" stopIfTrue="1" operator="equal">
      <formula>"xxx"</formula>
    </cfRule>
  </conditionalFormatting>
  <conditionalFormatting sqref="T273">
    <cfRule type="cellIs" dxfId="366" priority="52" stopIfTrue="1" operator="equal">
      <formula>"xxx"</formula>
    </cfRule>
  </conditionalFormatting>
  <conditionalFormatting sqref="R273">
    <cfRule type="cellIs" dxfId="365" priority="53" stopIfTrue="1" operator="equal">
      <formula>"xxx"</formula>
    </cfRule>
  </conditionalFormatting>
  <conditionalFormatting sqref="U600">
    <cfRule type="cellIs" dxfId="364" priority="50" stopIfTrue="1" operator="equal">
      <formula>"xxx"</formula>
    </cfRule>
  </conditionalFormatting>
  <conditionalFormatting sqref="U285">
    <cfRule type="cellIs" dxfId="363" priority="48" stopIfTrue="1" operator="equal">
      <formula>"xxx"</formula>
    </cfRule>
  </conditionalFormatting>
  <conditionalFormatting sqref="S600">
    <cfRule type="cellIs" dxfId="362" priority="51" stopIfTrue="1" operator="equal">
      <formula>"xxx"</formula>
    </cfRule>
  </conditionalFormatting>
  <conditionalFormatting sqref="S285">
    <cfRule type="cellIs" dxfId="361" priority="49" stopIfTrue="1" operator="equal">
      <formula>"xxx"</formula>
    </cfRule>
  </conditionalFormatting>
  <conditionalFormatting sqref="S308">
    <cfRule type="cellIs" dxfId="360" priority="46" stopIfTrue="1" operator="equal">
      <formula>"xxx"</formula>
    </cfRule>
  </conditionalFormatting>
  <conditionalFormatting sqref="U308 S308">
    <cfRule type="cellIs" dxfId="359" priority="47" stopIfTrue="1" operator="equal">
      <formula>"xxx"</formula>
    </cfRule>
  </conditionalFormatting>
  <conditionalFormatting sqref="U308">
    <cfRule type="cellIs" dxfId="358" priority="45" stopIfTrue="1" operator="equal">
      <formula>"xxx"</formula>
    </cfRule>
  </conditionalFormatting>
  <conditionalFormatting sqref="U305 S305">
    <cfRule type="cellIs" dxfId="357" priority="44" stopIfTrue="1" operator="equal">
      <formula>"xxx"</formula>
    </cfRule>
  </conditionalFormatting>
  <conditionalFormatting sqref="S305">
    <cfRule type="cellIs" dxfId="356" priority="43" stopIfTrue="1" operator="equal">
      <formula>"xxx"</formula>
    </cfRule>
  </conditionalFormatting>
  <conditionalFormatting sqref="U305">
    <cfRule type="cellIs" dxfId="355" priority="42" stopIfTrue="1" operator="equal">
      <formula>"xxx"</formula>
    </cfRule>
  </conditionalFormatting>
  <conditionalFormatting sqref="S340 U340">
    <cfRule type="cellIs" dxfId="354" priority="41" stopIfTrue="1" operator="equal">
      <formula>"xxx"</formula>
    </cfRule>
  </conditionalFormatting>
  <conditionalFormatting sqref="U340 S340">
    <cfRule type="cellIs" dxfId="353" priority="40" stopIfTrue="1" operator="equal">
      <formula>"xxx"</formula>
    </cfRule>
  </conditionalFormatting>
  <conditionalFormatting sqref="S340">
    <cfRule type="cellIs" dxfId="352" priority="39" stopIfTrue="1" operator="equal">
      <formula>"xxx"</formula>
    </cfRule>
  </conditionalFormatting>
  <conditionalFormatting sqref="U340">
    <cfRule type="cellIs" dxfId="351" priority="38" stopIfTrue="1" operator="equal">
      <formula>"xxx"</formula>
    </cfRule>
  </conditionalFormatting>
  <conditionalFormatting sqref="S321:S324">
    <cfRule type="cellIs" dxfId="350" priority="37" stopIfTrue="1" operator="equal">
      <formula>"xxx"</formula>
    </cfRule>
  </conditionalFormatting>
  <conditionalFormatting sqref="A2:AF2 A1:N1 Q1:AF1 A1294:AF84700 X705:Y713 X510:Y573 X804:Y814 X325:Y332 X745:Y748 X576:Y584 X231:Y233 X234:Z235 X236:Y239 X333:Z333 X586:Y594 X596:Y597 X598:Z598 X599:Y608 X610:Y621 X727:Y737 X574:Z575 X585:Z585 X595:Z595 X609:Z609 X703:Z704 X714:Z714 X738:Z744 X467:Y507 X362:Z363 X350:Z351 X229:Z230 X221:Z222 X124:Z125 X116:Z117 X848:Y854 X815:Z816 X801:Z803 X749:Z750 X688:Y702 X622:Z622 X465:Z466 X340:Z340 X308:Z308 X305:Z305 X300:Z302 X292:Z293 X285:Z285 X240:Z243 X175:Z175 X70:Z70 X687:Z687 X682:Z682 X726:Z726 X280:Z282 X273:Z273 X267:Z267 X164:Z164 X60:Z60 X677:Z677 X672:Z672 X667:Z667 X662:Z662 X657:Z657 X844:Z847 X321:Z324 X201:Z201 X3:Z3 Z639 Z646 AB3:AC1293 Z581:Z582 X134:Z138 X79:Z80 Z187:Z188 Z236:Z238 X508:Z509 A3:J27 L3:P27 AH3:AI1293 A28:P854 X4:Y59 X61:Y69 X71:Y78 X81:Y115 X118:Y123 X126:Y133 X139:Y163 X165:Y174 X176:Y200 X202:Y220 X223:Y228 X244:Y266 X268:Y272 X274:Y279 X283:Y284 X286:Y291 X294:Y299 X303:Y304 X306:Y307 X309:Y320 X334:Y339 X341:Y349 X352:Y361 X364:Y464 X623:Y656 X658:Y661 X663:Y666 X668:Y671 X673:Y676 X678:Y681 X683:Y686 X715:Y725 X751:Y800 X817:Y843 Y901:Y903 Y905:Y907 Y909:Y911 Y913:Y915 Y917:Y919 Y921:Y923 Y925:Y927 Y952:Y954 Y957:Y959 Y969:Y973 Y983:Y987 Y1239:Y1241 Y1243:Y1245 Y1274:Y1276 Y1278:Y1280 Y1286:Y1288 Y1290:Y1292">
    <cfRule type="expression" dxfId="349" priority="188">
      <formula>$AE1="D"</formula>
    </cfRule>
  </conditionalFormatting>
  <conditionalFormatting sqref="B1:C854 B1294:C1048576">
    <cfRule type="duplicateValues" dxfId="348" priority="187"/>
  </conditionalFormatting>
  <conditionalFormatting sqref="S956 U956 S1038:S1074 U1038:U1074 S990:S1036 U990:U1036 S961:S975 U961:U975 S888:S952 U888:U952 S855:S886 U855:U886">
    <cfRule type="cellIs" dxfId="347" priority="186" stopIfTrue="1" operator="equal">
      <formula>"xxx"</formula>
    </cfRule>
  </conditionalFormatting>
  <conditionalFormatting sqref="S954:S958 U956 S1038:S1074 U1038:U1074 S990:S1036 U990:U1036 S960:S975 U961:U975 S888:S952 U888:U952 S855:S886 U855:U886">
    <cfRule type="expression" dxfId="346" priority="184">
      <formula>ISNUMBER(S855)</formula>
    </cfRule>
  </conditionalFormatting>
  <conditionalFormatting sqref="U954:U958 U960:U961">
    <cfRule type="expression" dxfId="345" priority="182">
      <formula>ISNUMBER(U954)</formula>
    </cfRule>
  </conditionalFormatting>
  <conditionalFormatting sqref="S1037">
    <cfRule type="expression" dxfId="344" priority="180">
      <formula>ISNUMBER(S1037)</formula>
    </cfRule>
  </conditionalFormatting>
  <conditionalFormatting sqref="U1037">
    <cfRule type="expression" dxfId="343" priority="178">
      <formula>ISNUMBER(U1037)</formula>
    </cfRule>
  </conditionalFormatting>
  <conditionalFormatting sqref="S887">
    <cfRule type="expression" dxfId="342" priority="176">
      <formula>ISNUMBER(S887)</formula>
    </cfRule>
  </conditionalFormatting>
  <conditionalFormatting sqref="U887">
    <cfRule type="expression" dxfId="341" priority="174">
      <formula>ISNUMBER(U887)</formula>
    </cfRule>
  </conditionalFormatting>
  <conditionalFormatting sqref="S953">
    <cfRule type="expression" dxfId="340" priority="172">
      <formula>ISNUMBER(S953)</formula>
    </cfRule>
  </conditionalFormatting>
  <conditionalFormatting sqref="U953">
    <cfRule type="expression" dxfId="339" priority="170">
      <formula>ISNUMBER(U953)</formula>
    </cfRule>
  </conditionalFormatting>
  <conditionalFormatting sqref="S959">
    <cfRule type="expression" dxfId="338" priority="168">
      <formula>ISNUMBER(S959)</formula>
    </cfRule>
  </conditionalFormatting>
  <conditionalFormatting sqref="U959">
    <cfRule type="expression" dxfId="337" priority="166">
      <formula>ISNUMBER(U959)</formula>
    </cfRule>
  </conditionalFormatting>
  <conditionalFormatting sqref="S976:S989 U976:U989">
    <cfRule type="expression" dxfId="336" priority="164">
      <formula>ISNUMBER(S976)</formula>
    </cfRule>
  </conditionalFormatting>
  <conditionalFormatting sqref="B855:C1074 C1208:C1209 C1268:C1269">
    <cfRule type="duplicateValues" dxfId="335" priority="163"/>
  </conditionalFormatting>
  <conditionalFormatting sqref="S1075:S1293">
    <cfRule type="expression" dxfId="334" priority="161">
      <formula>ISNUMBER(S1075)</formula>
    </cfRule>
  </conditionalFormatting>
  <conditionalFormatting sqref="U1075:U1293">
    <cfRule type="expression" dxfId="333" priority="159">
      <formula>ISNUMBER(U1075)</formula>
    </cfRule>
  </conditionalFormatting>
  <conditionalFormatting sqref="D1:D1048576">
    <cfRule type="duplicateValues" dxfId="332" priority="158"/>
  </conditionalFormatting>
  <conditionalFormatting sqref="U726 S726">
    <cfRule type="cellIs" dxfId="331" priority="6" stopIfTrue="1" operator="equal">
      <formula>"xxx"</formula>
    </cfRule>
  </conditionalFormatting>
  <conditionalFormatting sqref="U321:U324">
    <cfRule type="cellIs" dxfId="330" priority="36" stopIfTrue="1" operator="equal">
      <formula>"xxx"</formula>
    </cfRule>
  </conditionalFormatting>
  <conditionalFormatting sqref="S321:S324 U321:U324">
    <cfRule type="cellIs" dxfId="329" priority="35" stopIfTrue="1" operator="equal">
      <formula>"xxx"</formula>
    </cfRule>
  </conditionalFormatting>
  <conditionalFormatting sqref="U321:U324 S321:S324">
    <cfRule type="cellIs" dxfId="328" priority="34" stopIfTrue="1" operator="equal">
      <formula>"xxx"</formula>
    </cfRule>
  </conditionalFormatting>
  <conditionalFormatting sqref="S321:S324">
    <cfRule type="cellIs" dxfId="327" priority="33" stopIfTrue="1" operator="equal">
      <formula>"xxx"</formula>
    </cfRule>
  </conditionalFormatting>
  <conditionalFormatting sqref="U321:U324">
    <cfRule type="cellIs" dxfId="326" priority="32" stopIfTrue="1" operator="equal">
      <formula>"xxx"</formula>
    </cfRule>
  </conditionalFormatting>
  <conditionalFormatting sqref="U280:U282 S280:S282">
    <cfRule type="cellIs" dxfId="325" priority="31" stopIfTrue="1" operator="equal">
      <formula>"xxx"</formula>
    </cfRule>
  </conditionalFormatting>
  <conditionalFormatting sqref="S280:S282">
    <cfRule type="cellIs" dxfId="324" priority="30" stopIfTrue="1" operator="equal">
      <formula>"xxx"</formula>
    </cfRule>
  </conditionalFormatting>
  <conditionalFormatting sqref="U280:U282">
    <cfRule type="cellIs" dxfId="323" priority="29" stopIfTrue="1" operator="equal">
      <formula>"xxx"</formula>
    </cfRule>
  </conditionalFormatting>
  <conditionalFormatting sqref="S328">
    <cfRule type="cellIs" dxfId="322" priority="28" stopIfTrue="1" operator="equal">
      <formula>"xxx"</formula>
    </cfRule>
  </conditionalFormatting>
  <conditionalFormatting sqref="U328">
    <cfRule type="cellIs" dxfId="321" priority="27" stopIfTrue="1" operator="equal">
      <formula>"xxx"</formula>
    </cfRule>
  </conditionalFormatting>
  <conditionalFormatting sqref="S329">
    <cfRule type="cellIs" dxfId="320" priority="26" stopIfTrue="1" operator="equal">
      <formula>"xxx"</formula>
    </cfRule>
  </conditionalFormatting>
  <conditionalFormatting sqref="U329">
    <cfRule type="cellIs" dxfId="319" priority="25" stopIfTrue="1" operator="equal">
      <formula>"xxx"</formula>
    </cfRule>
  </conditionalFormatting>
  <conditionalFormatting sqref="U309 S309">
    <cfRule type="cellIs" dxfId="318" priority="24" stopIfTrue="1" operator="equal">
      <formula>"xxx"</formula>
    </cfRule>
  </conditionalFormatting>
  <conditionalFormatting sqref="U310 S310">
    <cfRule type="cellIs" dxfId="317" priority="23" stopIfTrue="1" operator="equal">
      <formula>"xxx"</formula>
    </cfRule>
  </conditionalFormatting>
  <conditionalFormatting sqref="U372:U374">
    <cfRule type="cellIs" dxfId="316" priority="21" stopIfTrue="1" operator="equal">
      <formula>"xxx"</formula>
    </cfRule>
  </conditionalFormatting>
  <conditionalFormatting sqref="S372:S374">
    <cfRule type="cellIs" dxfId="315" priority="22" stopIfTrue="1" operator="equal">
      <formula>"xxx"</formula>
    </cfRule>
  </conditionalFormatting>
  <conditionalFormatting sqref="U369:U371">
    <cfRule type="cellIs" dxfId="314" priority="19" stopIfTrue="1" operator="equal">
      <formula>"xxx"</formula>
    </cfRule>
  </conditionalFormatting>
  <conditionalFormatting sqref="U645">
    <cfRule type="cellIs" dxfId="313" priority="17" stopIfTrue="1" operator="equal">
      <formula>"xxx"</formula>
    </cfRule>
  </conditionalFormatting>
  <conditionalFormatting sqref="S369:S371">
    <cfRule type="cellIs" dxfId="312" priority="20" stopIfTrue="1" operator="equal">
      <formula>"xxx"</formula>
    </cfRule>
  </conditionalFormatting>
  <conditionalFormatting sqref="S645">
    <cfRule type="cellIs" dxfId="311" priority="18" stopIfTrue="1" operator="equal">
      <formula>"xxx"</formula>
    </cfRule>
  </conditionalFormatting>
  <conditionalFormatting sqref="U652">
    <cfRule type="cellIs" dxfId="310" priority="15" stopIfTrue="1" operator="equal">
      <formula>"xxx"</formula>
    </cfRule>
  </conditionalFormatting>
  <conditionalFormatting sqref="S652">
    <cfRule type="cellIs" dxfId="309" priority="16" stopIfTrue="1" operator="equal">
      <formula>"xxx"</formula>
    </cfRule>
  </conditionalFormatting>
  <conditionalFormatting sqref="U718 S718">
    <cfRule type="cellIs" dxfId="308" priority="14" stopIfTrue="1" operator="equal">
      <formula>"xxx"</formula>
    </cfRule>
  </conditionalFormatting>
  <conditionalFormatting sqref="S844:S847">
    <cfRule type="cellIs" dxfId="307" priority="13" stopIfTrue="1" operator="equal">
      <formula>"xxx"</formula>
    </cfRule>
  </conditionalFormatting>
  <conditionalFormatting sqref="U844:U847">
    <cfRule type="cellIs" dxfId="306" priority="12" stopIfTrue="1" operator="equal">
      <formula>"xxx"</formula>
    </cfRule>
  </conditionalFormatting>
  <conditionalFormatting sqref="S825:S828">
    <cfRule type="cellIs" dxfId="305" priority="11" stopIfTrue="1" operator="equal">
      <formula>"xxx"</formula>
    </cfRule>
  </conditionalFormatting>
  <conditionalFormatting sqref="U825:U828">
    <cfRule type="cellIs" dxfId="304" priority="10" stopIfTrue="1" operator="equal">
      <formula>"xxx"</formula>
    </cfRule>
  </conditionalFormatting>
  <conditionalFormatting sqref="S585">
    <cfRule type="cellIs" dxfId="303" priority="9" stopIfTrue="1" operator="equal">
      <formula>"xxx"</formula>
    </cfRule>
  </conditionalFormatting>
  <conditionalFormatting sqref="U585">
    <cfRule type="cellIs" dxfId="302" priority="8" stopIfTrue="1" operator="equal">
      <formula>"xxx"</formula>
    </cfRule>
  </conditionalFormatting>
  <conditionalFormatting sqref="U714 S714">
    <cfRule type="cellIs" dxfId="301" priority="7" stopIfTrue="1" operator="equal">
      <formula>"xxx"</formula>
    </cfRule>
  </conditionalFormatting>
  <conditionalFormatting sqref="C509">
    <cfRule type="duplicateValues" dxfId="300" priority="5"/>
  </conditionalFormatting>
  <conditionalFormatting sqref="C56:C59">
    <cfRule type="duplicateValues" dxfId="299" priority="4"/>
  </conditionalFormatting>
  <conditionalFormatting sqref="C160:C163">
    <cfRule type="duplicateValues" dxfId="298" priority="3"/>
  </conditionalFormatting>
  <conditionalFormatting sqref="C263:C266">
    <cfRule type="duplicateValues" dxfId="297" priority="2"/>
  </conditionalFormatting>
  <conditionalFormatting sqref="C269:C272">
    <cfRule type="duplicateValues" dxfId="296" priority="1"/>
  </conditionalFormatting>
  <printOptions horizontalCentered="1"/>
  <pageMargins left="0.39370078740157483" right="0.39370078740157483" top="0.78740157480314965" bottom="0.78740157480314965" header="0.51181102362204722" footer="0.51181102362204722"/>
  <pageSetup paperSize="8" scale="57" fitToHeight="99" orientation="landscape" cellComments="asDisplayed" r:id="rId1"/>
  <headerFooter alignWithMargins="0">
    <oddHeader>&amp;R&amp;D</oddHeader>
    <oddFooter>&amp;L&amp;F - &amp;A&amp;RPage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198E-36AB-452F-87F0-F2228843D3D8}">
  <sheetPr codeName="Sheet3"/>
  <dimension ref="A1:K23"/>
  <sheetViews>
    <sheetView workbookViewId="0">
      <selection activeCell="M14" sqref="M14"/>
    </sheetView>
  </sheetViews>
  <sheetFormatPr defaultRowHeight="12.75" outlineLevelCol="1" x14ac:dyDescent="0.2"/>
  <cols>
    <col min="1" max="1" width="24.5703125" customWidth="1"/>
    <col min="7" max="10" width="0" hidden="1" customWidth="1" outlineLevel="1"/>
    <col min="11" max="11" width="9.140625" collapsed="1"/>
  </cols>
  <sheetData>
    <row r="1" spans="1:10" ht="13.5" thickBot="1" x14ac:dyDescent="0.25">
      <c r="A1" s="2" t="s">
        <v>7</v>
      </c>
      <c r="C1" t="s">
        <v>3013</v>
      </c>
      <c r="D1" t="s">
        <v>3014</v>
      </c>
      <c r="E1" t="s">
        <v>3015</v>
      </c>
      <c r="F1" t="s">
        <v>3016</v>
      </c>
      <c r="G1" t="s">
        <v>3017</v>
      </c>
      <c r="H1" t="s">
        <v>3018</v>
      </c>
      <c r="I1" t="s">
        <v>3019</v>
      </c>
      <c r="J1" t="s">
        <v>3020</v>
      </c>
    </row>
    <row r="2" spans="1:10" x14ac:dyDescent="0.2">
      <c r="A2" s="122" t="s">
        <v>1844</v>
      </c>
      <c r="B2">
        <f>COUNTIF('IO LIST'!$J:$J,'drop11 from check'!$A2)</f>
        <v>130</v>
      </c>
      <c r="C2" s="185">
        <f>COUNTIFS('IO LIST'!$J:$J,'drop11 from check'!$A2,'IO LIST'!$AG:$AG,'drop11 from check'!C$1)</f>
        <v>91</v>
      </c>
      <c r="D2" s="186">
        <f>COUNTIFS('IO LIST'!$J:$J,'drop11 from check'!$A2,'IO LIST'!$AG:$AG,'drop11 from check'!D$1)</f>
        <v>32</v>
      </c>
      <c r="E2" s="186">
        <f>COUNTIFS('IO LIST'!$J:$J,'drop11 from check'!$A2,'IO LIST'!$AG:$AG,'drop11 from check'!E$1)</f>
        <v>0</v>
      </c>
      <c r="F2" s="187">
        <f>COUNTIFS('IO LIST'!$J:$J,'drop11 from check'!$A2,'IO LIST'!$AG:$AG,'drop11 from check'!F$1)</f>
        <v>0</v>
      </c>
      <c r="G2">
        <f>COUNTIFS('IO LIST'!$J:$J,'drop11 from check'!$A2,'IO LIST'!$AG:$AG,'drop11 from check'!G$1)</f>
        <v>0</v>
      </c>
      <c r="H2">
        <f>COUNTIFS('IO LIST'!$J:$J,'drop11 from check'!$A2,'IO LIST'!$AG:$AG,'drop11 from check'!H$1)</f>
        <v>0</v>
      </c>
      <c r="I2">
        <f>COUNTIFS('IO LIST'!$J:$J,'drop11 from check'!$A2,'IO LIST'!$AG:$AG,'drop11 from check'!I$1)</f>
        <v>0</v>
      </c>
      <c r="J2">
        <f>COUNTIFS('IO LIST'!$J:$J,'drop11 from check'!$A2,'IO LIST'!$AG:$AG,'drop11 from check'!J$1)</f>
        <v>0</v>
      </c>
    </row>
    <row r="3" spans="1:10" x14ac:dyDescent="0.2">
      <c r="A3" s="122" t="s">
        <v>2130</v>
      </c>
      <c r="B3">
        <f>COUNTIF('IO LIST'!J:J,'drop11 from check'!A3)</f>
        <v>7</v>
      </c>
      <c r="C3" s="188">
        <f>COUNTIFS('IO LIST'!$J:$J,'drop11 from check'!$A3,'IO LIST'!$AG:$AG,'drop11 from check'!C$1)</f>
        <v>0</v>
      </c>
      <c r="D3" s="189">
        <f>COUNTIFS('IO LIST'!$J:$J,'drop11 from check'!$A3,'IO LIST'!$AG:$AG,'drop11 from check'!D$1)</f>
        <v>5</v>
      </c>
      <c r="E3" s="189">
        <f>COUNTIFS('IO LIST'!$J:$J,'drop11 from check'!$A3,'IO LIST'!$AG:$AG,'drop11 from check'!E$1)</f>
        <v>0</v>
      </c>
      <c r="F3" s="190">
        <f>COUNTIFS('IO LIST'!$J:$J,'drop11 from check'!$A3,'IO LIST'!$AG:$AG,'drop11 from check'!F$1)</f>
        <v>0</v>
      </c>
      <c r="G3">
        <f>COUNTIFS('IO LIST'!$J:$J,'drop11 from check'!$A3,'IO LIST'!$AG:$AG,'drop11 from check'!G$1)</f>
        <v>0</v>
      </c>
      <c r="H3">
        <f>COUNTIFS('IO LIST'!$J:$J,'drop11 from check'!$A3,'IO LIST'!$AG:$AG,'drop11 from check'!H$1)</f>
        <v>0</v>
      </c>
      <c r="I3">
        <f>COUNTIFS('IO LIST'!$J:$J,'drop11 from check'!$A3,'IO LIST'!$AG:$AG,'drop11 from check'!I$1)</f>
        <v>0</v>
      </c>
      <c r="J3">
        <f>COUNTIFS('IO LIST'!$J:$J,'drop11 from check'!$A3,'IO LIST'!$AG:$AG,'drop11 from check'!J$1)</f>
        <v>0</v>
      </c>
    </row>
    <row r="4" spans="1:10" x14ac:dyDescent="0.2">
      <c r="A4" s="122" t="s">
        <v>2143</v>
      </c>
      <c r="B4">
        <f>COUNTIF('IO LIST'!J:J,'drop11 from check'!A4)</f>
        <v>7</v>
      </c>
      <c r="C4" s="188">
        <f>COUNTIFS('IO LIST'!$J:$J,'drop11 from check'!$A4,'IO LIST'!$AG:$AG,'drop11 from check'!C$1)</f>
        <v>0</v>
      </c>
      <c r="D4" s="189">
        <f>COUNTIFS('IO LIST'!$J:$J,'drop11 from check'!$A4,'IO LIST'!$AG:$AG,'drop11 from check'!D$1)</f>
        <v>6</v>
      </c>
      <c r="E4" s="189">
        <f>COUNTIFS('IO LIST'!$J:$J,'drop11 from check'!$A4,'IO LIST'!$AG:$AG,'drop11 from check'!E$1)</f>
        <v>0</v>
      </c>
      <c r="F4" s="190">
        <f>COUNTIFS('IO LIST'!$J:$J,'drop11 from check'!$A4,'IO LIST'!$AG:$AG,'drop11 from check'!F$1)</f>
        <v>0</v>
      </c>
      <c r="G4">
        <f>COUNTIFS('IO LIST'!$J:$J,'drop11 from check'!$A4,'IO LIST'!$AG:$AG,'drop11 from check'!G$1)</f>
        <v>0</v>
      </c>
      <c r="H4">
        <f>COUNTIFS('IO LIST'!$J:$J,'drop11 from check'!$A4,'IO LIST'!$AG:$AG,'drop11 from check'!H$1)</f>
        <v>0</v>
      </c>
      <c r="I4">
        <f>COUNTIFS('IO LIST'!$J:$J,'drop11 from check'!$A4,'IO LIST'!$AG:$AG,'drop11 from check'!I$1)</f>
        <v>0</v>
      </c>
      <c r="J4">
        <f>COUNTIFS('IO LIST'!$J:$J,'drop11 from check'!$A4,'IO LIST'!$AG:$AG,'drop11 from check'!J$1)</f>
        <v>0</v>
      </c>
    </row>
    <row r="5" spans="1:10" x14ac:dyDescent="0.2">
      <c r="A5" s="122" t="s">
        <v>2150</v>
      </c>
      <c r="B5">
        <f>COUNTIF('IO LIST'!J:J,'drop11 from check'!A5)</f>
        <v>2</v>
      </c>
      <c r="C5" s="188">
        <f>COUNTIFS('IO LIST'!$J:$J,'drop11 from check'!$A5,'IO LIST'!$AG:$AG,'drop11 from check'!C$1)</f>
        <v>0</v>
      </c>
      <c r="D5" s="189">
        <f>COUNTIFS('IO LIST'!$J:$J,'drop11 from check'!$A5,'IO LIST'!$AG:$AG,'drop11 from check'!D$1)</f>
        <v>2</v>
      </c>
      <c r="E5" s="189">
        <f>COUNTIFS('IO LIST'!$J:$J,'drop11 from check'!$A5,'IO LIST'!$AG:$AG,'drop11 from check'!E$1)</f>
        <v>0</v>
      </c>
      <c r="F5" s="190">
        <f>COUNTIFS('IO LIST'!$J:$J,'drop11 from check'!$A5,'IO LIST'!$AG:$AG,'drop11 from check'!F$1)</f>
        <v>0</v>
      </c>
      <c r="G5">
        <f>COUNTIFS('IO LIST'!$J:$J,'drop11 from check'!$A5,'IO LIST'!$AG:$AG,'drop11 from check'!G$1)</f>
        <v>0</v>
      </c>
      <c r="H5">
        <f>COUNTIFS('IO LIST'!$J:$J,'drop11 from check'!$A5,'IO LIST'!$AG:$AG,'drop11 from check'!H$1)</f>
        <v>0</v>
      </c>
      <c r="I5">
        <f>COUNTIFS('IO LIST'!$J:$J,'drop11 from check'!$A5,'IO LIST'!$AG:$AG,'drop11 from check'!I$1)</f>
        <v>0</v>
      </c>
      <c r="J5">
        <f>COUNTIFS('IO LIST'!$J:$J,'drop11 from check'!$A5,'IO LIST'!$AG:$AG,'drop11 from check'!J$1)</f>
        <v>0</v>
      </c>
    </row>
    <row r="6" spans="1:10" x14ac:dyDescent="0.2">
      <c r="A6" s="122" t="s">
        <v>2189</v>
      </c>
      <c r="B6">
        <f>COUNTIF('IO LIST'!J:J,'drop11 from check'!A6)</f>
        <v>6</v>
      </c>
      <c r="C6" s="188">
        <f>COUNTIFS('IO LIST'!$J:$J,'drop11 from check'!$A6,'IO LIST'!$AG:$AG,'drop11 from check'!C$1)</f>
        <v>0</v>
      </c>
      <c r="D6" s="189">
        <f>COUNTIFS('IO LIST'!$J:$J,'drop11 from check'!$A6,'IO LIST'!$AG:$AG,'drop11 from check'!D$1)</f>
        <v>2</v>
      </c>
      <c r="E6" s="189">
        <f>COUNTIFS('IO LIST'!$J:$J,'drop11 from check'!$A6,'IO LIST'!$AG:$AG,'drop11 from check'!E$1)</f>
        <v>0</v>
      </c>
      <c r="F6" s="190">
        <f>COUNTIFS('IO LIST'!$J:$J,'drop11 from check'!$A6,'IO LIST'!$AG:$AG,'drop11 from check'!F$1)</f>
        <v>0</v>
      </c>
      <c r="G6">
        <f>COUNTIFS('IO LIST'!$J:$J,'drop11 from check'!$A6,'IO LIST'!$AG:$AG,'drop11 from check'!G$1)</f>
        <v>0</v>
      </c>
      <c r="H6">
        <f>COUNTIFS('IO LIST'!$J:$J,'drop11 from check'!$A6,'IO LIST'!$AG:$AG,'drop11 from check'!H$1)</f>
        <v>0</v>
      </c>
      <c r="I6">
        <f>COUNTIFS('IO LIST'!$J:$J,'drop11 from check'!$A6,'IO LIST'!$AG:$AG,'drop11 from check'!I$1)</f>
        <v>0</v>
      </c>
      <c r="J6">
        <f>COUNTIFS('IO LIST'!$J:$J,'drop11 from check'!$A6,'IO LIST'!$AG:$AG,'drop11 from check'!J$1)</f>
        <v>0</v>
      </c>
    </row>
    <row r="7" spans="1:10" x14ac:dyDescent="0.2">
      <c r="A7" s="122" t="s">
        <v>2209</v>
      </c>
      <c r="B7">
        <f>COUNTIF('IO LIST'!J:J,'drop11 from check'!A7)</f>
        <v>2</v>
      </c>
      <c r="C7" s="188">
        <f>COUNTIFS('IO LIST'!$J:$J,'drop11 from check'!$A7,'IO LIST'!$AG:$AG,'drop11 from check'!C$1)</f>
        <v>0</v>
      </c>
      <c r="D7" s="189">
        <f>COUNTIFS('IO LIST'!$J:$J,'drop11 from check'!$A7,'IO LIST'!$AG:$AG,'drop11 from check'!D$1)</f>
        <v>2</v>
      </c>
      <c r="E7" s="189">
        <f>COUNTIFS('IO LIST'!$J:$J,'drop11 from check'!$A7,'IO LIST'!$AG:$AG,'drop11 from check'!E$1)</f>
        <v>0</v>
      </c>
      <c r="F7" s="190">
        <f>COUNTIFS('IO LIST'!$J:$J,'drop11 from check'!$A7,'IO LIST'!$AG:$AG,'drop11 from check'!F$1)</f>
        <v>0</v>
      </c>
      <c r="G7">
        <f>COUNTIFS('IO LIST'!$J:$J,'drop11 from check'!$A7,'IO LIST'!$AG:$AG,'drop11 from check'!G$1)</f>
        <v>0</v>
      </c>
      <c r="H7">
        <f>COUNTIFS('IO LIST'!$J:$J,'drop11 from check'!$A7,'IO LIST'!$AG:$AG,'drop11 from check'!H$1)</f>
        <v>0</v>
      </c>
      <c r="I7">
        <f>COUNTIFS('IO LIST'!$J:$J,'drop11 from check'!$A7,'IO LIST'!$AG:$AG,'drop11 from check'!I$1)</f>
        <v>0</v>
      </c>
      <c r="J7">
        <f>COUNTIFS('IO LIST'!$J:$J,'drop11 from check'!$A7,'IO LIST'!$AG:$AG,'drop11 from check'!J$1)</f>
        <v>0</v>
      </c>
    </row>
    <row r="8" spans="1:10" ht="20.25" customHeight="1" x14ac:dyDescent="0.2">
      <c r="A8" s="122" t="s">
        <v>2317</v>
      </c>
      <c r="B8">
        <f>COUNTIF('IO LIST'!J:J,'drop11 from check'!A8)</f>
        <v>13</v>
      </c>
      <c r="C8" s="188">
        <f>COUNTIFS('IO LIST'!$J:$J,'drop11 from check'!$A8,'IO LIST'!$AG:$AG,'drop11 from check'!C$1)</f>
        <v>0</v>
      </c>
      <c r="D8" s="189">
        <f>COUNTIFS('IO LIST'!$J:$J,'drop11 from check'!$A8,'IO LIST'!$AG:$AG,'drop11 from check'!D$1)</f>
        <v>0</v>
      </c>
      <c r="E8" s="189">
        <f>COUNTIFS('IO LIST'!$J:$J,'drop11 from check'!$A8,'IO LIST'!$AG:$AG,'drop11 from check'!E$1)</f>
        <v>9</v>
      </c>
      <c r="F8" s="190">
        <f>COUNTIFS('IO LIST'!$J:$J,'drop11 from check'!$A8,'IO LIST'!$AG:$AG,'drop11 from check'!F$1)</f>
        <v>0</v>
      </c>
      <c r="G8">
        <f>COUNTIFS('IO LIST'!$J:$J,'drop11 from check'!$A8,'IO LIST'!$AG:$AG,'drop11 from check'!G$1)</f>
        <v>0</v>
      </c>
      <c r="H8">
        <f>COUNTIFS('IO LIST'!$J:$J,'drop11 from check'!$A8,'IO LIST'!$AG:$AG,'drop11 from check'!H$1)</f>
        <v>0</v>
      </c>
      <c r="I8">
        <f>COUNTIFS('IO LIST'!$J:$J,'drop11 from check'!$A8,'IO LIST'!$AG:$AG,'drop11 from check'!I$1)</f>
        <v>0</v>
      </c>
      <c r="J8">
        <f>COUNTIFS('IO LIST'!$J:$J,'drop11 from check'!$A8,'IO LIST'!$AG:$AG,'drop11 from check'!J$1)</f>
        <v>0</v>
      </c>
    </row>
    <row r="9" spans="1:10" x14ac:dyDescent="0.2">
      <c r="A9" s="122" t="s">
        <v>2321</v>
      </c>
      <c r="B9">
        <f>COUNTIF('IO LIST'!J:J,'drop11 from check'!A9)</f>
        <v>1</v>
      </c>
      <c r="C9" s="188">
        <f>COUNTIFS('IO LIST'!$J:$J,'drop11 from check'!$A9,'IO LIST'!$AG:$AG,'drop11 from check'!C$1)</f>
        <v>0</v>
      </c>
      <c r="D9" s="189">
        <f>COUNTIFS('IO LIST'!$J:$J,'drop11 from check'!$A9,'IO LIST'!$AG:$AG,'drop11 from check'!D$1)</f>
        <v>0</v>
      </c>
      <c r="E9" s="189">
        <f>COUNTIFS('IO LIST'!$J:$J,'drop11 from check'!$A9,'IO LIST'!$AG:$AG,'drop11 from check'!E$1)</f>
        <v>0</v>
      </c>
      <c r="F9" s="190">
        <f>COUNTIFS('IO LIST'!$J:$J,'drop11 from check'!$A9,'IO LIST'!$AG:$AG,'drop11 from check'!F$1)</f>
        <v>1</v>
      </c>
      <c r="G9">
        <f>COUNTIFS('IO LIST'!$J:$J,'drop11 from check'!$A9,'IO LIST'!$AG:$AG,'drop11 from check'!G$1)</f>
        <v>0</v>
      </c>
      <c r="H9">
        <f>COUNTIFS('IO LIST'!$J:$J,'drop11 from check'!$A9,'IO LIST'!$AG:$AG,'drop11 from check'!H$1)</f>
        <v>0</v>
      </c>
      <c r="I9">
        <f>COUNTIFS('IO LIST'!$J:$J,'drop11 from check'!$A9,'IO LIST'!$AG:$AG,'drop11 from check'!I$1)</f>
        <v>0</v>
      </c>
      <c r="J9">
        <f>COUNTIFS('IO LIST'!$J:$J,'drop11 from check'!$A9,'IO LIST'!$AG:$AG,'drop11 from check'!J$1)</f>
        <v>0</v>
      </c>
    </row>
    <row r="10" spans="1:10" x14ac:dyDescent="0.2">
      <c r="A10" s="122" t="s">
        <v>2324</v>
      </c>
      <c r="B10">
        <f>COUNTIF('IO LIST'!J:J,'drop11 from check'!A10)</f>
        <v>11</v>
      </c>
      <c r="C10" s="188">
        <f>COUNTIFS('IO LIST'!$J:$J,'drop11 from check'!$A10,'IO LIST'!$AG:$AG,'drop11 from check'!C$1)</f>
        <v>0</v>
      </c>
      <c r="D10" s="189">
        <f>COUNTIFS('IO LIST'!$J:$J,'drop11 from check'!$A10,'IO LIST'!$AG:$AG,'drop11 from check'!D$1)</f>
        <v>1</v>
      </c>
      <c r="E10" s="189">
        <f>COUNTIFS('IO LIST'!$J:$J,'drop11 from check'!$A10,'IO LIST'!$AG:$AG,'drop11 from check'!E$1)</f>
        <v>2</v>
      </c>
      <c r="F10" s="190">
        <f>COUNTIFS('IO LIST'!$J:$J,'drop11 from check'!$A10,'IO LIST'!$AG:$AG,'drop11 from check'!F$1)</f>
        <v>8</v>
      </c>
      <c r="G10">
        <f>COUNTIFS('IO LIST'!$J:$J,'drop11 from check'!$A10,'IO LIST'!$AG:$AG,'drop11 from check'!G$1)</f>
        <v>0</v>
      </c>
      <c r="H10">
        <f>COUNTIFS('IO LIST'!$J:$J,'drop11 from check'!$A10,'IO LIST'!$AG:$AG,'drop11 from check'!H$1)</f>
        <v>0</v>
      </c>
      <c r="I10">
        <f>COUNTIFS('IO LIST'!$J:$J,'drop11 from check'!$A10,'IO LIST'!$AG:$AG,'drop11 from check'!I$1)</f>
        <v>0</v>
      </c>
      <c r="J10">
        <f>COUNTIFS('IO LIST'!$J:$J,'drop11 from check'!$A10,'IO LIST'!$AG:$AG,'drop11 from check'!J$1)</f>
        <v>0</v>
      </c>
    </row>
    <row r="11" spans="1:10" x14ac:dyDescent="0.2">
      <c r="A11" s="122" t="s">
        <v>2328</v>
      </c>
      <c r="B11">
        <f>COUNTIF('IO LIST'!J:J,'drop11 from check'!A11)</f>
        <v>6</v>
      </c>
      <c r="C11" s="188">
        <f>COUNTIFS('IO LIST'!$J:$J,'drop11 from check'!$A11,'IO LIST'!$AG:$AG,'drop11 from check'!C$1)</f>
        <v>0</v>
      </c>
      <c r="D11" s="189">
        <f>COUNTIFS('IO LIST'!$J:$J,'drop11 from check'!$A11,'IO LIST'!$AG:$AG,'drop11 from check'!D$1)</f>
        <v>3</v>
      </c>
      <c r="E11" s="189">
        <f>COUNTIFS('IO LIST'!$J:$J,'drop11 from check'!$A11,'IO LIST'!$AG:$AG,'drop11 from check'!E$1)</f>
        <v>3</v>
      </c>
      <c r="F11" s="190">
        <f>COUNTIFS('IO LIST'!$J:$J,'drop11 from check'!$A11,'IO LIST'!$AG:$AG,'drop11 from check'!F$1)</f>
        <v>0</v>
      </c>
      <c r="G11">
        <f>COUNTIFS('IO LIST'!$J:$J,'drop11 from check'!$A11,'IO LIST'!$AG:$AG,'drop11 from check'!G$1)</f>
        <v>0</v>
      </c>
      <c r="H11">
        <f>COUNTIFS('IO LIST'!$J:$J,'drop11 from check'!$A11,'IO LIST'!$AG:$AG,'drop11 from check'!H$1)</f>
        <v>0</v>
      </c>
      <c r="I11">
        <f>COUNTIFS('IO LIST'!$J:$J,'drop11 from check'!$A11,'IO LIST'!$AG:$AG,'drop11 from check'!I$1)</f>
        <v>0</v>
      </c>
      <c r="J11">
        <f>COUNTIFS('IO LIST'!$J:$J,'drop11 from check'!$A11,'IO LIST'!$AG:$AG,'drop11 from check'!J$1)</f>
        <v>0</v>
      </c>
    </row>
    <row r="12" spans="1:10" x14ac:dyDescent="0.2">
      <c r="A12" s="122" t="s">
        <v>2337</v>
      </c>
      <c r="B12">
        <f>COUNTIF('IO LIST'!J:J,'drop11 from check'!A12)</f>
        <v>5</v>
      </c>
      <c r="C12" s="188">
        <f>COUNTIFS('IO LIST'!$J:$J,'drop11 from check'!$A12,'IO LIST'!$AG:$AG,'drop11 from check'!C$1)</f>
        <v>0</v>
      </c>
      <c r="D12" s="189">
        <f>COUNTIFS('IO LIST'!$J:$J,'drop11 from check'!$A12,'IO LIST'!$AG:$AG,'drop11 from check'!D$1)</f>
        <v>1</v>
      </c>
      <c r="E12" s="189">
        <f>COUNTIFS('IO LIST'!$J:$J,'drop11 from check'!$A12,'IO LIST'!$AG:$AG,'drop11 from check'!E$1)</f>
        <v>0</v>
      </c>
      <c r="F12" s="190">
        <f>COUNTIFS('IO LIST'!$J:$J,'drop11 from check'!$A12,'IO LIST'!$AG:$AG,'drop11 from check'!F$1)</f>
        <v>4</v>
      </c>
      <c r="G12">
        <f>COUNTIFS('IO LIST'!$J:$J,'drop11 from check'!$A12,'IO LIST'!$AG:$AG,'drop11 from check'!G$1)</f>
        <v>0</v>
      </c>
      <c r="H12">
        <f>COUNTIFS('IO LIST'!$J:$J,'drop11 from check'!$A12,'IO LIST'!$AG:$AG,'drop11 from check'!H$1)</f>
        <v>0</v>
      </c>
      <c r="I12">
        <f>COUNTIFS('IO LIST'!$J:$J,'drop11 from check'!$A12,'IO LIST'!$AG:$AG,'drop11 from check'!I$1)</f>
        <v>0</v>
      </c>
      <c r="J12">
        <f>COUNTIFS('IO LIST'!$J:$J,'drop11 from check'!$A12,'IO LIST'!$AG:$AG,'drop11 from check'!J$1)</f>
        <v>0</v>
      </c>
    </row>
    <row r="13" spans="1:10" x14ac:dyDescent="0.2">
      <c r="A13" s="122" t="s">
        <v>2360</v>
      </c>
      <c r="B13">
        <f>COUNTIF('IO LIST'!J:J,'drop11 from check'!A13)</f>
        <v>17</v>
      </c>
      <c r="C13" s="188">
        <f>COUNTIFS('IO LIST'!$J:$J,'drop11 from check'!$A13,'IO LIST'!$AG:$AG,'drop11 from check'!C$1)</f>
        <v>0</v>
      </c>
      <c r="D13" s="189">
        <f>COUNTIFS('IO LIST'!$J:$J,'drop11 from check'!$A13,'IO LIST'!$AG:$AG,'drop11 from check'!D$1)</f>
        <v>8</v>
      </c>
      <c r="E13" s="189">
        <f>COUNTIFS('IO LIST'!$J:$J,'drop11 from check'!$A13,'IO LIST'!$AG:$AG,'drop11 from check'!E$1)</f>
        <v>6</v>
      </c>
      <c r="F13" s="190">
        <f>COUNTIFS('IO LIST'!$J:$J,'drop11 from check'!$A13,'IO LIST'!$AG:$AG,'drop11 from check'!F$1)</f>
        <v>3</v>
      </c>
      <c r="G13">
        <f>COUNTIFS('IO LIST'!$J:$J,'drop11 from check'!$A13,'IO LIST'!$AG:$AG,'drop11 from check'!G$1)</f>
        <v>0</v>
      </c>
      <c r="H13">
        <f>COUNTIFS('IO LIST'!$J:$J,'drop11 from check'!$A13,'IO LIST'!$AG:$AG,'drop11 from check'!H$1)</f>
        <v>0</v>
      </c>
      <c r="I13">
        <f>COUNTIFS('IO LIST'!$J:$J,'drop11 from check'!$A13,'IO LIST'!$AG:$AG,'drop11 from check'!I$1)</f>
        <v>0</v>
      </c>
      <c r="J13">
        <f>COUNTIFS('IO LIST'!$J:$J,'drop11 from check'!$A13,'IO LIST'!$AG:$AG,'drop11 from check'!J$1)</f>
        <v>0</v>
      </c>
    </row>
    <row r="14" spans="1:10" x14ac:dyDescent="0.2">
      <c r="A14" s="122" t="s">
        <v>2385</v>
      </c>
      <c r="B14">
        <f>COUNTIF('IO LIST'!J:J,'drop11 from check'!A14)</f>
        <v>3</v>
      </c>
      <c r="C14" s="188">
        <f>COUNTIFS('IO LIST'!$J:$J,'drop11 from check'!$A14,'IO LIST'!$AG:$AG,'drop11 from check'!C$1)</f>
        <v>0</v>
      </c>
      <c r="D14" s="189">
        <f>COUNTIFS('IO LIST'!$J:$J,'drop11 from check'!$A14,'IO LIST'!$AG:$AG,'drop11 from check'!D$1)</f>
        <v>0</v>
      </c>
      <c r="E14" s="189">
        <f>COUNTIFS('IO LIST'!$J:$J,'drop11 from check'!$A14,'IO LIST'!$AG:$AG,'drop11 from check'!E$1)</f>
        <v>3</v>
      </c>
      <c r="F14" s="190">
        <f>COUNTIFS('IO LIST'!$J:$J,'drop11 from check'!$A14,'IO LIST'!$AG:$AG,'drop11 from check'!F$1)</f>
        <v>0</v>
      </c>
      <c r="G14">
        <f>COUNTIFS('IO LIST'!$J:$J,'drop11 from check'!$A14,'IO LIST'!$AG:$AG,'drop11 from check'!G$1)</f>
        <v>0</v>
      </c>
      <c r="H14">
        <f>COUNTIFS('IO LIST'!$J:$J,'drop11 from check'!$A14,'IO LIST'!$AG:$AG,'drop11 from check'!H$1)</f>
        <v>0</v>
      </c>
      <c r="I14">
        <f>COUNTIFS('IO LIST'!$J:$J,'drop11 from check'!$A14,'IO LIST'!$AG:$AG,'drop11 from check'!I$1)</f>
        <v>0</v>
      </c>
      <c r="J14">
        <f>COUNTIFS('IO LIST'!$J:$J,'drop11 from check'!$A14,'IO LIST'!$AG:$AG,'drop11 from check'!J$1)</f>
        <v>0</v>
      </c>
    </row>
    <row r="15" spans="1:10" x14ac:dyDescent="0.2">
      <c r="A15" s="122" t="s">
        <v>2417</v>
      </c>
      <c r="B15">
        <f>COUNTIF('IO LIST'!J:J,'drop11 from check'!A15)</f>
        <v>88</v>
      </c>
      <c r="C15" s="188">
        <f>COUNTIFS('IO LIST'!$J:$J,'drop11 from check'!$A15,'IO LIST'!$AG:$AG,'drop11 from check'!C$1)</f>
        <v>0</v>
      </c>
      <c r="D15" s="189">
        <f>COUNTIFS('IO LIST'!$J:$J,'drop11 from check'!$A15,'IO LIST'!$AG:$AG,'drop11 from check'!D$1)</f>
        <v>37</v>
      </c>
      <c r="E15" s="189">
        <f>COUNTIFS('IO LIST'!$J:$J,'drop11 from check'!$A15,'IO LIST'!$AG:$AG,'drop11 from check'!E$1)</f>
        <v>48</v>
      </c>
      <c r="F15" s="190">
        <f>COUNTIFS('IO LIST'!$J:$J,'drop11 from check'!$A15,'IO LIST'!$AG:$AG,'drop11 from check'!F$1)</f>
        <v>3</v>
      </c>
      <c r="G15">
        <f>COUNTIFS('IO LIST'!$J:$J,'drop11 from check'!$A15,'IO LIST'!$AG:$AG,'drop11 from check'!G$1)</f>
        <v>0</v>
      </c>
      <c r="H15">
        <f>COUNTIFS('IO LIST'!$J:$J,'drop11 from check'!$A15,'IO LIST'!$AG:$AG,'drop11 from check'!H$1)</f>
        <v>0</v>
      </c>
      <c r="I15">
        <f>COUNTIFS('IO LIST'!$J:$J,'drop11 from check'!$A15,'IO LIST'!$AG:$AG,'drop11 from check'!I$1)</f>
        <v>0</v>
      </c>
      <c r="J15">
        <f>COUNTIFS('IO LIST'!$J:$J,'drop11 from check'!$A15,'IO LIST'!$AG:$AG,'drop11 from check'!J$1)</f>
        <v>0</v>
      </c>
    </row>
    <row r="16" spans="1:10" x14ac:dyDescent="0.2">
      <c r="A16" s="122" t="s">
        <v>2348</v>
      </c>
      <c r="B16">
        <f>COUNTIF('IO LIST'!J:J,'drop11 from check'!A16)</f>
        <v>4</v>
      </c>
      <c r="C16" s="188">
        <f>COUNTIFS('IO LIST'!$J:$J,'drop11 from check'!$A16,'IO LIST'!$AG:$AG,'drop11 from check'!C$1)</f>
        <v>0</v>
      </c>
      <c r="D16" s="189">
        <f>COUNTIFS('IO LIST'!$J:$J,'drop11 from check'!$A16,'IO LIST'!$AG:$AG,'drop11 from check'!D$1)</f>
        <v>0</v>
      </c>
      <c r="E16" s="189">
        <f>COUNTIFS('IO LIST'!$J:$J,'drop11 from check'!$A16,'IO LIST'!$AG:$AG,'drop11 from check'!E$1)</f>
        <v>0</v>
      </c>
      <c r="F16" s="190">
        <f>COUNTIFS('IO LIST'!$J:$J,'drop11 from check'!$A16,'IO LIST'!$AG:$AG,'drop11 from check'!F$1)</f>
        <v>3</v>
      </c>
      <c r="G16">
        <f>COUNTIFS('IO LIST'!$J:$J,'drop11 from check'!$A16,'IO LIST'!$AG:$AG,'drop11 from check'!G$1)</f>
        <v>0</v>
      </c>
      <c r="H16">
        <f>COUNTIFS('IO LIST'!$J:$J,'drop11 from check'!$A16,'IO LIST'!$AG:$AG,'drop11 from check'!H$1)</f>
        <v>0</v>
      </c>
      <c r="I16">
        <f>COUNTIFS('IO LIST'!$J:$J,'drop11 from check'!$A16,'IO LIST'!$AG:$AG,'drop11 from check'!I$1)</f>
        <v>0</v>
      </c>
      <c r="J16">
        <f>COUNTIFS('IO LIST'!$J:$J,'drop11 from check'!$A16,'IO LIST'!$AG:$AG,'drop11 from check'!J$1)</f>
        <v>0</v>
      </c>
    </row>
    <row r="17" spans="1:10" x14ac:dyDescent="0.2">
      <c r="A17" s="122" t="s">
        <v>2351</v>
      </c>
      <c r="B17">
        <f>COUNTIF('IO LIST'!J:J,'drop11 from check'!A17)</f>
        <v>6</v>
      </c>
      <c r="C17" s="188">
        <f>COUNTIFS('IO LIST'!$J:$J,'drop11 from check'!$A17,'IO LIST'!$AG:$AG,'drop11 from check'!C$1)</f>
        <v>0</v>
      </c>
      <c r="D17" s="189">
        <f>COUNTIFS('IO LIST'!$J:$J,'drop11 from check'!$A17,'IO LIST'!$AG:$AG,'drop11 from check'!D$1)</f>
        <v>0</v>
      </c>
      <c r="E17" s="189">
        <f>COUNTIFS('IO LIST'!$J:$J,'drop11 from check'!$A17,'IO LIST'!$AG:$AG,'drop11 from check'!E$1)</f>
        <v>0</v>
      </c>
      <c r="F17" s="190">
        <f>COUNTIFS('IO LIST'!$J:$J,'drop11 from check'!$A17,'IO LIST'!$AG:$AG,'drop11 from check'!F$1)</f>
        <v>2</v>
      </c>
      <c r="G17">
        <f>COUNTIFS('IO LIST'!$J:$J,'drop11 from check'!$A17,'IO LIST'!$AG:$AG,'drop11 from check'!G$1)</f>
        <v>0</v>
      </c>
      <c r="H17">
        <f>COUNTIFS('IO LIST'!$J:$J,'drop11 from check'!$A17,'IO LIST'!$AG:$AG,'drop11 from check'!H$1)</f>
        <v>0</v>
      </c>
      <c r="I17">
        <f>COUNTIFS('IO LIST'!$J:$J,'drop11 from check'!$A17,'IO LIST'!$AG:$AG,'drop11 from check'!I$1)</f>
        <v>0</v>
      </c>
      <c r="J17">
        <f>COUNTIFS('IO LIST'!$J:$J,'drop11 from check'!$A17,'IO LIST'!$AG:$AG,'drop11 from check'!J$1)</f>
        <v>0</v>
      </c>
    </row>
    <row r="18" spans="1:10" x14ac:dyDescent="0.2">
      <c r="A18" s="122" t="s">
        <v>2622</v>
      </c>
      <c r="B18">
        <f>COUNTIF('IO LIST'!J:J,'drop11 from check'!A18)</f>
        <v>13</v>
      </c>
      <c r="C18" s="188">
        <f>COUNTIFS('IO LIST'!$J:$J,'drop11 from check'!$A18,'IO LIST'!$AG:$AG,'drop11 from check'!C$1)</f>
        <v>0</v>
      </c>
      <c r="D18" s="189">
        <f>COUNTIFS('IO LIST'!$J:$J,'drop11 from check'!$A18,'IO LIST'!$AG:$AG,'drop11 from check'!D$1)</f>
        <v>0</v>
      </c>
      <c r="E18" s="189">
        <f>COUNTIFS('IO LIST'!$J:$J,'drop11 from check'!$A18,'IO LIST'!$AG:$AG,'drop11 from check'!E$1)</f>
        <v>8</v>
      </c>
      <c r="F18" s="190">
        <f>COUNTIFS('IO LIST'!$J:$J,'drop11 from check'!$A18,'IO LIST'!$AG:$AG,'drop11 from check'!F$1)</f>
        <v>5</v>
      </c>
      <c r="G18">
        <f>COUNTIFS('IO LIST'!$J:$J,'drop11 from check'!$A18,'IO LIST'!$AG:$AG,'drop11 from check'!G$1)</f>
        <v>0</v>
      </c>
      <c r="H18">
        <f>COUNTIFS('IO LIST'!$J:$J,'drop11 from check'!$A18,'IO LIST'!$AG:$AG,'drop11 from check'!H$1)</f>
        <v>0</v>
      </c>
      <c r="I18">
        <f>COUNTIFS('IO LIST'!$J:$J,'drop11 from check'!$A18,'IO LIST'!$AG:$AG,'drop11 from check'!I$1)</f>
        <v>0</v>
      </c>
      <c r="J18">
        <f>COUNTIFS('IO LIST'!$J:$J,'drop11 from check'!$A18,'IO LIST'!$AG:$AG,'drop11 from check'!J$1)</f>
        <v>0</v>
      </c>
    </row>
    <row r="19" spans="1:10" x14ac:dyDescent="0.2">
      <c r="A19" s="122" t="s">
        <v>2640</v>
      </c>
      <c r="B19">
        <f>COUNTIF('IO LIST'!J:J,'drop11 from check'!A19)</f>
        <v>6</v>
      </c>
      <c r="C19" s="188">
        <f>COUNTIFS('IO LIST'!$J:$J,'drop11 from check'!$A19,'IO LIST'!$AG:$AG,'drop11 from check'!C$1)</f>
        <v>0</v>
      </c>
      <c r="D19" s="189">
        <f>COUNTIFS('IO LIST'!$J:$J,'drop11 from check'!$A19,'IO LIST'!$AG:$AG,'drop11 from check'!D$1)</f>
        <v>0</v>
      </c>
      <c r="E19" s="189">
        <f>COUNTIFS('IO LIST'!$J:$J,'drop11 from check'!$A19,'IO LIST'!$AG:$AG,'drop11 from check'!E$1)</f>
        <v>2</v>
      </c>
      <c r="F19" s="190">
        <f>COUNTIFS('IO LIST'!$J:$J,'drop11 from check'!$A19,'IO LIST'!$AG:$AG,'drop11 from check'!F$1)</f>
        <v>4</v>
      </c>
      <c r="G19">
        <f>COUNTIFS('IO LIST'!$J:$J,'drop11 from check'!$A19,'IO LIST'!$AG:$AG,'drop11 from check'!G$1)</f>
        <v>0</v>
      </c>
      <c r="H19">
        <f>COUNTIFS('IO LIST'!$J:$J,'drop11 from check'!$A19,'IO LIST'!$AG:$AG,'drop11 from check'!H$1)</f>
        <v>0</v>
      </c>
      <c r="I19">
        <f>COUNTIFS('IO LIST'!$J:$J,'drop11 from check'!$A19,'IO LIST'!$AG:$AG,'drop11 from check'!I$1)</f>
        <v>0</v>
      </c>
      <c r="J19">
        <f>COUNTIFS('IO LIST'!$J:$J,'drop11 from check'!$A19,'IO LIST'!$AG:$AG,'drop11 from check'!J$1)</f>
        <v>0</v>
      </c>
    </row>
    <row r="20" spans="1:10" x14ac:dyDescent="0.2">
      <c r="A20" s="122" t="s">
        <v>2681</v>
      </c>
      <c r="B20">
        <f>COUNTIF('IO LIST'!J:J,'drop11 from check'!A20)</f>
        <v>6</v>
      </c>
      <c r="C20" s="188">
        <f>COUNTIFS('IO LIST'!$J:$J,'drop11 from check'!$A20,'IO LIST'!$AG:$AG,'drop11 from check'!C$1)</f>
        <v>0</v>
      </c>
      <c r="D20" s="189">
        <f>COUNTIFS('IO LIST'!$J:$J,'drop11 from check'!$A20,'IO LIST'!$AG:$AG,'drop11 from check'!D$1)</f>
        <v>0</v>
      </c>
      <c r="E20" s="189">
        <f>COUNTIFS('IO LIST'!$J:$J,'drop11 from check'!$A20,'IO LIST'!$AG:$AG,'drop11 from check'!E$1)</f>
        <v>0</v>
      </c>
      <c r="F20" s="190">
        <f>COUNTIFS('IO LIST'!$J:$J,'drop11 from check'!$A20,'IO LIST'!$AG:$AG,'drop11 from check'!F$1)</f>
        <v>6</v>
      </c>
      <c r="G20">
        <f>COUNTIFS('IO LIST'!$J:$J,'drop11 from check'!$A20,'IO LIST'!$AG:$AG,'drop11 from check'!G$1)</f>
        <v>0</v>
      </c>
      <c r="H20">
        <f>COUNTIFS('IO LIST'!$J:$J,'drop11 from check'!$A20,'IO LIST'!$AG:$AG,'drop11 from check'!H$1)</f>
        <v>0</v>
      </c>
      <c r="I20">
        <f>COUNTIFS('IO LIST'!$J:$J,'drop11 from check'!$A20,'IO LIST'!$AG:$AG,'drop11 from check'!I$1)</f>
        <v>0</v>
      </c>
      <c r="J20">
        <f>COUNTIFS('IO LIST'!$J:$J,'drop11 from check'!$A20,'IO LIST'!$AG:$AG,'drop11 from check'!J$1)</f>
        <v>0</v>
      </c>
    </row>
    <row r="21" spans="1:10" x14ac:dyDescent="0.2">
      <c r="A21" s="122" t="s">
        <v>2695</v>
      </c>
      <c r="B21">
        <f>COUNTIF('IO LIST'!J:J,'drop11 from check'!A21)</f>
        <v>11</v>
      </c>
      <c r="C21" s="188">
        <f>COUNTIFS('IO LIST'!$J:$J,'drop11 from check'!$A21,'IO LIST'!$AG:$AG,'drop11 from check'!C$1)</f>
        <v>0</v>
      </c>
      <c r="D21" s="189">
        <f>COUNTIFS('IO LIST'!$J:$J,'drop11 from check'!$A21,'IO LIST'!$AG:$AG,'drop11 from check'!D$1)</f>
        <v>0</v>
      </c>
      <c r="E21" s="189">
        <f>COUNTIFS('IO LIST'!$J:$J,'drop11 from check'!$A21,'IO LIST'!$AG:$AG,'drop11 from check'!E$1)</f>
        <v>4</v>
      </c>
      <c r="F21" s="190">
        <f>COUNTIFS('IO LIST'!$J:$J,'drop11 from check'!$A21,'IO LIST'!$AG:$AG,'drop11 from check'!F$1)</f>
        <v>7</v>
      </c>
      <c r="G21">
        <f>COUNTIFS('IO LIST'!$J:$J,'drop11 from check'!$A21,'IO LIST'!$AG:$AG,'drop11 from check'!G$1)</f>
        <v>0</v>
      </c>
      <c r="H21">
        <f>COUNTIFS('IO LIST'!$J:$J,'drop11 from check'!$A21,'IO LIST'!$AG:$AG,'drop11 from check'!H$1)</f>
        <v>0</v>
      </c>
      <c r="I21">
        <f>COUNTIFS('IO LIST'!$J:$J,'drop11 from check'!$A21,'IO LIST'!$AG:$AG,'drop11 from check'!I$1)</f>
        <v>0</v>
      </c>
      <c r="J21">
        <f>COUNTIFS('IO LIST'!$J:$J,'drop11 from check'!$A21,'IO LIST'!$AG:$AG,'drop11 from check'!J$1)</f>
        <v>0</v>
      </c>
    </row>
    <row r="22" spans="1:10" ht="13.5" thickBot="1" x14ac:dyDescent="0.25">
      <c r="A22" s="122" t="s">
        <v>2718</v>
      </c>
      <c r="B22">
        <f>COUNTIF('IO LIST'!J:J,'drop11 from check'!A22)</f>
        <v>24</v>
      </c>
      <c r="C22" s="193">
        <f>COUNTIFS('IO LIST'!$J:$J,'drop11 from check'!$A22,'IO LIST'!$AG:$AG,'drop11 from check'!C$1)</f>
        <v>0</v>
      </c>
      <c r="D22" s="194">
        <f>COUNTIFS('IO LIST'!$J:$J,'drop11 from check'!$A22,'IO LIST'!$AG:$AG,'drop11 from check'!D$1)</f>
        <v>0</v>
      </c>
      <c r="E22" s="194">
        <f>COUNTIFS('IO LIST'!$J:$J,'drop11 from check'!$A22,'IO LIST'!$AG:$AG,'drop11 from check'!E$1)</f>
        <v>6</v>
      </c>
      <c r="F22" s="195">
        <f>COUNTIFS('IO LIST'!$J:$J,'drop11 from check'!$A22,'IO LIST'!$AG:$AG,'drop11 from check'!F$1)</f>
        <v>18</v>
      </c>
      <c r="G22">
        <f>COUNTIFS('IO LIST'!$J:$J,'drop11 from check'!$A22,'IO LIST'!$AG:$AG,'drop11 from check'!G$1)</f>
        <v>0</v>
      </c>
      <c r="H22">
        <f>COUNTIFS('IO LIST'!$J:$J,'drop11 from check'!$A22,'IO LIST'!$AG:$AG,'drop11 from check'!H$1)</f>
        <v>0</v>
      </c>
      <c r="I22">
        <f>COUNTIFS('IO LIST'!$J:$J,'drop11 from check'!$A22,'IO LIST'!$AG:$AG,'drop11 from check'!I$1)</f>
        <v>0</v>
      </c>
      <c r="J22">
        <f>COUNTIFS('IO LIST'!$J:$J,'drop11 from check'!$A22,'IO LIST'!$AG:$AG,'drop11 from check'!J$1)</f>
        <v>0</v>
      </c>
    </row>
    <row r="23" spans="1:10" ht="13.5" thickBot="1" x14ac:dyDescent="0.25">
      <c r="A23" s="122"/>
      <c r="C23" s="205">
        <f>SUM(C$2:C$22)</f>
        <v>91</v>
      </c>
      <c r="D23" s="206">
        <f t="shared" ref="D23:J23" si="0">SUM(D$2:D$22)</f>
        <v>99</v>
      </c>
      <c r="E23" s="206">
        <f t="shared" si="0"/>
        <v>91</v>
      </c>
      <c r="F23" s="206">
        <f t="shared" si="0"/>
        <v>64</v>
      </c>
      <c r="G23" s="206">
        <f t="shared" si="0"/>
        <v>0</v>
      </c>
      <c r="H23" s="206">
        <f t="shared" si="0"/>
        <v>0</v>
      </c>
      <c r="I23" s="206">
        <f t="shared" si="0"/>
        <v>0</v>
      </c>
      <c r="J23" s="207">
        <f t="shared" si="0"/>
        <v>0</v>
      </c>
    </row>
  </sheetData>
  <autoFilter ref="A1:A346" xr:uid="{4BEB2920-1BD5-47CD-8786-A163BB55DF45}"/>
  <phoneticPr fontId="9" type="noConversion"/>
  <conditionalFormatting sqref="A1">
    <cfRule type="expression" dxfId="295" priority="1">
      <formula>$AE1="D"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A1FA-08C6-47A8-8E80-6C470790C547}">
  <sheetPr codeName="Sheet4"/>
  <dimension ref="A1:K45"/>
  <sheetViews>
    <sheetView zoomScale="85" zoomScaleNormal="85" workbookViewId="0">
      <selection activeCell="J43" sqref="J43"/>
    </sheetView>
  </sheetViews>
  <sheetFormatPr defaultRowHeight="12.75" x14ac:dyDescent="0.2"/>
  <cols>
    <col min="1" max="1" width="29.42578125" customWidth="1"/>
    <col min="2" max="2" width="6.85546875" customWidth="1"/>
    <col min="11" max="11" width="18.5703125" bestFit="1" customWidth="1"/>
  </cols>
  <sheetData>
    <row r="1" spans="1:11" ht="13.5" thickBot="1" x14ac:dyDescent="0.25">
      <c r="A1" s="2" t="s">
        <v>7</v>
      </c>
      <c r="B1" s="218"/>
      <c r="C1" s="208" t="s">
        <v>3005</v>
      </c>
      <c r="D1" s="208" t="s">
        <v>3006</v>
      </c>
      <c r="E1" s="208" t="s">
        <v>3007</v>
      </c>
      <c r="F1" s="208" t="s">
        <v>3008</v>
      </c>
      <c r="G1" s="208" t="s">
        <v>3009</v>
      </c>
      <c r="H1" s="208" t="s">
        <v>3010</v>
      </c>
      <c r="I1" s="208" t="s">
        <v>3011</v>
      </c>
      <c r="J1" s="208" t="s">
        <v>3012</v>
      </c>
      <c r="K1" s="209"/>
    </row>
    <row r="2" spans="1:11" x14ac:dyDescent="0.2">
      <c r="A2" s="210" t="s">
        <v>30</v>
      </c>
      <c r="B2" s="219">
        <f>COUNTIF('IO LIST'!$J:$J,$A2)</f>
        <v>5</v>
      </c>
      <c r="C2" s="186">
        <f>COUNTIFS('IO LIST'!$J:$J,$A2,'IO LIST'!$AG:$AG,C$1)</f>
        <v>0</v>
      </c>
      <c r="D2" s="189">
        <f>COUNTIFS('IO LIST'!$J:$J,$A2,'IO LIST'!$AG:$AG,D$1)</f>
        <v>0</v>
      </c>
      <c r="E2" s="186">
        <f>COUNTIFS('IO LIST'!$J:$J,$A2,'IO LIST'!$AG:$AG,E$1)</f>
        <v>0</v>
      </c>
      <c r="F2" s="187">
        <f>COUNTIFS('IO LIST'!$J:$J,$A2,'IO LIST'!$AG:$AG,F$1)</f>
        <v>0</v>
      </c>
      <c r="G2" s="196">
        <f>COUNTIFS('IO LIST'!$J:$J,$A2,'IO LIST'!$AG:$AG,G$1)</f>
        <v>1</v>
      </c>
      <c r="H2" s="197">
        <f>COUNTIFS('IO LIST'!$J:$J,$A2,'IO LIST'!$AG:$AG,H$1)</f>
        <v>3</v>
      </c>
      <c r="I2" s="186">
        <f>COUNTIFS('IO LIST'!$J:$J,$A2,'IO LIST'!$AG:$AG,I$1)</f>
        <v>0</v>
      </c>
      <c r="J2" s="187">
        <f>COUNTIFS('IO LIST'!$J:$J,$A2,'IO LIST'!$AG:$AG,J$1)</f>
        <v>0</v>
      </c>
      <c r="K2" s="211"/>
    </row>
    <row r="3" spans="1:11" x14ac:dyDescent="0.2">
      <c r="A3" s="31" t="s">
        <v>41</v>
      </c>
      <c r="B3" s="219">
        <f>COUNTIF('IO LIST'!$J:$J,$A3)</f>
        <v>272</v>
      </c>
      <c r="C3" s="191">
        <f>COUNTIFS('IO LIST'!$J:$J,$A3,'IO LIST'!$AG:$AG,C$1)</f>
        <v>93</v>
      </c>
      <c r="D3" s="191">
        <f>COUNTIFS('IO LIST'!$J:$J,$A3,'IO LIST'!$AG:$AG,D$1)</f>
        <v>100</v>
      </c>
      <c r="E3" s="191">
        <f>COUNTIFS('IO LIST'!$J:$J,$A3,'IO LIST'!$AG:$AG,E$1)</f>
        <v>72</v>
      </c>
      <c r="F3" s="190">
        <f>COUNTIFS('IO LIST'!$J:$J,$A3,'IO LIST'!$AG:$AG,F$1)</f>
        <v>3</v>
      </c>
      <c r="G3" s="188">
        <f>COUNTIFS('IO LIST'!$J:$J,$A3,'IO LIST'!$AG:$AG,G$1)</f>
        <v>0</v>
      </c>
      <c r="H3" s="189">
        <f>COUNTIFS('IO LIST'!$J:$J,$A3,'IO LIST'!$AG:$AG,H$1)</f>
        <v>0</v>
      </c>
      <c r="I3" s="189">
        <f>COUNTIFS('IO LIST'!$J:$J,$A3,'IO LIST'!$AG:$AG,I$1)</f>
        <v>0</v>
      </c>
      <c r="J3" s="190">
        <f>COUNTIFS('IO LIST'!$J:$J,$A3,'IO LIST'!$AG:$AG,J$1)</f>
        <v>0</v>
      </c>
      <c r="K3" s="211"/>
    </row>
    <row r="4" spans="1:11" x14ac:dyDescent="0.2">
      <c r="A4" s="210" t="s">
        <v>146</v>
      </c>
      <c r="B4" s="219">
        <f>COUNTIF('IO LIST'!$J:$J,$A4)</f>
        <v>19</v>
      </c>
      <c r="C4" s="189">
        <f>COUNTIFS('IO LIST'!$J:$J,$A4,'IO LIST'!$AG:$AG,C$1)</f>
        <v>0</v>
      </c>
      <c r="D4" s="189">
        <f>COUNTIFS('IO LIST'!$J:$J,$A4,'IO LIST'!$AG:$AG,D$1)</f>
        <v>0</v>
      </c>
      <c r="E4" s="189">
        <f>COUNTIFS('IO LIST'!$J:$J,$A4,'IO LIST'!$AG:$AG,E$1)</f>
        <v>0</v>
      </c>
      <c r="F4" s="190">
        <f>COUNTIFS('IO LIST'!$J:$J,$A4,'IO LIST'!$AG:$AG,F$1)</f>
        <v>0</v>
      </c>
      <c r="G4" s="188">
        <f>COUNTIFS('IO LIST'!$J:$J,$A4,'IO LIST'!$AG:$AG,G$1)</f>
        <v>2</v>
      </c>
      <c r="H4" s="191">
        <f>COUNTIFS('IO LIST'!$J:$J,$A4,'IO LIST'!$AG:$AG,H$1)</f>
        <v>16</v>
      </c>
      <c r="I4" s="189">
        <f>COUNTIFS('IO LIST'!$J:$J,$A4,'IO LIST'!$AG:$AG,I$1)</f>
        <v>0</v>
      </c>
      <c r="J4" s="190">
        <f>COUNTIFS('IO LIST'!$J:$J,$A4,'IO LIST'!$AG:$AG,J$1)</f>
        <v>0</v>
      </c>
      <c r="K4" s="211"/>
    </row>
    <row r="5" spans="1:11" x14ac:dyDescent="0.2">
      <c r="A5" s="31" t="s">
        <v>151</v>
      </c>
      <c r="B5" s="219">
        <f>COUNTIF('IO LIST'!$J:$J,$A5)</f>
        <v>21</v>
      </c>
      <c r="C5" s="189">
        <f>COUNTIFS('IO LIST'!$J:$J,$A5,'IO LIST'!$AG:$AG,C$1)</f>
        <v>0</v>
      </c>
      <c r="D5" s="189">
        <f>COUNTIFS('IO LIST'!$J:$J,$A5,'IO LIST'!$AG:$AG,D$1)</f>
        <v>0</v>
      </c>
      <c r="E5" s="189">
        <f>COUNTIFS('IO LIST'!$J:$J,$A5,'IO LIST'!$AG:$AG,E$1)</f>
        <v>0</v>
      </c>
      <c r="F5" s="190">
        <f>COUNTIFS('IO LIST'!$J:$J,$A5,'IO LIST'!$AG:$AG,F$1)</f>
        <v>0</v>
      </c>
      <c r="G5" s="188">
        <f>COUNTIFS('IO LIST'!$J:$J,$A5,'IO LIST'!$AG:$AG,G$1)</f>
        <v>10</v>
      </c>
      <c r="H5" s="191">
        <f>COUNTIFS('IO LIST'!$J:$J,$A5,'IO LIST'!$AG:$AG,H$1)</f>
        <v>11</v>
      </c>
      <c r="I5" s="189">
        <f>COUNTIFS('IO LIST'!$J:$J,$A5,'IO LIST'!$AG:$AG,I$1)</f>
        <v>0</v>
      </c>
      <c r="J5" s="190">
        <f>COUNTIFS('IO LIST'!$J:$J,$A5,'IO LIST'!$AG:$AG,J$1)</f>
        <v>0</v>
      </c>
      <c r="K5" s="211"/>
    </row>
    <row r="6" spans="1:11" x14ac:dyDescent="0.2">
      <c r="A6" s="212" t="s">
        <v>31</v>
      </c>
      <c r="B6" s="219">
        <f>COUNTIF('IO LIST'!$J:$J,$A6)</f>
        <v>66</v>
      </c>
      <c r="C6" s="189">
        <f>COUNTIFS('IO LIST'!$J:$J,$A6,'IO LIST'!$AG:$AG,C$1)</f>
        <v>1</v>
      </c>
      <c r="D6" s="189">
        <f>COUNTIFS('IO LIST'!$J:$J,$A6,'IO LIST'!$AG:$AG,D$1)</f>
        <v>2</v>
      </c>
      <c r="E6" s="189">
        <f>COUNTIFS('IO LIST'!$J:$J,$A6,'IO LIST'!$AG:$AG,E$1)</f>
        <v>3</v>
      </c>
      <c r="F6" s="189">
        <f>COUNTIFS('IO LIST'!$J:$J,$A6,'IO LIST'!$AG:$AG,F$1)</f>
        <v>53</v>
      </c>
      <c r="G6" s="188">
        <f>COUNTIFS('IO LIST'!$J:$J,$A6,'IO LIST'!$AG:$AG,G$1)</f>
        <v>0</v>
      </c>
      <c r="H6" s="189">
        <f>COUNTIFS('IO LIST'!$J:$J,$A6,'IO LIST'!$AG:$AG,H$1)</f>
        <v>0</v>
      </c>
      <c r="I6" s="189">
        <f>COUNTIFS('IO LIST'!$J:$J,$A6,'IO LIST'!$AG:$AG,I$1)</f>
        <v>0</v>
      </c>
      <c r="J6" s="190">
        <f>COUNTIFS('IO LIST'!$J:$J,$A6,'IO LIST'!$AG:$AG,J$1)</f>
        <v>0</v>
      </c>
      <c r="K6" s="213" t="s">
        <v>3021</v>
      </c>
    </row>
    <row r="7" spans="1:11" x14ac:dyDescent="0.2">
      <c r="A7" s="31" t="s">
        <v>186</v>
      </c>
      <c r="B7" s="219">
        <f>COUNTIF('IO LIST'!$J:$J,$A7)</f>
        <v>3</v>
      </c>
      <c r="C7" s="189">
        <f>COUNTIFS('IO LIST'!$J:$J,$A7,'IO LIST'!$AG:$AG,C$1)</f>
        <v>0</v>
      </c>
      <c r="D7" s="189">
        <f>COUNTIFS('IO LIST'!$J:$J,$A7,'IO LIST'!$AG:$AG,D$1)</f>
        <v>0</v>
      </c>
      <c r="E7" s="189">
        <f>COUNTIFS('IO LIST'!$J:$J,$A7,'IO LIST'!$AG:$AG,E$1)</f>
        <v>0</v>
      </c>
      <c r="F7" s="190">
        <f>COUNTIFS('IO LIST'!$J:$J,$A7,'IO LIST'!$AG:$AG,F$1)</f>
        <v>0</v>
      </c>
      <c r="G7" s="188">
        <f>COUNTIFS('IO LIST'!$J:$J,$A7,'IO LIST'!$AG:$AG,G$1)</f>
        <v>0</v>
      </c>
      <c r="H7" s="191">
        <f>COUNTIFS('IO LIST'!$J:$J,$A7,'IO LIST'!$AG:$AG,H$1)</f>
        <v>3</v>
      </c>
      <c r="I7" s="189">
        <f>COUNTIFS('IO LIST'!$J:$J,$A7,'IO LIST'!$AG:$AG,I$1)</f>
        <v>0</v>
      </c>
      <c r="J7" s="190">
        <f>COUNTIFS('IO LIST'!$J:$J,$A7,'IO LIST'!$AG:$AG,J$1)</f>
        <v>0</v>
      </c>
      <c r="K7" s="211"/>
    </row>
    <row r="8" spans="1:11" x14ac:dyDescent="0.2">
      <c r="A8" s="31" t="s">
        <v>200</v>
      </c>
      <c r="B8" s="219">
        <f>COUNTIF('IO LIST'!$J:$J,$A8)</f>
        <v>4</v>
      </c>
      <c r="C8" s="191">
        <f>COUNTIFS('IO LIST'!$J:$J,$A8,'IO LIST'!$AG:$AG,C$1)</f>
        <v>2</v>
      </c>
      <c r="D8" s="189">
        <f>COUNTIFS('IO LIST'!$J:$J,$A8,'IO LIST'!$AG:$AG,D$1)</f>
        <v>2</v>
      </c>
      <c r="E8" s="189">
        <f>COUNTIFS('IO LIST'!$J:$J,$A8,'IO LIST'!$AG:$AG,E$1)</f>
        <v>0</v>
      </c>
      <c r="F8" s="190">
        <f>COUNTIFS('IO LIST'!$J:$J,$A8,'IO LIST'!$AG:$AG,F$1)</f>
        <v>0</v>
      </c>
      <c r="G8" s="188">
        <f>COUNTIFS('IO LIST'!$J:$J,$A8,'IO LIST'!$AG:$AG,G$1)</f>
        <v>0</v>
      </c>
      <c r="H8" s="189">
        <f>COUNTIFS('IO LIST'!$J:$J,$A8,'IO LIST'!$AG:$AG,H$1)</f>
        <v>0</v>
      </c>
      <c r="I8" s="189">
        <f>COUNTIFS('IO LIST'!$J:$J,$A8,'IO LIST'!$AG:$AG,I$1)</f>
        <v>0</v>
      </c>
      <c r="J8" s="190">
        <f>COUNTIFS('IO LIST'!$J:$J,$A8,'IO LIST'!$AG:$AG,J$1)</f>
        <v>0</v>
      </c>
      <c r="K8" s="211"/>
    </row>
    <row r="9" spans="1:11" x14ac:dyDescent="0.2">
      <c r="A9" s="210" t="s">
        <v>216</v>
      </c>
      <c r="B9" s="219">
        <f>COUNTIF('IO LIST'!$J:$J,$A9)</f>
        <v>9</v>
      </c>
      <c r="C9" s="189">
        <f>COUNTIFS('IO LIST'!$J:$J,$A9,'IO LIST'!$AG:$AG,C$1)</f>
        <v>0</v>
      </c>
      <c r="D9" s="189">
        <f>COUNTIFS('IO LIST'!$J:$J,$A9,'IO LIST'!$AG:$AG,D$1)</f>
        <v>0</v>
      </c>
      <c r="E9" s="189">
        <f>COUNTIFS('IO LIST'!$J:$J,$A9,'IO LIST'!$AG:$AG,E$1)</f>
        <v>0</v>
      </c>
      <c r="F9" s="190">
        <f>COUNTIFS('IO LIST'!$J:$J,$A9,'IO LIST'!$AG:$AG,F$1)</f>
        <v>0</v>
      </c>
      <c r="G9" s="192">
        <f>COUNTIFS('IO LIST'!$J:$J,$A9,'IO LIST'!$AG:$AG,G$1)</f>
        <v>9</v>
      </c>
      <c r="H9" s="189">
        <f>COUNTIFS('IO LIST'!$J:$J,$A9,'IO LIST'!$AG:$AG,H$1)</f>
        <v>0</v>
      </c>
      <c r="I9" s="189">
        <f>COUNTIFS('IO LIST'!$J:$J,$A9,'IO LIST'!$AG:$AG,I$1)</f>
        <v>0</v>
      </c>
      <c r="J9" s="190">
        <f>COUNTIFS('IO LIST'!$J:$J,$A9,'IO LIST'!$AG:$AG,J$1)</f>
        <v>0</v>
      </c>
      <c r="K9" s="211"/>
    </row>
    <row r="10" spans="1:11" x14ac:dyDescent="0.2">
      <c r="A10" s="31" t="s">
        <v>195</v>
      </c>
      <c r="B10" s="219">
        <f>COUNTIF('IO LIST'!$J:$J,$A10)</f>
        <v>4</v>
      </c>
      <c r="C10" s="189">
        <f>COUNTIFS('IO LIST'!$J:$J,$A10,'IO LIST'!$AG:$AG,C$1)</f>
        <v>0</v>
      </c>
      <c r="D10" s="189">
        <f>COUNTIFS('IO LIST'!$J:$J,$A10,'IO LIST'!$AG:$AG,D$1)</f>
        <v>0</v>
      </c>
      <c r="E10" s="189">
        <f>COUNTIFS('IO LIST'!$J:$J,$A10,'IO LIST'!$AG:$AG,E$1)</f>
        <v>0</v>
      </c>
      <c r="F10" s="190">
        <f>COUNTIFS('IO LIST'!$J:$J,$A10,'IO LIST'!$AG:$AG,F$1)</f>
        <v>0</v>
      </c>
      <c r="G10" s="188">
        <f>COUNTIFS('IO LIST'!$J:$J,$A10,'IO LIST'!$AG:$AG,G$1)</f>
        <v>0</v>
      </c>
      <c r="H10" s="191">
        <f>COUNTIFS('IO LIST'!$J:$J,$A10,'IO LIST'!$AG:$AG,H$1)</f>
        <v>3</v>
      </c>
      <c r="I10" s="189">
        <f>COUNTIFS('IO LIST'!$J:$J,$A10,'IO LIST'!$AG:$AG,I$1)</f>
        <v>0</v>
      </c>
      <c r="J10" s="190">
        <f>COUNTIFS('IO LIST'!$J:$J,$A10,'IO LIST'!$AG:$AG,J$1)</f>
        <v>0</v>
      </c>
      <c r="K10" s="211"/>
    </row>
    <row r="11" spans="1:11" x14ac:dyDescent="0.2">
      <c r="A11" s="31" t="s">
        <v>348</v>
      </c>
      <c r="B11" s="219">
        <f>COUNTIF('IO LIST'!$J:$J,$A11)</f>
        <v>6</v>
      </c>
      <c r="C11" s="189">
        <f>COUNTIFS('IO LIST'!$J:$J,$A11,'IO LIST'!$AG:$AG,C$1)</f>
        <v>0</v>
      </c>
      <c r="D11" s="189">
        <f>COUNTIFS('IO LIST'!$J:$J,$A11,'IO LIST'!$AG:$AG,D$1)</f>
        <v>0</v>
      </c>
      <c r="E11" s="189">
        <f>COUNTIFS('IO LIST'!$J:$J,$A11,'IO LIST'!$AG:$AG,E$1)</f>
        <v>0</v>
      </c>
      <c r="F11" s="190">
        <f>COUNTIFS('IO LIST'!$J:$J,$A11,'IO LIST'!$AG:$AG,F$1)</f>
        <v>0</v>
      </c>
      <c r="G11" s="192">
        <f>COUNTIFS('IO LIST'!$J:$J,$A11,'IO LIST'!$AG:$AG,G$1)</f>
        <v>3</v>
      </c>
      <c r="H11" s="189">
        <f>COUNTIFS('IO LIST'!$J:$J,$A11,'IO LIST'!$AG:$AG,H$1)</f>
        <v>0</v>
      </c>
      <c r="I11" s="189">
        <f>COUNTIFS('IO LIST'!$J:$J,$A11,'IO LIST'!$AG:$AG,I$1)</f>
        <v>0</v>
      </c>
      <c r="J11" s="190">
        <f>COUNTIFS('IO LIST'!$J:$J,$A11,'IO LIST'!$AG:$AG,J$1)</f>
        <v>0</v>
      </c>
      <c r="K11" s="211"/>
    </row>
    <row r="12" spans="1:11" x14ac:dyDescent="0.2">
      <c r="A12" s="210" t="s">
        <v>384</v>
      </c>
      <c r="B12" s="219">
        <f>COUNTIF('IO LIST'!$J:$J,$A12)</f>
        <v>19</v>
      </c>
      <c r="C12" s="189">
        <f>COUNTIFS('IO LIST'!$J:$J,$A12,'IO LIST'!$AG:$AG,C$1)</f>
        <v>0</v>
      </c>
      <c r="D12" s="189">
        <f>COUNTIFS('IO LIST'!$J:$J,$A12,'IO LIST'!$AG:$AG,D$1)</f>
        <v>0</v>
      </c>
      <c r="E12" s="189">
        <f>COUNTIFS('IO LIST'!$J:$J,$A12,'IO LIST'!$AG:$AG,E$1)</f>
        <v>0</v>
      </c>
      <c r="F12" s="190">
        <f>COUNTIFS('IO LIST'!$J:$J,$A12,'IO LIST'!$AG:$AG,F$1)</f>
        <v>0</v>
      </c>
      <c r="G12" s="188">
        <f>COUNTIFS('IO LIST'!$J:$J,$A12,'IO LIST'!$AG:$AG,G$1)</f>
        <v>0</v>
      </c>
      <c r="H12" s="189">
        <f>COUNTIFS('IO LIST'!$J:$J,$A12,'IO LIST'!$AG:$AG,H$1)</f>
        <v>7</v>
      </c>
      <c r="I12" s="191">
        <f>COUNTIFS('IO LIST'!$J:$J,$A12,'IO LIST'!$AG:$AG,I$1)</f>
        <v>10</v>
      </c>
      <c r="J12" s="202">
        <f>COUNTIFS('IO LIST'!$J:$J,$A12,'IO LIST'!$AG:$AG,J$1)</f>
        <v>2</v>
      </c>
      <c r="K12" s="211"/>
    </row>
    <row r="13" spans="1:11" x14ac:dyDescent="0.2">
      <c r="A13" s="31" t="s">
        <v>413</v>
      </c>
      <c r="B13" s="219">
        <f>COUNTIF('IO LIST'!$J:$J,$A13)</f>
        <v>3</v>
      </c>
      <c r="C13" s="189">
        <f>COUNTIFS('IO LIST'!$J:$J,$A13,'IO LIST'!$AG:$AG,C$1)</f>
        <v>0</v>
      </c>
      <c r="D13" s="189">
        <f>COUNTIFS('IO LIST'!$J:$J,$A13,'IO LIST'!$AG:$AG,D$1)</f>
        <v>0</v>
      </c>
      <c r="E13" s="189">
        <f>COUNTIFS('IO LIST'!$J:$J,$A13,'IO LIST'!$AG:$AG,E$1)</f>
        <v>0</v>
      </c>
      <c r="F13" s="190">
        <f>COUNTIFS('IO LIST'!$J:$J,$A13,'IO LIST'!$AG:$AG,F$1)</f>
        <v>0</v>
      </c>
      <c r="G13" s="188">
        <f>COUNTIFS('IO LIST'!$J:$J,$A13,'IO LIST'!$AG:$AG,G$1)</f>
        <v>0</v>
      </c>
      <c r="H13" s="189">
        <f>COUNTIFS('IO LIST'!$J:$J,$A13,'IO LIST'!$AG:$AG,H$1)</f>
        <v>0</v>
      </c>
      <c r="I13" s="191">
        <f>COUNTIFS('IO LIST'!$J:$J,$A13,'IO LIST'!$AG:$AG,I$1)</f>
        <v>3</v>
      </c>
      <c r="J13" s="190">
        <f>COUNTIFS('IO LIST'!$J:$J,$A13,'IO LIST'!$AG:$AG,J$1)</f>
        <v>0</v>
      </c>
      <c r="K13" s="211"/>
    </row>
    <row r="14" spans="1:11" x14ac:dyDescent="0.2">
      <c r="A14" s="31" t="s">
        <v>430</v>
      </c>
      <c r="B14" s="219">
        <f>COUNTIF('IO LIST'!$J:$J,$A14)</f>
        <v>4</v>
      </c>
      <c r="C14" s="191">
        <f>COUNTIFS('IO LIST'!$J:$J,$A14,'IO LIST'!$AG:$AG,C$1)</f>
        <v>4</v>
      </c>
      <c r="D14" s="189">
        <f>COUNTIFS('IO LIST'!$J:$J,$A14,'IO LIST'!$AG:$AG,D$1)</f>
        <v>0</v>
      </c>
      <c r="E14" s="189">
        <f>COUNTIFS('IO LIST'!$J:$J,$A14,'IO LIST'!$AG:$AG,E$1)</f>
        <v>0</v>
      </c>
      <c r="F14" s="190">
        <f>COUNTIFS('IO LIST'!$J:$J,$A14,'IO LIST'!$AG:$AG,F$1)</f>
        <v>0</v>
      </c>
      <c r="G14" s="188">
        <f>COUNTIFS('IO LIST'!$J:$J,$A14,'IO LIST'!$AG:$AG,G$1)</f>
        <v>0</v>
      </c>
      <c r="H14" s="189">
        <f>COUNTIFS('IO LIST'!$J:$J,$A14,'IO LIST'!$AG:$AG,H$1)</f>
        <v>0</v>
      </c>
      <c r="I14" s="189">
        <f>COUNTIFS('IO LIST'!$J:$J,$A14,'IO LIST'!$AG:$AG,I$1)</f>
        <v>0</v>
      </c>
      <c r="J14" s="190">
        <f>COUNTIFS('IO LIST'!$J:$J,$A14,'IO LIST'!$AG:$AG,J$1)</f>
        <v>0</v>
      </c>
      <c r="K14" s="211"/>
    </row>
    <row r="15" spans="1:11" x14ac:dyDescent="0.2">
      <c r="A15" s="31" t="s">
        <v>593</v>
      </c>
      <c r="B15" s="219">
        <f>COUNTIF('IO LIST'!$J:$J,$A15)</f>
        <v>16</v>
      </c>
      <c r="C15" s="189">
        <f>COUNTIFS('IO LIST'!$J:$J,$A15,'IO LIST'!$AG:$AG,C$1)</f>
        <v>3</v>
      </c>
      <c r="D15" s="189">
        <f>COUNTIFS('IO LIST'!$J:$J,$A15,'IO LIST'!$AG:$AG,D$1)</f>
        <v>0</v>
      </c>
      <c r="E15" s="189">
        <f>COUNTIFS('IO LIST'!$J:$J,$A15,'IO LIST'!$AG:$AG,E$1)</f>
        <v>0</v>
      </c>
      <c r="F15" s="190">
        <f>COUNTIFS('IO LIST'!$J:$J,$A15,'IO LIST'!$AG:$AG,F$1)</f>
        <v>0</v>
      </c>
      <c r="G15" s="188">
        <f>COUNTIFS('IO LIST'!$J:$J,$A15,'IO LIST'!$AG:$AG,G$1)</f>
        <v>0</v>
      </c>
      <c r="H15" s="191">
        <f>COUNTIFS('IO LIST'!$J:$J,$A15,'IO LIST'!$AG:$AG,H$1)</f>
        <v>5</v>
      </c>
      <c r="I15" s="191">
        <f>COUNTIFS('IO LIST'!$J:$J,$A15,'IO LIST'!$AG:$AG,I$1)</f>
        <v>7</v>
      </c>
      <c r="J15" s="190">
        <f>COUNTIFS('IO LIST'!$J:$J,$A15,'IO LIST'!$AG:$AG,J$1)</f>
        <v>1</v>
      </c>
      <c r="K15" s="211"/>
    </row>
    <row r="16" spans="1:11" x14ac:dyDescent="0.2">
      <c r="A16" s="31" t="s">
        <v>596</v>
      </c>
      <c r="B16" s="219">
        <f>COUNTIF('IO LIST'!$J:$J,$A16)</f>
        <v>14</v>
      </c>
      <c r="C16" s="189">
        <f>COUNTIFS('IO LIST'!$J:$J,$A16,'IO LIST'!$AG:$AG,C$1)</f>
        <v>0</v>
      </c>
      <c r="D16" s="189">
        <f>COUNTIFS('IO LIST'!$J:$J,$A16,'IO LIST'!$AG:$AG,D$1)</f>
        <v>0</v>
      </c>
      <c r="E16" s="189">
        <f>COUNTIFS('IO LIST'!$J:$J,$A16,'IO LIST'!$AG:$AG,E$1)</f>
        <v>0</v>
      </c>
      <c r="F16" s="190">
        <f>COUNTIFS('IO LIST'!$J:$J,$A16,'IO LIST'!$AG:$AG,F$1)</f>
        <v>0</v>
      </c>
      <c r="G16" s="188">
        <f>COUNTIFS('IO LIST'!$J:$J,$A16,'IO LIST'!$AG:$AG,G$1)</f>
        <v>0</v>
      </c>
      <c r="H16" s="191">
        <f>COUNTIFS('IO LIST'!$J:$J,$A16,'IO LIST'!$AG:$AG,H$1)</f>
        <v>6</v>
      </c>
      <c r="I16" s="191">
        <f>COUNTIFS('IO LIST'!$J:$J,$A16,'IO LIST'!$AG:$AG,I$1)</f>
        <v>0</v>
      </c>
      <c r="J16" s="190">
        <f>COUNTIFS('IO LIST'!$J:$J,$A16,'IO LIST'!$AG:$AG,J$1)</f>
        <v>8</v>
      </c>
      <c r="K16" s="211"/>
    </row>
    <row r="17" spans="1:11" x14ac:dyDescent="0.2">
      <c r="A17" s="31" t="s">
        <v>652</v>
      </c>
      <c r="B17" s="219">
        <f>COUNTIF('IO LIST'!$J:$J,$A17)</f>
        <v>6</v>
      </c>
      <c r="C17" s="189">
        <f>COUNTIFS('IO LIST'!$J:$J,$A17,'IO LIST'!$AG:$AG,C$1)</f>
        <v>0</v>
      </c>
      <c r="D17" s="189">
        <f>COUNTIFS('IO LIST'!$J:$J,$A17,'IO LIST'!$AG:$AG,D$1)</f>
        <v>0</v>
      </c>
      <c r="E17" s="189">
        <f>COUNTIFS('IO LIST'!$J:$J,$A17,'IO LIST'!$AG:$AG,E$1)</f>
        <v>0</v>
      </c>
      <c r="F17" s="190">
        <f>COUNTIFS('IO LIST'!$J:$J,$A17,'IO LIST'!$AG:$AG,F$1)</f>
        <v>0</v>
      </c>
      <c r="G17" s="188">
        <f>COUNTIFS('IO LIST'!$J:$J,$A17,'IO LIST'!$AG:$AG,G$1)</f>
        <v>0</v>
      </c>
      <c r="H17" s="189">
        <f>COUNTIFS('IO LIST'!$J:$J,$A17,'IO LIST'!$AG:$AG,H$1)</f>
        <v>1</v>
      </c>
      <c r="I17" s="191">
        <f>COUNTIFS('IO LIST'!$J:$J,$A17,'IO LIST'!$AG:$AG,I$1)</f>
        <v>3</v>
      </c>
      <c r="J17" s="190">
        <f>COUNTIFS('IO LIST'!$J:$J,$A17,'IO LIST'!$AG:$AG,J$1)</f>
        <v>2</v>
      </c>
      <c r="K17" s="211"/>
    </row>
    <row r="18" spans="1:11" x14ac:dyDescent="0.2">
      <c r="A18" s="210" t="s">
        <v>700</v>
      </c>
      <c r="B18" s="219">
        <f>COUNTIF('IO LIST'!$J:$J,$A18)</f>
        <v>8</v>
      </c>
      <c r="C18" s="189">
        <f>COUNTIFS('IO LIST'!$J:$J,$A18,'IO LIST'!$AG:$AG,C$1)</f>
        <v>0</v>
      </c>
      <c r="D18" s="189">
        <f>COUNTIFS('IO LIST'!$J:$J,$A18,'IO LIST'!$AG:$AG,D$1)</f>
        <v>0</v>
      </c>
      <c r="E18" s="189">
        <f>COUNTIFS('IO LIST'!$J:$J,$A18,'IO LIST'!$AG:$AG,E$1)</f>
        <v>0</v>
      </c>
      <c r="F18" s="190">
        <f>COUNTIFS('IO LIST'!$J:$J,$A18,'IO LIST'!$AG:$AG,F$1)</f>
        <v>0</v>
      </c>
      <c r="G18" s="192">
        <f>COUNTIFS('IO LIST'!$J:$J,$A18,'IO LIST'!$AG:$AG,G$1)</f>
        <v>8</v>
      </c>
      <c r="H18" s="189">
        <f>COUNTIFS('IO LIST'!$J:$J,$A18,'IO LIST'!$AG:$AG,H$1)</f>
        <v>0</v>
      </c>
      <c r="I18" s="189">
        <f>COUNTIFS('IO LIST'!$J:$J,$A18,'IO LIST'!$AG:$AG,I$1)</f>
        <v>0</v>
      </c>
      <c r="J18" s="190">
        <f>COUNTIFS('IO LIST'!$J:$J,$A18,'IO LIST'!$AG:$AG,J$1)</f>
        <v>0</v>
      </c>
      <c r="K18" s="211"/>
    </row>
    <row r="19" spans="1:11" x14ac:dyDescent="0.2">
      <c r="A19" s="31" t="s">
        <v>837</v>
      </c>
      <c r="B19" s="219">
        <f>COUNTIF('IO LIST'!$J:$J,$A19)</f>
        <v>38</v>
      </c>
      <c r="C19" s="189">
        <f>COUNTIFS('IO LIST'!$J:$J,$A19,'IO LIST'!$AG:$AG,C$1)</f>
        <v>0</v>
      </c>
      <c r="D19" s="189">
        <f>COUNTIFS('IO LIST'!$J:$J,$A19,'IO LIST'!$AG:$AG,D$1)</f>
        <v>0</v>
      </c>
      <c r="E19" s="189">
        <f>COUNTIFS('IO LIST'!$J:$J,$A19,'IO LIST'!$AG:$AG,E$1)</f>
        <v>0</v>
      </c>
      <c r="F19" s="190">
        <f>COUNTIFS('IO LIST'!$J:$J,$A19,'IO LIST'!$AG:$AG,F$1)</f>
        <v>0</v>
      </c>
      <c r="G19" s="192">
        <f>COUNTIFS('IO LIST'!$J:$J,$A19,'IO LIST'!$AG:$AG,G$1)</f>
        <v>33</v>
      </c>
      <c r="H19" s="189">
        <f>COUNTIFS('IO LIST'!$J:$J,$A19,'IO LIST'!$AG:$AG,H$1)</f>
        <v>5</v>
      </c>
      <c r="I19" s="189">
        <f>COUNTIFS('IO LIST'!$J:$J,$A19,'IO LIST'!$AG:$AG,I$1)</f>
        <v>0</v>
      </c>
      <c r="J19" s="190">
        <f>COUNTIFS('IO LIST'!$J:$J,$A19,'IO LIST'!$AG:$AG,J$1)</f>
        <v>0</v>
      </c>
      <c r="K19" s="211"/>
    </row>
    <row r="20" spans="1:11" x14ac:dyDescent="0.2">
      <c r="A20" s="31" t="s">
        <v>899</v>
      </c>
      <c r="B20" s="219">
        <f>COUNTIF('IO LIST'!$J:$J,$A20)</f>
        <v>12</v>
      </c>
      <c r="C20" s="189">
        <f>COUNTIFS('IO LIST'!$J:$J,$A20,'IO LIST'!$AG:$AG,C$1)</f>
        <v>0</v>
      </c>
      <c r="D20" s="189">
        <f>COUNTIFS('IO LIST'!$J:$J,$A20,'IO LIST'!$AG:$AG,D$1)</f>
        <v>0</v>
      </c>
      <c r="E20" s="189">
        <f>COUNTIFS('IO LIST'!$J:$J,$A20,'IO LIST'!$AG:$AG,E$1)</f>
        <v>0</v>
      </c>
      <c r="F20" s="190">
        <f>COUNTIFS('IO LIST'!$J:$J,$A20,'IO LIST'!$AG:$AG,F$1)</f>
        <v>0</v>
      </c>
      <c r="G20" s="192">
        <f>COUNTIFS('IO LIST'!$J:$J,$A20,'IO LIST'!$AG:$AG,G$1)</f>
        <v>5</v>
      </c>
      <c r="H20" s="191">
        <f>COUNTIFS('IO LIST'!$J:$J,$A20,'IO LIST'!$AG:$AG,H$1)</f>
        <v>5</v>
      </c>
      <c r="I20" s="189">
        <f>COUNTIFS('IO LIST'!$J:$J,$A20,'IO LIST'!$AG:$AG,I$1)</f>
        <v>0</v>
      </c>
      <c r="J20" s="190">
        <f>COUNTIFS('IO LIST'!$J:$J,$A20,'IO LIST'!$AG:$AG,J$1)</f>
        <v>0</v>
      </c>
      <c r="K20" s="211"/>
    </row>
    <row r="21" spans="1:11" x14ac:dyDescent="0.2">
      <c r="A21" s="31" t="s">
        <v>909</v>
      </c>
      <c r="B21" s="219">
        <f>COUNTIF('IO LIST'!$J:$J,$A21)</f>
        <v>5</v>
      </c>
      <c r="C21" s="189">
        <f>COUNTIFS('IO LIST'!$J:$J,$A21,'IO LIST'!$AG:$AG,C$1)</f>
        <v>0</v>
      </c>
      <c r="D21" s="189">
        <f>COUNTIFS('IO LIST'!$J:$J,$A21,'IO LIST'!$AG:$AG,D$1)</f>
        <v>0</v>
      </c>
      <c r="E21" s="189">
        <f>COUNTIFS('IO LIST'!$J:$J,$A21,'IO LIST'!$AG:$AG,E$1)</f>
        <v>0</v>
      </c>
      <c r="F21" s="190">
        <f>COUNTIFS('IO LIST'!$J:$J,$A21,'IO LIST'!$AG:$AG,F$1)</f>
        <v>0</v>
      </c>
      <c r="G21" s="188">
        <f>COUNTIFS('IO LIST'!$J:$J,$A21,'IO LIST'!$AG:$AG,G$1)</f>
        <v>0</v>
      </c>
      <c r="H21" s="191">
        <f>COUNTIFS('IO LIST'!$J:$J,$A21,'IO LIST'!$AG:$AG,H$1)</f>
        <v>5</v>
      </c>
      <c r="I21" s="189">
        <f>COUNTIFS('IO LIST'!$J:$J,$A21,'IO LIST'!$AG:$AG,I$1)</f>
        <v>0</v>
      </c>
      <c r="J21" s="190">
        <f>COUNTIFS('IO LIST'!$J:$J,$A21,'IO LIST'!$AG:$AG,J$1)</f>
        <v>0</v>
      </c>
      <c r="K21" s="211"/>
    </row>
    <row r="22" spans="1:11" x14ac:dyDescent="0.2">
      <c r="A22" s="31" t="s">
        <v>917</v>
      </c>
      <c r="B22" s="219">
        <f>COUNTIF('IO LIST'!$J:$J,$A22)</f>
        <v>14</v>
      </c>
      <c r="C22" s="189">
        <f>COUNTIFS('IO LIST'!$J:$J,$A22,'IO LIST'!$AG:$AG,C$1)</f>
        <v>0</v>
      </c>
      <c r="D22" s="189">
        <f>COUNTIFS('IO LIST'!$J:$J,$A22,'IO LIST'!$AG:$AG,D$1)</f>
        <v>0</v>
      </c>
      <c r="E22" s="189">
        <f>COUNTIFS('IO LIST'!$J:$J,$A22,'IO LIST'!$AG:$AG,E$1)</f>
        <v>0</v>
      </c>
      <c r="F22" s="190">
        <f>COUNTIFS('IO LIST'!$J:$J,$A22,'IO LIST'!$AG:$AG,F$1)</f>
        <v>0</v>
      </c>
      <c r="G22" s="188">
        <f>COUNTIFS('IO LIST'!$J:$J,$A22,'IO LIST'!$AG:$AG,G$1)</f>
        <v>0</v>
      </c>
      <c r="H22" s="191">
        <f>COUNTIFS('IO LIST'!$J:$J,$A22,'IO LIST'!$AG:$AG,H$1)</f>
        <v>4</v>
      </c>
      <c r="I22" s="191">
        <f>COUNTIFS('IO LIST'!$J:$J,$A22,'IO LIST'!$AG:$AG,I$1)</f>
        <v>9</v>
      </c>
      <c r="J22" s="202">
        <f>COUNTIFS('IO LIST'!$J:$J,$A22,'IO LIST'!$AG:$AG,J$1)</f>
        <v>1</v>
      </c>
      <c r="K22" s="211"/>
    </row>
    <row r="23" spans="1:11" x14ac:dyDescent="0.2">
      <c r="A23" s="31" t="s">
        <v>934</v>
      </c>
      <c r="B23" s="219">
        <f>COUNTIF('IO LIST'!$J:$J,$A23)</f>
        <v>17</v>
      </c>
      <c r="C23" s="189">
        <f>COUNTIFS('IO LIST'!$J:$J,$A23,'IO LIST'!$AG:$AG,C$1)</f>
        <v>0</v>
      </c>
      <c r="D23" s="189">
        <f>COUNTIFS('IO LIST'!$J:$J,$A23,'IO LIST'!$AG:$AG,D$1)</f>
        <v>0</v>
      </c>
      <c r="E23" s="189">
        <f>COUNTIFS('IO LIST'!$J:$J,$A23,'IO LIST'!$AG:$AG,E$1)</f>
        <v>0</v>
      </c>
      <c r="F23" s="190">
        <f>COUNTIFS('IO LIST'!$J:$J,$A23,'IO LIST'!$AG:$AG,F$1)</f>
        <v>0</v>
      </c>
      <c r="G23" s="188">
        <f>COUNTIFS('IO LIST'!$J:$J,$A23,'IO LIST'!$AG:$AG,G$1)</f>
        <v>0</v>
      </c>
      <c r="H23" s="191">
        <f>COUNTIFS('IO LIST'!$J:$J,$A23,'IO LIST'!$AG:$AG,H$1)</f>
        <v>3</v>
      </c>
      <c r="I23" s="191">
        <f>COUNTIFS('IO LIST'!$J:$J,$A23,'IO LIST'!$AG:$AG,I$1)</f>
        <v>8</v>
      </c>
      <c r="J23" s="202">
        <f>COUNTIFS('IO LIST'!$J:$J,$A23,'IO LIST'!$AG:$AG,J$1)</f>
        <v>6</v>
      </c>
      <c r="K23" s="211"/>
    </row>
    <row r="24" spans="1:11" x14ac:dyDescent="0.2">
      <c r="A24" s="31" t="s">
        <v>959</v>
      </c>
      <c r="B24" s="219">
        <f>COUNTIF('IO LIST'!$J:$J,$A24)</f>
        <v>4</v>
      </c>
      <c r="C24" s="189">
        <f>COUNTIFS('IO LIST'!$J:$J,$A24,'IO LIST'!$AG:$AG,C$1)</f>
        <v>0</v>
      </c>
      <c r="D24" s="189">
        <f>COUNTIFS('IO LIST'!$J:$J,$A24,'IO LIST'!$AG:$AG,D$1)</f>
        <v>0</v>
      </c>
      <c r="E24" s="189">
        <f>COUNTIFS('IO LIST'!$J:$J,$A24,'IO LIST'!$AG:$AG,E$1)</f>
        <v>0</v>
      </c>
      <c r="F24" s="190">
        <f>COUNTIFS('IO LIST'!$J:$J,$A24,'IO LIST'!$AG:$AG,F$1)</f>
        <v>0</v>
      </c>
      <c r="G24" s="188">
        <f>COUNTIFS('IO LIST'!$J:$J,$A24,'IO LIST'!$AG:$AG,G$1)</f>
        <v>0</v>
      </c>
      <c r="H24" s="191">
        <f>COUNTIFS('IO LIST'!$J:$J,$A24,'IO LIST'!$AG:$AG,H$1)</f>
        <v>2</v>
      </c>
      <c r="I24" s="191">
        <f>COUNTIFS('IO LIST'!$J:$J,$A24,'IO LIST'!$AG:$AG,I$1)</f>
        <v>2</v>
      </c>
      <c r="J24" s="190">
        <f>COUNTIFS('IO LIST'!$J:$J,$A24,'IO LIST'!$AG:$AG,J$1)</f>
        <v>0</v>
      </c>
      <c r="K24" s="211"/>
    </row>
    <row r="25" spans="1:11" x14ac:dyDescent="0.2">
      <c r="A25" s="31" t="s">
        <v>1016</v>
      </c>
      <c r="B25" s="219">
        <f>COUNTIF('IO LIST'!$J:$J,$A25)</f>
        <v>2</v>
      </c>
      <c r="C25" s="189">
        <f>COUNTIFS('IO LIST'!$J:$J,$A25,'IO LIST'!$AG:$AG,C$1)</f>
        <v>0</v>
      </c>
      <c r="D25" s="189">
        <f>COUNTIFS('IO LIST'!$J:$J,$A25,'IO LIST'!$AG:$AG,D$1)</f>
        <v>0</v>
      </c>
      <c r="E25" s="189">
        <f>COUNTIFS('IO LIST'!$J:$J,$A25,'IO LIST'!$AG:$AG,E$1)</f>
        <v>0</v>
      </c>
      <c r="F25" s="190">
        <f>COUNTIFS('IO LIST'!$J:$J,$A25,'IO LIST'!$AG:$AG,F$1)</f>
        <v>0</v>
      </c>
      <c r="G25" s="188">
        <f>COUNTIFS('IO LIST'!$J:$J,$A25,'IO LIST'!$AG:$AG,G$1)</f>
        <v>0</v>
      </c>
      <c r="H25" s="189">
        <f>COUNTIFS('IO LIST'!$J:$J,$A25,'IO LIST'!$AG:$AG,H$1)</f>
        <v>2</v>
      </c>
      <c r="I25" s="189">
        <f>COUNTIFS('IO LIST'!$J:$J,$A25,'IO LIST'!$AG:$AG,I$1)</f>
        <v>0</v>
      </c>
      <c r="J25" s="190">
        <f>COUNTIFS('IO LIST'!$J:$J,$A25,'IO LIST'!$AG:$AG,J$1)</f>
        <v>0</v>
      </c>
      <c r="K25" s="211"/>
    </row>
    <row r="26" spans="1:11" x14ac:dyDescent="0.2">
      <c r="A26" s="31" t="s">
        <v>1081</v>
      </c>
      <c r="B26" s="219">
        <f>COUNTIF('IO LIST'!$J:$J,$A26)</f>
        <v>18</v>
      </c>
      <c r="C26" s="189">
        <f>COUNTIFS('IO LIST'!$J:$J,$A26,'IO LIST'!$AG:$AG,C$1)</f>
        <v>0</v>
      </c>
      <c r="D26" s="189">
        <f>COUNTIFS('IO LIST'!$J:$J,$A26,'IO LIST'!$AG:$AG,D$1)</f>
        <v>0</v>
      </c>
      <c r="E26" s="189">
        <f>COUNTIFS('IO LIST'!$J:$J,$A26,'IO LIST'!$AG:$AG,E$1)</f>
        <v>0</v>
      </c>
      <c r="F26" s="190">
        <f>COUNTIFS('IO LIST'!$J:$J,$A26,'IO LIST'!$AG:$AG,F$1)</f>
        <v>0</v>
      </c>
      <c r="G26" s="188">
        <f>COUNTIFS('IO LIST'!$J:$J,$A26,'IO LIST'!$AG:$AG,G$1)</f>
        <v>0</v>
      </c>
      <c r="H26" s="191">
        <f>COUNTIFS('IO LIST'!$J:$J,$A26,'IO LIST'!$AG:$AG,H$1)</f>
        <v>2</v>
      </c>
      <c r="I26" s="191">
        <f>COUNTIFS('IO LIST'!$J:$J,$A26,'IO LIST'!$AG:$AG,I$1)</f>
        <v>4</v>
      </c>
      <c r="J26" s="202">
        <f>COUNTIFS('IO LIST'!$J:$J,$A26,'IO LIST'!$AG:$AG,J$1)</f>
        <v>12</v>
      </c>
      <c r="K26" s="211"/>
    </row>
    <row r="27" spans="1:11" x14ac:dyDescent="0.2">
      <c r="A27" s="31" t="s">
        <v>1134</v>
      </c>
      <c r="B27" s="219">
        <f>COUNTIF('IO LIST'!$J:$J,$A27)</f>
        <v>29</v>
      </c>
      <c r="C27" s="189">
        <f>COUNTIFS('IO LIST'!$J:$J,$A27,'IO LIST'!$AG:$AG,C$1)</f>
        <v>0</v>
      </c>
      <c r="D27" s="189">
        <f>COUNTIFS('IO LIST'!$J:$J,$A27,'IO LIST'!$AG:$AG,D$1)</f>
        <v>0</v>
      </c>
      <c r="E27" s="189">
        <f>COUNTIFS('IO LIST'!$J:$J,$A27,'IO LIST'!$AG:$AG,E$1)</f>
        <v>0</v>
      </c>
      <c r="F27" s="190">
        <f>COUNTIFS('IO LIST'!$J:$J,$A27,'IO LIST'!$AG:$AG,F$1)</f>
        <v>0</v>
      </c>
      <c r="G27" s="188">
        <f>COUNTIFS('IO LIST'!$J:$J,$A27,'IO LIST'!$AG:$AG,G$1)</f>
        <v>0</v>
      </c>
      <c r="H27" s="189">
        <f>COUNTIFS('IO LIST'!$J:$J,$A27,'IO LIST'!$AG:$AG,H$1)</f>
        <v>0</v>
      </c>
      <c r="I27" s="191">
        <f>COUNTIFS('IO LIST'!$J:$J,$A27,'IO LIST'!$AG:$AG,I$1)</f>
        <v>14</v>
      </c>
      <c r="J27" s="202">
        <f>COUNTIFS('IO LIST'!$J:$J,$A27,'IO LIST'!$AG:$AG,J$1)</f>
        <v>15</v>
      </c>
      <c r="K27" s="211"/>
    </row>
    <row r="28" spans="1:11" x14ac:dyDescent="0.2">
      <c r="A28" s="31" t="s">
        <v>1191</v>
      </c>
      <c r="B28" s="219">
        <f>COUNTIF('IO LIST'!$J:$J,$A28)</f>
        <v>12</v>
      </c>
      <c r="C28" s="189">
        <f>COUNTIFS('IO LIST'!$J:$J,$A28,'IO LIST'!$AG:$AG,C$1)</f>
        <v>0</v>
      </c>
      <c r="D28" s="189">
        <f>COUNTIFS('IO LIST'!$J:$J,$A28,'IO LIST'!$AG:$AG,D$1)</f>
        <v>0</v>
      </c>
      <c r="E28" s="189">
        <f>COUNTIFS('IO LIST'!$J:$J,$A28,'IO LIST'!$AG:$AG,E$1)</f>
        <v>0</v>
      </c>
      <c r="F28" s="190">
        <f>COUNTIFS('IO LIST'!$J:$J,$A28,'IO LIST'!$AG:$AG,F$1)</f>
        <v>0</v>
      </c>
      <c r="G28" s="188">
        <f>COUNTIFS('IO LIST'!$J:$J,$A28,'IO LIST'!$AG:$AG,G$1)</f>
        <v>0</v>
      </c>
      <c r="H28" s="191">
        <f>COUNTIFS('IO LIST'!$J:$J,$A28,'IO LIST'!$AG:$AG,H$1)</f>
        <v>2</v>
      </c>
      <c r="I28" s="191">
        <f>COUNTIFS('IO LIST'!$J:$J,$A28,'IO LIST'!$AG:$AG,I$1)</f>
        <v>4</v>
      </c>
      <c r="J28" s="202">
        <f>COUNTIFS('IO LIST'!$J:$J,$A28,'IO LIST'!$AG:$AG,J$1)</f>
        <v>6</v>
      </c>
      <c r="K28" s="211"/>
    </row>
    <row r="29" spans="1:11" x14ac:dyDescent="0.2">
      <c r="A29" s="31" t="s">
        <v>1202</v>
      </c>
      <c r="B29" s="219">
        <f>COUNTIF('IO LIST'!$J:$J,$A29)</f>
        <v>4</v>
      </c>
      <c r="C29" s="189">
        <f>COUNTIFS('IO LIST'!$J:$J,$A29,'IO LIST'!$AG:$AG,C$1)</f>
        <v>0</v>
      </c>
      <c r="D29" s="189">
        <f>COUNTIFS('IO LIST'!$J:$J,$A29,'IO LIST'!$AG:$AG,D$1)</f>
        <v>0</v>
      </c>
      <c r="E29" s="189">
        <f>COUNTIFS('IO LIST'!$J:$J,$A29,'IO LIST'!$AG:$AG,E$1)</f>
        <v>0</v>
      </c>
      <c r="F29" s="190">
        <f>COUNTIFS('IO LIST'!$J:$J,$A29,'IO LIST'!$AG:$AG,F$1)</f>
        <v>0</v>
      </c>
      <c r="G29" s="188">
        <f>COUNTIFS('IO LIST'!$J:$J,$A29,'IO LIST'!$AG:$AG,G$1)</f>
        <v>0</v>
      </c>
      <c r="H29" s="191">
        <f>COUNTIFS('IO LIST'!$J:$J,$A29,'IO LIST'!$AG:$AG,H$1)</f>
        <v>2</v>
      </c>
      <c r="I29" s="189">
        <f>COUNTIFS('IO LIST'!$J:$J,$A29,'IO LIST'!$AG:$AG,I$1)</f>
        <v>0</v>
      </c>
      <c r="J29" s="190">
        <f>COUNTIFS('IO LIST'!$J:$J,$A29,'IO LIST'!$AG:$AG,J$1)</f>
        <v>0</v>
      </c>
      <c r="K29" s="211"/>
    </row>
    <row r="30" spans="1:11" x14ac:dyDescent="0.2">
      <c r="A30" s="31" t="s">
        <v>1261</v>
      </c>
      <c r="B30" s="219">
        <f>COUNTIF('IO LIST'!$J:$J,$A30)</f>
        <v>4</v>
      </c>
      <c r="C30" s="189">
        <f>COUNTIFS('IO LIST'!$J:$J,$A30,'IO LIST'!$AG:$AG,C$1)</f>
        <v>0</v>
      </c>
      <c r="D30" s="189">
        <f>COUNTIFS('IO LIST'!$J:$J,$A30,'IO LIST'!$AG:$AG,D$1)</f>
        <v>0</v>
      </c>
      <c r="E30" s="189">
        <f>COUNTIFS('IO LIST'!$J:$J,$A30,'IO LIST'!$AG:$AG,E$1)</f>
        <v>0</v>
      </c>
      <c r="F30" s="190">
        <f>COUNTIFS('IO LIST'!$J:$J,$A30,'IO LIST'!$AG:$AG,F$1)</f>
        <v>0</v>
      </c>
      <c r="G30" s="188">
        <f>COUNTIFS('IO LIST'!$J:$J,$A30,'IO LIST'!$AG:$AG,G$1)</f>
        <v>0</v>
      </c>
      <c r="H30" s="191">
        <f>COUNTIFS('IO LIST'!$J:$J,$A30,'IO LIST'!$AG:$AG,H$1)</f>
        <v>1</v>
      </c>
      <c r="I30" s="191">
        <f>COUNTIFS('IO LIST'!$J:$J,$A30,'IO LIST'!$AG:$AG,I$1)</f>
        <v>3</v>
      </c>
      <c r="J30" s="190">
        <f>COUNTIFS('IO LIST'!$J:$J,$A30,'IO LIST'!$AG:$AG,J$1)</f>
        <v>0</v>
      </c>
      <c r="K30" s="211"/>
    </row>
    <row r="31" spans="1:11" ht="15" x14ac:dyDescent="0.25">
      <c r="A31" s="210" t="s">
        <v>1282</v>
      </c>
      <c r="B31" s="219">
        <f>COUNTIF('IO LIST'!$J:$J,$A31)</f>
        <v>21</v>
      </c>
      <c r="C31" s="189">
        <f>COUNTIFS('IO LIST'!$J:$J,$A31,'IO LIST'!$AG:$AG,C$1)</f>
        <v>0</v>
      </c>
      <c r="D31" s="189">
        <f>COUNTIFS('IO LIST'!$J:$J,$A31,'IO LIST'!$AG:$AG,D$1)</f>
        <v>0</v>
      </c>
      <c r="E31" s="164">
        <f>COUNTIFS('IO LIST'!$J:$J,$A31,'IO LIST'!$AG:$AG,E$1)</f>
        <v>0</v>
      </c>
      <c r="F31" s="164">
        <f>COUNTIFS('IO LIST'!$J:$J,$A31,'IO LIST'!$AG:$AG,F$1)</f>
        <v>0</v>
      </c>
      <c r="G31" s="192">
        <f>COUNTIFS('IO LIST'!$J:$J,$A31,'IO LIST'!$AG:$AG,G$1)</f>
        <v>0</v>
      </c>
      <c r="H31" s="191">
        <f>COUNTIFS('IO LIST'!$J:$J,$A31,'IO LIST'!$AG:$AG,H$1)</f>
        <v>4</v>
      </c>
      <c r="I31" s="191">
        <f>COUNTIFS('IO LIST'!$J:$J,$A31,'IO LIST'!$AG:$AG,I$1)</f>
        <v>7</v>
      </c>
      <c r="J31" s="202">
        <f>COUNTIFS('IO LIST'!$J:$J,$A31,'IO LIST'!$AG:$AG,J$1)</f>
        <v>6</v>
      </c>
      <c r="K31" s="211"/>
    </row>
    <row r="32" spans="1:11" ht="15" x14ac:dyDescent="0.25">
      <c r="A32" s="210" t="s">
        <v>1292</v>
      </c>
      <c r="B32" s="219">
        <f>COUNTIF('IO LIST'!$J:$J,$A32)</f>
        <v>76</v>
      </c>
      <c r="C32" s="189">
        <f>COUNTIFS('IO LIST'!$J:$J,$A32,'IO LIST'!$AG:$AG,C$1)</f>
        <v>0</v>
      </c>
      <c r="D32" s="189">
        <f>COUNTIFS('IO LIST'!$J:$J,$A32,'IO LIST'!$AG:$AG,D$1)</f>
        <v>0</v>
      </c>
      <c r="E32" s="164">
        <f>COUNTIFS('IO LIST'!$J:$J,$A32,'IO LIST'!$AG:$AG,E$1)</f>
        <v>0</v>
      </c>
      <c r="F32" s="164">
        <f>COUNTIFS('IO LIST'!$J:$J,$A32,'IO LIST'!$AG:$AG,F$1)</f>
        <v>0</v>
      </c>
      <c r="G32" s="192">
        <f>COUNTIFS('IO LIST'!$J:$J,$A32,'IO LIST'!$AG:$AG,G$1)</f>
        <v>41</v>
      </c>
      <c r="H32" s="191">
        <f>COUNTIFS('IO LIST'!$J:$J,$A32,'IO LIST'!$AG:$AG,H$1)</f>
        <v>31</v>
      </c>
      <c r="I32" s="191">
        <f>COUNTIFS('IO LIST'!$J:$J,$A32,'IO LIST'!$AG:$AG,I$1)</f>
        <v>4</v>
      </c>
      <c r="J32" s="190">
        <f>COUNTIFS('IO LIST'!$J:$J,$A32,'IO LIST'!$AG:$AG,J$1)</f>
        <v>0</v>
      </c>
      <c r="K32" s="211"/>
    </row>
    <row r="33" spans="1:11" x14ac:dyDescent="0.2">
      <c r="A33" s="31" t="s">
        <v>1316</v>
      </c>
      <c r="B33" s="219">
        <f>COUNTIF('IO LIST'!$J:$J,$A33)</f>
        <v>6</v>
      </c>
      <c r="C33" s="189">
        <f>COUNTIFS('IO LIST'!$J:$J,$A33,'IO LIST'!$AG:$AG,C$1)</f>
        <v>0</v>
      </c>
      <c r="D33" s="189">
        <f>COUNTIFS('IO LIST'!$J:$J,$A33,'IO LIST'!$AG:$AG,D$1)</f>
        <v>0</v>
      </c>
      <c r="E33" s="189">
        <f>COUNTIFS('IO LIST'!$J:$J,$A33,'IO LIST'!$AG:$AG,E$1)</f>
        <v>0</v>
      </c>
      <c r="F33" s="190">
        <f>COUNTIFS('IO LIST'!$J:$J,$A33,'IO LIST'!$AG:$AG,F$1)</f>
        <v>0</v>
      </c>
      <c r="G33" s="188">
        <f>COUNTIFS('IO LIST'!$J:$J,$A33,'IO LIST'!$AG:$AG,G$1)</f>
        <v>0</v>
      </c>
      <c r="H33" s="189">
        <f>COUNTIFS('IO LIST'!$J:$J,$A33,'IO LIST'!$AG:$AG,H$1)</f>
        <v>0</v>
      </c>
      <c r="I33" s="191">
        <f>COUNTIFS('IO LIST'!$J:$J,$A33,'IO LIST'!$AG:$AG,I$1)</f>
        <v>4</v>
      </c>
      <c r="J33" s="202">
        <f>COUNTIFS('IO LIST'!$J:$J,$A33,'IO LIST'!$AG:$AG,J$1)</f>
        <v>1</v>
      </c>
      <c r="K33" s="211"/>
    </row>
    <row r="34" spans="1:11" x14ac:dyDescent="0.2">
      <c r="A34" s="31" t="s">
        <v>1319</v>
      </c>
      <c r="B34" s="219">
        <f>COUNTIF('IO LIST'!$J:$J,$A34)</f>
        <v>10</v>
      </c>
      <c r="C34" s="189">
        <f>COUNTIFS('IO LIST'!$J:$J,$A34,'IO LIST'!$AG:$AG,C$1)</f>
        <v>0</v>
      </c>
      <c r="D34" s="189">
        <f>COUNTIFS('IO LIST'!$J:$J,$A34,'IO LIST'!$AG:$AG,D$1)</f>
        <v>0</v>
      </c>
      <c r="E34" s="189">
        <f>COUNTIFS('IO LIST'!$J:$J,$A34,'IO LIST'!$AG:$AG,E$1)</f>
        <v>0</v>
      </c>
      <c r="F34" s="190">
        <f>COUNTIFS('IO LIST'!$J:$J,$A34,'IO LIST'!$AG:$AG,F$1)</f>
        <v>0</v>
      </c>
      <c r="G34" s="188">
        <f>COUNTIFS('IO LIST'!$J:$J,$A34,'IO LIST'!$AG:$AG,G$1)</f>
        <v>0</v>
      </c>
      <c r="H34" s="189">
        <f>COUNTIFS('IO LIST'!$J:$J,$A34,'IO LIST'!$AG:$AG,H$1)</f>
        <v>0</v>
      </c>
      <c r="I34" s="189">
        <f>COUNTIFS('IO LIST'!$J:$J,$A34,'IO LIST'!$AG:$AG,I$1)</f>
        <v>0</v>
      </c>
      <c r="J34" s="202">
        <f>COUNTIFS('IO LIST'!$J:$J,$A34,'IO LIST'!$AG:$AG,J$1)</f>
        <v>9</v>
      </c>
      <c r="K34" s="211"/>
    </row>
    <row r="35" spans="1:11" x14ac:dyDescent="0.2">
      <c r="A35" s="31" t="s">
        <v>1330</v>
      </c>
      <c r="B35" s="219">
        <f>COUNTIF('IO LIST'!$J:$J,$A35)</f>
        <v>3</v>
      </c>
      <c r="C35" s="189">
        <f>COUNTIFS('IO LIST'!$J:$J,$A35,'IO LIST'!$AG:$AG,C$1)</f>
        <v>0</v>
      </c>
      <c r="D35" s="189">
        <f>COUNTIFS('IO LIST'!$J:$J,$A35,'IO LIST'!$AG:$AG,D$1)</f>
        <v>0</v>
      </c>
      <c r="E35" s="189">
        <f>COUNTIFS('IO LIST'!$J:$J,$A35,'IO LIST'!$AG:$AG,E$1)</f>
        <v>0</v>
      </c>
      <c r="F35" s="190">
        <f>COUNTIFS('IO LIST'!$J:$J,$A35,'IO LIST'!$AG:$AG,F$1)</f>
        <v>0</v>
      </c>
      <c r="G35" s="188">
        <f>COUNTIFS('IO LIST'!$J:$J,$A35,'IO LIST'!$AG:$AG,G$1)</f>
        <v>0</v>
      </c>
      <c r="H35" s="189">
        <f>COUNTIFS('IO LIST'!$J:$J,$A35,'IO LIST'!$AG:$AG,H$1)</f>
        <v>0</v>
      </c>
      <c r="I35" s="189">
        <f>COUNTIFS('IO LIST'!$J:$J,$A35,'IO LIST'!$AG:$AG,I$1)</f>
        <v>0</v>
      </c>
      <c r="J35" s="202">
        <f>COUNTIFS('IO LIST'!$J:$J,$A35,'IO LIST'!$AG:$AG,J$1)</f>
        <v>3</v>
      </c>
      <c r="K35" s="211"/>
    </row>
    <row r="36" spans="1:11" x14ac:dyDescent="0.2">
      <c r="A36" s="210" t="s">
        <v>1538</v>
      </c>
      <c r="B36" s="219">
        <f>COUNTIF('IO LIST'!$J:$J,$A36)</f>
        <v>15</v>
      </c>
      <c r="C36" s="191">
        <f>COUNTIFS('IO LIST'!$J:$J,$A36,'IO LIST'!$AG:$AG,C$1)</f>
        <v>3</v>
      </c>
      <c r="D36" s="189">
        <f>COUNTIFS('IO LIST'!$J:$J,$A36,'IO LIST'!$AG:$AG,D$1)</f>
        <v>0</v>
      </c>
      <c r="E36" s="191">
        <f>COUNTIFS('IO LIST'!$J:$J,$A36,'IO LIST'!$AG:$AG,E$1)</f>
        <v>3</v>
      </c>
      <c r="F36" s="202">
        <f>COUNTIFS('IO LIST'!$J:$J,$A36,'IO LIST'!$AG:$AG,F$1)</f>
        <v>8</v>
      </c>
      <c r="G36" s="188">
        <f>COUNTIFS('IO LIST'!$J:$J,$A36,'IO LIST'!$AG:$AG,G$1)</f>
        <v>0</v>
      </c>
      <c r="H36" s="189">
        <f>COUNTIFS('IO LIST'!$J:$J,$A36,'IO LIST'!$AG:$AG,H$1)</f>
        <v>0</v>
      </c>
      <c r="I36" s="189">
        <f>COUNTIFS('IO LIST'!$J:$J,$A36,'IO LIST'!$AG:$AG,I$1)</f>
        <v>0</v>
      </c>
      <c r="J36" s="190">
        <f>COUNTIFS('IO LIST'!$J:$J,$A36,'IO LIST'!$AG:$AG,J$1)</f>
        <v>0</v>
      </c>
      <c r="K36" s="211"/>
    </row>
    <row r="37" spans="1:11" x14ac:dyDescent="0.2">
      <c r="A37" s="31" t="s">
        <v>1558</v>
      </c>
      <c r="B37" s="219">
        <f>COUNTIF('IO LIST'!$J:$J,$A37)</f>
        <v>1</v>
      </c>
      <c r="C37" s="189">
        <f>COUNTIFS('IO LIST'!$J:$J,$A37,'IO LIST'!$AG:$AG,C$1)</f>
        <v>0</v>
      </c>
      <c r="D37" s="189">
        <f>COUNTIFS('IO LIST'!$J:$J,$A37,'IO LIST'!$AG:$AG,D$1)</f>
        <v>0</v>
      </c>
      <c r="E37" s="189">
        <f>COUNTIFS('IO LIST'!$J:$J,$A37,'IO LIST'!$AG:$AG,E$1)</f>
        <v>0</v>
      </c>
      <c r="F37" s="190">
        <f>COUNTIFS('IO LIST'!$J:$J,$A37,'IO LIST'!$AG:$AG,F$1)</f>
        <v>0</v>
      </c>
      <c r="G37" s="188">
        <f>COUNTIFS('IO LIST'!$J:$J,$A37,'IO LIST'!$AG:$AG,G$1)</f>
        <v>0</v>
      </c>
      <c r="H37" s="191">
        <f>COUNTIFS('IO LIST'!$J:$J,$A37,'IO LIST'!$AG:$AG,H$1)</f>
        <v>1</v>
      </c>
      <c r="I37" s="189">
        <f>COUNTIFS('IO LIST'!$J:$J,$A37,'IO LIST'!$AG:$AG,I$1)</f>
        <v>0</v>
      </c>
      <c r="J37" s="190">
        <f>COUNTIFS('IO LIST'!$J:$J,$A37,'IO LIST'!$AG:$AG,J$1)</f>
        <v>0</v>
      </c>
      <c r="K37" s="211"/>
    </row>
    <row r="38" spans="1:11" ht="15" x14ac:dyDescent="0.25">
      <c r="A38" s="31" t="s">
        <v>1563</v>
      </c>
      <c r="B38" s="219">
        <f>COUNTIF('IO LIST'!$J:$J,$A38)</f>
        <v>13</v>
      </c>
      <c r="C38" s="189">
        <f>COUNTIFS('IO LIST'!$J:$J,$A38,'IO LIST'!$AG:$AG,C$1)</f>
        <v>0</v>
      </c>
      <c r="D38" s="189">
        <f>COUNTIFS('IO LIST'!$J:$J,$A38,'IO LIST'!$AG:$AG,D$1)</f>
        <v>0</v>
      </c>
      <c r="E38" s="189">
        <f>COUNTIFS('IO LIST'!$J:$J,$A38,'IO LIST'!$AG:$AG,E$1)</f>
        <v>0</v>
      </c>
      <c r="F38" s="190">
        <f>COUNTIFS('IO LIST'!$J:$J,$A38,'IO LIST'!$AG:$AG,F$1)</f>
        <v>0</v>
      </c>
      <c r="G38" s="188">
        <f>COUNTIFS('IO LIST'!$J:$J,$A38,'IO LIST'!$AG:$AG,G$1)</f>
        <v>0</v>
      </c>
      <c r="H38" s="191">
        <f>COUNTIFS('IO LIST'!$J:$J,$A38,'IO LIST'!$AG:$AG,H$1)</f>
        <v>2</v>
      </c>
      <c r="I38" s="189">
        <f>COUNTIFS('IO LIST'!$J:$J,$A38,'IO LIST'!$AG:$AG,I$1)</f>
        <v>0</v>
      </c>
      <c r="J38" s="203">
        <f>COUNTIFS('IO LIST'!$J:$J,$A38,'IO LIST'!$AG:$AG,J$1)</f>
        <v>7</v>
      </c>
      <c r="K38" s="211"/>
    </row>
    <row r="39" spans="1:11" x14ac:dyDescent="0.2">
      <c r="A39" s="31" t="s">
        <v>1566</v>
      </c>
      <c r="B39" s="219">
        <f>COUNTIF('IO LIST'!$J:$J,$A39)</f>
        <v>4</v>
      </c>
      <c r="C39" s="189">
        <f>COUNTIFS('IO LIST'!$J:$J,$A39,'IO LIST'!$AG:$AG,C$1)</f>
        <v>0</v>
      </c>
      <c r="D39" s="189">
        <f>COUNTIFS('IO LIST'!$J:$J,$A39,'IO LIST'!$AG:$AG,D$1)</f>
        <v>0</v>
      </c>
      <c r="E39" s="189">
        <f>COUNTIFS('IO LIST'!$J:$J,$A39,'IO LIST'!$AG:$AG,E$1)</f>
        <v>0</v>
      </c>
      <c r="F39" s="190">
        <f>COUNTIFS('IO LIST'!$J:$J,$A39,'IO LIST'!$AG:$AG,F$1)</f>
        <v>0</v>
      </c>
      <c r="G39" s="188">
        <f>COUNTIFS('IO LIST'!$J:$J,$A39,'IO LIST'!$AG:$AG,G$1)</f>
        <v>0</v>
      </c>
      <c r="H39" s="189">
        <f>COUNTIFS('IO LIST'!$J:$J,$A39,'IO LIST'!$AG:$AG,H$1)</f>
        <v>0</v>
      </c>
      <c r="I39" s="189">
        <f>COUNTIFS('IO LIST'!$J:$J,$A39,'IO LIST'!$AG:$AG,I$1)</f>
        <v>0</v>
      </c>
      <c r="J39" s="202">
        <f>COUNTIFS('IO LIST'!$J:$J,$A39,'IO LIST'!$AG:$AG,J$1)</f>
        <v>4</v>
      </c>
      <c r="K39" s="211"/>
    </row>
    <row r="40" spans="1:11" x14ac:dyDescent="0.2">
      <c r="A40" s="31" t="s">
        <v>1573</v>
      </c>
      <c r="B40" s="219">
        <f>COUNTIF('IO LIST'!$J:$J,$A40)</f>
        <v>4</v>
      </c>
      <c r="C40" s="189">
        <f>COUNTIFS('IO LIST'!$J:$J,$A40,'IO LIST'!$AG:$AG,C$1)</f>
        <v>0</v>
      </c>
      <c r="D40" s="189">
        <f>COUNTIFS('IO LIST'!$J:$J,$A40,'IO LIST'!$AG:$AG,D$1)</f>
        <v>0</v>
      </c>
      <c r="E40" s="191">
        <f>COUNTIFS('IO LIST'!$J:$J,$A40,'IO LIST'!$AG:$AG,E$1)</f>
        <v>1</v>
      </c>
      <c r="F40" s="202">
        <f>COUNTIFS('IO LIST'!$J:$J,$A40,'IO LIST'!$AG:$AG,F$1)</f>
        <v>2</v>
      </c>
      <c r="G40" s="188">
        <f>COUNTIFS('IO LIST'!$J:$J,$A40,'IO LIST'!$AG:$AG,G$1)</f>
        <v>0</v>
      </c>
      <c r="H40" s="189">
        <f>COUNTIFS('IO LIST'!$J:$J,$A40,'IO LIST'!$AG:$AG,H$1)</f>
        <v>0</v>
      </c>
      <c r="I40" s="189">
        <f>COUNTIFS('IO LIST'!$J:$J,$A40,'IO LIST'!$AG:$AG,I$1)</f>
        <v>0</v>
      </c>
      <c r="J40" s="190">
        <f>COUNTIFS('IO LIST'!$J:$J,$A40,'IO LIST'!$AG:$AG,J$1)</f>
        <v>0</v>
      </c>
      <c r="K40" s="211"/>
    </row>
    <row r="41" spans="1:11" x14ac:dyDescent="0.2">
      <c r="A41" s="31" t="s">
        <v>1737</v>
      </c>
      <c r="B41" s="219">
        <f>COUNTIF('IO LIST'!$J:$J,$A41)</f>
        <v>15</v>
      </c>
      <c r="C41" s="189">
        <f>COUNTIFS('IO LIST'!$J:$J,$A41,'IO LIST'!$AG:$AG,C$1)</f>
        <v>0</v>
      </c>
      <c r="D41" s="189">
        <f>COUNTIFS('IO LIST'!$J:$J,$A41,'IO LIST'!$AG:$AG,D$1)</f>
        <v>0</v>
      </c>
      <c r="E41" s="189">
        <f>COUNTIFS('IO LIST'!$J:$J,$A41,'IO LIST'!$AG:$AG,E$1)</f>
        <v>0</v>
      </c>
      <c r="F41" s="190">
        <f>COUNTIFS('IO LIST'!$J:$J,$A41,'IO LIST'!$AG:$AG,F$1)</f>
        <v>0</v>
      </c>
      <c r="G41" s="188">
        <f>COUNTIFS('IO LIST'!$J:$J,$A41,'IO LIST'!$AG:$AG,G$1)</f>
        <v>0</v>
      </c>
      <c r="H41" s="191">
        <f>COUNTIFS('IO LIST'!$J:$J,$A41,'IO LIST'!$AG:$AG,H$1)</f>
        <v>7</v>
      </c>
      <c r="I41" s="191">
        <f>COUNTIFS('IO LIST'!$J:$J,$A41,'IO LIST'!$AG:$AG,I$1)</f>
        <v>4</v>
      </c>
      <c r="J41" s="202">
        <f>COUNTIFS('IO LIST'!$J:$J,$A41,'IO LIST'!$AG:$AG,J$1)</f>
        <v>4</v>
      </c>
      <c r="K41" s="211"/>
    </row>
    <row r="42" spans="1:11" x14ac:dyDescent="0.2">
      <c r="A42" s="31" t="s">
        <v>1756</v>
      </c>
      <c r="B42" s="219">
        <f>COUNTIF('IO LIST'!$J:$J,$A42)</f>
        <v>7</v>
      </c>
      <c r="C42" s="189">
        <f>COUNTIFS('IO LIST'!$J:$J,$A42,'IO LIST'!$AG:$AG,C$1)</f>
        <v>0</v>
      </c>
      <c r="D42" s="189">
        <f>COUNTIFS('IO LIST'!$J:$J,$A42,'IO LIST'!$AG:$AG,D$1)</f>
        <v>0</v>
      </c>
      <c r="E42" s="189">
        <f>COUNTIFS('IO LIST'!$J:$J,$A42,'IO LIST'!$AG:$AG,E$1)</f>
        <v>0</v>
      </c>
      <c r="F42" s="190">
        <f>COUNTIFS('IO LIST'!$J:$J,$A42,'IO LIST'!$AG:$AG,F$1)</f>
        <v>0</v>
      </c>
      <c r="G42" s="188">
        <f>COUNTIFS('IO LIST'!$J:$J,$A42,'IO LIST'!$AG:$AG,G$1)</f>
        <v>0</v>
      </c>
      <c r="H42" s="191">
        <f>COUNTIFS('IO LIST'!$J:$J,$A42,'IO LIST'!$AG:$AG,H$1)</f>
        <v>3</v>
      </c>
      <c r="I42" s="191">
        <f>COUNTIFS('IO LIST'!$J:$J,$A42,'IO LIST'!$AG:$AG,I$1)</f>
        <v>1</v>
      </c>
      <c r="J42" s="202">
        <f>COUNTIFS('IO LIST'!$J:$J,$A42,'IO LIST'!$AG:$AG,J$1)</f>
        <v>1</v>
      </c>
      <c r="K42" s="211"/>
    </row>
    <row r="43" spans="1:11" x14ac:dyDescent="0.2">
      <c r="A43" s="43" t="s">
        <v>1761</v>
      </c>
      <c r="B43" s="219">
        <f>COUNTIF('IO LIST'!$J:$J,$A43)</f>
        <v>2</v>
      </c>
      <c r="C43" s="189">
        <f>COUNTIFS('IO LIST'!$J:$J,$A43,'IO LIST'!$AG:$AG,C$1)</f>
        <v>0</v>
      </c>
      <c r="D43" s="189">
        <f>COUNTIFS('IO LIST'!$J:$J,$A43,'IO LIST'!$AG:$AG,D$1)</f>
        <v>0</v>
      </c>
      <c r="E43" s="189">
        <f>COUNTIFS('IO LIST'!$J:$J,$A43,'IO LIST'!$AG:$AG,E$1)</f>
        <v>0</v>
      </c>
      <c r="F43" s="190">
        <f>COUNTIFS('IO LIST'!$J:$J,$A43,'IO LIST'!$AG:$AG,F$1)</f>
        <v>0</v>
      </c>
      <c r="G43" s="188">
        <f>COUNTIFS('IO LIST'!$J:$J,$A43,'IO LIST'!$AG:$AG,G$1)</f>
        <v>0</v>
      </c>
      <c r="H43" s="189">
        <f>COUNTIFS('IO LIST'!$J:$J,$A43,'IO LIST'!$AG:$AG,H$1)</f>
        <v>0</v>
      </c>
      <c r="I43" s="189">
        <f>COUNTIFS('IO LIST'!$J:$J,$A43,'IO LIST'!$AG:$AG,I$1)</f>
        <v>0</v>
      </c>
      <c r="J43" s="202">
        <f>COUNTIFS('IO LIST'!$J:$J,$A43,'IO LIST'!$AG:$AG,J$1)</f>
        <v>2</v>
      </c>
      <c r="K43" s="211"/>
    </row>
    <row r="44" spans="1:11" ht="13.5" thickBot="1" x14ac:dyDescent="0.25">
      <c r="A44" s="31" t="s">
        <v>1778</v>
      </c>
      <c r="B44" s="219">
        <f>COUNTIF('IO LIST'!$J:$J,$A44)</f>
        <v>4</v>
      </c>
      <c r="C44" s="194">
        <f>COUNTIFS('IO LIST'!$J:$J,$A44,'IO LIST'!$AG:$AG,C$1)</f>
        <v>0</v>
      </c>
      <c r="D44" s="194">
        <f>COUNTIFS('IO LIST'!$J:$J,$A44,'IO LIST'!$AG:$AG,D$1)</f>
        <v>0</v>
      </c>
      <c r="E44" s="204">
        <f>COUNTIFS('IO LIST'!$J:$J,$A44,'IO LIST'!$AG:$AG,E$1)</f>
        <v>4</v>
      </c>
      <c r="F44" s="195">
        <f>COUNTIFS('IO LIST'!$J:$J,$A44,'IO LIST'!$AG:$AG,F$1)</f>
        <v>0</v>
      </c>
      <c r="G44" s="193">
        <f>COUNTIFS('IO LIST'!$J:$J,$A44,'IO LIST'!$AG:$AG,G$1)</f>
        <v>0</v>
      </c>
      <c r="H44" s="194">
        <f>COUNTIFS('IO LIST'!$J:$J,$A44,'IO LIST'!$AG:$AG,H$1)</f>
        <v>0</v>
      </c>
      <c r="I44" s="194">
        <f>COUNTIFS('IO LIST'!$J:$J,$A44,'IO LIST'!$AG:$AG,I$1)</f>
        <v>0</v>
      </c>
      <c r="J44" s="195">
        <f>COUNTIFS('IO LIST'!$J:$J,$A44,'IO LIST'!$AG:$AG,J$1)</f>
        <v>0</v>
      </c>
      <c r="K44" s="211"/>
    </row>
    <row r="45" spans="1:11" x14ac:dyDescent="0.2">
      <c r="A45" s="214"/>
      <c r="B45" s="220">
        <f>COUNTIF('IO LIST'!$J1:$J1293,"")</f>
        <v>89</v>
      </c>
      <c r="C45" s="217">
        <f>SUM(C$2:C$44)</f>
        <v>106</v>
      </c>
      <c r="D45" s="215">
        <f t="shared" ref="D45:J45" si="0">SUM(D$2:D$44)</f>
        <v>104</v>
      </c>
      <c r="E45" s="215">
        <f t="shared" si="0"/>
        <v>83</v>
      </c>
      <c r="F45" s="215">
        <f t="shared" si="0"/>
        <v>66</v>
      </c>
      <c r="G45" s="215">
        <f t="shared" si="0"/>
        <v>112</v>
      </c>
      <c r="H45" s="215">
        <f t="shared" si="0"/>
        <v>136</v>
      </c>
      <c r="I45" s="215">
        <f t="shared" si="0"/>
        <v>87</v>
      </c>
      <c r="J45" s="215">
        <f t="shared" si="0"/>
        <v>90</v>
      </c>
      <c r="K45" s="216"/>
    </row>
  </sheetData>
  <conditionalFormatting sqref="A1:B44 B45">
    <cfRule type="expression" dxfId="294" priority="1">
      <formula>$AF1="D"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E75E-AF2F-45A4-B7BB-1DB7F34F7E0C}">
  <sheetPr codeName="Sheet5"/>
  <dimension ref="A1:C112"/>
  <sheetViews>
    <sheetView topLeftCell="A52" workbookViewId="0">
      <selection activeCell="K90" sqref="K90"/>
    </sheetView>
  </sheetViews>
  <sheetFormatPr defaultRowHeight="12.75" x14ac:dyDescent="0.2"/>
  <cols>
    <col min="2" max="2" width="6.5703125" bestFit="1" customWidth="1"/>
  </cols>
  <sheetData>
    <row r="1" spans="1:3" ht="15.75" thickBot="1" x14ac:dyDescent="0.3">
      <c r="A1" s="96" t="s">
        <v>2813</v>
      </c>
      <c r="B1" s="123" t="s">
        <v>42</v>
      </c>
      <c r="C1" s="98">
        <f>COUNTIF('IO LIST'!$Z:$Z,A1)</f>
        <v>17</v>
      </c>
    </row>
    <row r="2" spans="1:3" ht="15.75" thickBot="1" x14ac:dyDescent="0.3">
      <c r="A2" s="101" t="s">
        <v>2814</v>
      </c>
      <c r="B2" s="123" t="s">
        <v>42</v>
      </c>
      <c r="C2" s="98">
        <f>COUNTIF('IO LIST'!$Z:$Z,A2)</f>
        <v>0</v>
      </c>
    </row>
    <row r="3" spans="1:3" ht="15.75" thickBot="1" x14ac:dyDescent="0.3">
      <c r="A3" s="101" t="s">
        <v>2815</v>
      </c>
      <c r="B3" s="123" t="s">
        <v>42</v>
      </c>
      <c r="C3" s="98">
        <f>COUNTIF('IO LIST'!$Z:$Z,A3)</f>
        <v>32</v>
      </c>
    </row>
    <row r="4" spans="1:3" ht="15.75" thickBot="1" x14ac:dyDescent="0.3">
      <c r="A4" s="101" t="s">
        <v>2816</v>
      </c>
      <c r="B4" s="123" t="s">
        <v>54</v>
      </c>
      <c r="C4" s="98">
        <f>COUNTIF('IO LIST'!$Z:$Z,A4)</f>
        <v>30</v>
      </c>
    </row>
    <row r="5" spans="1:3" ht="15.75" thickBot="1" x14ac:dyDescent="0.3">
      <c r="A5" s="101" t="s">
        <v>2817</v>
      </c>
      <c r="B5" s="124" t="s">
        <v>2807</v>
      </c>
      <c r="C5" s="98">
        <f>COUNTIF('IO LIST'!$Z:$Z,A5)</f>
        <v>0</v>
      </c>
    </row>
    <row r="6" spans="1:3" ht="15.75" thickBot="1" x14ac:dyDescent="0.3">
      <c r="A6" s="101" t="s">
        <v>2818</v>
      </c>
      <c r="B6" s="124" t="s">
        <v>2811</v>
      </c>
      <c r="C6" s="98">
        <f>COUNTIF('IO LIST'!$Z:$Z,A6)</f>
        <v>0</v>
      </c>
    </row>
    <row r="7" spans="1:3" ht="15.75" thickBot="1" x14ac:dyDescent="0.3">
      <c r="A7" s="101" t="s">
        <v>2819</v>
      </c>
      <c r="B7" s="125" t="s">
        <v>32</v>
      </c>
      <c r="C7" s="98">
        <f>COUNTIF('IO LIST'!$Z:$Z,A7)</f>
        <v>13</v>
      </c>
    </row>
    <row r="8" spans="1:3" ht="15.75" thickBot="1" x14ac:dyDescent="0.3">
      <c r="A8" s="105" t="s">
        <v>2820</v>
      </c>
      <c r="B8" s="125" t="s">
        <v>168</v>
      </c>
      <c r="C8" s="98">
        <f>COUNTIF('IO LIST'!$Z:$Z,A8)</f>
        <v>8</v>
      </c>
    </row>
    <row r="9" spans="1:3" ht="15.75" thickBot="1" x14ac:dyDescent="0.3">
      <c r="A9" s="96" t="s">
        <v>2821</v>
      </c>
      <c r="B9" s="123" t="s">
        <v>42</v>
      </c>
      <c r="C9" s="98">
        <f>COUNTIF('IO LIST'!$Z:$Z,A9)</f>
        <v>20</v>
      </c>
    </row>
    <row r="10" spans="1:3" ht="15.75" thickBot="1" x14ac:dyDescent="0.3">
      <c r="A10" s="101" t="s">
        <v>2822</v>
      </c>
      <c r="B10" s="123" t="s">
        <v>42</v>
      </c>
      <c r="C10" s="98">
        <f>COUNTIF('IO LIST'!$Z:$Z,A10)</f>
        <v>22</v>
      </c>
    </row>
    <row r="11" spans="1:3" ht="15.75" thickBot="1" x14ac:dyDescent="0.3">
      <c r="A11" s="101" t="s">
        <v>2823</v>
      </c>
      <c r="B11" s="123" t="s">
        <v>42</v>
      </c>
      <c r="C11" s="98">
        <f>COUNTIF('IO LIST'!$Z:$Z,A11)</f>
        <v>23</v>
      </c>
    </row>
    <row r="12" spans="1:3" ht="15.75" thickBot="1" x14ac:dyDescent="0.3">
      <c r="A12" s="101" t="s">
        <v>2824</v>
      </c>
      <c r="B12" s="123" t="s">
        <v>54</v>
      </c>
      <c r="C12" s="98">
        <f>COUNTIF('IO LIST'!$Z:$Z,A12)</f>
        <v>30</v>
      </c>
    </row>
    <row r="13" spans="1:3" ht="15.75" thickBot="1" x14ac:dyDescent="0.3">
      <c r="A13" s="101" t="s">
        <v>2825</v>
      </c>
      <c r="B13" s="124" t="s">
        <v>2807</v>
      </c>
      <c r="C13" s="98">
        <f>COUNTIF('IO LIST'!$Z:$Z,A13)</f>
        <v>0</v>
      </c>
    </row>
    <row r="14" spans="1:3" ht="15.75" thickBot="1" x14ac:dyDescent="0.3">
      <c r="A14" s="101" t="s">
        <v>2826</v>
      </c>
      <c r="B14" s="124" t="s">
        <v>2811</v>
      </c>
      <c r="C14" s="98">
        <f>COUNTIF('IO LIST'!$Z:$Z,A14)</f>
        <v>0</v>
      </c>
    </row>
    <row r="15" spans="1:3" ht="15.75" thickBot="1" x14ac:dyDescent="0.3">
      <c r="A15" s="101" t="s">
        <v>2827</v>
      </c>
      <c r="B15" s="125" t="s">
        <v>32</v>
      </c>
      <c r="C15" s="98">
        <f>COUNTIF('IO LIST'!$Z:$Z,A15)</f>
        <v>15</v>
      </c>
    </row>
    <row r="16" spans="1:3" ht="15.75" thickBot="1" x14ac:dyDescent="0.3">
      <c r="A16" s="105" t="s">
        <v>2828</v>
      </c>
      <c r="B16" s="125" t="s">
        <v>168</v>
      </c>
      <c r="C16" s="98">
        <f>COUNTIF('IO LIST'!$Z:$Z,A16)</f>
        <v>6</v>
      </c>
    </row>
    <row r="17" spans="1:3" ht="15.75" thickBot="1" x14ac:dyDescent="0.3">
      <c r="A17" s="96" t="s">
        <v>2876</v>
      </c>
      <c r="B17" s="123" t="s">
        <v>42</v>
      </c>
      <c r="C17" s="98">
        <f>COUNTIF('IO LIST'!$Z:$Z,A17)</f>
        <v>30</v>
      </c>
    </row>
    <row r="18" spans="1:3" ht="15.75" thickBot="1" x14ac:dyDescent="0.3">
      <c r="A18" s="101" t="s">
        <v>2869</v>
      </c>
      <c r="B18" s="123" t="s">
        <v>42</v>
      </c>
      <c r="C18" s="98">
        <f>COUNTIF('IO LIST'!$Z:$Z,A18)</f>
        <v>26</v>
      </c>
    </row>
    <row r="19" spans="1:3" ht="15.75" thickBot="1" x14ac:dyDescent="0.3">
      <c r="A19" s="101" t="s">
        <v>2870</v>
      </c>
      <c r="B19" s="123" t="s">
        <v>42</v>
      </c>
      <c r="C19" s="98">
        <f>COUNTIF('IO LIST'!$Z:$Z,A19)</f>
        <v>10</v>
      </c>
    </row>
    <row r="20" spans="1:3" ht="15.75" thickBot="1" x14ac:dyDescent="0.3">
      <c r="A20" s="101" t="s">
        <v>2871</v>
      </c>
      <c r="B20" s="123" t="s">
        <v>54</v>
      </c>
      <c r="C20" s="98">
        <f>COUNTIF('IO LIST'!$Z:$Z,A20)</f>
        <v>32</v>
      </c>
    </row>
    <row r="21" spans="1:3" ht="15.75" thickBot="1" x14ac:dyDescent="0.3">
      <c r="A21" s="101" t="s">
        <v>2872</v>
      </c>
      <c r="B21" s="124" t="s">
        <v>2807</v>
      </c>
      <c r="C21" s="98">
        <f>COUNTIF('IO LIST'!$Z:$Z,A21)</f>
        <v>0</v>
      </c>
    </row>
    <row r="22" spans="1:3" ht="15.75" thickBot="1" x14ac:dyDescent="0.3">
      <c r="A22" s="101" t="s">
        <v>2873</v>
      </c>
      <c r="B22" s="124" t="s">
        <v>2811</v>
      </c>
      <c r="C22" s="98">
        <f>COUNTIF('IO LIST'!$Z:$Z,A22)</f>
        <v>0</v>
      </c>
    </row>
    <row r="23" spans="1:3" ht="15.75" thickBot="1" x14ac:dyDescent="0.3">
      <c r="A23" s="101" t="s">
        <v>2874</v>
      </c>
      <c r="B23" s="125" t="s">
        <v>32</v>
      </c>
      <c r="C23" s="98">
        <f>COUNTIF('IO LIST'!$Z:$Z,A23)</f>
        <v>15</v>
      </c>
    </row>
    <row r="24" spans="1:3" ht="15.75" thickBot="1" x14ac:dyDescent="0.3">
      <c r="A24" s="105" t="s">
        <v>2875</v>
      </c>
      <c r="B24" s="125" t="s">
        <v>168</v>
      </c>
      <c r="C24" s="98">
        <f>COUNTIF('IO LIST'!$Z:$Z,A24)</f>
        <v>6</v>
      </c>
    </row>
    <row r="25" spans="1:3" ht="15.75" thickBot="1" x14ac:dyDescent="0.3">
      <c r="A25" s="96" t="s">
        <v>2829</v>
      </c>
      <c r="B25" s="123" t="s">
        <v>42</v>
      </c>
      <c r="C25" s="98">
        <f>COUNTIF('IO LIST'!$Z:$Z,A25)</f>
        <v>27</v>
      </c>
    </row>
    <row r="26" spans="1:3" ht="15.75" thickBot="1" x14ac:dyDescent="0.3">
      <c r="A26" s="101" t="s">
        <v>2830</v>
      </c>
      <c r="B26" s="123" t="s">
        <v>42</v>
      </c>
      <c r="C26" s="98">
        <f>COUNTIF('IO LIST'!$Z:$Z,A26)</f>
        <v>2</v>
      </c>
    </row>
    <row r="27" spans="1:3" ht="15.75" thickBot="1" x14ac:dyDescent="0.3">
      <c r="A27" s="101" t="s">
        <v>2831</v>
      </c>
      <c r="B27" s="123" t="s">
        <v>42</v>
      </c>
      <c r="C27" s="98">
        <f>COUNTIF('IO LIST'!$Z:$Z,A27)</f>
        <v>0</v>
      </c>
    </row>
    <row r="28" spans="1:3" ht="15.75" thickBot="1" x14ac:dyDescent="0.3">
      <c r="A28" s="101" t="s">
        <v>2832</v>
      </c>
      <c r="B28" s="123" t="s">
        <v>54</v>
      </c>
      <c r="C28" s="98">
        <f>COUNTIF('IO LIST'!$Z:$Z,A28)</f>
        <v>15</v>
      </c>
    </row>
    <row r="29" spans="1:3" ht="15.75" thickBot="1" x14ac:dyDescent="0.3">
      <c r="A29" s="128" t="s">
        <v>2833</v>
      </c>
      <c r="B29" s="124" t="s">
        <v>32</v>
      </c>
      <c r="C29" s="98">
        <f>COUNTIF('IO LIST'!$Z:$Z,A29)</f>
        <v>14</v>
      </c>
    </row>
    <row r="30" spans="1:3" ht="15.75" thickBot="1" x14ac:dyDescent="0.3">
      <c r="A30" s="101" t="s">
        <v>2834</v>
      </c>
      <c r="B30" s="124" t="s">
        <v>2811</v>
      </c>
      <c r="C30" s="98">
        <f>COUNTIF('IO LIST'!$Z:$Z,A30)</f>
        <v>0</v>
      </c>
    </row>
    <row r="31" spans="1:3" ht="15.75" thickBot="1" x14ac:dyDescent="0.3">
      <c r="A31" s="101" t="s">
        <v>2835</v>
      </c>
      <c r="B31" s="125" t="s">
        <v>32</v>
      </c>
      <c r="C31" s="98">
        <f>COUNTIF('IO LIST'!$Z:$Z,A31)</f>
        <v>16</v>
      </c>
    </row>
    <row r="32" spans="1:3" ht="15.75" thickBot="1" x14ac:dyDescent="0.3">
      <c r="A32" s="105" t="s">
        <v>2836</v>
      </c>
      <c r="B32" s="125" t="s">
        <v>168</v>
      </c>
      <c r="C32" s="98">
        <f>COUNTIF('IO LIST'!$Z:$Z,A32)</f>
        <v>0</v>
      </c>
    </row>
    <row r="33" spans="1:3" ht="15.75" thickBot="1" x14ac:dyDescent="0.3">
      <c r="A33" s="96" t="s">
        <v>2920</v>
      </c>
      <c r="B33" s="123" t="s">
        <v>42</v>
      </c>
      <c r="C33" s="98">
        <f>COUNTIF('IO LIST'!$Z:$Z,A33)</f>
        <v>30</v>
      </c>
    </row>
    <row r="34" spans="1:3" ht="15.75" thickBot="1" x14ac:dyDescent="0.3">
      <c r="A34" s="101" t="s">
        <v>2928</v>
      </c>
      <c r="B34" s="123" t="s">
        <v>42</v>
      </c>
      <c r="C34" s="98">
        <f>COUNTIF('IO LIST'!$Z:$Z,A34)</f>
        <v>30</v>
      </c>
    </row>
    <row r="35" spans="1:3" ht="15.75" thickBot="1" x14ac:dyDescent="0.3">
      <c r="A35" s="101" t="s">
        <v>2936</v>
      </c>
      <c r="B35" s="123" t="s">
        <v>42</v>
      </c>
      <c r="C35" s="98">
        <f>COUNTIF('IO LIST'!$Z:$Z,A35)</f>
        <v>2</v>
      </c>
    </row>
    <row r="36" spans="1:3" ht="15.75" thickBot="1" x14ac:dyDescent="0.3">
      <c r="A36" s="101" t="s">
        <v>2944</v>
      </c>
      <c r="B36" s="123" t="s">
        <v>54</v>
      </c>
      <c r="C36" s="98">
        <f>COUNTIF('IO LIST'!$Z:$Z,A36)</f>
        <v>22</v>
      </c>
    </row>
    <row r="37" spans="1:3" ht="15.75" thickBot="1" x14ac:dyDescent="0.3">
      <c r="A37" s="101" t="s">
        <v>2952</v>
      </c>
      <c r="B37" s="124" t="s">
        <v>2807</v>
      </c>
      <c r="C37" s="98">
        <f>COUNTIF('IO LIST'!$Z:$Z,A37)</f>
        <v>0</v>
      </c>
    </row>
    <row r="38" spans="1:3" ht="15.75" thickBot="1" x14ac:dyDescent="0.3">
      <c r="A38" s="101" t="s">
        <v>2960</v>
      </c>
      <c r="B38" s="124" t="s">
        <v>2811</v>
      </c>
      <c r="C38" s="98">
        <f>COUNTIF('IO LIST'!$Z:$Z,A38)</f>
        <v>0</v>
      </c>
    </row>
    <row r="39" spans="1:3" ht="15.75" thickBot="1" x14ac:dyDescent="0.3">
      <c r="A39" s="101" t="s">
        <v>2968</v>
      </c>
      <c r="B39" s="125" t="s">
        <v>32</v>
      </c>
      <c r="C39" s="98">
        <f>COUNTIF('IO LIST'!$Z:$Z,A39)</f>
        <v>14</v>
      </c>
    </row>
    <row r="40" spans="1:3" ht="15.75" thickBot="1" x14ac:dyDescent="0.3">
      <c r="A40" s="105" t="s">
        <v>2976</v>
      </c>
      <c r="B40" s="125" t="s">
        <v>168</v>
      </c>
      <c r="C40" s="98">
        <f>COUNTIF('IO LIST'!$Z:$Z,A40)</f>
        <v>8</v>
      </c>
    </row>
    <row r="41" spans="1:3" ht="15.75" thickBot="1" x14ac:dyDescent="0.3">
      <c r="A41" s="101" t="s">
        <v>2921</v>
      </c>
      <c r="B41" s="123" t="s">
        <v>42</v>
      </c>
      <c r="C41" s="98">
        <f>COUNTIF('IO LIST'!$Z:$Z,A41)</f>
        <v>27</v>
      </c>
    </row>
    <row r="42" spans="1:3" ht="15.75" thickBot="1" x14ac:dyDescent="0.3">
      <c r="A42" s="101" t="s">
        <v>2929</v>
      </c>
      <c r="B42" s="123" t="s">
        <v>42</v>
      </c>
      <c r="C42" s="98">
        <f>COUNTIF('IO LIST'!$Z:$Z,A42)</f>
        <v>30</v>
      </c>
    </row>
    <row r="43" spans="1:3" ht="15.75" thickBot="1" x14ac:dyDescent="0.3">
      <c r="A43" s="101" t="s">
        <v>2937</v>
      </c>
      <c r="B43" s="123" t="s">
        <v>42</v>
      </c>
      <c r="C43" s="98">
        <f>COUNTIF('IO LIST'!$Z:$Z,A43)</f>
        <v>6</v>
      </c>
    </row>
    <row r="44" spans="1:3" ht="15.75" thickBot="1" x14ac:dyDescent="0.3">
      <c r="A44" s="101" t="s">
        <v>2945</v>
      </c>
      <c r="B44" s="123" t="s">
        <v>54</v>
      </c>
      <c r="C44" s="98">
        <f>COUNTIF('IO LIST'!$Z:$Z,A44)</f>
        <v>39</v>
      </c>
    </row>
    <row r="45" spans="1:3" ht="15.75" thickBot="1" x14ac:dyDescent="0.3">
      <c r="A45" s="101" t="s">
        <v>2953</v>
      </c>
      <c r="B45" s="124" t="s">
        <v>2807</v>
      </c>
      <c r="C45" s="98">
        <f>COUNTIF('IO LIST'!$Z:$Z,A45)</f>
        <v>0</v>
      </c>
    </row>
    <row r="46" spans="1:3" ht="15.75" thickBot="1" x14ac:dyDescent="0.3">
      <c r="A46" s="101" t="s">
        <v>2961</v>
      </c>
      <c r="B46" s="124" t="s">
        <v>2811</v>
      </c>
      <c r="C46" s="98">
        <f>COUNTIF('IO LIST'!$Z:$Z,A46)</f>
        <v>0</v>
      </c>
    </row>
    <row r="47" spans="1:3" ht="15.75" thickBot="1" x14ac:dyDescent="0.3">
      <c r="A47" s="101" t="s">
        <v>2969</v>
      </c>
      <c r="B47" s="125" t="s">
        <v>32</v>
      </c>
      <c r="C47" s="98">
        <f>COUNTIF('IO LIST'!$Z:$Z,A47)</f>
        <v>2</v>
      </c>
    </row>
    <row r="48" spans="1:3" ht="15.75" thickBot="1" x14ac:dyDescent="0.3">
      <c r="A48" s="105" t="s">
        <v>2977</v>
      </c>
      <c r="B48" s="124" t="s">
        <v>2807</v>
      </c>
      <c r="C48" s="98">
        <f>COUNTIF('IO LIST'!$Z:$Z,A48)</f>
        <v>0</v>
      </c>
    </row>
    <row r="49" spans="1:3" ht="15.75" thickBot="1" x14ac:dyDescent="0.3">
      <c r="A49" s="101" t="s">
        <v>2922</v>
      </c>
      <c r="B49" s="123" t="s">
        <v>42</v>
      </c>
      <c r="C49" s="98">
        <f>COUNTIF('IO LIST'!$Z:$Z,A49)</f>
        <v>29</v>
      </c>
    </row>
    <row r="50" spans="1:3" ht="15.75" thickBot="1" x14ac:dyDescent="0.3">
      <c r="A50" s="101" t="s">
        <v>2930</v>
      </c>
      <c r="B50" s="123" t="s">
        <v>42</v>
      </c>
      <c r="C50" s="98">
        <f>COUNTIF('IO LIST'!$Z:$Z,A50)</f>
        <v>24</v>
      </c>
    </row>
    <row r="51" spans="1:3" ht="15.75" thickBot="1" x14ac:dyDescent="0.3">
      <c r="A51" s="101" t="s">
        <v>2938</v>
      </c>
      <c r="B51" s="123" t="s">
        <v>42</v>
      </c>
      <c r="C51" s="98">
        <f>COUNTIF('IO LIST'!$Z:$Z,A51)</f>
        <v>6</v>
      </c>
    </row>
    <row r="52" spans="1:3" ht="15.75" thickBot="1" x14ac:dyDescent="0.3">
      <c r="A52" s="101" t="s">
        <v>2946</v>
      </c>
      <c r="B52" s="123" t="s">
        <v>54</v>
      </c>
      <c r="C52" s="98">
        <f>COUNTIF('IO LIST'!$Z:$Z,A52)</f>
        <v>24</v>
      </c>
    </row>
    <row r="53" spans="1:3" ht="15.75" thickBot="1" x14ac:dyDescent="0.3">
      <c r="A53" s="101" t="s">
        <v>2954</v>
      </c>
      <c r="B53" s="124" t="s">
        <v>2807</v>
      </c>
      <c r="C53" s="98">
        <f>COUNTIF('IO LIST'!$Z:$Z,A53)</f>
        <v>0</v>
      </c>
    </row>
    <row r="54" spans="1:3" ht="15.75" thickBot="1" x14ac:dyDescent="0.3">
      <c r="A54" s="101" t="s">
        <v>2962</v>
      </c>
      <c r="B54" s="124" t="s">
        <v>2807</v>
      </c>
      <c r="C54" s="98">
        <f>COUNTIF('IO LIST'!$Z:$Z,A54)</f>
        <v>0</v>
      </c>
    </row>
    <row r="55" spans="1:3" ht="15.75" thickBot="1" x14ac:dyDescent="0.3">
      <c r="A55" s="101" t="s">
        <v>2970</v>
      </c>
      <c r="B55" s="125" t="s">
        <v>32</v>
      </c>
      <c r="C55" s="98">
        <f>COUNTIF('IO LIST'!$Z:$Z,A55)</f>
        <v>0</v>
      </c>
    </row>
    <row r="56" spans="1:3" ht="15.75" thickBot="1" x14ac:dyDescent="0.3">
      <c r="A56" s="105" t="s">
        <v>2978</v>
      </c>
      <c r="B56" s="124" t="s">
        <v>2807</v>
      </c>
      <c r="C56" s="98">
        <f>COUNTIF('IO LIST'!$Z:$Z,A56)</f>
        <v>0</v>
      </c>
    </row>
    <row r="57" spans="1:3" ht="15.75" thickBot="1" x14ac:dyDescent="0.3">
      <c r="A57" s="101" t="s">
        <v>2923</v>
      </c>
      <c r="B57" s="123" t="s">
        <v>42</v>
      </c>
      <c r="C57" s="98">
        <f>COUNTIF('IO LIST'!$Z:$Z,A57)</f>
        <v>26</v>
      </c>
    </row>
    <row r="58" spans="1:3" ht="15.75" thickBot="1" x14ac:dyDescent="0.3">
      <c r="A58" s="101" t="s">
        <v>2931</v>
      </c>
      <c r="B58" s="123" t="s">
        <v>42</v>
      </c>
      <c r="C58" s="98">
        <f>COUNTIF('IO LIST'!$Z:$Z,A58)</f>
        <v>3</v>
      </c>
    </row>
    <row r="59" spans="1:3" ht="15.75" thickBot="1" x14ac:dyDescent="0.3">
      <c r="A59" s="101" t="s">
        <v>2939</v>
      </c>
      <c r="B59" s="123" t="s">
        <v>42</v>
      </c>
      <c r="C59" s="98">
        <f>COUNTIF('IO LIST'!$Z:$Z,A59)</f>
        <v>6</v>
      </c>
    </row>
    <row r="60" spans="1:3" ht="15.75" thickBot="1" x14ac:dyDescent="0.3">
      <c r="A60" s="101" t="s">
        <v>2947</v>
      </c>
      <c r="B60" s="123" t="s">
        <v>54</v>
      </c>
      <c r="C60" s="98">
        <f>COUNTIF('IO LIST'!$Z:$Z,A60)</f>
        <v>31</v>
      </c>
    </row>
    <row r="61" spans="1:3" ht="15.75" thickBot="1" x14ac:dyDescent="0.3">
      <c r="A61" s="101" t="s">
        <v>2955</v>
      </c>
      <c r="B61" s="124" t="s">
        <v>2807</v>
      </c>
      <c r="C61" s="98">
        <f>COUNTIF('IO LIST'!$Z:$Z,A61)</f>
        <v>0</v>
      </c>
    </row>
    <row r="62" spans="1:3" ht="15.75" thickBot="1" x14ac:dyDescent="0.3">
      <c r="A62" s="101" t="s">
        <v>2963</v>
      </c>
      <c r="B62" s="124" t="s">
        <v>2807</v>
      </c>
      <c r="C62" s="98">
        <f>COUNTIF('IO LIST'!$Z:$Z,A62)</f>
        <v>0</v>
      </c>
    </row>
    <row r="63" spans="1:3" ht="15.75" thickBot="1" x14ac:dyDescent="0.3">
      <c r="A63" s="101" t="s">
        <v>2971</v>
      </c>
      <c r="B63" s="125" t="s">
        <v>32</v>
      </c>
      <c r="C63" s="98">
        <f>COUNTIF('IO LIST'!$Z:$Z,A63)</f>
        <v>0</v>
      </c>
    </row>
    <row r="64" spans="1:3" ht="15.75" thickBot="1" x14ac:dyDescent="0.3">
      <c r="A64" s="105" t="s">
        <v>2979</v>
      </c>
      <c r="B64" s="124" t="s">
        <v>2807</v>
      </c>
      <c r="C64" s="98">
        <f>COUNTIF('IO LIST'!$Z:$Z,A64)</f>
        <v>0</v>
      </c>
    </row>
    <row r="65" spans="1:3" ht="15.75" thickBot="1" x14ac:dyDescent="0.3">
      <c r="A65" s="96" t="s">
        <v>2924</v>
      </c>
      <c r="B65" s="123" t="s">
        <v>42</v>
      </c>
      <c r="C65" s="98">
        <f>COUNTIF('IO LIST'!$Z:$Z,A65)</f>
        <v>28</v>
      </c>
    </row>
    <row r="66" spans="1:3" ht="15.75" thickBot="1" x14ac:dyDescent="0.3">
      <c r="A66" s="101" t="s">
        <v>2932</v>
      </c>
      <c r="B66" s="123" t="s">
        <v>42</v>
      </c>
      <c r="C66" s="98">
        <f>COUNTIF('IO LIST'!$Z:$Z,A66)</f>
        <v>27</v>
      </c>
    </row>
    <row r="67" spans="1:3" ht="15.75" thickBot="1" x14ac:dyDescent="0.3">
      <c r="A67" s="101" t="s">
        <v>2940</v>
      </c>
      <c r="B67" s="123" t="s">
        <v>42</v>
      </c>
      <c r="C67" s="98">
        <f>COUNTIF('IO LIST'!$Z:$Z,A67)</f>
        <v>0</v>
      </c>
    </row>
    <row r="68" spans="1:3" ht="15.75" thickBot="1" x14ac:dyDescent="0.3">
      <c r="A68" s="101" t="s">
        <v>2948</v>
      </c>
      <c r="B68" s="123" t="s">
        <v>54</v>
      </c>
      <c r="C68" s="98">
        <f>COUNTIF('IO LIST'!$Z:$Z,A68)</f>
        <v>31</v>
      </c>
    </row>
    <row r="69" spans="1:3" ht="15.75" thickBot="1" x14ac:dyDescent="0.3">
      <c r="A69" s="101" t="s">
        <v>2956</v>
      </c>
      <c r="B69" s="124" t="s">
        <v>2807</v>
      </c>
      <c r="C69" s="98">
        <f>COUNTIF('IO LIST'!$Z:$Z,A69)</f>
        <v>0</v>
      </c>
    </row>
    <row r="70" spans="1:3" ht="15.75" thickBot="1" x14ac:dyDescent="0.3">
      <c r="A70" s="101" t="s">
        <v>2964</v>
      </c>
      <c r="B70" s="124" t="s">
        <v>32</v>
      </c>
      <c r="C70" s="98">
        <f>COUNTIF('IO LIST'!$Z:$Z,A70)</f>
        <v>11</v>
      </c>
    </row>
    <row r="71" spans="1:3" ht="15.75" thickBot="1" x14ac:dyDescent="0.3">
      <c r="A71" s="101" t="s">
        <v>2972</v>
      </c>
      <c r="B71" s="125" t="s">
        <v>32</v>
      </c>
      <c r="C71" s="98">
        <f>COUNTIF('IO LIST'!$Z:$Z,A71)</f>
        <v>9</v>
      </c>
    </row>
    <row r="72" spans="1:3" ht="15.75" thickBot="1" x14ac:dyDescent="0.3">
      <c r="A72" s="105" t="s">
        <v>2980</v>
      </c>
      <c r="B72" s="125" t="s">
        <v>168</v>
      </c>
      <c r="C72" s="98">
        <f>COUNTIF('IO LIST'!$Z:$Z,A72)</f>
        <v>6</v>
      </c>
    </row>
    <row r="73" spans="1:3" ht="15.75" thickBot="1" x14ac:dyDescent="0.3">
      <c r="A73" s="99" t="s">
        <v>2925</v>
      </c>
      <c r="B73" s="123" t="s">
        <v>42</v>
      </c>
      <c r="C73" s="98">
        <f>COUNTIF('IO LIST'!$Z:$Z,A73)</f>
        <v>25</v>
      </c>
    </row>
    <row r="74" spans="1:3" ht="15.75" thickBot="1" x14ac:dyDescent="0.3">
      <c r="A74" s="104" t="s">
        <v>2933</v>
      </c>
      <c r="B74" s="123" t="s">
        <v>42</v>
      </c>
      <c r="C74" s="98">
        <f>COUNTIF('IO LIST'!$Z:$Z,A74)</f>
        <v>27</v>
      </c>
    </row>
    <row r="75" spans="1:3" ht="15.75" thickBot="1" x14ac:dyDescent="0.3">
      <c r="A75" s="104" t="s">
        <v>2941</v>
      </c>
      <c r="B75" s="123" t="s">
        <v>42</v>
      </c>
      <c r="C75" s="98">
        <f>COUNTIF('IO LIST'!$Z:$Z,A75)</f>
        <v>24</v>
      </c>
    </row>
    <row r="76" spans="1:3" ht="15.75" thickBot="1" x14ac:dyDescent="0.3">
      <c r="A76" s="104" t="s">
        <v>2949</v>
      </c>
      <c r="B76" s="123" t="s">
        <v>54</v>
      </c>
      <c r="C76" s="98">
        <f>COUNTIF('IO LIST'!$Z:$Z,A76)</f>
        <v>30</v>
      </c>
    </row>
    <row r="77" spans="1:3" ht="15.75" thickBot="1" x14ac:dyDescent="0.3">
      <c r="A77" s="104" t="s">
        <v>2957</v>
      </c>
      <c r="B77" s="124" t="s">
        <v>2807</v>
      </c>
      <c r="C77" s="98">
        <f>COUNTIF('IO LIST'!$Z:$Z,A77)</f>
        <v>0</v>
      </c>
    </row>
    <row r="78" spans="1:3" ht="15.75" thickBot="1" x14ac:dyDescent="0.3">
      <c r="A78" s="104" t="s">
        <v>2965</v>
      </c>
      <c r="B78" s="124" t="s">
        <v>32</v>
      </c>
      <c r="C78" s="98">
        <f>COUNTIF('IO LIST'!$Z:$Z,A78)</f>
        <v>15</v>
      </c>
    </row>
    <row r="79" spans="1:3" ht="15.75" thickBot="1" x14ac:dyDescent="0.3">
      <c r="A79" s="104" t="s">
        <v>2973</v>
      </c>
      <c r="B79" s="125" t="s">
        <v>32</v>
      </c>
      <c r="C79" s="98">
        <f>COUNTIF('IO LIST'!$Z:$Z,A79)</f>
        <v>8</v>
      </c>
    </row>
    <row r="80" spans="1:3" ht="15.75" thickBot="1" x14ac:dyDescent="0.3">
      <c r="A80" s="108" t="s">
        <v>2981</v>
      </c>
      <c r="B80" s="125" t="s">
        <v>168</v>
      </c>
      <c r="C80" s="98">
        <f>COUNTIF('IO LIST'!$Z:$Z,A80)</f>
        <v>7</v>
      </c>
    </row>
    <row r="81" spans="1:3" ht="15.75" thickBot="1" x14ac:dyDescent="0.3">
      <c r="A81" s="99" t="s">
        <v>2926</v>
      </c>
      <c r="B81" s="123" t="s">
        <v>42</v>
      </c>
      <c r="C81" s="98">
        <f>COUNTIF('IO LIST'!$Z:$Z,A81)</f>
        <v>18</v>
      </c>
    </row>
    <row r="82" spans="1:3" ht="15.75" thickBot="1" x14ac:dyDescent="0.3">
      <c r="A82" s="104" t="s">
        <v>2934</v>
      </c>
      <c r="B82" s="123" t="s">
        <v>42</v>
      </c>
      <c r="C82" s="98">
        <f>COUNTIF('IO LIST'!$Z:$Z,A82)</f>
        <v>19</v>
      </c>
    </row>
    <row r="83" spans="1:3" ht="15.75" thickBot="1" x14ac:dyDescent="0.3">
      <c r="A83" s="104" t="s">
        <v>2942</v>
      </c>
      <c r="B83" s="123" t="s">
        <v>42</v>
      </c>
      <c r="C83" s="98">
        <f>COUNTIF('IO LIST'!$Z:$Z,A83)</f>
        <v>0</v>
      </c>
    </row>
    <row r="84" spans="1:3" ht="15.75" thickBot="1" x14ac:dyDescent="0.3">
      <c r="A84" s="104" t="s">
        <v>2950</v>
      </c>
      <c r="B84" s="123" t="s">
        <v>54</v>
      </c>
      <c r="C84" s="98">
        <f>COUNTIF('IO LIST'!$Z:$Z,A84)</f>
        <v>32</v>
      </c>
    </row>
    <row r="85" spans="1:3" ht="15.75" thickBot="1" x14ac:dyDescent="0.3">
      <c r="A85" s="104" t="s">
        <v>2958</v>
      </c>
      <c r="B85" s="124" t="s">
        <v>2807</v>
      </c>
      <c r="C85" s="98">
        <f>COUNTIF('IO LIST'!$Z:$Z,A85)</f>
        <v>0</v>
      </c>
    </row>
    <row r="86" spans="1:3" ht="15.75" thickBot="1" x14ac:dyDescent="0.3">
      <c r="A86" s="104" t="s">
        <v>2966</v>
      </c>
      <c r="B86" s="124" t="s">
        <v>32</v>
      </c>
      <c r="C86" s="98">
        <f>COUNTIF('IO LIST'!$Z:$Z,A86)</f>
        <v>14</v>
      </c>
    </row>
    <row r="87" spans="1:3" ht="15.75" thickBot="1" x14ac:dyDescent="0.3">
      <c r="A87" s="104" t="s">
        <v>2974</v>
      </c>
      <c r="B87" s="125" t="s">
        <v>32</v>
      </c>
      <c r="C87" s="98">
        <f>COUNTIF('IO LIST'!$Z:$Z,A87)</f>
        <v>0</v>
      </c>
    </row>
    <row r="88" spans="1:3" ht="15.75" thickBot="1" x14ac:dyDescent="0.3">
      <c r="A88" s="108" t="s">
        <v>2982</v>
      </c>
      <c r="B88" s="125" t="s">
        <v>168</v>
      </c>
      <c r="C88" s="98">
        <f>COUNTIF('IO LIST'!$Z:$Z,A88)</f>
        <v>4</v>
      </c>
    </row>
    <row r="89" spans="1:3" ht="15.75" thickBot="1" x14ac:dyDescent="0.3">
      <c r="A89" s="96" t="s">
        <v>2927</v>
      </c>
      <c r="B89" s="123" t="s">
        <v>42</v>
      </c>
      <c r="C89" s="98">
        <f>COUNTIF('IO LIST'!$Z:$Z,A89)</f>
        <v>27</v>
      </c>
    </row>
    <row r="90" spans="1:3" ht="15.75" thickBot="1" x14ac:dyDescent="0.3">
      <c r="A90" s="101" t="s">
        <v>2935</v>
      </c>
      <c r="B90" s="123" t="s">
        <v>42</v>
      </c>
      <c r="C90" s="98">
        <f>COUNTIF('IO LIST'!$Z:$Z,A90)</f>
        <v>28</v>
      </c>
    </row>
    <row r="91" spans="1:3" ht="15.75" thickBot="1" x14ac:dyDescent="0.3">
      <c r="A91" s="131" t="s">
        <v>2943</v>
      </c>
      <c r="B91" s="123" t="s">
        <v>42</v>
      </c>
      <c r="C91" s="98">
        <f>COUNTIF('IO LIST'!$Z:$Z,A91)</f>
        <v>17</v>
      </c>
    </row>
    <row r="92" spans="1:3" ht="15.75" thickBot="1" x14ac:dyDescent="0.3">
      <c r="A92" s="101" t="s">
        <v>2951</v>
      </c>
      <c r="B92" s="123" t="s">
        <v>54</v>
      </c>
      <c r="C92" s="98">
        <f>COUNTIF('IO LIST'!$Z:$Z,A92)</f>
        <v>2</v>
      </c>
    </row>
    <row r="93" spans="1:3" ht="15.75" thickBot="1" x14ac:dyDescent="0.3">
      <c r="A93" s="101" t="s">
        <v>2959</v>
      </c>
      <c r="B93" s="124" t="s">
        <v>2807</v>
      </c>
      <c r="C93" s="98">
        <f>COUNTIF('IO LIST'!$Z:$Z,A93)</f>
        <v>0</v>
      </c>
    </row>
    <row r="94" spans="1:3" ht="15.75" thickBot="1" x14ac:dyDescent="0.3">
      <c r="A94" s="101" t="s">
        <v>2967</v>
      </c>
      <c r="B94" s="124" t="s">
        <v>32</v>
      </c>
      <c r="C94" s="98">
        <f>COUNTIF('IO LIST'!$Z:$Z,A94)</f>
        <v>16</v>
      </c>
    </row>
    <row r="95" spans="1:3" ht="15.75" thickBot="1" x14ac:dyDescent="0.3">
      <c r="A95" s="101" t="s">
        <v>2975</v>
      </c>
      <c r="B95" s="125" t="s">
        <v>32</v>
      </c>
      <c r="C95" s="98">
        <f>COUNTIF('IO LIST'!$Z:$Z,A95)</f>
        <v>0</v>
      </c>
    </row>
    <row r="96" spans="1:3" ht="15.75" thickBot="1" x14ac:dyDescent="0.3">
      <c r="A96" s="105" t="s">
        <v>2983</v>
      </c>
      <c r="B96" s="125" t="s">
        <v>2807</v>
      </c>
      <c r="C96" s="98">
        <f>COUNTIF('IO LIST'!$Z:$Z,A96)</f>
        <v>0</v>
      </c>
    </row>
    <row r="97" spans="1:3" ht="15.75" thickBot="1" x14ac:dyDescent="0.3">
      <c r="A97" s="96" t="s">
        <v>2837</v>
      </c>
      <c r="B97" s="118" t="s">
        <v>42</v>
      </c>
      <c r="C97" s="98">
        <f>COUNTIF('IO LIST'!$Z:$Z,A97)</f>
        <v>0</v>
      </c>
    </row>
    <row r="98" spans="1:3" ht="15.75" thickBot="1" x14ac:dyDescent="0.3">
      <c r="A98" s="101" t="s">
        <v>2838</v>
      </c>
      <c r="B98" s="118" t="s">
        <v>42</v>
      </c>
      <c r="C98" s="98">
        <f>COUNTIF('IO LIST'!$Z:$Z,A98)</f>
        <v>0</v>
      </c>
    </row>
    <row r="99" spans="1:3" ht="15.75" thickBot="1" x14ac:dyDescent="0.3">
      <c r="A99" s="101" t="s">
        <v>2839</v>
      </c>
      <c r="B99" s="118" t="s">
        <v>42</v>
      </c>
      <c r="C99" s="98">
        <f>COUNTIF('IO LIST'!$Z:$Z,A99)</f>
        <v>0</v>
      </c>
    </row>
    <row r="100" spans="1:3" ht="15.75" thickBot="1" x14ac:dyDescent="0.3">
      <c r="A100" s="101" t="s">
        <v>2840</v>
      </c>
      <c r="B100" s="118" t="s">
        <v>54</v>
      </c>
      <c r="C100" s="98">
        <f>COUNTIF('IO LIST'!$Z:$Z,A100)</f>
        <v>0</v>
      </c>
    </row>
    <row r="101" spans="1:3" ht="15.75" thickBot="1" x14ac:dyDescent="0.3">
      <c r="A101" s="101" t="s">
        <v>2841</v>
      </c>
      <c r="B101" s="118" t="s">
        <v>2807</v>
      </c>
      <c r="C101" s="98">
        <f>COUNTIF('IO LIST'!$Z:$Z,A101)</f>
        <v>0</v>
      </c>
    </row>
    <row r="102" spans="1:3" ht="15.75" thickBot="1" x14ac:dyDescent="0.3">
      <c r="A102" s="101" t="s">
        <v>2842</v>
      </c>
      <c r="B102" s="118" t="s">
        <v>2807</v>
      </c>
      <c r="C102" s="98">
        <f>COUNTIF('IO LIST'!$Z:$Z,A102)</f>
        <v>0</v>
      </c>
    </row>
    <row r="103" spans="1:3" ht="15.75" thickBot="1" x14ac:dyDescent="0.3">
      <c r="A103" s="101" t="s">
        <v>2843</v>
      </c>
      <c r="B103" s="118" t="s">
        <v>32</v>
      </c>
      <c r="C103" s="98">
        <f>COUNTIF('IO LIST'!$Z:$Z,A103)</f>
        <v>0</v>
      </c>
    </row>
    <row r="104" spans="1:3" ht="15.75" thickBot="1" x14ac:dyDescent="0.3">
      <c r="A104" s="105" t="s">
        <v>2844</v>
      </c>
      <c r="B104" s="118" t="s">
        <v>168</v>
      </c>
      <c r="C104" s="98">
        <f>COUNTIF('IO LIST'!$Z:$Z,A104)</f>
        <v>0</v>
      </c>
    </row>
    <row r="105" spans="1:3" ht="15.75" thickBot="1" x14ac:dyDescent="0.3">
      <c r="A105" s="96" t="s">
        <v>2845</v>
      </c>
      <c r="B105" s="118" t="s">
        <v>32</v>
      </c>
      <c r="C105" s="98">
        <f>COUNTIF('IO LIST'!$Z:$Z,A105)</f>
        <v>0</v>
      </c>
    </row>
    <row r="106" spans="1:3" ht="15.75" thickBot="1" x14ac:dyDescent="0.3">
      <c r="A106" s="101" t="s">
        <v>2846</v>
      </c>
      <c r="B106" s="118" t="s">
        <v>2807</v>
      </c>
      <c r="C106" s="98">
        <f>COUNTIF('IO LIST'!$Z:$Z,A106)</f>
        <v>0</v>
      </c>
    </row>
    <row r="107" spans="1:3" ht="15.75" thickBot="1" x14ac:dyDescent="0.3">
      <c r="A107" s="101" t="s">
        <v>2847</v>
      </c>
      <c r="B107" s="118" t="s">
        <v>2807</v>
      </c>
      <c r="C107" s="98">
        <f>COUNTIF('IO LIST'!$Z:$Z,A107)</f>
        <v>0</v>
      </c>
    </row>
    <row r="108" spans="1:3" ht="15.75" thickBot="1" x14ac:dyDescent="0.3">
      <c r="A108" s="101" t="s">
        <v>2848</v>
      </c>
      <c r="B108" s="118" t="s">
        <v>2807</v>
      </c>
      <c r="C108" s="98">
        <f>COUNTIF('IO LIST'!$Z:$Z,A108)</f>
        <v>0</v>
      </c>
    </row>
    <row r="109" spans="1:3" ht="15.75" thickBot="1" x14ac:dyDescent="0.3">
      <c r="A109" s="101" t="s">
        <v>2849</v>
      </c>
      <c r="B109" s="118" t="s">
        <v>2807</v>
      </c>
      <c r="C109" s="98">
        <f>COUNTIF('IO LIST'!$Z:$Z,A109)</f>
        <v>0</v>
      </c>
    </row>
    <row r="110" spans="1:3" ht="15.75" thickBot="1" x14ac:dyDescent="0.3">
      <c r="A110" s="101" t="s">
        <v>2850</v>
      </c>
      <c r="B110" s="118" t="s">
        <v>2807</v>
      </c>
      <c r="C110" s="98">
        <f>COUNTIF('IO LIST'!$Z:$Z,A110)</f>
        <v>0</v>
      </c>
    </row>
    <row r="111" spans="1:3" ht="15.75" thickBot="1" x14ac:dyDescent="0.3">
      <c r="A111" s="101" t="s">
        <v>2851</v>
      </c>
      <c r="B111" s="118" t="s">
        <v>2807</v>
      </c>
      <c r="C111" s="98">
        <f>COUNTIF('IO LIST'!$Z:$Z,A111)</f>
        <v>0</v>
      </c>
    </row>
    <row r="112" spans="1:3" ht="15.75" thickBot="1" x14ac:dyDescent="0.3">
      <c r="A112" s="105" t="s">
        <v>2852</v>
      </c>
      <c r="B112" s="118" t="s">
        <v>2807</v>
      </c>
      <c r="C112" s="98">
        <f>COUNTIF('IO LIST'!$Z:$Z,A112)</f>
        <v>0</v>
      </c>
    </row>
  </sheetData>
  <conditionalFormatting sqref="B1:B8">
    <cfRule type="cellIs" dxfId="293" priority="288" operator="equal">
      <formula>$B$50</formula>
    </cfRule>
    <cfRule type="cellIs" dxfId="292" priority="289" operator="equal">
      <formula>$B$49</formula>
    </cfRule>
    <cfRule type="cellIs" dxfId="291" priority="290" operator="equal">
      <formula>$B$48</formula>
    </cfRule>
    <cfRule type="cellIs" dxfId="290" priority="291" operator="equal">
      <formula>$B$47</formula>
    </cfRule>
    <cfRule type="cellIs" dxfId="289" priority="292" operator="equal">
      <formula>$B$46</formula>
    </cfRule>
    <cfRule type="cellIs" dxfId="288" priority="293" operator="equal">
      <formula>$B$45</formula>
    </cfRule>
    <cfRule type="cellIs" dxfId="287" priority="294" operator="equal">
      <formula>$B$44</formula>
    </cfRule>
  </conditionalFormatting>
  <conditionalFormatting sqref="B15:B16">
    <cfRule type="cellIs" dxfId="286" priority="281" operator="equal">
      <formula>$B$50</formula>
    </cfRule>
    <cfRule type="cellIs" dxfId="285" priority="282" operator="equal">
      <formula>$B$49</formula>
    </cfRule>
    <cfRule type="cellIs" dxfId="284" priority="283" operator="equal">
      <formula>$B$48</formula>
    </cfRule>
    <cfRule type="cellIs" dxfId="283" priority="284" operator="equal">
      <formula>$B$47</formula>
    </cfRule>
    <cfRule type="cellIs" dxfId="282" priority="285" operator="equal">
      <formula>$B$46</formula>
    </cfRule>
    <cfRule type="cellIs" dxfId="281" priority="286" operator="equal">
      <formula>$B$45</formula>
    </cfRule>
    <cfRule type="cellIs" dxfId="280" priority="287" operator="equal">
      <formula>$B$44</formula>
    </cfRule>
  </conditionalFormatting>
  <conditionalFormatting sqref="B9:B12">
    <cfRule type="cellIs" dxfId="279" priority="274" operator="equal">
      <formula>$B$50</formula>
    </cfRule>
    <cfRule type="cellIs" dxfId="278" priority="275" operator="equal">
      <formula>$B$49</formula>
    </cfRule>
    <cfRule type="cellIs" dxfId="277" priority="276" operator="equal">
      <formula>$B$48</formula>
    </cfRule>
    <cfRule type="cellIs" dxfId="276" priority="277" operator="equal">
      <formula>$B$47</formula>
    </cfRule>
    <cfRule type="cellIs" dxfId="275" priority="278" operator="equal">
      <formula>$B$46</formula>
    </cfRule>
    <cfRule type="cellIs" dxfId="274" priority="279" operator="equal">
      <formula>$B$45</formula>
    </cfRule>
    <cfRule type="cellIs" dxfId="273" priority="280" operator="equal">
      <formula>$B$44</formula>
    </cfRule>
  </conditionalFormatting>
  <conditionalFormatting sqref="B13:B14">
    <cfRule type="cellIs" dxfId="272" priority="267" operator="equal">
      <formula>$B$50</formula>
    </cfRule>
    <cfRule type="cellIs" dxfId="271" priority="268" operator="equal">
      <formula>$B$49</formula>
    </cfRule>
    <cfRule type="cellIs" dxfId="270" priority="269" operator="equal">
      <formula>$B$48</formula>
    </cfRule>
    <cfRule type="cellIs" dxfId="269" priority="270" operator="equal">
      <formula>$B$47</formula>
    </cfRule>
    <cfRule type="cellIs" dxfId="268" priority="271" operator="equal">
      <formula>$B$46</formula>
    </cfRule>
    <cfRule type="cellIs" dxfId="267" priority="272" operator="equal">
      <formula>$B$45</formula>
    </cfRule>
    <cfRule type="cellIs" dxfId="266" priority="273" operator="equal">
      <formula>$B$44</formula>
    </cfRule>
  </conditionalFormatting>
  <conditionalFormatting sqref="B23:B24">
    <cfRule type="cellIs" dxfId="265" priority="260" operator="equal">
      <formula>$B$50</formula>
    </cfRule>
    <cfRule type="cellIs" dxfId="264" priority="261" operator="equal">
      <formula>$B$49</formula>
    </cfRule>
    <cfRule type="cellIs" dxfId="263" priority="262" operator="equal">
      <formula>$B$48</formula>
    </cfRule>
    <cfRule type="cellIs" dxfId="262" priority="263" operator="equal">
      <formula>$B$47</formula>
    </cfRule>
    <cfRule type="cellIs" dxfId="261" priority="264" operator="equal">
      <formula>$B$46</formula>
    </cfRule>
    <cfRule type="cellIs" dxfId="260" priority="265" operator="equal">
      <formula>$B$45</formula>
    </cfRule>
    <cfRule type="cellIs" dxfId="259" priority="266" operator="equal">
      <formula>$B$44</formula>
    </cfRule>
  </conditionalFormatting>
  <conditionalFormatting sqref="B17:B20">
    <cfRule type="cellIs" dxfId="258" priority="253" operator="equal">
      <formula>$B$50</formula>
    </cfRule>
    <cfRule type="cellIs" dxfId="257" priority="254" operator="equal">
      <formula>$B$49</formula>
    </cfRule>
    <cfRule type="cellIs" dxfId="256" priority="255" operator="equal">
      <formula>$B$48</formula>
    </cfRule>
    <cfRule type="cellIs" dxfId="255" priority="256" operator="equal">
      <formula>$B$47</formula>
    </cfRule>
    <cfRule type="cellIs" dxfId="254" priority="257" operator="equal">
      <formula>$B$46</formula>
    </cfRule>
    <cfRule type="cellIs" dxfId="253" priority="258" operator="equal">
      <formula>$B$45</formula>
    </cfRule>
    <cfRule type="cellIs" dxfId="252" priority="259" operator="equal">
      <formula>$B$44</formula>
    </cfRule>
  </conditionalFormatting>
  <conditionalFormatting sqref="B21:B22">
    <cfRule type="cellIs" dxfId="251" priority="246" operator="equal">
      <formula>$B$50</formula>
    </cfRule>
    <cfRule type="cellIs" dxfId="250" priority="247" operator="equal">
      <formula>$B$49</formula>
    </cfRule>
    <cfRule type="cellIs" dxfId="249" priority="248" operator="equal">
      <formula>$B$48</formula>
    </cfRule>
    <cfRule type="cellIs" dxfId="248" priority="249" operator="equal">
      <formula>$B$47</formula>
    </cfRule>
    <cfRule type="cellIs" dxfId="247" priority="250" operator="equal">
      <formula>$B$46</formula>
    </cfRule>
    <cfRule type="cellIs" dxfId="246" priority="251" operator="equal">
      <formula>$B$45</formula>
    </cfRule>
    <cfRule type="cellIs" dxfId="245" priority="252" operator="equal">
      <formula>$B$44</formula>
    </cfRule>
  </conditionalFormatting>
  <conditionalFormatting sqref="B31:B32">
    <cfRule type="cellIs" dxfId="244" priority="239" operator="equal">
      <formula>$B$50</formula>
    </cfRule>
    <cfRule type="cellIs" dxfId="243" priority="240" operator="equal">
      <formula>$B$49</formula>
    </cfRule>
    <cfRule type="cellIs" dxfId="242" priority="241" operator="equal">
      <formula>$B$48</formula>
    </cfRule>
    <cfRule type="cellIs" dxfId="241" priority="242" operator="equal">
      <formula>$B$47</formula>
    </cfRule>
    <cfRule type="cellIs" dxfId="240" priority="243" operator="equal">
      <formula>$B$46</formula>
    </cfRule>
    <cfRule type="cellIs" dxfId="239" priority="244" operator="equal">
      <formula>$B$45</formula>
    </cfRule>
    <cfRule type="cellIs" dxfId="238" priority="245" operator="equal">
      <formula>$B$44</formula>
    </cfRule>
  </conditionalFormatting>
  <conditionalFormatting sqref="B25:B28">
    <cfRule type="cellIs" dxfId="237" priority="232" operator="equal">
      <formula>$B$50</formula>
    </cfRule>
    <cfRule type="cellIs" dxfId="236" priority="233" operator="equal">
      <formula>$B$49</formula>
    </cfRule>
    <cfRule type="cellIs" dxfId="235" priority="234" operator="equal">
      <formula>$B$48</formula>
    </cfRule>
    <cfRule type="cellIs" dxfId="234" priority="235" operator="equal">
      <formula>$B$47</formula>
    </cfRule>
    <cfRule type="cellIs" dxfId="233" priority="236" operator="equal">
      <formula>$B$46</formula>
    </cfRule>
    <cfRule type="cellIs" dxfId="232" priority="237" operator="equal">
      <formula>$B$45</formula>
    </cfRule>
    <cfRule type="cellIs" dxfId="231" priority="238" operator="equal">
      <formula>$B$44</formula>
    </cfRule>
  </conditionalFormatting>
  <conditionalFormatting sqref="B29:B30">
    <cfRule type="cellIs" dxfId="230" priority="225" operator="equal">
      <formula>$B$50</formula>
    </cfRule>
    <cfRule type="cellIs" dxfId="229" priority="226" operator="equal">
      <formula>$B$49</formula>
    </cfRule>
    <cfRule type="cellIs" dxfId="228" priority="227" operator="equal">
      <formula>$B$48</formula>
    </cfRule>
    <cfRule type="cellIs" dxfId="227" priority="228" operator="equal">
      <formula>$B$47</formula>
    </cfRule>
    <cfRule type="cellIs" dxfId="226" priority="229" operator="equal">
      <formula>$B$46</formula>
    </cfRule>
    <cfRule type="cellIs" dxfId="225" priority="230" operator="equal">
      <formula>$B$45</formula>
    </cfRule>
    <cfRule type="cellIs" dxfId="224" priority="231" operator="equal">
      <formula>$B$44</formula>
    </cfRule>
  </conditionalFormatting>
  <conditionalFormatting sqref="B37:B38">
    <cfRule type="cellIs" dxfId="223" priority="204" operator="equal">
      <formula>$B$50</formula>
    </cfRule>
    <cfRule type="cellIs" dxfId="222" priority="205" operator="equal">
      <formula>$B$49</formula>
    </cfRule>
    <cfRule type="cellIs" dxfId="221" priority="206" operator="equal">
      <formula>$B$48</formula>
    </cfRule>
    <cfRule type="cellIs" dxfId="220" priority="207" operator="equal">
      <formula>$B$47</formula>
    </cfRule>
    <cfRule type="cellIs" dxfId="219" priority="208" operator="equal">
      <formula>$B$46</formula>
    </cfRule>
    <cfRule type="cellIs" dxfId="218" priority="209" operator="equal">
      <formula>$B$45</formula>
    </cfRule>
    <cfRule type="cellIs" dxfId="217" priority="210" operator="equal">
      <formula>$B$44</formula>
    </cfRule>
  </conditionalFormatting>
  <conditionalFormatting sqref="B39:B40">
    <cfRule type="cellIs" dxfId="216" priority="218" operator="equal">
      <formula>$B$50</formula>
    </cfRule>
    <cfRule type="cellIs" dxfId="215" priority="219" operator="equal">
      <formula>$B$49</formula>
    </cfRule>
    <cfRule type="cellIs" dxfId="214" priority="220" operator="equal">
      <formula>$B$48</formula>
    </cfRule>
    <cfRule type="cellIs" dxfId="213" priority="221" operator="equal">
      <formula>$B$47</formula>
    </cfRule>
    <cfRule type="cellIs" dxfId="212" priority="222" operator="equal">
      <formula>$B$46</formula>
    </cfRule>
    <cfRule type="cellIs" dxfId="211" priority="223" operator="equal">
      <formula>$B$45</formula>
    </cfRule>
    <cfRule type="cellIs" dxfId="210" priority="224" operator="equal">
      <formula>$B$44</formula>
    </cfRule>
  </conditionalFormatting>
  <conditionalFormatting sqref="B33:B36">
    <cfRule type="cellIs" dxfId="209" priority="211" operator="equal">
      <formula>$B$50</formula>
    </cfRule>
    <cfRule type="cellIs" dxfId="208" priority="212" operator="equal">
      <formula>$B$49</formula>
    </cfRule>
    <cfRule type="cellIs" dxfId="207" priority="213" operator="equal">
      <formula>$B$48</formula>
    </cfRule>
    <cfRule type="cellIs" dxfId="206" priority="214" operator="equal">
      <formula>$B$47</formula>
    </cfRule>
    <cfRule type="cellIs" dxfId="205" priority="215" operator="equal">
      <formula>$B$46</formula>
    </cfRule>
    <cfRule type="cellIs" dxfId="204" priority="216" operator="equal">
      <formula>$B$45</formula>
    </cfRule>
    <cfRule type="cellIs" dxfId="203" priority="217" operator="equal">
      <formula>$B$44</formula>
    </cfRule>
  </conditionalFormatting>
  <conditionalFormatting sqref="B47">
    <cfRule type="cellIs" dxfId="202" priority="197" operator="equal">
      <formula>$B$50</formula>
    </cfRule>
    <cfRule type="cellIs" dxfId="201" priority="198" operator="equal">
      <formula>$B$49</formula>
    </cfRule>
    <cfRule type="cellIs" dxfId="200" priority="199" operator="equal">
      <formula>$B$48</formula>
    </cfRule>
    <cfRule type="cellIs" dxfId="199" priority="200" operator="equal">
      <formula>$B$47</formula>
    </cfRule>
    <cfRule type="cellIs" dxfId="198" priority="201" operator="equal">
      <formula>$B$46</formula>
    </cfRule>
    <cfRule type="cellIs" dxfId="197" priority="202" operator="equal">
      <formula>$B$45</formula>
    </cfRule>
    <cfRule type="cellIs" dxfId="196" priority="203" operator="equal">
      <formula>$B$44</formula>
    </cfRule>
  </conditionalFormatting>
  <conditionalFormatting sqref="B41:B44">
    <cfRule type="cellIs" dxfId="195" priority="190" operator="equal">
      <formula>$B$50</formula>
    </cfRule>
    <cfRule type="cellIs" dxfId="194" priority="191" operator="equal">
      <formula>$B$49</formula>
    </cfRule>
    <cfRule type="cellIs" dxfId="193" priority="192" operator="equal">
      <formula>$B$48</formula>
    </cfRule>
    <cfRule type="cellIs" dxfId="192" priority="193" operator="equal">
      <formula>$B$47</formula>
    </cfRule>
    <cfRule type="cellIs" dxfId="191" priority="194" operator="equal">
      <formula>$B$46</formula>
    </cfRule>
    <cfRule type="cellIs" dxfId="190" priority="195" operator="equal">
      <formula>$B$45</formula>
    </cfRule>
    <cfRule type="cellIs" dxfId="189" priority="196" operator="equal">
      <formula>$B$44</formula>
    </cfRule>
  </conditionalFormatting>
  <conditionalFormatting sqref="B45:B46">
    <cfRule type="cellIs" dxfId="188" priority="183" operator="equal">
      <formula>$B$50</formula>
    </cfRule>
    <cfRule type="cellIs" dxfId="187" priority="184" operator="equal">
      <formula>$B$49</formula>
    </cfRule>
    <cfRule type="cellIs" dxfId="186" priority="185" operator="equal">
      <formula>$B$48</formula>
    </cfRule>
    <cfRule type="cellIs" dxfId="185" priority="186" operator="equal">
      <formula>$B$47</formula>
    </cfRule>
    <cfRule type="cellIs" dxfId="184" priority="187" operator="equal">
      <formula>$B$46</formula>
    </cfRule>
    <cfRule type="cellIs" dxfId="183" priority="188" operator="equal">
      <formula>$B$45</formula>
    </cfRule>
    <cfRule type="cellIs" dxfId="182" priority="189" operator="equal">
      <formula>$B$44</formula>
    </cfRule>
  </conditionalFormatting>
  <conditionalFormatting sqref="B55">
    <cfRule type="cellIs" dxfId="181" priority="176" operator="equal">
      <formula>$B$50</formula>
    </cfRule>
    <cfRule type="cellIs" dxfId="180" priority="177" operator="equal">
      <formula>$B$49</formula>
    </cfRule>
    <cfRule type="cellIs" dxfId="179" priority="178" operator="equal">
      <formula>$B$48</formula>
    </cfRule>
    <cfRule type="cellIs" dxfId="178" priority="179" operator="equal">
      <formula>$B$47</formula>
    </cfRule>
    <cfRule type="cellIs" dxfId="177" priority="180" operator="equal">
      <formula>$B$46</formula>
    </cfRule>
    <cfRule type="cellIs" dxfId="176" priority="181" operator="equal">
      <formula>$B$45</formula>
    </cfRule>
    <cfRule type="cellIs" dxfId="175" priority="182" operator="equal">
      <formula>$B$44</formula>
    </cfRule>
  </conditionalFormatting>
  <conditionalFormatting sqref="B49:B52">
    <cfRule type="cellIs" dxfId="174" priority="169" operator="equal">
      <formula>$B$50</formula>
    </cfRule>
    <cfRule type="cellIs" dxfId="173" priority="170" operator="equal">
      <formula>$B$49</formula>
    </cfRule>
    <cfRule type="cellIs" dxfId="172" priority="171" operator="equal">
      <formula>$B$48</formula>
    </cfRule>
    <cfRule type="cellIs" dxfId="171" priority="172" operator="equal">
      <formula>$B$47</formula>
    </cfRule>
    <cfRule type="cellIs" dxfId="170" priority="173" operator="equal">
      <formula>$B$46</formula>
    </cfRule>
    <cfRule type="cellIs" dxfId="169" priority="174" operator="equal">
      <formula>$B$45</formula>
    </cfRule>
    <cfRule type="cellIs" dxfId="168" priority="175" operator="equal">
      <formula>$B$44</formula>
    </cfRule>
  </conditionalFormatting>
  <conditionalFormatting sqref="B53:B54">
    <cfRule type="cellIs" dxfId="167" priority="162" operator="equal">
      <formula>$B$50</formula>
    </cfRule>
    <cfRule type="cellIs" dxfId="166" priority="163" operator="equal">
      <formula>$B$49</formula>
    </cfRule>
    <cfRule type="cellIs" dxfId="165" priority="164" operator="equal">
      <formula>$B$48</formula>
    </cfRule>
    <cfRule type="cellIs" dxfId="164" priority="165" operator="equal">
      <formula>$B$47</formula>
    </cfRule>
    <cfRule type="cellIs" dxfId="163" priority="166" operator="equal">
      <formula>$B$46</formula>
    </cfRule>
    <cfRule type="cellIs" dxfId="162" priority="167" operator="equal">
      <formula>$B$45</formula>
    </cfRule>
    <cfRule type="cellIs" dxfId="161" priority="168" operator="equal">
      <formula>$B$44</formula>
    </cfRule>
  </conditionalFormatting>
  <conditionalFormatting sqref="B63">
    <cfRule type="cellIs" dxfId="160" priority="155" operator="equal">
      <formula>$B$50</formula>
    </cfRule>
    <cfRule type="cellIs" dxfId="159" priority="156" operator="equal">
      <formula>$B$49</formula>
    </cfRule>
    <cfRule type="cellIs" dxfId="158" priority="157" operator="equal">
      <formula>$B$48</formula>
    </cfRule>
    <cfRule type="cellIs" dxfId="157" priority="158" operator="equal">
      <formula>$B$47</formula>
    </cfRule>
    <cfRule type="cellIs" dxfId="156" priority="159" operator="equal">
      <formula>$B$46</formula>
    </cfRule>
    <cfRule type="cellIs" dxfId="155" priority="160" operator="equal">
      <formula>$B$45</formula>
    </cfRule>
    <cfRule type="cellIs" dxfId="154" priority="161" operator="equal">
      <formula>$B$44</formula>
    </cfRule>
  </conditionalFormatting>
  <conditionalFormatting sqref="B57:B60">
    <cfRule type="cellIs" dxfId="153" priority="148" operator="equal">
      <formula>$B$50</formula>
    </cfRule>
    <cfRule type="cellIs" dxfId="152" priority="149" operator="equal">
      <formula>$B$49</formula>
    </cfRule>
    <cfRule type="cellIs" dxfId="151" priority="150" operator="equal">
      <formula>$B$48</formula>
    </cfRule>
    <cfRule type="cellIs" dxfId="150" priority="151" operator="equal">
      <formula>$B$47</formula>
    </cfRule>
    <cfRule type="cellIs" dxfId="149" priority="152" operator="equal">
      <formula>$B$46</formula>
    </cfRule>
    <cfRule type="cellIs" dxfId="148" priority="153" operator="equal">
      <formula>$B$45</formula>
    </cfRule>
    <cfRule type="cellIs" dxfId="147" priority="154" operator="equal">
      <formula>$B$44</formula>
    </cfRule>
  </conditionalFormatting>
  <conditionalFormatting sqref="B61:B62">
    <cfRule type="cellIs" dxfId="146" priority="141" operator="equal">
      <formula>$B$50</formula>
    </cfRule>
    <cfRule type="cellIs" dxfId="145" priority="142" operator="equal">
      <formula>$B$49</formula>
    </cfRule>
    <cfRule type="cellIs" dxfId="144" priority="143" operator="equal">
      <formula>$B$48</formula>
    </cfRule>
    <cfRule type="cellIs" dxfId="143" priority="144" operator="equal">
      <formula>$B$47</formula>
    </cfRule>
    <cfRule type="cellIs" dxfId="142" priority="145" operator="equal">
      <formula>$B$46</formula>
    </cfRule>
    <cfRule type="cellIs" dxfId="141" priority="146" operator="equal">
      <formula>$B$45</formula>
    </cfRule>
    <cfRule type="cellIs" dxfId="140" priority="147" operator="equal">
      <formula>$B$44</formula>
    </cfRule>
  </conditionalFormatting>
  <conditionalFormatting sqref="B71">
    <cfRule type="cellIs" dxfId="139" priority="134" operator="equal">
      <formula>$B$50</formula>
    </cfRule>
    <cfRule type="cellIs" dxfId="138" priority="135" operator="equal">
      <formula>$B$49</formula>
    </cfRule>
    <cfRule type="cellIs" dxfId="137" priority="136" operator="equal">
      <formula>$B$48</formula>
    </cfRule>
    <cfRule type="cellIs" dxfId="136" priority="137" operator="equal">
      <formula>$B$47</formula>
    </cfRule>
    <cfRule type="cellIs" dxfId="135" priority="138" operator="equal">
      <formula>$B$46</formula>
    </cfRule>
    <cfRule type="cellIs" dxfId="134" priority="139" operator="equal">
      <formula>$B$45</formula>
    </cfRule>
    <cfRule type="cellIs" dxfId="133" priority="140" operator="equal">
      <formula>$B$44</formula>
    </cfRule>
  </conditionalFormatting>
  <conditionalFormatting sqref="B65:B68">
    <cfRule type="cellIs" dxfId="132" priority="127" operator="equal">
      <formula>$B$50</formula>
    </cfRule>
    <cfRule type="cellIs" dxfId="131" priority="128" operator="equal">
      <formula>$B$49</formula>
    </cfRule>
    <cfRule type="cellIs" dxfId="130" priority="129" operator="equal">
      <formula>$B$48</formula>
    </cfRule>
    <cfRule type="cellIs" dxfId="129" priority="130" operator="equal">
      <formula>$B$47</formula>
    </cfRule>
    <cfRule type="cellIs" dxfId="128" priority="131" operator="equal">
      <formula>$B$46</formula>
    </cfRule>
    <cfRule type="cellIs" dxfId="127" priority="132" operator="equal">
      <formula>$B$45</formula>
    </cfRule>
    <cfRule type="cellIs" dxfId="126" priority="133" operator="equal">
      <formula>$B$44</formula>
    </cfRule>
  </conditionalFormatting>
  <conditionalFormatting sqref="B69:B70">
    <cfRule type="cellIs" dxfId="125" priority="120" operator="equal">
      <formula>$B$50</formula>
    </cfRule>
    <cfRule type="cellIs" dxfId="124" priority="121" operator="equal">
      <formula>$B$49</formula>
    </cfRule>
    <cfRule type="cellIs" dxfId="123" priority="122" operator="equal">
      <formula>$B$48</formula>
    </cfRule>
    <cfRule type="cellIs" dxfId="122" priority="123" operator="equal">
      <formula>$B$47</formula>
    </cfRule>
    <cfRule type="cellIs" dxfId="121" priority="124" operator="equal">
      <formula>$B$46</formula>
    </cfRule>
    <cfRule type="cellIs" dxfId="120" priority="125" operator="equal">
      <formula>$B$45</formula>
    </cfRule>
    <cfRule type="cellIs" dxfId="119" priority="126" operator="equal">
      <formula>$B$44</formula>
    </cfRule>
  </conditionalFormatting>
  <conditionalFormatting sqref="B79">
    <cfRule type="cellIs" dxfId="118" priority="113" operator="equal">
      <formula>$B$50</formula>
    </cfRule>
    <cfRule type="cellIs" dxfId="117" priority="114" operator="equal">
      <formula>$B$49</formula>
    </cfRule>
    <cfRule type="cellIs" dxfId="116" priority="115" operator="equal">
      <formula>$B$48</formula>
    </cfRule>
    <cfRule type="cellIs" dxfId="115" priority="116" operator="equal">
      <formula>$B$47</formula>
    </cfRule>
    <cfRule type="cellIs" dxfId="114" priority="117" operator="equal">
      <formula>$B$46</formula>
    </cfRule>
    <cfRule type="cellIs" dxfId="113" priority="118" operator="equal">
      <formula>$B$45</formula>
    </cfRule>
    <cfRule type="cellIs" dxfId="112" priority="119" operator="equal">
      <formula>$B$44</formula>
    </cfRule>
  </conditionalFormatting>
  <conditionalFormatting sqref="B73:B76">
    <cfRule type="cellIs" dxfId="111" priority="106" operator="equal">
      <formula>$B$50</formula>
    </cfRule>
    <cfRule type="cellIs" dxfId="110" priority="107" operator="equal">
      <formula>$B$49</formula>
    </cfRule>
    <cfRule type="cellIs" dxfId="109" priority="108" operator="equal">
      <formula>$B$48</formula>
    </cfRule>
    <cfRule type="cellIs" dxfId="108" priority="109" operator="equal">
      <formula>$B$47</formula>
    </cfRule>
    <cfRule type="cellIs" dxfId="107" priority="110" operator="equal">
      <formula>$B$46</formula>
    </cfRule>
    <cfRule type="cellIs" dxfId="106" priority="111" operator="equal">
      <formula>$B$45</formula>
    </cfRule>
    <cfRule type="cellIs" dxfId="105" priority="112" operator="equal">
      <formula>$B$44</formula>
    </cfRule>
  </conditionalFormatting>
  <conditionalFormatting sqref="B77:B78">
    <cfRule type="cellIs" dxfId="104" priority="99" operator="equal">
      <formula>$B$50</formula>
    </cfRule>
    <cfRule type="cellIs" dxfId="103" priority="100" operator="equal">
      <formula>$B$49</formula>
    </cfRule>
    <cfRule type="cellIs" dxfId="102" priority="101" operator="equal">
      <formula>$B$48</formula>
    </cfRule>
    <cfRule type="cellIs" dxfId="101" priority="102" operator="equal">
      <formula>$B$47</formula>
    </cfRule>
    <cfRule type="cellIs" dxfId="100" priority="103" operator="equal">
      <formula>$B$46</formula>
    </cfRule>
    <cfRule type="cellIs" dxfId="99" priority="104" operator="equal">
      <formula>$B$45</formula>
    </cfRule>
    <cfRule type="cellIs" dxfId="98" priority="105" operator="equal">
      <formula>$B$44</formula>
    </cfRule>
  </conditionalFormatting>
  <conditionalFormatting sqref="B87">
    <cfRule type="cellIs" dxfId="97" priority="92" operator="equal">
      <formula>$B$50</formula>
    </cfRule>
    <cfRule type="cellIs" dxfId="96" priority="93" operator="equal">
      <formula>$B$49</formula>
    </cfRule>
    <cfRule type="cellIs" dxfId="95" priority="94" operator="equal">
      <formula>$B$48</formula>
    </cfRule>
    <cfRule type="cellIs" dxfId="94" priority="95" operator="equal">
      <formula>$B$47</formula>
    </cfRule>
    <cfRule type="cellIs" dxfId="93" priority="96" operator="equal">
      <formula>$B$46</formula>
    </cfRule>
    <cfRule type="cellIs" dxfId="92" priority="97" operator="equal">
      <formula>$B$45</formula>
    </cfRule>
    <cfRule type="cellIs" dxfId="91" priority="98" operator="equal">
      <formula>$B$44</formula>
    </cfRule>
  </conditionalFormatting>
  <conditionalFormatting sqref="B81:B84">
    <cfRule type="cellIs" dxfId="90" priority="85" operator="equal">
      <formula>$B$50</formula>
    </cfRule>
    <cfRule type="cellIs" dxfId="89" priority="86" operator="equal">
      <formula>$B$49</formula>
    </cfRule>
    <cfRule type="cellIs" dxfId="88" priority="87" operator="equal">
      <formula>$B$48</formula>
    </cfRule>
    <cfRule type="cellIs" dxfId="87" priority="88" operator="equal">
      <formula>$B$47</formula>
    </cfRule>
    <cfRule type="cellIs" dxfId="86" priority="89" operator="equal">
      <formula>$B$46</formula>
    </cfRule>
    <cfRule type="cellIs" dxfId="85" priority="90" operator="equal">
      <formula>$B$45</formula>
    </cfRule>
    <cfRule type="cellIs" dxfId="84" priority="91" operator="equal">
      <formula>$B$44</formula>
    </cfRule>
  </conditionalFormatting>
  <conditionalFormatting sqref="B85:B86">
    <cfRule type="cellIs" dxfId="83" priority="78" operator="equal">
      <formula>$B$50</formula>
    </cfRule>
    <cfRule type="cellIs" dxfId="82" priority="79" operator="equal">
      <formula>$B$49</formula>
    </cfRule>
    <cfRule type="cellIs" dxfId="81" priority="80" operator="equal">
      <formula>$B$48</formula>
    </cfRule>
    <cfRule type="cellIs" dxfId="80" priority="81" operator="equal">
      <formula>$B$47</formula>
    </cfRule>
    <cfRule type="cellIs" dxfId="79" priority="82" operator="equal">
      <formula>$B$46</formula>
    </cfRule>
    <cfRule type="cellIs" dxfId="78" priority="83" operator="equal">
      <formula>$B$45</formula>
    </cfRule>
    <cfRule type="cellIs" dxfId="77" priority="84" operator="equal">
      <formula>$B$44</formula>
    </cfRule>
  </conditionalFormatting>
  <conditionalFormatting sqref="B95:B96">
    <cfRule type="cellIs" dxfId="76" priority="71" operator="equal">
      <formula>$B$50</formula>
    </cfRule>
    <cfRule type="cellIs" dxfId="75" priority="72" operator="equal">
      <formula>$B$49</formula>
    </cfRule>
    <cfRule type="cellIs" dxfId="74" priority="73" operator="equal">
      <formula>$B$48</formula>
    </cfRule>
    <cfRule type="cellIs" dxfId="73" priority="74" operator="equal">
      <formula>$B$47</formula>
    </cfRule>
    <cfRule type="cellIs" dxfId="72" priority="75" operator="equal">
      <formula>$B$46</formula>
    </cfRule>
    <cfRule type="cellIs" dxfId="71" priority="76" operator="equal">
      <formula>$B$45</formula>
    </cfRule>
    <cfRule type="cellIs" dxfId="70" priority="77" operator="equal">
      <formula>$B$44</formula>
    </cfRule>
  </conditionalFormatting>
  <conditionalFormatting sqref="B89:B92">
    <cfRule type="cellIs" dxfId="69" priority="64" operator="equal">
      <formula>$B$50</formula>
    </cfRule>
    <cfRule type="cellIs" dxfId="68" priority="65" operator="equal">
      <formula>$B$49</formula>
    </cfRule>
    <cfRule type="cellIs" dxfId="67" priority="66" operator="equal">
      <formula>$B$48</formula>
    </cfRule>
    <cfRule type="cellIs" dxfId="66" priority="67" operator="equal">
      <formula>$B$47</formula>
    </cfRule>
    <cfRule type="cellIs" dxfId="65" priority="68" operator="equal">
      <formula>$B$46</formula>
    </cfRule>
    <cfRule type="cellIs" dxfId="64" priority="69" operator="equal">
      <formula>$B$45</formula>
    </cfRule>
    <cfRule type="cellIs" dxfId="63" priority="70" operator="equal">
      <formula>$B$44</formula>
    </cfRule>
  </conditionalFormatting>
  <conditionalFormatting sqref="B93:B94">
    <cfRule type="cellIs" dxfId="62" priority="57" operator="equal">
      <formula>$B$50</formula>
    </cfRule>
    <cfRule type="cellIs" dxfId="61" priority="58" operator="equal">
      <formula>$B$49</formula>
    </cfRule>
    <cfRule type="cellIs" dxfId="60" priority="59" operator="equal">
      <formula>$B$48</formula>
    </cfRule>
    <cfRule type="cellIs" dxfId="59" priority="60" operator="equal">
      <formula>$B$47</formula>
    </cfRule>
    <cfRule type="cellIs" dxfId="58" priority="61" operator="equal">
      <formula>$B$46</formula>
    </cfRule>
    <cfRule type="cellIs" dxfId="57" priority="62" operator="equal">
      <formula>$B$45</formula>
    </cfRule>
    <cfRule type="cellIs" dxfId="56" priority="63" operator="equal">
      <formula>$B$44</formula>
    </cfRule>
  </conditionalFormatting>
  <conditionalFormatting sqref="B105:B112">
    <cfRule type="cellIs" dxfId="55" priority="50" operator="equal">
      <formula>$B$50</formula>
    </cfRule>
    <cfRule type="cellIs" dxfId="54" priority="51" operator="equal">
      <formula>$B$49</formula>
    </cfRule>
    <cfRule type="cellIs" dxfId="53" priority="52" operator="equal">
      <formula>$B$48</formula>
    </cfRule>
    <cfRule type="cellIs" dxfId="52" priority="53" operator="equal">
      <formula>$B$47</formula>
    </cfRule>
    <cfRule type="cellIs" dxfId="51" priority="54" operator="equal">
      <formula>$B$46</formula>
    </cfRule>
    <cfRule type="cellIs" dxfId="50" priority="55" operator="equal">
      <formula>$B$45</formula>
    </cfRule>
    <cfRule type="cellIs" dxfId="49" priority="56" operator="equal">
      <formula>$B$44</formula>
    </cfRule>
  </conditionalFormatting>
  <conditionalFormatting sqref="B97:B104">
    <cfRule type="cellIs" dxfId="48" priority="43" operator="equal">
      <formula>$B$50</formula>
    </cfRule>
    <cfRule type="cellIs" dxfId="47" priority="44" operator="equal">
      <formula>$B$49</formula>
    </cfRule>
    <cfRule type="cellIs" dxfId="46" priority="45" operator="equal">
      <formula>$B$48</formula>
    </cfRule>
    <cfRule type="cellIs" dxfId="45" priority="46" operator="equal">
      <formula>$B$47</formula>
    </cfRule>
    <cfRule type="cellIs" dxfId="44" priority="47" operator="equal">
      <formula>$B$46</formula>
    </cfRule>
    <cfRule type="cellIs" dxfId="43" priority="48" operator="equal">
      <formula>$B$45</formula>
    </cfRule>
    <cfRule type="cellIs" dxfId="42" priority="49" operator="equal">
      <formula>$B$44</formula>
    </cfRule>
  </conditionalFormatting>
  <conditionalFormatting sqref="B48">
    <cfRule type="cellIs" dxfId="41" priority="36" operator="equal">
      <formula>$B$50</formula>
    </cfRule>
    <cfRule type="cellIs" dxfId="40" priority="37" operator="equal">
      <formula>$B$49</formula>
    </cfRule>
    <cfRule type="cellIs" dxfId="39" priority="38" operator="equal">
      <formula>$B$48</formula>
    </cfRule>
    <cfRule type="cellIs" dxfId="38" priority="39" operator="equal">
      <formula>$B$47</formula>
    </cfRule>
    <cfRule type="cellIs" dxfId="37" priority="40" operator="equal">
      <formula>$B$46</formula>
    </cfRule>
    <cfRule type="cellIs" dxfId="36" priority="41" operator="equal">
      <formula>$B$45</formula>
    </cfRule>
    <cfRule type="cellIs" dxfId="35" priority="42" operator="equal">
      <formula>$B$44</formula>
    </cfRule>
  </conditionalFormatting>
  <conditionalFormatting sqref="B56">
    <cfRule type="cellIs" dxfId="34" priority="29" operator="equal">
      <formula>$B$50</formula>
    </cfRule>
    <cfRule type="cellIs" dxfId="33" priority="30" operator="equal">
      <formula>$B$49</formula>
    </cfRule>
    <cfRule type="cellIs" dxfId="32" priority="31" operator="equal">
      <formula>$B$48</formula>
    </cfRule>
    <cfRule type="cellIs" dxfId="31" priority="32" operator="equal">
      <formula>$B$47</formula>
    </cfRule>
    <cfRule type="cellIs" dxfId="30" priority="33" operator="equal">
      <formula>$B$46</formula>
    </cfRule>
    <cfRule type="cellIs" dxfId="29" priority="34" operator="equal">
      <formula>$B$45</formula>
    </cfRule>
    <cfRule type="cellIs" dxfId="28" priority="35" operator="equal">
      <formula>$B$44</formula>
    </cfRule>
  </conditionalFormatting>
  <conditionalFormatting sqref="B64">
    <cfRule type="cellIs" dxfId="27" priority="22" operator="equal">
      <formula>$B$50</formula>
    </cfRule>
    <cfRule type="cellIs" dxfId="26" priority="23" operator="equal">
      <formula>$B$49</formula>
    </cfRule>
    <cfRule type="cellIs" dxfId="25" priority="24" operator="equal">
      <formula>$B$48</formula>
    </cfRule>
    <cfRule type="cellIs" dxfId="24" priority="25" operator="equal">
      <formula>$B$47</formula>
    </cfRule>
    <cfRule type="cellIs" dxfId="23" priority="26" operator="equal">
      <formula>$B$46</formula>
    </cfRule>
    <cfRule type="cellIs" dxfId="22" priority="27" operator="equal">
      <formula>$B$45</formula>
    </cfRule>
    <cfRule type="cellIs" dxfId="21" priority="28" operator="equal">
      <formula>$B$44</formula>
    </cfRule>
  </conditionalFormatting>
  <conditionalFormatting sqref="B72">
    <cfRule type="cellIs" dxfId="20" priority="15" operator="equal">
      <formula>$B$50</formula>
    </cfRule>
    <cfRule type="cellIs" dxfId="19" priority="16" operator="equal">
      <formula>$B$49</formula>
    </cfRule>
    <cfRule type="cellIs" dxfId="18" priority="17" operator="equal">
      <formula>$B$48</formula>
    </cfRule>
    <cfRule type="cellIs" dxfId="17" priority="18" operator="equal">
      <formula>$B$47</formula>
    </cfRule>
    <cfRule type="cellIs" dxfId="16" priority="19" operator="equal">
      <formula>$B$46</formula>
    </cfRule>
    <cfRule type="cellIs" dxfId="15" priority="20" operator="equal">
      <formula>$B$45</formula>
    </cfRule>
    <cfRule type="cellIs" dxfId="14" priority="21" operator="equal">
      <formula>$B$44</formula>
    </cfRule>
  </conditionalFormatting>
  <conditionalFormatting sqref="B80">
    <cfRule type="cellIs" dxfId="13" priority="8" operator="equal">
      <formula>$B$50</formula>
    </cfRule>
    <cfRule type="cellIs" dxfId="12" priority="9" operator="equal">
      <formula>$B$49</formula>
    </cfRule>
    <cfRule type="cellIs" dxfId="11" priority="10" operator="equal">
      <formula>$B$48</formula>
    </cfRule>
    <cfRule type="cellIs" dxfId="10" priority="11" operator="equal">
      <formula>$B$47</formula>
    </cfRule>
    <cfRule type="cellIs" dxfId="9" priority="12" operator="equal">
      <formula>$B$46</formula>
    </cfRule>
    <cfRule type="cellIs" dxfId="8" priority="13" operator="equal">
      <formula>$B$45</formula>
    </cfRule>
    <cfRule type="cellIs" dxfId="7" priority="14" operator="equal">
      <formula>$B$44</formula>
    </cfRule>
  </conditionalFormatting>
  <conditionalFormatting sqref="B88">
    <cfRule type="cellIs" dxfId="6" priority="1" operator="equal">
      <formula>$B$50</formula>
    </cfRule>
    <cfRule type="cellIs" dxfId="5" priority="2" operator="equal">
      <formula>$B$49</formula>
    </cfRule>
    <cfRule type="cellIs" dxfId="4" priority="3" operator="equal">
      <formula>$B$48</formula>
    </cfRule>
    <cfRule type="cellIs" dxfId="3" priority="4" operator="equal">
      <formula>$B$47</formula>
    </cfRule>
    <cfRule type="cellIs" dxfId="2" priority="5" operator="equal">
      <formula>$B$46</formula>
    </cfRule>
    <cfRule type="cellIs" dxfId="1" priority="6" operator="equal">
      <formula>$B$45</formula>
    </cfRule>
    <cfRule type="cellIs" dxfId="0" priority="7" operator="equal">
      <formula>$B$44</formula>
    </cfRule>
  </conditionalFormatting>
  <dataValidations count="1">
    <dataValidation type="list" allowBlank="1" showInputMessage="1" showErrorMessage="1" sqref="B1:B112" xr:uid="{6DE3A1DE-CBF5-462D-B725-8B070F950E8F}">
      <formula1>$B$44:$B$50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7C1355B70AA74187AA2DD9EE86A49A" ma:contentTypeVersion="2" ma:contentTypeDescription="Create a new document." ma:contentTypeScope="" ma:versionID="bd14269f1ab964ce2f38c2471048a45e">
  <xsd:schema xmlns:xsd="http://www.w3.org/2001/XMLSchema" xmlns:xs="http://www.w3.org/2001/XMLSchema" xmlns:p="http://schemas.microsoft.com/office/2006/metadata/properties" xmlns:ns2="0ae49e01-327b-4dd3-a4f0-d2800113df9f" targetNamespace="http://schemas.microsoft.com/office/2006/metadata/properties" ma:root="true" ma:fieldsID="ff05db207d4499135617d20de20ca7a5" ns2:_="">
    <xsd:import namespace="0ae49e01-327b-4dd3-a4f0-d2800113df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e49e01-327b-4dd3-a4f0-d2800113d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4D274-2F99-4339-A9D6-3B8C2EC15D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ae49e01-327b-4dd3-a4f0-d2800113df9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0353F1-A99B-4492-AD6D-56E58C88D5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FAE37-A3EA-4A5A-813E-529882747C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e49e01-327b-4dd3-a4f0-d2800113d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Controllers_Layout</vt:lpstr>
      <vt:lpstr>IO LIST</vt:lpstr>
      <vt:lpstr>drop11 from check</vt:lpstr>
      <vt:lpstr>drop12 from check</vt:lpstr>
      <vt:lpstr>module list</vt:lpstr>
      <vt:lpstr>'IO LIST'!Print_Area</vt:lpstr>
      <vt:lpstr>'IO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PC8</dc:creator>
  <cp:lastModifiedBy>Aldis Adomavicius</cp:lastModifiedBy>
  <cp:lastPrinted>2020-01-09T11:50:07Z</cp:lastPrinted>
  <dcterms:created xsi:type="dcterms:W3CDTF">2020-01-03T12:20:11Z</dcterms:created>
  <dcterms:modified xsi:type="dcterms:W3CDTF">2020-01-16T10:15:40Z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0x0101006A7C1355B70AA74187AA2DD9EE86A49A</vt:lpwstr>
  </property>
</Properties>
</file>