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ILE PEMBLAJARAN MESIN\"/>
    </mc:Choice>
  </mc:AlternateContent>
  <xr:revisionPtr revIDLastSave="0" documentId="8_{E9AA5FC3-D2E4-4ED7-AA50-B591EF6EE91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terasi ke 1" sheetId="1" r:id="rId1"/>
    <sheet name="Iterasi 2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3" l="1"/>
  <c r="G24" i="3"/>
  <c r="F23" i="3"/>
  <c r="O25" i="3" s="1"/>
  <c r="G23" i="3"/>
  <c r="E23" i="3"/>
  <c r="E22" i="3"/>
  <c r="F21" i="3"/>
  <c r="M25" i="3" s="1"/>
  <c r="G21" i="3"/>
  <c r="M23" i="3" s="1"/>
  <c r="E21" i="3"/>
  <c r="P21" i="3"/>
  <c r="N21" i="3"/>
  <c r="N22" i="3"/>
  <c r="N23" i="3"/>
  <c r="N24" i="3"/>
  <c r="N25" i="3"/>
  <c r="N26" i="3"/>
  <c r="N27" i="3"/>
  <c r="N28" i="3"/>
  <c r="N29" i="3"/>
  <c r="N30" i="3"/>
  <c r="T23" i="2"/>
  <c r="S23" i="2"/>
  <c r="R23" i="2"/>
  <c r="P22" i="3"/>
  <c r="P23" i="3"/>
  <c r="P24" i="3"/>
  <c r="P25" i="3"/>
  <c r="P26" i="3"/>
  <c r="P27" i="3"/>
  <c r="P28" i="3"/>
  <c r="P29" i="3"/>
  <c r="P30" i="3"/>
  <c r="N23" i="2"/>
  <c r="E24" i="3"/>
  <c r="F22" i="3"/>
  <c r="G22" i="3"/>
  <c r="F23" i="2"/>
  <c r="S24" i="2"/>
  <c r="S25" i="2"/>
  <c r="S26" i="2"/>
  <c r="S27" i="2"/>
  <c r="S28" i="2"/>
  <c r="S29" i="2"/>
  <c r="S30" i="2"/>
  <c r="S31" i="2"/>
  <c r="S32" i="2"/>
  <c r="Q23" i="2"/>
  <c r="P23" i="2"/>
  <c r="O23" i="2"/>
  <c r="Y15" i="1"/>
  <c r="X15" i="1"/>
  <c r="W15" i="1"/>
  <c r="V15" i="1"/>
  <c r="U15" i="1"/>
  <c r="T15" i="1"/>
  <c r="Q24" i="2"/>
  <c r="Q25" i="2"/>
  <c r="Q26" i="2"/>
  <c r="Q27" i="2"/>
  <c r="Q28" i="2"/>
  <c r="Q29" i="2"/>
  <c r="Q30" i="2"/>
  <c r="Q31" i="2"/>
  <c r="Q32" i="2"/>
  <c r="P24" i="2"/>
  <c r="P25" i="2"/>
  <c r="P26" i="2"/>
  <c r="P27" i="2"/>
  <c r="P28" i="2"/>
  <c r="P29" i="2"/>
  <c r="P30" i="2"/>
  <c r="P31" i="2"/>
  <c r="P32" i="2"/>
  <c r="O24" i="2"/>
  <c r="O25" i="2"/>
  <c r="O26" i="2"/>
  <c r="O27" i="2"/>
  <c r="O28" i="2"/>
  <c r="O29" i="2"/>
  <c r="O30" i="2"/>
  <c r="O31" i="2"/>
  <c r="O32" i="2"/>
  <c r="N27" i="2"/>
  <c r="R27" i="2" s="1"/>
  <c r="N28" i="2"/>
  <c r="T28" i="2" s="1"/>
  <c r="N29" i="2"/>
  <c r="R29" i="2" s="1"/>
  <c r="N30" i="2"/>
  <c r="R30" i="2" s="1"/>
  <c r="N31" i="2"/>
  <c r="R31" i="2" s="1"/>
  <c r="N32" i="2"/>
  <c r="R32" i="2" s="1"/>
  <c r="G26" i="2"/>
  <c r="H26" i="2"/>
  <c r="F26" i="2"/>
  <c r="G25" i="2"/>
  <c r="H25" i="2"/>
  <c r="F25" i="2"/>
  <c r="G24" i="2"/>
  <c r="H24" i="2"/>
  <c r="F24" i="2"/>
  <c r="G23" i="2"/>
  <c r="N25" i="2" s="1"/>
  <c r="H23" i="2"/>
  <c r="Y16" i="1"/>
  <c r="Y17" i="1"/>
  <c r="Y18" i="1"/>
  <c r="Y19" i="1"/>
  <c r="Y20" i="1"/>
  <c r="Y21" i="1"/>
  <c r="Y22" i="1"/>
  <c r="Y23" i="1"/>
  <c r="Y24" i="1"/>
  <c r="X16" i="1"/>
  <c r="X17" i="1"/>
  <c r="X18" i="1"/>
  <c r="X19" i="1"/>
  <c r="X20" i="1"/>
  <c r="X21" i="1"/>
  <c r="X22" i="1"/>
  <c r="X23" i="1"/>
  <c r="X24" i="1"/>
  <c r="W16" i="1"/>
  <c r="W17" i="1"/>
  <c r="W18" i="1"/>
  <c r="W19" i="1"/>
  <c r="W20" i="1"/>
  <c r="W21" i="1"/>
  <c r="W22" i="1"/>
  <c r="W23" i="1"/>
  <c r="W24" i="1"/>
  <c r="V16" i="1"/>
  <c r="V17" i="1"/>
  <c r="V18" i="1"/>
  <c r="V19" i="1"/>
  <c r="V20" i="1"/>
  <c r="V21" i="1"/>
  <c r="V22" i="1"/>
  <c r="V23" i="1"/>
  <c r="V24" i="1"/>
  <c r="U16" i="1"/>
  <c r="U17" i="1"/>
  <c r="U18" i="1"/>
  <c r="U19" i="1"/>
  <c r="U20" i="1"/>
  <c r="U21" i="1"/>
  <c r="U22" i="1"/>
  <c r="U23" i="1"/>
  <c r="U24" i="1"/>
  <c r="T16" i="1"/>
  <c r="T17" i="1"/>
  <c r="T18" i="1"/>
  <c r="T19" i="1"/>
  <c r="T20" i="1"/>
  <c r="T21" i="1"/>
  <c r="T22" i="1"/>
  <c r="T23" i="1"/>
  <c r="T24" i="1"/>
  <c r="O23" i="3" l="1"/>
  <c r="Q23" i="3" s="1"/>
  <c r="O30" i="3"/>
  <c r="O29" i="3"/>
  <c r="O28" i="3"/>
  <c r="O27" i="3"/>
  <c r="O26" i="3"/>
  <c r="O24" i="3"/>
  <c r="O22" i="3"/>
  <c r="R22" i="3" s="1"/>
  <c r="S22" i="3" s="1"/>
  <c r="O21" i="3"/>
  <c r="R21" i="3" s="1"/>
  <c r="S21" i="3" s="1"/>
  <c r="Q25" i="3"/>
  <c r="R25" i="3"/>
  <c r="S25" i="3" s="1"/>
  <c r="M22" i="3"/>
  <c r="Q22" i="3" s="1"/>
  <c r="M27" i="3"/>
  <c r="M21" i="3"/>
  <c r="M30" i="3"/>
  <c r="M29" i="3"/>
  <c r="M28" i="3"/>
  <c r="M26" i="3"/>
  <c r="M24" i="3"/>
  <c r="R24" i="3"/>
  <c r="S24" i="3" s="1"/>
  <c r="Q24" i="3"/>
  <c r="Q21" i="3"/>
  <c r="R25" i="2"/>
  <c r="T25" i="2"/>
  <c r="T32" i="2"/>
  <c r="T29" i="2"/>
  <c r="T27" i="2"/>
  <c r="N24" i="2"/>
  <c r="R28" i="2"/>
  <c r="T31" i="2"/>
  <c r="T30" i="2"/>
  <c r="N26" i="2"/>
  <c r="R23" i="3" l="1"/>
  <c r="S23" i="3" s="1"/>
  <c r="Q26" i="3"/>
  <c r="R26" i="3"/>
  <c r="S26" i="3" s="1"/>
  <c r="Q27" i="3"/>
  <c r="R27" i="3"/>
  <c r="S27" i="3" s="1"/>
  <c r="Q28" i="3"/>
  <c r="R28" i="3"/>
  <c r="S28" i="3" s="1"/>
  <c r="Q29" i="3"/>
  <c r="R29" i="3"/>
  <c r="S29" i="3" s="1"/>
  <c r="Q30" i="3"/>
  <c r="R30" i="3"/>
  <c r="S30" i="3" s="1"/>
  <c r="R26" i="2"/>
  <c r="T26" i="2"/>
  <c r="R24" i="2"/>
  <c r="T24" i="2"/>
</calcChain>
</file>

<file path=xl/sharedStrings.xml><?xml version="1.0" encoding="utf-8"?>
<sst xmlns="http://schemas.openxmlformats.org/spreadsheetml/2006/main" count="402" uniqueCount="58">
  <si>
    <t>Male</t>
  </si>
  <si>
    <t>25.3</t>
  </si>
  <si>
    <t>Normal Weight</t>
  </si>
  <si>
    <t>ID</t>
  </si>
  <si>
    <t>Age</t>
  </si>
  <si>
    <t>Gender</t>
  </si>
  <si>
    <t>Height</t>
  </si>
  <si>
    <t>Weight</t>
  </si>
  <si>
    <t>BMI</t>
  </si>
  <si>
    <t>Label</t>
  </si>
  <si>
    <t>Female</t>
  </si>
  <si>
    <t>22.5</t>
  </si>
  <si>
    <t>27.3</t>
  </si>
  <si>
    <t>Overweight</t>
  </si>
  <si>
    <t>Underweight</t>
  </si>
  <si>
    <t>31.2</t>
  </si>
  <si>
    <t>Obese</t>
  </si>
  <si>
    <t>16.7</t>
  </si>
  <si>
    <t>34.2</t>
  </si>
  <si>
    <t>13.3</t>
  </si>
  <si>
    <t>37.2</t>
  </si>
  <si>
    <t>23.4</t>
  </si>
  <si>
    <t>24.2</t>
  </si>
  <si>
    <t>21.2</t>
  </si>
  <si>
    <t>26.1</t>
  </si>
  <si>
    <t>28.9</t>
  </si>
  <si>
    <t>27.5</t>
  </si>
  <si>
    <t>30.8</t>
  </si>
  <si>
    <t>29.1</t>
  </si>
  <si>
    <t>22.7</t>
  </si>
  <si>
    <t>18.7</t>
  </si>
  <si>
    <t>8.3</t>
  </si>
  <si>
    <t>5.6</t>
  </si>
  <si>
    <t>3.9</t>
  </si>
  <si>
    <t>SAMPLE DATASET UNTUK PERHITUNGAN MANUAL</t>
  </si>
  <si>
    <t>Labels</t>
  </si>
  <si>
    <t>JUMLAH KELOMPOK YANG AKAN DIBENTUUK</t>
  </si>
  <si>
    <t>1 MENENTUKAN CENTROID</t>
  </si>
  <si>
    <t>Data Ke-</t>
  </si>
  <si>
    <t>Centroid</t>
  </si>
  <si>
    <t>X</t>
  </si>
  <si>
    <t>Y</t>
  </si>
  <si>
    <t>Z</t>
  </si>
  <si>
    <t>C1</t>
  </si>
  <si>
    <t>C2</t>
  </si>
  <si>
    <t>C3</t>
  </si>
  <si>
    <t>Minimum</t>
  </si>
  <si>
    <t>Cluster</t>
  </si>
  <si>
    <t>C4</t>
  </si>
  <si>
    <t>z</t>
  </si>
  <si>
    <t>ITERASI 2</t>
  </si>
  <si>
    <t>Penentuan Cluster Baru</t>
  </si>
  <si>
    <t>Centroid ke 1</t>
  </si>
  <si>
    <t>Centroid ke 2</t>
  </si>
  <si>
    <t>Centroid ke 3</t>
  </si>
  <si>
    <t>Centroid ke 4</t>
  </si>
  <si>
    <t>ITERASI 3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</si>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</sst>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3CC3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/>
    <xf numFmtId="0" fontId="18" fillId="33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16" fillId="0" borderId="0" xfId="0" applyFont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5" borderId="0" xfId="0" applyFill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Border="1"/>
    <xf numFmtId="0" fontId="16" fillId="33" borderId="10" xfId="0" applyFont="1" applyFill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tabSelected="1" topLeftCell="C7" workbookViewId="0">
      <selection activeCell="T36" sqref="T36"/>
    </sheetView>
  </sheetViews>
  <sheetFormatPr defaultRowHeight="14.4" x14ac:dyDescent="0.3"/>
  <cols>
    <col min="1" max="2" width="4" bestFit="1" customWidth="1"/>
    <col min="3" max="3" width="6.88671875" bestFit="1" customWidth="1"/>
    <col min="4" max="4" width="6.21875" bestFit="1" customWidth="1"/>
    <col min="5" max="5" width="6.77734375" bestFit="1" customWidth="1"/>
    <col min="6" max="6" width="4.5546875" bestFit="1" customWidth="1"/>
    <col min="7" max="7" width="13.44140625" bestFit="1" customWidth="1"/>
  </cols>
  <sheetData>
    <row r="1" spans="1:2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25" x14ac:dyDescent="0.3">
      <c r="A2">
        <v>1</v>
      </c>
      <c r="B2">
        <v>25</v>
      </c>
      <c r="C2" t="s">
        <v>0</v>
      </c>
      <c r="D2">
        <v>175</v>
      </c>
      <c r="E2">
        <v>80</v>
      </c>
      <c r="F2" t="s">
        <v>1</v>
      </c>
      <c r="G2" t="s">
        <v>2</v>
      </c>
      <c r="H2" s="5">
        <v>2</v>
      </c>
    </row>
    <row r="3" spans="1:25" x14ac:dyDescent="0.3">
      <c r="A3">
        <v>2</v>
      </c>
      <c r="B3">
        <v>30</v>
      </c>
      <c r="C3" t="s">
        <v>10</v>
      </c>
      <c r="D3">
        <v>160</v>
      </c>
      <c r="E3">
        <v>60</v>
      </c>
      <c r="F3" t="s">
        <v>11</v>
      </c>
      <c r="G3" t="s">
        <v>2</v>
      </c>
      <c r="H3" s="5">
        <v>2</v>
      </c>
    </row>
    <row r="4" spans="1:25" x14ac:dyDescent="0.3">
      <c r="A4">
        <v>3</v>
      </c>
      <c r="B4">
        <v>35</v>
      </c>
      <c r="C4" t="s">
        <v>0</v>
      </c>
      <c r="D4">
        <v>180</v>
      </c>
      <c r="E4">
        <v>90</v>
      </c>
      <c r="F4" t="s">
        <v>12</v>
      </c>
      <c r="G4" t="s">
        <v>13</v>
      </c>
      <c r="H4" s="5">
        <v>3</v>
      </c>
      <c r="J4" s="4" t="s">
        <v>34</v>
      </c>
    </row>
    <row r="5" spans="1:25" x14ac:dyDescent="0.3">
      <c r="A5">
        <v>4</v>
      </c>
      <c r="B5">
        <v>40</v>
      </c>
      <c r="C5" t="s">
        <v>10</v>
      </c>
      <c r="D5">
        <v>150</v>
      </c>
      <c r="E5">
        <v>50</v>
      </c>
      <c r="F5">
        <v>20</v>
      </c>
      <c r="G5" t="s">
        <v>14</v>
      </c>
      <c r="H5" s="5">
        <v>1</v>
      </c>
      <c r="J5" s="1"/>
      <c r="K5" s="2" t="s">
        <v>6</v>
      </c>
      <c r="L5" s="2" t="s">
        <v>7</v>
      </c>
      <c r="M5" s="2" t="s">
        <v>8</v>
      </c>
      <c r="N5" s="2" t="s">
        <v>35</v>
      </c>
    </row>
    <row r="6" spans="1:25" x14ac:dyDescent="0.3">
      <c r="A6">
        <v>5</v>
      </c>
      <c r="B6">
        <v>45</v>
      </c>
      <c r="C6" t="s">
        <v>0</v>
      </c>
      <c r="D6">
        <v>190</v>
      </c>
      <c r="E6">
        <v>100</v>
      </c>
      <c r="F6" t="s">
        <v>15</v>
      </c>
      <c r="G6" t="s">
        <v>16</v>
      </c>
      <c r="H6" s="5">
        <v>4</v>
      </c>
      <c r="J6" s="3">
        <v>1</v>
      </c>
      <c r="K6" s="3">
        <v>130</v>
      </c>
      <c r="L6" s="3">
        <v>75</v>
      </c>
      <c r="M6" s="3">
        <v>25</v>
      </c>
      <c r="N6" s="3">
        <v>2</v>
      </c>
    </row>
    <row r="7" spans="1:25" x14ac:dyDescent="0.3">
      <c r="A7">
        <v>6</v>
      </c>
      <c r="B7">
        <v>50</v>
      </c>
      <c r="C7" t="s">
        <v>10</v>
      </c>
      <c r="D7">
        <v>140</v>
      </c>
      <c r="E7">
        <v>40</v>
      </c>
      <c r="F7" t="s">
        <v>17</v>
      </c>
      <c r="G7" t="s">
        <v>14</v>
      </c>
      <c r="H7" s="5">
        <v>1</v>
      </c>
      <c r="J7" s="3">
        <v>2</v>
      </c>
      <c r="K7" s="8">
        <v>150</v>
      </c>
      <c r="L7" s="8">
        <v>50</v>
      </c>
      <c r="M7" s="8">
        <v>20</v>
      </c>
      <c r="N7" s="9">
        <v>1</v>
      </c>
    </row>
    <row r="8" spans="1:25" x14ac:dyDescent="0.3">
      <c r="A8">
        <v>7</v>
      </c>
      <c r="B8">
        <v>55</v>
      </c>
      <c r="C8" t="s">
        <v>0</v>
      </c>
      <c r="D8">
        <v>200</v>
      </c>
      <c r="E8">
        <v>110</v>
      </c>
      <c r="F8" t="s">
        <v>18</v>
      </c>
      <c r="G8" t="s">
        <v>16</v>
      </c>
      <c r="H8" s="5">
        <v>4</v>
      </c>
      <c r="J8" s="3">
        <v>3</v>
      </c>
      <c r="K8" s="6">
        <v>200</v>
      </c>
      <c r="L8" s="6">
        <v>95</v>
      </c>
      <c r="M8" s="6">
        <v>27</v>
      </c>
      <c r="N8" s="3">
        <v>3</v>
      </c>
    </row>
    <row r="9" spans="1:25" x14ac:dyDescent="0.3">
      <c r="A9">
        <v>8</v>
      </c>
      <c r="B9">
        <v>60</v>
      </c>
      <c r="C9" t="s">
        <v>10</v>
      </c>
      <c r="D9">
        <v>130</v>
      </c>
      <c r="E9">
        <v>30</v>
      </c>
      <c r="F9" t="s">
        <v>19</v>
      </c>
      <c r="G9" t="s">
        <v>14</v>
      </c>
      <c r="H9" s="5">
        <v>1</v>
      </c>
      <c r="J9" s="3">
        <v>4</v>
      </c>
      <c r="K9" s="8">
        <v>210</v>
      </c>
      <c r="L9" s="8">
        <v>120</v>
      </c>
      <c r="M9" s="8">
        <v>37.200000000000003</v>
      </c>
      <c r="N9" s="9">
        <v>4</v>
      </c>
    </row>
    <row r="10" spans="1:25" x14ac:dyDescent="0.3">
      <c r="A10">
        <v>9</v>
      </c>
      <c r="B10">
        <v>65</v>
      </c>
      <c r="C10" t="s">
        <v>0</v>
      </c>
      <c r="D10">
        <v>210</v>
      </c>
      <c r="E10">
        <v>120</v>
      </c>
      <c r="F10" t="s">
        <v>20</v>
      </c>
      <c r="G10" t="s">
        <v>16</v>
      </c>
      <c r="H10" s="5">
        <v>4</v>
      </c>
      <c r="J10" s="3">
        <v>5</v>
      </c>
      <c r="K10" s="6">
        <v>31</v>
      </c>
      <c r="L10" s="6">
        <v>72</v>
      </c>
      <c r="M10" s="6">
        <v>71</v>
      </c>
      <c r="N10" s="3">
        <v>1</v>
      </c>
    </row>
    <row r="11" spans="1:25" x14ac:dyDescent="0.3">
      <c r="A11">
        <v>10</v>
      </c>
      <c r="B11">
        <v>70</v>
      </c>
      <c r="C11" t="s">
        <v>10</v>
      </c>
      <c r="D11">
        <v>120</v>
      </c>
      <c r="E11">
        <v>20</v>
      </c>
      <c r="F11">
        <v>10</v>
      </c>
      <c r="G11" t="s">
        <v>14</v>
      </c>
      <c r="H11" s="5">
        <v>1</v>
      </c>
      <c r="J11" s="3">
        <v>6</v>
      </c>
      <c r="K11" s="6">
        <v>160</v>
      </c>
      <c r="L11" s="6">
        <v>60</v>
      </c>
      <c r="M11" s="6">
        <v>22.5</v>
      </c>
      <c r="N11" s="3">
        <v>2</v>
      </c>
    </row>
    <row r="12" spans="1:25" x14ac:dyDescent="0.3">
      <c r="A12">
        <v>11</v>
      </c>
      <c r="B12">
        <v>18</v>
      </c>
      <c r="C12" t="s">
        <v>0</v>
      </c>
      <c r="D12">
        <v>175</v>
      </c>
      <c r="E12">
        <v>70</v>
      </c>
      <c r="F12" t="s">
        <v>21</v>
      </c>
      <c r="G12" t="s">
        <v>2</v>
      </c>
      <c r="H12" s="5">
        <v>2</v>
      </c>
      <c r="J12" s="3">
        <v>7</v>
      </c>
      <c r="K12" s="8">
        <v>190</v>
      </c>
      <c r="L12" s="8">
        <v>90</v>
      </c>
      <c r="M12" s="8">
        <v>27.3</v>
      </c>
      <c r="N12" s="9">
        <v>3</v>
      </c>
    </row>
    <row r="13" spans="1:25" x14ac:dyDescent="0.3">
      <c r="A13">
        <v>12</v>
      </c>
      <c r="B13">
        <v>23</v>
      </c>
      <c r="C13" t="s">
        <v>10</v>
      </c>
      <c r="D13">
        <v>160</v>
      </c>
      <c r="E13">
        <v>50</v>
      </c>
      <c r="F13">
        <v>20</v>
      </c>
      <c r="G13" t="s">
        <v>14</v>
      </c>
      <c r="H13" s="5">
        <v>1</v>
      </c>
      <c r="J13" s="3">
        <v>8</v>
      </c>
      <c r="K13" s="6">
        <v>200</v>
      </c>
      <c r="L13" s="6">
        <v>100</v>
      </c>
      <c r="M13" s="6">
        <v>31.2</v>
      </c>
      <c r="N13" s="3">
        <v>4</v>
      </c>
    </row>
    <row r="14" spans="1:25" x14ac:dyDescent="0.3">
      <c r="A14">
        <v>13</v>
      </c>
      <c r="B14">
        <v>28</v>
      </c>
      <c r="C14" t="s">
        <v>0</v>
      </c>
      <c r="D14">
        <v>180</v>
      </c>
      <c r="E14">
        <v>80</v>
      </c>
      <c r="F14" t="s">
        <v>1</v>
      </c>
      <c r="G14" t="s">
        <v>2</v>
      </c>
      <c r="H14" s="5">
        <v>2</v>
      </c>
      <c r="J14" s="3">
        <v>9</v>
      </c>
      <c r="K14" s="9">
        <v>140</v>
      </c>
      <c r="L14" s="9">
        <v>40</v>
      </c>
      <c r="M14" s="9">
        <v>16.7</v>
      </c>
      <c r="N14" s="9">
        <v>1</v>
      </c>
      <c r="P14" s="7" t="s">
        <v>38</v>
      </c>
      <c r="Q14" s="7" t="s">
        <v>40</v>
      </c>
      <c r="R14" s="7" t="s">
        <v>41</v>
      </c>
      <c r="S14" s="7" t="s">
        <v>49</v>
      </c>
      <c r="T14" s="7" t="s">
        <v>43</v>
      </c>
      <c r="U14" s="7" t="s">
        <v>44</v>
      </c>
      <c r="V14" s="7" t="s">
        <v>45</v>
      </c>
      <c r="W14" s="7" t="s">
        <v>48</v>
      </c>
      <c r="X14" s="7" t="s">
        <v>46</v>
      </c>
      <c r="Y14" s="7" t="s">
        <v>47</v>
      </c>
    </row>
    <row r="15" spans="1:25" x14ac:dyDescent="0.3">
      <c r="A15">
        <v>14</v>
      </c>
      <c r="B15">
        <v>33</v>
      </c>
      <c r="C15" t="s">
        <v>10</v>
      </c>
      <c r="D15">
        <v>150</v>
      </c>
      <c r="E15">
        <v>60</v>
      </c>
      <c r="F15" t="s">
        <v>11</v>
      </c>
      <c r="G15" t="s">
        <v>2</v>
      </c>
      <c r="H15" s="5">
        <v>2</v>
      </c>
      <c r="J15" s="3">
        <v>10</v>
      </c>
      <c r="K15" s="3">
        <v>150</v>
      </c>
      <c r="L15" s="3">
        <v>60</v>
      </c>
      <c r="M15" s="3">
        <v>22.5</v>
      </c>
      <c r="N15" s="3">
        <v>2</v>
      </c>
      <c r="P15" s="3">
        <v>1</v>
      </c>
      <c r="Q15" s="3">
        <v>130</v>
      </c>
      <c r="R15" s="3">
        <v>75</v>
      </c>
      <c r="S15" s="3">
        <v>25</v>
      </c>
      <c r="T15" s="3">
        <f>SQRT((Q15-$L$24)^2+(R15-$M$24)^2+(S15-$N$24)^2)</f>
        <v>32.403703492039298</v>
      </c>
      <c r="U15" s="3">
        <f>SQRT((Q15-$L$25)^2+(R15-$M$25)^2+(S15-$N$25)^2)</f>
        <v>92.595032264155506</v>
      </c>
      <c r="V15" s="3">
        <f>SQRT((Q15-$L$26)^2+(R15-$M$26)^2+(S15-$N$26)^2)</f>
        <v>61.889336722895969</v>
      </c>
      <c r="W15" s="3">
        <f>SQRT((Q15-$L$27)^2+(R15-$M$27)^2+(S15-$N$27)^2)</f>
        <v>37.3348362792714</v>
      </c>
      <c r="X15" s="3">
        <f>MIN(T15:W15)</f>
        <v>32.403703492039298</v>
      </c>
      <c r="Y15" s="3">
        <f>IF(AND(T15&lt;U15,T15&lt;V15,T15&lt;W15),1,IF(AND(U15&lt;T15,U15&lt;V15,U15&lt;W15),2,IF(AND(V15&lt;T15,V15&lt;U15,V15&lt;W15),3,4)))</f>
        <v>1</v>
      </c>
    </row>
    <row r="16" spans="1:25" x14ac:dyDescent="0.3">
      <c r="A16">
        <v>15</v>
      </c>
      <c r="B16">
        <v>38</v>
      </c>
      <c r="C16" t="s">
        <v>0</v>
      </c>
      <c r="D16">
        <v>190</v>
      </c>
      <c r="E16">
        <v>90</v>
      </c>
      <c r="F16" t="s">
        <v>12</v>
      </c>
      <c r="G16" t="s">
        <v>13</v>
      </c>
      <c r="H16" s="5">
        <v>4</v>
      </c>
      <c r="P16" s="9">
        <v>2</v>
      </c>
      <c r="Q16" s="8">
        <v>150</v>
      </c>
      <c r="R16" s="8">
        <v>50</v>
      </c>
      <c r="S16" s="8">
        <v>20</v>
      </c>
      <c r="T16" s="3">
        <f t="shared" ref="T16:T24" si="0">SQRT((Q16-$L$24)^2+(R16-$M$24)^2+(S16-$N$24)^2)</f>
        <v>0</v>
      </c>
      <c r="U16" s="3">
        <f t="shared" ref="U16:U24" si="1">SQRT((Q16-$L$25)^2+(R16-$M$25)^2+(S16-$N$25)^2)</f>
        <v>93.786139700917431</v>
      </c>
      <c r="V16" s="3">
        <f t="shared" ref="V16:V24" si="2">SQRT((Q16-$L$26)^2+(R16-$M$26)^2+(S16-$N$26)^2)</f>
        <v>57.03761916489853</v>
      </c>
      <c r="W16" s="3">
        <f t="shared" ref="W16:W24" si="3">SQRT((Q16-$L$27)^2+(R16-$M$27)^2+(S16-$N$27)^2)</f>
        <v>14.522052196573322</v>
      </c>
      <c r="X16" s="3">
        <f t="shared" ref="X16:X24" si="4">MIN(T16:W16)</f>
        <v>0</v>
      </c>
      <c r="Y16" s="3">
        <f t="shared" ref="Y16:Y24" si="5">IF(AND(T16&lt;U16,T16&lt;V16,T16&lt;W16),1,IF(AND(U16&lt;T16,U16&lt;V16,U16&lt;W16),2,IF(AND(V16&lt;T16,V16&lt;U16,V16&lt;W16),3,4)))</f>
        <v>1</v>
      </c>
    </row>
    <row r="17" spans="1:25" x14ac:dyDescent="0.3">
      <c r="A17">
        <v>16</v>
      </c>
      <c r="B17">
        <v>43</v>
      </c>
      <c r="C17" t="s">
        <v>10</v>
      </c>
      <c r="D17">
        <v>140</v>
      </c>
      <c r="E17">
        <v>50</v>
      </c>
      <c r="F17">
        <v>20</v>
      </c>
      <c r="G17" t="s">
        <v>14</v>
      </c>
      <c r="H17" s="5">
        <v>1</v>
      </c>
      <c r="P17" s="3">
        <v>3</v>
      </c>
      <c r="Q17" s="6">
        <v>200</v>
      </c>
      <c r="R17" s="6">
        <v>95</v>
      </c>
      <c r="S17" s="6">
        <v>27</v>
      </c>
      <c r="T17" s="3">
        <f t="shared" si="0"/>
        <v>67.631353675643666</v>
      </c>
      <c r="U17" s="3">
        <f t="shared" si="1"/>
        <v>28.793054718108671</v>
      </c>
      <c r="V17" s="3">
        <f t="shared" si="2"/>
        <v>11.184364085633121</v>
      </c>
      <c r="W17" s="3">
        <f t="shared" si="3"/>
        <v>82.043220317098715</v>
      </c>
      <c r="X17" s="3">
        <f t="shared" si="4"/>
        <v>11.184364085633121</v>
      </c>
      <c r="Y17" s="3">
        <f t="shared" si="5"/>
        <v>3</v>
      </c>
    </row>
    <row r="18" spans="1:25" x14ac:dyDescent="0.3">
      <c r="A18">
        <v>17</v>
      </c>
      <c r="B18">
        <v>48</v>
      </c>
      <c r="C18" t="s">
        <v>0</v>
      </c>
      <c r="D18">
        <v>200</v>
      </c>
      <c r="E18">
        <v>100</v>
      </c>
      <c r="F18" t="s">
        <v>15</v>
      </c>
      <c r="G18" t="s">
        <v>16</v>
      </c>
      <c r="H18" s="5">
        <v>4</v>
      </c>
      <c r="P18" s="9">
        <v>4</v>
      </c>
      <c r="Q18" s="8">
        <v>210</v>
      </c>
      <c r="R18" s="8">
        <v>120</v>
      </c>
      <c r="S18" s="8">
        <v>37.200000000000003</v>
      </c>
      <c r="T18" s="3">
        <f t="shared" si="0"/>
        <v>93.786139700917431</v>
      </c>
      <c r="U18" s="3">
        <f t="shared" si="1"/>
        <v>0</v>
      </c>
      <c r="V18" s="3">
        <f t="shared" si="2"/>
        <v>37.389971917614488</v>
      </c>
      <c r="W18" s="3">
        <f t="shared" si="3"/>
        <v>108.26010345459679</v>
      </c>
      <c r="X18" s="3">
        <f t="shared" si="4"/>
        <v>0</v>
      </c>
      <c r="Y18" s="3">
        <f t="shared" si="5"/>
        <v>2</v>
      </c>
    </row>
    <row r="19" spans="1:25" x14ac:dyDescent="0.3">
      <c r="A19">
        <v>19</v>
      </c>
      <c r="B19">
        <v>53</v>
      </c>
      <c r="C19" t="s">
        <v>10</v>
      </c>
      <c r="D19">
        <v>130</v>
      </c>
      <c r="E19">
        <v>40</v>
      </c>
      <c r="F19" t="s">
        <v>17</v>
      </c>
      <c r="G19" t="s">
        <v>14</v>
      </c>
      <c r="H19" s="5">
        <v>1</v>
      </c>
      <c r="P19" s="3">
        <v>5</v>
      </c>
      <c r="Q19" s="6">
        <v>31</v>
      </c>
      <c r="R19" s="6">
        <v>72</v>
      </c>
      <c r="S19" s="6">
        <v>71</v>
      </c>
      <c r="T19" s="3">
        <f t="shared" si="0"/>
        <v>131.32402674301454</v>
      </c>
      <c r="U19" s="3">
        <f t="shared" si="1"/>
        <v>188.38110308627031</v>
      </c>
      <c r="V19" s="3">
        <f t="shared" si="2"/>
        <v>165.87552562087029</v>
      </c>
      <c r="W19" s="3">
        <f t="shared" si="3"/>
        <v>125.91064291790428</v>
      </c>
      <c r="X19" s="3">
        <f t="shared" si="4"/>
        <v>125.91064291790428</v>
      </c>
      <c r="Y19" s="3">
        <f t="shared" si="5"/>
        <v>4</v>
      </c>
    </row>
    <row r="20" spans="1:25" x14ac:dyDescent="0.3">
      <c r="A20">
        <v>20</v>
      </c>
      <c r="B20">
        <v>58</v>
      </c>
      <c r="C20" t="s">
        <v>0</v>
      </c>
      <c r="D20">
        <v>210</v>
      </c>
      <c r="E20">
        <v>110</v>
      </c>
      <c r="F20" t="s">
        <v>18</v>
      </c>
      <c r="G20" t="s">
        <v>16</v>
      </c>
      <c r="H20" s="5">
        <v>4</v>
      </c>
      <c r="J20" s="4" t="s">
        <v>36</v>
      </c>
      <c r="P20" s="3">
        <v>6</v>
      </c>
      <c r="Q20" s="6">
        <v>160</v>
      </c>
      <c r="R20" s="6">
        <v>60</v>
      </c>
      <c r="S20" s="6">
        <v>22.5</v>
      </c>
      <c r="T20" s="3">
        <f t="shared" si="0"/>
        <v>14.361406616345072</v>
      </c>
      <c r="U20" s="3">
        <f t="shared" si="1"/>
        <v>79.473832171350594</v>
      </c>
      <c r="V20" s="3">
        <f t="shared" si="2"/>
        <v>42.697072499177267</v>
      </c>
      <c r="W20" s="3">
        <f t="shared" si="3"/>
        <v>28.872824593378461</v>
      </c>
      <c r="X20" s="3">
        <f t="shared" si="4"/>
        <v>14.361406616345072</v>
      </c>
      <c r="Y20" s="3">
        <f t="shared" si="5"/>
        <v>1</v>
      </c>
    </row>
    <row r="21" spans="1:25" x14ac:dyDescent="0.3">
      <c r="A21">
        <v>21</v>
      </c>
      <c r="B21">
        <v>63</v>
      </c>
      <c r="C21" t="s">
        <v>10</v>
      </c>
      <c r="D21">
        <v>120</v>
      </c>
      <c r="E21">
        <v>30</v>
      </c>
      <c r="F21" t="s">
        <v>19</v>
      </c>
      <c r="G21" t="s">
        <v>14</v>
      </c>
      <c r="H21" s="5">
        <v>1</v>
      </c>
      <c r="J21" s="4" t="s">
        <v>37</v>
      </c>
      <c r="P21" s="9">
        <v>7</v>
      </c>
      <c r="Q21" s="8">
        <v>190</v>
      </c>
      <c r="R21" s="8">
        <v>90</v>
      </c>
      <c r="S21" s="8">
        <v>27.3</v>
      </c>
      <c r="T21" s="3">
        <f t="shared" si="0"/>
        <v>57.03761916489853</v>
      </c>
      <c r="U21" s="3">
        <f t="shared" si="1"/>
        <v>37.389971917614488</v>
      </c>
      <c r="V21" s="3">
        <f t="shared" si="2"/>
        <v>0</v>
      </c>
      <c r="W21" s="3">
        <f t="shared" si="3"/>
        <v>71.500769226631405</v>
      </c>
      <c r="X21" s="3">
        <f t="shared" si="4"/>
        <v>0</v>
      </c>
      <c r="Y21" s="3">
        <f t="shared" si="5"/>
        <v>3</v>
      </c>
    </row>
    <row r="22" spans="1:25" x14ac:dyDescent="0.3">
      <c r="A22">
        <v>22</v>
      </c>
      <c r="B22">
        <v>68</v>
      </c>
      <c r="C22" t="s">
        <v>0</v>
      </c>
      <c r="D22">
        <v>175</v>
      </c>
      <c r="E22">
        <v>80</v>
      </c>
      <c r="F22" t="s">
        <v>1</v>
      </c>
      <c r="G22" t="s">
        <v>2</v>
      </c>
      <c r="H22" s="5">
        <v>2</v>
      </c>
      <c r="P22" s="3">
        <v>8</v>
      </c>
      <c r="Q22" s="6">
        <v>200</v>
      </c>
      <c r="R22" s="6">
        <v>100</v>
      </c>
      <c r="S22" s="6">
        <v>31.2</v>
      </c>
      <c r="T22" s="3">
        <f t="shared" si="0"/>
        <v>71.5921783437269</v>
      </c>
      <c r="U22" s="3">
        <f t="shared" si="1"/>
        <v>23.151673805580451</v>
      </c>
      <c r="V22" s="3">
        <f t="shared" si="2"/>
        <v>14.670037491431302</v>
      </c>
      <c r="W22" s="3">
        <f t="shared" si="3"/>
        <v>86.082808969038638</v>
      </c>
      <c r="X22" s="3">
        <f t="shared" si="4"/>
        <v>14.670037491431302</v>
      </c>
      <c r="Y22" s="3">
        <f t="shared" si="5"/>
        <v>3</v>
      </c>
    </row>
    <row r="23" spans="1:25" x14ac:dyDescent="0.3">
      <c r="A23">
        <v>23</v>
      </c>
      <c r="B23">
        <v>73</v>
      </c>
      <c r="C23" t="s">
        <v>10</v>
      </c>
      <c r="D23">
        <v>160</v>
      </c>
      <c r="E23">
        <v>60</v>
      </c>
      <c r="F23" t="s">
        <v>11</v>
      </c>
      <c r="G23" t="s">
        <v>2</v>
      </c>
      <c r="H23" s="5">
        <v>2</v>
      </c>
      <c r="J23" s="7" t="s">
        <v>38</v>
      </c>
      <c r="K23" s="7" t="s">
        <v>39</v>
      </c>
      <c r="L23" s="7" t="s">
        <v>40</v>
      </c>
      <c r="M23" s="7" t="s">
        <v>41</v>
      </c>
      <c r="N23" s="7" t="s">
        <v>42</v>
      </c>
      <c r="P23" s="9">
        <v>9</v>
      </c>
      <c r="Q23" s="9">
        <v>140</v>
      </c>
      <c r="R23" s="9">
        <v>40</v>
      </c>
      <c r="S23" s="9">
        <v>16.7</v>
      </c>
      <c r="T23" s="3">
        <f t="shared" si="0"/>
        <v>14.522052196573322</v>
      </c>
      <c r="U23" s="3">
        <f t="shared" si="1"/>
        <v>108.26010345459679</v>
      </c>
      <c r="V23" s="3">
        <f t="shared" si="2"/>
        <v>71.500769226631405</v>
      </c>
      <c r="W23" s="3">
        <f t="shared" si="3"/>
        <v>0</v>
      </c>
      <c r="X23" s="3">
        <f t="shared" si="4"/>
        <v>0</v>
      </c>
      <c r="Y23" s="3">
        <f t="shared" si="5"/>
        <v>4</v>
      </c>
    </row>
    <row r="24" spans="1:25" x14ac:dyDescent="0.3">
      <c r="A24">
        <v>24</v>
      </c>
      <c r="B24">
        <v>78</v>
      </c>
      <c r="C24" t="s">
        <v>0</v>
      </c>
      <c r="D24">
        <v>180</v>
      </c>
      <c r="E24">
        <v>90</v>
      </c>
      <c r="F24" t="s">
        <v>12</v>
      </c>
      <c r="G24" t="s">
        <v>13</v>
      </c>
      <c r="H24" s="5">
        <v>2</v>
      </c>
      <c r="J24" s="3">
        <v>2</v>
      </c>
      <c r="K24" s="3">
        <v>1</v>
      </c>
      <c r="L24" s="11">
        <v>150</v>
      </c>
      <c r="M24" s="12">
        <v>50</v>
      </c>
      <c r="N24" s="12">
        <v>20</v>
      </c>
      <c r="P24" s="3">
        <v>10</v>
      </c>
      <c r="Q24" s="3">
        <v>150</v>
      </c>
      <c r="R24" s="3">
        <v>60</v>
      </c>
      <c r="S24" s="3">
        <v>22.5</v>
      </c>
      <c r="T24" s="3">
        <f t="shared" si="0"/>
        <v>10.307764064044152</v>
      </c>
      <c r="U24" s="3">
        <f t="shared" si="1"/>
        <v>86.116723114619262</v>
      </c>
      <c r="V24" s="3">
        <f t="shared" si="2"/>
        <v>50.229871590518727</v>
      </c>
      <c r="W24" s="3">
        <f t="shared" si="3"/>
        <v>23.100649341522846</v>
      </c>
      <c r="X24" s="3">
        <f t="shared" si="4"/>
        <v>10.307764064044152</v>
      </c>
      <c r="Y24" s="3">
        <f t="shared" si="5"/>
        <v>1</v>
      </c>
    </row>
    <row r="25" spans="1:25" x14ac:dyDescent="0.3">
      <c r="A25">
        <v>25</v>
      </c>
      <c r="B25">
        <v>83</v>
      </c>
      <c r="C25" t="s">
        <v>10</v>
      </c>
      <c r="D25">
        <v>150</v>
      </c>
      <c r="E25">
        <v>50</v>
      </c>
      <c r="F25">
        <v>20</v>
      </c>
      <c r="G25" t="s">
        <v>14</v>
      </c>
      <c r="H25" s="5">
        <v>1</v>
      </c>
      <c r="J25" s="3">
        <v>4</v>
      </c>
      <c r="K25" s="3">
        <v>2</v>
      </c>
      <c r="L25" s="13">
        <v>210</v>
      </c>
      <c r="M25" s="14">
        <v>120</v>
      </c>
      <c r="N25" s="14">
        <v>37.200000000000003</v>
      </c>
    </row>
    <row r="26" spans="1:25" x14ac:dyDescent="0.3">
      <c r="A26">
        <v>26</v>
      </c>
      <c r="B26">
        <v>88</v>
      </c>
      <c r="C26" t="s">
        <v>0</v>
      </c>
      <c r="D26">
        <v>190</v>
      </c>
      <c r="E26">
        <v>100</v>
      </c>
      <c r="F26" t="s">
        <v>15</v>
      </c>
      <c r="G26" t="s">
        <v>16</v>
      </c>
      <c r="H26" s="5">
        <v>4</v>
      </c>
      <c r="J26" s="3">
        <v>7</v>
      </c>
      <c r="K26" s="3">
        <v>3</v>
      </c>
      <c r="L26" s="15">
        <v>190</v>
      </c>
      <c r="M26" s="16">
        <v>90</v>
      </c>
      <c r="N26" s="16">
        <v>27.3</v>
      </c>
    </row>
    <row r="27" spans="1:25" x14ac:dyDescent="0.3">
      <c r="A27">
        <v>27</v>
      </c>
      <c r="B27">
        <v>93</v>
      </c>
      <c r="C27" t="s">
        <v>10</v>
      </c>
      <c r="D27">
        <v>140</v>
      </c>
      <c r="E27">
        <v>40</v>
      </c>
      <c r="F27" t="s">
        <v>17</v>
      </c>
      <c r="G27" t="s">
        <v>14</v>
      </c>
      <c r="H27" s="5">
        <v>1</v>
      </c>
      <c r="J27" s="3">
        <v>9</v>
      </c>
      <c r="K27" s="3">
        <v>4</v>
      </c>
      <c r="L27" s="10">
        <v>140</v>
      </c>
      <c r="M27" s="10">
        <v>40</v>
      </c>
      <c r="N27" s="10">
        <v>16.7</v>
      </c>
      <c r="P27" s="18" t="s">
        <v>38</v>
      </c>
      <c r="Q27" s="18" t="s">
        <v>43</v>
      </c>
      <c r="R27" s="18" t="s">
        <v>44</v>
      </c>
      <c r="S27" s="18" t="s">
        <v>45</v>
      </c>
      <c r="T27" s="18" t="s">
        <v>48</v>
      </c>
    </row>
    <row r="28" spans="1:25" x14ac:dyDescent="0.3">
      <c r="A28">
        <v>28</v>
      </c>
      <c r="B28">
        <v>98</v>
      </c>
      <c r="C28" t="s">
        <v>0</v>
      </c>
      <c r="D28">
        <v>200</v>
      </c>
      <c r="E28">
        <v>110</v>
      </c>
      <c r="F28" t="s">
        <v>18</v>
      </c>
      <c r="G28" t="s">
        <v>16</v>
      </c>
      <c r="H28" s="5">
        <v>4</v>
      </c>
      <c r="P28" s="3">
        <v>1</v>
      </c>
      <c r="Q28" s="17">
        <v>1</v>
      </c>
      <c r="R28" s="17"/>
      <c r="S28" s="17"/>
      <c r="T28" s="17"/>
    </row>
    <row r="29" spans="1:25" x14ac:dyDescent="0.3">
      <c r="A29">
        <v>29</v>
      </c>
      <c r="B29">
        <v>103</v>
      </c>
      <c r="C29" t="s">
        <v>10</v>
      </c>
      <c r="D29">
        <v>130</v>
      </c>
      <c r="E29">
        <v>30</v>
      </c>
      <c r="F29" t="s">
        <v>19</v>
      </c>
      <c r="G29" t="s">
        <v>14</v>
      </c>
      <c r="H29" s="5">
        <v>1</v>
      </c>
      <c r="P29" s="9">
        <v>2</v>
      </c>
      <c r="Q29" s="17">
        <v>1</v>
      </c>
      <c r="R29" s="17"/>
      <c r="S29" s="17"/>
      <c r="T29" s="17"/>
    </row>
    <row r="30" spans="1:25" x14ac:dyDescent="0.3">
      <c r="A30">
        <v>30</v>
      </c>
      <c r="B30">
        <v>108</v>
      </c>
      <c r="C30" t="s">
        <v>0</v>
      </c>
      <c r="D30">
        <v>210</v>
      </c>
      <c r="E30">
        <v>120</v>
      </c>
      <c r="F30" t="s">
        <v>20</v>
      </c>
      <c r="G30" t="s">
        <v>16</v>
      </c>
      <c r="H30" s="5">
        <v>4</v>
      </c>
      <c r="P30" s="3">
        <v>3</v>
      </c>
      <c r="Q30" s="17"/>
      <c r="R30" s="17"/>
      <c r="S30" s="17">
        <v>1</v>
      </c>
      <c r="T30" s="17"/>
    </row>
    <row r="31" spans="1:25" x14ac:dyDescent="0.3">
      <c r="A31">
        <v>31</v>
      </c>
      <c r="B31">
        <v>19</v>
      </c>
      <c r="C31" t="s">
        <v>0</v>
      </c>
      <c r="D31">
        <v>175</v>
      </c>
      <c r="E31">
        <v>75</v>
      </c>
      <c r="F31" t="s">
        <v>22</v>
      </c>
      <c r="G31" t="s">
        <v>2</v>
      </c>
      <c r="H31" s="5">
        <v>2</v>
      </c>
      <c r="P31" s="9">
        <v>4</v>
      </c>
      <c r="Q31" s="17"/>
      <c r="R31" s="17">
        <v>1</v>
      </c>
      <c r="S31" s="17"/>
      <c r="T31" s="17"/>
    </row>
    <row r="32" spans="1:25" x14ac:dyDescent="0.3">
      <c r="A32">
        <v>32</v>
      </c>
      <c r="B32">
        <v>24</v>
      </c>
      <c r="C32" t="s">
        <v>10</v>
      </c>
      <c r="D32">
        <v>160</v>
      </c>
      <c r="E32">
        <v>55</v>
      </c>
      <c r="F32" t="s">
        <v>23</v>
      </c>
      <c r="G32" t="s">
        <v>2</v>
      </c>
      <c r="H32" s="5">
        <v>2</v>
      </c>
      <c r="P32" s="3">
        <v>5</v>
      </c>
      <c r="Q32" s="17"/>
      <c r="R32" s="17"/>
      <c r="S32" s="17"/>
      <c r="T32" s="17">
        <v>1</v>
      </c>
    </row>
    <row r="33" spans="1:20" x14ac:dyDescent="0.3">
      <c r="A33">
        <v>33</v>
      </c>
      <c r="B33">
        <v>29</v>
      </c>
      <c r="C33" t="s">
        <v>0</v>
      </c>
      <c r="D33">
        <v>180</v>
      </c>
      <c r="E33">
        <v>85</v>
      </c>
      <c r="F33" t="s">
        <v>24</v>
      </c>
      <c r="G33" t="s">
        <v>13</v>
      </c>
      <c r="H33" s="5">
        <v>3</v>
      </c>
      <c r="P33" s="3">
        <v>6</v>
      </c>
      <c r="Q33" s="17">
        <v>1</v>
      </c>
      <c r="R33" s="17"/>
      <c r="S33" s="17"/>
      <c r="T33" s="17"/>
    </row>
    <row r="34" spans="1:20" x14ac:dyDescent="0.3">
      <c r="A34">
        <v>35</v>
      </c>
      <c r="B34">
        <v>39</v>
      </c>
      <c r="C34" t="s">
        <v>0</v>
      </c>
      <c r="D34">
        <v>190</v>
      </c>
      <c r="E34">
        <v>95</v>
      </c>
      <c r="F34">
        <v>27</v>
      </c>
      <c r="G34" t="s">
        <v>13</v>
      </c>
      <c r="H34" s="5">
        <v>3</v>
      </c>
      <c r="P34" s="9">
        <v>7</v>
      </c>
      <c r="Q34" s="17"/>
      <c r="R34" s="17"/>
      <c r="S34" s="17">
        <v>1</v>
      </c>
      <c r="T34" s="17"/>
    </row>
    <row r="35" spans="1:20" x14ac:dyDescent="0.3">
      <c r="A35">
        <v>36</v>
      </c>
      <c r="B35">
        <v>44</v>
      </c>
      <c r="C35" t="s">
        <v>10</v>
      </c>
      <c r="D35">
        <v>140</v>
      </c>
      <c r="E35">
        <v>75</v>
      </c>
      <c r="F35">
        <v>25</v>
      </c>
      <c r="G35" t="s">
        <v>13</v>
      </c>
      <c r="H35" s="5">
        <v>3</v>
      </c>
      <c r="P35" s="3">
        <v>8</v>
      </c>
      <c r="Q35" s="17"/>
      <c r="R35" s="17"/>
      <c r="S35" s="17">
        <v>1</v>
      </c>
      <c r="T35" s="17"/>
    </row>
    <row r="36" spans="1:20" x14ac:dyDescent="0.3">
      <c r="A36">
        <v>37</v>
      </c>
      <c r="B36">
        <v>49</v>
      </c>
      <c r="C36" t="s">
        <v>0</v>
      </c>
      <c r="D36">
        <v>200</v>
      </c>
      <c r="E36">
        <v>105</v>
      </c>
      <c r="F36" t="s">
        <v>25</v>
      </c>
      <c r="G36" t="s">
        <v>16</v>
      </c>
      <c r="H36" s="5">
        <v>4</v>
      </c>
      <c r="P36" s="9">
        <v>9</v>
      </c>
      <c r="Q36" s="17"/>
      <c r="R36" s="17"/>
      <c r="S36" s="17"/>
      <c r="T36" s="17">
        <v>1</v>
      </c>
    </row>
    <row r="37" spans="1:20" x14ac:dyDescent="0.3">
      <c r="A37">
        <v>38</v>
      </c>
      <c r="B37">
        <v>54</v>
      </c>
      <c r="C37" t="s">
        <v>10</v>
      </c>
      <c r="D37">
        <v>130</v>
      </c>
      <c r="E37">
        <v>85</v>
      </c>
      <c r="F37" t="s">
        <v>26</v>
      </c>
      <c r="G37" t="s">
        <v>13</v>
      </c>
      <c r="H37" s="5">
        <v>1</v>
      </c>
      <c r="P37" s="3">
        <v>10</v>
      </c>
      <c r="Q37" s="17">
        <v>1</v>
      </c>
      <c r="R37" s="17"/>
      <c r="S37" s="17"/>
      <c r="T37" s="17"/>
    </row>
    <row r="38" spans="1:20" x14ac:dyDescent="0.3">
      <c r="A38">
        <v>39</v>
      </c>
      <c r="B38">
        <v>59</v>
      </c>
      <c r="C38" t="s">
        <v>0</v>
      </c>
      <c r="D38">
        <v>210</v>
      </c>
      <c r="E38">
        <v>115</v>
      </c>
      <c r="F38" t="s">
        <v>27</v>
      </c>
      <c r="G38" t="s">
        <v>16</v>
      </c>
      <c r="H38" s="5">
        <v>4</v>
      </c>
    </row>
    <row r="39" spans="1:20" x14ac:dyDescent="0.3">
      <c r="A39">
        <v>40</v>
      </c>
      <c r="B39">
        <v>64</v>
      </c>
      <c r="C39" t="s">
        <v>10</v>
      </c>
      <c r="D39">
        <v>120</v>
      </c>
      <c r="E39">
        <v>95</v>
      </c>
      <c r="F39" t="s">
        <v>28</v>
      </c>
      <c r="G39" t="s">
        <v>13</v>
      </c>
      <c r="H39" s="5">
        <v>3</v>
      </c>
    </row>
    <row r="40" spans="1:20" x14ac:dyDescent="0.3">
      <c r="A40">
        <v>41</v>
      </c>
      <c r="B40">
        <v>17</v>
      </c>
      <c r="C40" t="s">
        <v>0</v>
      </c>
      <c r="D40">
        <v>175</v>
      </c>
      <c r="E40">
        <v>65</v>
      </c>
      <c r="F40" t="s">
        <v>29</v>
      </c>
      <c r="G40" t="s">
        <v>2</v>
      </c>
      <c r="H40" s="5">
        <v>2</v>
      </c>
    </row>
    <row r="41" spans="1:20" x14ac:dyDescent="0.3">
      <c r="A41">
        <v>42</v>
      </c>
      <c r="B41">
        <v>22</v>
      </c>
      <c r="C41" t="s">
        <v>10</v>
      </c>
      <c r="D41">
        <v>160</v>
      </c>
      <c r="E41">
        <v>45</v>
      </c>
      <c r="F41" t="s">
        <v>30</v>
      </c>
      <c r="G41" t="s">
        <v>14</v>
      </c>
      <c r="H41" s="5">
        <v>1</v>
      </c>
    </row>
    <row r="42" spans="1:20" x14ac:dyDescent="0.3">
      <c r="A42">
        <v>43</v>
      </c>
      <c r="B42">
        <v>27</v>
      </c>
      <c r="C42" t="s">
        <v>0</v>
      </c>
      <c r="D42">
        <v>180</v>
      </c>
      <c r="E42">
        <v>75</v>
      </c>
      <c r="F42" t="s">
        <v>22</v>
      </c>
      <c r="G42" t="s">
        <v>2</v>
      </c>
      <c r="H42" s="5">
        <v>2</v>
      </c>
    </row>
    <row r="43" spans="1:20" x14ac:dyDescent="0.3">
      <c r="A43">
        <v>44</v>
      </c>
      <c r="B43">
        <v>32</v>
      </c>
      <c r="C43" t="s">
        <v>10</v>
      </c>
      <c r="D43">
        <v>150</v>
      </c>
      <c r="E43">
        <v>55</v>
      </c>
      <c r="F43" t="s">
        <v>23</v>
      </c>
      <c r="G43" t="s">
        <v>2</v>
      </c>
      <c r="H43" s="5">
        <v>2</v>
      </c>
    </row>
    <row r="44" spans="1:20" x14ac:dyDescent="0.3">
      <c r="A44">
        <v>45</v>
      </c>
      <c r="B44">
        <v>37</v>
      </c>
      <c r="C44" t="s">
        <v>0</v>
      </c>
      <c r="D44">
        <v>190</v>
      </c>
      <c r="E44">
        <v>85</v>
      </c>
      <c r="F44" t="s">
        <v>24</v>
      </c>
      <c r="G44" t="s">
        <v>13</v>
      </c>
      <c r="H44" s="5">
        <v>3</v>
      </c>
    </row>
    <row r="45" spans="1:20" x14ac:dyDescent="0.3">
      <c r="A45">
        <v>46</v>
      </c>
      <c r="B45">
        <v>42</v>
      </c>
      <c r="C45" t="s">
        <v>10</v>
      </c>
      <c r="D45">
        <v>140</v>
      </c>
      <c r="E45">
        <v>65</v>
      </c>
      <c r="F45" t="s">
        <v>29</v>
      </c>
      <c r="G45" t="s">
        <v>2</v>
      </c>
      <c r="H45" s="5">
        <v>2</v>
      </c>
    </row>
    <row r="46" spans="1:20" x14ac:dyDescent="0.3">
      <c r="A46">
        <v>47</v>
      </c>
      <c r="B46">
        <v>47</v>
      </c>
      <c r="C46" t="s">
        <v>0</v>
      </c>
      <c r="D46">
        <v>200</v>
      </c>
      <c r="E46">
        <v>95</v>
      </c>
      <c r="F46">
        <v>27</v>
      </c>
      <c r="G46" t="s">
        <v>13</v>
      </c>
      <c r="H46" s="5">
        <v>3</v>
      </c>
    </row>
    <row r="47" spans="1:20" x14ac:dyDescent="0.3">
      <c r="A47">
        <v>48</v>
      </c>
      <c r="B47">
        <v>52</v>
      </c>
      <c r="C47" t="s">
        <v>10</v>
      </c>
      <c r="D47">
        <v>130</v>
      </c>
      <c r="E47">
        <v>75</v>
      </c>
      <c r="F47">
        <v>25</v>
      </c>
      <c r="G47" t="s">
        <v>13</v>
      </c>
      <c r="H47" s="5">
        <v>3</v>
      </c>
    </row>
    <row r="48" spans="1:20" x14ac:dyDescent="0.3">
      <c r="A48">
        <v>49</v>
      </c>
      <c r="B48">
        <v>57</v>
      </c>
      <c r="C48" t="s">
        <v>0</v>
      </c>
      <c r="D48">
        <v>210</v>
      </c>
      <c r="E48">
        <v>105</v>
      </c>
      <c r="F48" t="s">
        <v>25</v>
      </c>
      <c r="G48" t="s">
        <v>16</v>
      </c>
      <c r="H48" s="5">
        <v>4</v>
      </c>
    </row>
    <row r="49" spans="1:8" x14ac:dyDescent="0.3">
      <c r="A49">
        <v>50</v>
      </c>
      <c r="B49">
        <v>62</v>
      </c>
      <c r="C49" t="s">
        <v>10</v>
      </c>
      <c r="D49">
        <v>120</v>
      </c>
      <c r="E49">
        <v>85</v>
      </c>
      <c r="F49" t="s">
        <v>26</v>
      </c>
      <c r="G49" t="s">
        <v>13</v>
      </c>
      <c r="H49" s="5">
        <v>3</v>
      </c>
    </row>
    <row r="50" spans="1:8" x14ac:dyDescent="0.3">
      <c r="A50">
        <v>51</v>
      </c>
      <c r="B50">
        <v>67</v>
      </c>
      <c r="C50" t="s">
        <v>0</v>
      </c>
      <c r="D50">
        <v>175</v>
      </c>
      <c r="E50">
        <v>65</v>
      </c>
      <c r="F50" t="s">
        <v>29</v>
      </c>
      <c r="G50" t="s">
        <v>2</v>
      </c>
      <c r="H50" s="5">
        <v>2</v>
      </c>
    </row>
    <row r="51" spans="1:8" x14ac:dyDescent="0.3">
      <c r="A51">
        <v>52</v>
      </c>
      <c r="B51">
        <v>72</v>
      </c>
      <c r="C51" t="s">
        <v>10</v>
      </c>
      <c r="D51">
        <v>160</v>
      </c>
      <c r="E51">
        <v>45</v>
      </c>
      <c r="F51" t="s">
        <v>30</v>
      </c>
      <c r="G51" t="s">
        <v>14</v>
      </c>
      <c r="H51" s="5">
        <v>1</v>
      </c>
    </row>
    <row r="52" spans="1:8" x14ac:dyDescent="0.3">
      <c r="A52">
        <v>53</v>
      </c>
      <c r="B52">
        <v>77</v>
      </c>
      <c r="C52" t="s">
        <v>0</v>
      </c>
      <c r="D52">
        <v>180</v>
      </c>
      <c r="E52">
        <v>75</v>
      </c>
      <c r="F52" t="s">
        <v>22</v>
      </c>
      <c r="G52" t="s">
        <v>2</v>
      </c>
      <c r="H52" s="5">
        <v>2</v>
      </c>
    </row>
    <row r="53" spans="1:8" x14ac:dyDescent="0.3">
      <c r="A53">
        <v>54</v>
      </c>
      <c r="B53">
        <v>82</v>
      </c>
      <c r="C53" t="s">
        <v>10</v>
      </c>
      <c r="D53">
        <v>150</v>
      </c>
      <c r="E53">
        <v>55</v>
      </c>
      <c r="F53" t="s">
        <v>23</v>
      </c>
      <c r="G53" t="s">
        <v>2</v>
      </c>
      <c r="H53" s="5">
        <v>2</v>
      </c>
    </row>
    <row r="54" spans="1:8" x14ac:dyDescent="0.3">
      <c r="A54">
        <v>55</v>
      </c>
      <c r="B54">
        <v>87</v>
      </c>
      <c r="C54" t="s">
        <v>0</v>
      </c>
      <c r="D54">
        <v>190</v>
      </c>
      <c r="E54">
        <v>85</v>
      </c>
      <c r="F54" t="s">
        <v>24</v>
      </c>
      <c r="G54" t="s">
        <v>13</v>
      </c>
      <c r="H54" s="5">
        <v>3</v>
      </c>
    </row>
    <row r="55" spans="1:8" x14ac:dyDescent="0.3">
      <c r="A55">
        <v>56</v>
      </c>
      <c r="B55">
        <v>92</v>
      </c>
      <c r="C55" t="s">
        <v>10</v>
      </c>
      <c r="D55">
        <v>140</v>
      </c>
      <c r="E55">
        <v>65</v>
      </c>
      <c r="F55" t="s">
        <v>29</v>
      </c>
      <c r="G55" t="s">
        <v>2</v>
      </c>
      <c r="H55" s="5">
        <v>2</v>
      </c>
    </row>
    <row r="56" spans="1:8" x14ac:dyDescent="0.3">
      <c r="A56">
        <v>57</v>
      </c>
      <c r="B56">
        <v>97</v>
      </c>
      <c r="C56" t="s">
        <v>0</v>
      </c>
      <c r="D56">
        <v>200</v>
      </c>
      <c r="E56">
        <v>95</v>
      </c>
      <c r="F56">
        <v>27</v>
      </c>
      <c r="G56" t="s">
        <v>13</v>
      </c>
      <c r="H56" s="5">
        <v>3</v>
      </c>
    </row>
    <row r="57" spans="1:8" x14ac:dyDescent="0.3">
      <c r="A57">
        <v>58</v>
      </c>
      <c r="B57">
        <v>102</v>
      </c>
      <c r="C57" t="s">
        <v>10</v>
      </c>
      <c r="D57">
        <v>130</v>
      </c>
      <c r="E57">
        <v>75</v>
      </c>
      <c r="F57">
        <v>25</v>
      </c>
      <c r="G57" t="s">
        <v>13</v>
      </c>
      <c r="H57" s="5">
        <v>3</v>
      </c>
    </row>
    <row r="58" spans="1:8" x14ac:dyDescent="0.3">
      <c r="A58">
        <v>59</v>
      </c>
      <c r="B58">
        <v>107</v>
      </c>
      <c r="C58" t="s">
        <v>0</v>
      </c>
      <c r="D58">
        <v>210</v>
      </c>
      <c r="E58">
        <v>105</v>
      </c>
      <c r="F58" t="s">
        <v>25</v>
      </c>
      <c r="G58" t="s">
        <v>16</v>
      </c>
      <c r="H58" s="5">
        <v>4</v>
      </c>
    </row>
    <row r="59" spans="1:8" x14ac:dyDescent="0.3">
      <c r="A59">
        <v>60</v>
      </c>
      <c r="B59">
        <v>112</v>
      </c>
      <c r="C59" t="s">
        <v>10</v>
      </c>
      <c r="D59">
        <v>120</v>
      </c>
      <c r="E59">
        <v>85</v>
      </c>
      <c r="F59" t="s">
        <v>26</v>
      </c>
      <c r="G59" t="s">
        <v>13</v>
      </c>
      <c r="H59" s="5">
        <v>3</v>
      </c>
    </row>
    <row r="60" spans="1:8" x14ac:dyDescent="0.3">
      <c r="A60">
        <v>61</v>
      </c>
      <c r="B60">
        <v>16</v>
      </c>
      <c r="C60" t="s">
        <v>0</v>
      </c>
      <c r="D60">
        <v>175</v>
      </c>
      <c r="E60">
        <v>55</v>
      </c>
      <c r="F60" t="s">
        <v>23</v>
      </c>
      <c r="G60" t="s">
        <v>2</v>
      </c>
      <c r="H60" s="5">
        <v>2</v>
      </c>
    </row>
    <row r="61" spans="1:8" x14ac:dyDescent="0.3">
      <c r="A61">
        <v>62</v>
      </c>
      <c r="B61">
        <v>21</v>
      </c>
      <c r="C61" t="s">
        <v>10</v>
      </c>
      <c r="D61">
        <v>160</v>
      </c>
      <c r="E61">
        <v>35</v>
      </c>
      <c r="F61" t="s">
        <v>17</v>
      </c>
      <c r="G61" t="s">
        <v>14</v>
      </c>
      <c r="H61" s="5">
        <v>1</v>
      </c>
    </row>
    <row r="62" spans="1:8" x14ac:dyDescent="0.3">
      <c r="A62">
        <v>63</v>
      </c>
      <c r="B62">
        <v>26</v>
      </c>
      <c r="C62" t="s">
        <v>0</v>
      </c>
      <c r="D62">
        <v>180</v>
      </c>
      <c r="E62">
        <v>65</v>
      </c>
      <c r="F62" t="s">
        <v>29</v>
      </c>
      <c r="G62" t="s">
        <v>2</v>
      </c>
      <c r="H62" s="5">
        <v>2</v>
      </c>
    </row>
    <row r="63" spans="1:8" x14ac:dyDescent="0.3">
      <c r="A63">
        <v>64</v>
      </c>
      <c r="B63">
        <v>31</v>
      </c>
      <c r="C63" t="s">
        <v>10</v>
      </c>
      <c r="D63">
        <v>150</v>
      </c>
      <c r="E63">
        <v>45</v>
      </c>
      <c r="F63" t="s">
        <v>30</v>
      </c>
      <c r="G63" t="s">
        <v>14</v>
      </c>
      <c r="H63" s="5">
        <v>1</v>
      </c>
    </row>
    <row r="64" spans="1:8" x14ac:dyDescent="0.3">
      <c r="A64">
        <v>65</v>
      </c>
      <c r="B64">
        <v>36</v>
      </c>
      <c r="C64" t="s">
        <v>0</v>
      </c>
      <c r="D64">
        <v>190</v>
      </c>
      <c r="E64">
        <v>75</v>
      </c>
      <c r="F64" t="s">
        <v>22</v>
      </c>
      <c r="G64" t="s">
        <v>2</v>
      </c>
      <c r="H64" s="5">
        <v>2</v>
      </c>
    </row>
    <row r="65" spans="1:8" x14ac:dyDescent="0.3">
      <c r="A65">
        <v>66</v>
      </c>
      <c r="B65">
        <v>41</v>
      </c>
      <c r="C65" t="s">
        <v>10</v>
      </c>
      <c r="D65">
        <v>140</v>
      </c>
      <c r="E65">
        <v>55</v>
      </c>
      <c r="F65" t="s">
        <v>23</v>
      </c>
      <c r="G65" t="s">
        <v>2</v>
      </c>
      <c r="H65" s="5">
        <v>2</v>
      </c>
    </row>
    <row r="66" spans="1:8" x14ac:dyDescent="0.3">
      <c r="A66">
        <v>67</v>
      </c>
      <c r="B66">
        <v>46</v>
      </c>
      <c r="C66" t="s">
        <v>0</v>
      </c>
      <c r="D66">
        <v>200</v>
      </c>
      <c r="E66">
        <v>85</v>
      </c>
      <c r="F66" t="s">
        <v>24</v>
      </c>
      <c r="G66" t="s">
        <v>13</v>
      </c>
      <c r="H66" s="5">
        <v>3</v>
      </c>
    </row>
    <row r="67" spans="1:8" x14ac:dyDescent="0.3">
      <c r="A67">
        <v>68</v>
      </c>
      <c r="B67">
        <v>51</v>
      </c>
      <c r="C67" t="s">
        <v>10</v>
      </c>
      <c r="D67">
        <v>130</v>
      </c>
      <c r="E67">
        <v>65</v>
      </c>
      <c r="F67" t="s">
        <v>29</v>
      </c>
      <c r="G67" t="s">
        <v>2</v>
      </c>
      <c r="H67" s="5">
        <v>2</v>
      </c>
    </row>
    <row r="68" spans="1:8" x14ac:dyDescent="0.3">
      <c r="A68">
        <v>69</v>
      </c>
      <c r="B68">
        <v>56</v>
      </c>
      <c r="C68" t="s">
        <v>0</v>
      </c>
      <c r="D68">
        <v>210</v>
      </c>
      <c r="E68">
        <v>95</v>
      </c>
      <c r="F68">
        <v>27</v>
      </c>
      <c r="G68" t="s">
        <v>13</v>
      </c>
      <c r="H68" s="5">
        <v>3</v>
      </c>
    </row>
    <row r="69" spans="1:8" x14ac:dyDescent="0.3">
      <c r="A69">
        <v>70</v>
      </c>
      <c r="B69">
        <v>61</v>
      </c>
      <c r="C69" t="s">
        <v>10</v>
      </c>
      <c r="D69">
        <v>120</v>
      </c>
      <c r="E69">
        <v>75</v>
      </c>
      <c r="F69">
        <v>25</v>
      </c>
      <c r="G69" t="s">
        <v>13</v>
      </c>
      <c r="H69" s="5">
        <v>3</v>
      </c>
    </row>
    <row r="70" spans="1:8" x14ac:dyDescent="0.3">
      <c r="A70">
        <v>71</v>
      </c>
      <c r="B70">
        <v>15</v>
      </c>
      <c r="C70" t="s">
        <v>0</v>
      </c>
      <c r="D70">
        <v>175</v>
      </c>
      <c r="E70">
        <v>45</v>
      </c>
      <c r="F70" t="s">
        <v>30</v>
      </c>
      <c r="G70" t="s">
        <v>14</v>
      </c>
      <c r="H70" s="5">
        <v>1</v>
      </c>
    </row>
    <row r="71" spans="1:8" x14ac:dyDescent="0.3">
      <c r="A71">
        <v>72</v>
      </c>
      <c r="B71">
        <v>20</v>
      </c>
      <c r="C71" t="s">
        <v>10</v>
      </c>
      <c r="D71">
        <v>160</v>
      </c>
      <c r="E71">
        <v>30</v>
      </c>
      <c r="F71" t="s">
        <v>19</v>
      </c>
      <c r="G71" t="s">
        <v>14</v>
      </c>
      <c r="H71" s="5">
        <v>1</v>
      </c>
    </row>
    <row r="72" spans="1:8" x14ac:dyDescent="0.3">
      <c r="A72">
        <v>73</v>
      </c>
      <c r="B72">
        <v>25</v>
      </c>
      <c r="C72" t="s">
        <v>0</v>
      </c>
      <c r="D72">
        <v>180</v>
      </c>
      <c r="E72">
        <v>55</v>
      </c>
      <c r="F72" t="s">
        <v>23</v>
      </c>
      <c r="G72" t="s">
        <v>2</v>
      </c>
      <c r="H72" s="5">
        <v>2</v>
      </c>
    </row>
    <row r="73" spans="1:8" x14ac:dyDescent="0.3">
      <c r="A73">
        <v>74</v>
      </c>
      <c r="B73">
        <v>30</v>
      </c>
      <c r="C73" t="s">
        <v>10</v>
      </c>
      <c r="D73">
        <v>150</v>
      </c>
      <c r="E73">
        <v>40</v>
      </c>
      <c r="F73" t="s">
        <v>17</v>
      </c>
      <c r="G73" t="s">
        <v>14</v>
      </c>
      <c r="H73" s="5">
        <v>1</v>
      </c>
    </row>
    <row r="74" spans="1:8" x14ac:dyDescent="0.3">
      <c r="A74">
        <v>75</v>
      </c>
      <c r="B74">
        <v>35</v>
      </c>
      <c r="C74" t="s">
        <v>0</v>
      </c>
      <c r="D74">
        <v>190</v>
      </c>
      <c r="E74">
        <v>65</v>
      </c>
      <c r="F74" t="s">
        <v>29</v>
      </c>
      <c r="G74" t="s">
        <v>2</v>
      </c>
      <c r="H74" s="5">
        <v>2</v>
      </c>
    </row>
    <row r="75" spans="1:8" x14ac:dyDescent="0.3">
      <c r="A75">
        <v>76</v>
      </c>
      <c r="B75">
        <v>40</v>
      </c>
      <c r="C75" t="s">
        <v>10</v>
      </c>
      <c r="D75">
        <v>140</v>
      </c>
      <c r="E75">
        <v>50</v>
      </c>
      <c r="F75">
        <v>20</v>
      </c>
      <c r="G75" t="s">
        <v>14</v>
      </c>
      <c r="H75" s="5">
        <v>1</v>
      </c>
    </row>
    <row r="76" spans="1:8" x14ac:dyDescent="0.3">
      <c r="A76">
        <v>77</v>
      </c>
      <c r="B76">
        <v>45</v>
      </c>
      <c r="C76" t="s">
        <v>0</v>
      </c>
      <c r="D76">
        <v>200</v>
      </c>
      <c r="E76">
        <v>75</v>
      </c>
      <c r="F76" t="s">
        <v>22</v>
      </c>
      <c r="G76" t="s">
        <v>2</v>
      </c>
      <c r="H76" s="5">
        <v>2</v>
      </c>
    </row>
    <row r="77" spans="1:8" x14ac:dyDescent="0.3">
      <c r="A77">
        <v>78</v>
      </c>
      <c r="B77">
        <v>50</v>
      </c>
      <c r="C77" t="s">
        <v>10</v>
      </c>
      <c r="D77">
        <v>130</v>
      </c>
      <c r="E77">
        <v>60</v>
      </c>
      <c r="F77" t="s">
        <v>11</v>
      </c>
      <c r="G77" t="s">
        <v>2</v>
      </c>
      <c r="H77" s="5">
        <v>2</v>
      </c>
    </row>
    <row r="78" spans="1:8" x14ac:dyDescent="0.3">
      <c r="A78">
        <v>79</v>
      </c>
      <c r="B78">
        <v>55</v>
      </c>
      <c r="C78" t="s">
        <v>0</v>
      </c>
      <c r="D78">
        <v>210</v>
      </c>
      <c r="E78">
        <v>85</v>
      </c>
      <c r="F78" t="s">
        <v>24</v>
      </c>
      <c r="G78" t="s">
        <v>13</v>
      </c>
      <c r="H78" s="5">
        <v>3</v>
      </c>
    </row>
    <row r="79" spans="1:8" x14ac:dyDescent="0.3">
      <c r="A79">
        <v>80</v>
      </c>
      <c r="B79">
        <v>60</v>
      </c>
      <c r="C79" t="s">
        <v>10</v>
      </c>
      <c r="D79">
        <v>120</v>
      </c>
      <c r="E79">
        <v>70</v>
      </c>
      <c r="F79" t="s">
        <v>21</v>
      </c>
      <c r="G79" t="s">
        <v>2</v>
      </c>
      <c r="H79" s="5">
        <v>2</v>
      </c>
    </row>
    <row r="80" spans="1:8" x14ac:dyDescent="0.3">
      <c r="A80">
        <v>81</v>
      </c>
      <c r="B80">
        <v>14</v>
      </c>
      <c r="C80" t="s">
        <v>0</v>
      </c>
      <c r="D80">
        <v>175</v>
      </c>
      <c r="E80">
        <v>35</v>
      </c>
      <c r="F80" t="s">
        <v>17</v>
      </c>
      <c r="G80" t="s">
        <v>14</v>
      </c>
      <c r="H80" s="5">
        <v>1</v>
      </c>
    </row>
    <row r="81" spans="1:8" x14ac:dyDescent="0.3">
      <c r="A81">
        <v>82</v>
      </c>
      <c r="B81">
        <v>19</v>
      </c>
      <c r="C81" t="s">
        <v>10</v>
      </c>
      <c r="D81">
        <v>160</v>
      </c>
      <c r="E81">
        <v>25</v>
      </c>
      <c r="F81">
        <v>10</v>
      </c>
      <c r="G81" t="s">
        <v>14</v>
      </c>
      <c r="H81" s="5">
        <v>1</v>
      </c>
    </row>
    <row r="82" spans="1:8" x14ac:dyDescent="0.3">
      <c r="A82">
        <v>83</v>
      </c>
      <c r="B82">
        <v>24</v>
      </c>
      <c r="C82" t="s">
        <v>0</v>
      </c>
      <c r="D82">
        <v>180</v>
      </c>
      <c r="E82">
        <v>45</v>
      </c>
      <c r="F82" t="s">
        <v>30</v>
      </c>
      <c r="G82" t="s">
        <v>14</v>
      </c>
      <c r="H82" s="5">
        <v>1</v>
      </c>
    </row>
    <row r="83" spans="1:8" x14ac:dyDescent="0.3">
      <c r="A83">
        <v>84</v>
      </c>
      <c r="B83">
        <v>29</v>
      </c>
      <c r="C83" t="s">
        <v>10</v>
      </c>
      <c r="D83">
        <v>150</v>
      </c>
      <c r="E83">
        <v>30</v>
      </c>
      <c r="F83" t="s">
        <v>19</v>
      </c>
      <c r="G83" t="s">
        <v>14</v>
      </c>
      <c r="H83" s="5">
        <v>1</v>
      </c>
    </row>
    <row r="84" spans="1:8" x14ac:dyDescent="0.3">
      <c r="A84">
        <v>85</v>
      </c>
      <c r="B84">
        <v>34</v>
      </c>
      <c r="C84" t="s">
        <v>0</v>
      </c>
      <c r="D84">
        <v>190</v>
      </c>
      <c r="E84">
        <v>55</v>
      </c>
      <c r="F84" t="s">
        <v>23</v>
      </c>
      <c r="G84" t="s">
        <v>2</v>
      </c>
      <c r="H84" s="5">
        <v>2</v>
      </c>
    </row>
    <row r="85" spans="1:8" x14ac:dyDescent="0.3">
      <c r="A85">
        <v>86</v>
      </c>
      <c r="B85">
        <v>13</v>
      </c>
      <c r="C85" t="s">
        <v>0</v>
      </c>
      <c r="D85">
        <v>175</v>
      </c>
      <c r="E85">
        <v>25</v>
      </c>
      <c r="F85">
        <v>10</v>
      </c>
      <c r="G85" t="s">
        <v>14</v>
      </c>
      <c r="H85" s="5">
        <v>1</v>
      </c>
    </row>
    <row r="86" spans="1:8" x14ac:dyDescent="0.3">
      <c r="A86">
        <v>87</v>
      </c>
      <c r="B86">
        <v>18</v>
      </c>
      <c r="C86" t="s">
        <v>10</v>
      </c>
      <c r="D86">
        <v>160</v>
      </c>
      <c r="E86">
        <v>20</v>
      </c>
      <c r="F86" t="s">
        <v>31</v>
      </c>
      <c r="G86" t="s">
        <v>14</v>
      </c>
      <c r="H86" s="5">
        <v>1</v>
      </c>
    </row>
    <row r="87" spans="1:8" x14ac:dyDescent="0.3">
      <c r="A87">
        <v>88</v>
      </c>
      <c r="B87">
        <v>23</v>
      </c>
      <c r="C87" t="s">
        <v>0</v>
      </c>
      <c r="D87">
        <v>180</v>
      </c>
      <c r="E87">
        <v>30</v>
      </c>
      <c r="F87" t="s">
        <v>19</v>
      </c>
      <c r="G87" t="s">
        <v>14</v>
      </c>
      <c r="H87" s="5">
        <v>1</v>
      </c>
    </row>
    <row r="88" spans="1:8" x14ac:dyDescent="0.3">
      <c r="A88">
        <v>89</v>
      </c>
      <c r="B88">
        <v>28</v>
      </c>
      <c r="C88" t="s">
        <v>10</v>
      </c>
      <c r="D88">
        <v>150</v>
      </c>
      <c r="E88">
        <v>25</v>
      </c>
      <c r="F88">
        <v>10</v>
      </c>
      <c r="G88" t="s">
        <v>14</v>
      </c>
      <c r="H88" s="5">
        <v>1</v>
      </c>
    </row>
    <row r="89" spans="1:8" x14ac:dyDescent="0.3">
      <c r="A89">
        <v>90</v>
      </c>
      <c r="B89">
        <v>33</v>
      </c>
      <c r="C89" t="s">
        <v>0</v>
      </c>
      <c r="D89">
        <v>190</v>
      </c>
      <c r="E89">
        <v>40</v>
      </c>
      <c r="F89" t="s">
        <v>17</v>
      </c>
      <c r="G89" t="s">
        <v>14</v>
      </c>
      <c r="H89" s="5">
        <v>1</v>
      </c>
    </row>
    <row r="90" spans="1:8" x14ac:dyDescent="0.3">
      <c r="A90">
        <v>91</v>
      </c>
      <c r="B90">
        <v>38</v>
      </c>
      <c r="C90" t="s">
        <v>10</v>
      </c>
      <c r="D90">
        <v>140</v>
      </c>
      <c r="E90">
        <v>35</v>
      </c>
      <c r="F90" t="s">
        <v>17</v>
      </c>
      <c r="G90" t="s">
        <v>14</v>
      </c>
      <c r="H90" s="5">
        <v>1</v>
      </c>
    </row>
    <row r="91" spans="1:8" x14ac:dyDescent="0.3">
      <c r="A91">
        <v>92</v>
      </c>
      <c r="B91">
        <v>43</v>
      </c>
      <c r="C91" t="s">
        <v>0</v>
      </c>
      <c r="D91">
        <v>200</v>
      </c>
      <c r="E91">
        <v>50</v>
      </c>
      <c r="F91">
        <v>20</v>
      </c>
      <c r="G91" t="s">
        <v>14</v>
      </c>
      <c r="H91" s="5">
        <v>1</v>
      </c>
    </row>
    <row r="92" spans="1:8" x14ac:dyDescent="0.3">
      <c r="A92">
        <v>93</v>
      </c>
      <c r="B92">
        <v>48</v>
      </c>
      <c r="C92" t="s">
        <v>10</v>
      </c>
      <c r="D92">
        <v>130</v>
      </c>
      <c r="E92">
        <v>40</v>
      </c>
      <c r="F92" t="s">
        <v>17</v>
      </c>
      <c r="G92" t="s">
        <v>14</v>
      </c>
      <c r="H92" s="5">
        <v>1</v>
      </c>
    </row>
    <row r="93" spans="1:8" x14ac:dyDescent="0.3">
      <c r="A93">
        <v>94</v>
      </c>
      <c r="B93">
        <v>53</v>
      </c>
      <c r="C93" t="s">
        <v>0</v>
      </c>
      <c r="D93">
        <v>210</v>
      </c>
      <c r="E93">
        <v>55</v>
      </c>
      <c r="F93" t="s">
        <v>23</v>
      </c>
      <c r="G93" t="s">
        <v>2</v>
      </c>
      <c r="H93" s="5">
        <v>2</v>
      </c>
    </row>
    <row r="94" spans="1:8" x14ac:dyDescent="0.3">
      <c r="A94">
        <v>95</v>
      </c>
      <c r="B94">
        <v>58</v>
      </c>
      <c r="C94" t="s">
        <v>10</v>
      </c>
      <c r="D94">
        <v>120</v>
      </c>
      <c r="E94">
        <v>35</v>
      </c>
      <c r="F94" t="s">
        <v>17</v>
      </c>
      <c r="G94" t="s">
        <v>14</v>
      </c>
      <c r="H94" s="5">
        <v>1</v>
      </c>
    </row>
    <row r="95" spans="1:8" x14ac:dyDescent="0.3">
      <c r="A95">
        <v>96</v>
      </c>
      <c r="B95">
        <v>12</v>
      </c>
      <c r="C95" t="s">
        <v>0</v>
      </c>
      <c r="D95">
        <v>175</v>
      </c>
      <c r="E95">
        <v>15</v>
      </c>
      <c r="F95" t="s">
        <v>32</v>
      </c>
      <c r="G95" t="s">
        <v>14</v>
      </c>
      <c r="H95" s="5">
        <v>1</v>
      </c>
    </row>
    <row r="96" spans="1:8" x14ac:dyDescent="0.3">
      <c r="A96">
        <v>97</v>
      </c>
      <c r="B96">
        <v>17</v>
      </c>
      <c r="C96" t="s">
        <v>10</v>
      </c>
      <c r="D96">
        <v>160</v>
      </c>
      <c r="E96">
        <v>15</v>
      </c>
      <c r="F96" t="s">
        <v>32</v>
      </c>
      <c r="G96" t="s">
        <v>14</v>
      </c>
      <c r="H96" s="5">
        <v>1</v>
      </c>
    </row>
    <row r="97" spans="1:8" x14ac:dyDescent="0.3">
      <c r="A97">
        <v>98</v>
      </c>
      <c r="B97">
        <v>22</v>
      </c>
      <c r="C97" t="s">
        <v>0</v>
      </c>
      <c r="D97">
        <v>180</v>
      </c>
      <c r="E97">
        <v>20</v>
      </c>
      <c r="F97" t="s">
        <v>31</v>
      </c>
      <c r="G97" t="s">
        <v>14</v>
      </c>
      <c r="H97" s="5">
        <v>1</v>
      </c>
    </row>
    <row r="98" spans="1:8" x14ac:dyDescent="0.3">
      <c r="A98">
        <v>99</v>
      </c>
      <c r="B98">
        <v>27</v>
      </c>
      <c r="C98" t="s">
        <v>10</v>
      </c>
      <c r="D98">
        <v>150</v>
      </c>
      <c r="E98">
        <v>20</v>
      </c>
      <c r="F98" t="s">
        <v>31</v>
      </c>
      <c r="G98" t="s">
        <v>14</v>
      </c>
      <c r="H98" s="5">
        <v>1</v>
      </c>
    </row>
    <row r="99" spans="1:8" x14ac:dyDescent="0.3">
      <c r="A99">
        <v>100</v>
      </c>
      <c r="B99">
        <v>32</v>
      </c>
      <c r="C99" t="s">
        <v>0</v>
      </c>
      <c r="D99">
        <v>190</v>
      </c>
      <c r="E99">
        <v>25</v>
      </c>
      <c r="F99">
        <v>10</v>
      </c>
      <c r="G99" t="s">
        <v>14</v>
      </c>
      <c r="H99" s="5">
        <v>1</v>
      </c>
    </row>
    <row r="100" spans="1:8" x14ac:dyDescent="0.3">
      <c r="A100">
        <v>101</v>
      </c>
      <c r="B100">
        <v>37</v>
      </c>
      <c r="C100" t="s">
        <v>10</v>
      </c>
      <c r="D100">
        <v>140</v>
      </c>
      <c r="E100">
        <v>25</v>
      </c>
      <c r="F100">
        <v>10</v>
      </c>
      <c r="G100" t="s">
        <v>14</v>
      </c>
      <c r="H100" s="5">
        <v>1</v>
      </c>
    </row>
    <row r="101" spans="1:8" x14ac:dyDescent="0.3">
      <c r="A101">
        <v>102</v>
      </c>
      <c r="B101">
        <v>42</v>
      </c>
      <c r="C101" t="s">
        <v>0</v>
      </c>
      <c r="D101">
        <v>200</v>
      </c>
      <c r="E101">
        <v>30</v>
      </c>
      <c r="F101" t="s">
        <v>19</v>
      </c>
      <c r="G101" t="s">
        <v>14</v>
      </c>
      <c r="H101" s="5">
        <v>1</v>
      </c>
    </row>
    <row r="102" spans="1:8" x14ac:dyDescent="0.3">
      <c r="A102">
        <v>103</v>
      </c>
      <c r="B102">
        <v>47</v>
      </c>
      <c r="C102" t="s">
        <v>10</v>
      </c>
      <c r="D102">
        <v>130</v>
      </c>
      <c r="E102">
        <v>30</v>
      </c>
      <c r="F102" t="s">
        <v>19</v>
      </c>
      <c r="G102" t="s">
        <v>14</v>
      </c>
      <c r="H102" s="5">
        <v>1</v>
      </c>
    </row>
    <row r="103" spans="1:8" x14ac:dyDescent="0.3">
      <c r="A103">
        <v>104</v>
      </c>
      <c r="B103">
        <v>52</v>
      </c>
      <c r="C103" t="s">
        <v>0</v>
      </c>
      <c r="D103">
        <v>210</v>
      </c>
      <c r="E103">
        <v>35</v>
      </c>
      <c r="F103" t="s">
        <v>17</v>
      </c>
      <c r="G103" t="s">
        <v>14</v>
      </c>
      <c r="H103" s="5">
        <v>1</v>
      </c>
    </row>
    <row r="104" spans="1:8" x14ac:dyDescent="0.3">
      <c r="A104">
        <v>105</v>
      </c>
      <c r="B104">
        <v>57</v>
      </c>
      <c r="C104" t="s">
        <v>10</v>
      </c>
      <c r="D104">
        <v>120</v>
      </c>
      <c r="E104">
        <v>25</v>
      </c>
      <c r="F104">
        <v>10</v>
      </c>
      <c r="G104" t="s">
        <v>14</v>
      </c>
      <c r="H104" s="5">
        <v>1</v>
      </c>
    </row>
    <row r="105" spans="1:8" x14ac:dyDescent="0.3">
      <c r="A105">
        <v>106</v>
      </c>
      <c r="B105">
        <v>11</v>
      </c>
      <c r="C105" t="s">
        <v>0</v>
      </c>
      <c r="D105">
        <v>175</v>
      </c>
      <c r="E105">
        <v>10</v>
      </c>
      <c r="F105" t="s">
        <v>33</v>
      </c>
      <c r="G105" t="s">
        <v>14</v>
      </c>
      <c r="H105" s="5">
        <v>1</v>
      </c>
    </row>
    <row r="106" spans="1:8" x14ac:dyDescent="0.3">
      <c r="A106">
        <v>107</v>
      </c>
      <c r="B106">
        <v>16</v>
      </c>
      <c r="C106" t="s">
        <v>10</v>
      </c>
      <c r="D106">
        <v>160</v>
      </c>
      <c r="E106">
        <v>10</v>
      </c>
      <c r="F106" t="s">
        <v>33</v>
      </c>
      <c r="G106" t="s">
        <v>14</v>
      </c>
      <c r="H106" s="5">
        <v>1</v>
      </c>
    </row>
    <row r="107" spans="1:8" x14ac:dyDescent="0.3">
      <c r="A107">
        <v>108</v>
      </c>
      <c r="B107">
        <v>21</v>
      </c>
      <c r="C107" t="s">
        <v>0</v>
      </c>
      <c r="D107">
        <v>180</v>
      </c>
      <c r="E107">
        <v>15</v>
      </c>
      <c r="F107" t="s">
        <v>32</v>
      </c>
      <c r="G107" t="s">
        <v>14</v>
      </c>
      <c r="H107" s="5">
        <v>1</v>
      </c>
    </row>
    <row r="108" spans="1:8" x14ac:dyDescent="0.3">
      <c r="A108">
        <v>109</v>
      </c>
      <c r="B108">
        <v>26</v>
      </c>
      <c r="C108" t="s">
        <v>10</v>
      </c>
      <c r="D108">
        <v>150</v>
      </c>
      <c r="E108">
        <v>15</v>
      </c>
      <c r="F108" t="s">
        <v>32</v>
      </c>
      <c r="G108" t="s">
        <v>14</v>
      </c>
      <c r="H108" s="5">
        <v>1</v>
      </c>
    </row>
    <row r="109" spans="1:8" x14ac:dyDescent="0.3">
      <c r="A109">
        <v>110</v>
      </c>
      <c r="B109">
        <v>31</v>
      </c>
      <c r="C109" t="s">
        <v>0</v>
      </c>
      <c r="D109">
        <v>190</v>
      </c>
      <c r="E109">
        <v>20</v>
      </c>
      <c r="F109" t="s">
        <v>31</v>
      </c>
      <c r="G109" t="s">
        <v>14</v>
      </c>
      <c r="H10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D6B4-03B5-4038-8952-80C60196E45A}">
  <dimension ref="C6:T45"/>
  <sheetViews>
    <sheetView topLeftCell="A4" workbookViewId="0">
      <selection activeCell="T24" sqref="T24"/>
    </sheetView>
  </sheetViews>
  <sheetFormatPr defaultRowHeight="14.4" x14ac:dyDescent="0.3"/>
  <sheetData>
    <row r="6" spans="3:13" x14ac:dyDescent="0.3">
      <c r="C6" s="18" t="s">
        <v>38</v>
      </c>
      <c r="D6" s="18" t="s">
        <v>43</v>
      </c>
      <c r="E6" s="18" t="s">
        <v>44</v>
      </c>
      <c r="F6" s="18" t="s">
        <v>45</v>
      </c>
      <c r="G6" s="18" t="s">
        <v>48</v>
      </c>
      <c r="I6" s="4" t="s">
        <v>34</v>
      </c>
    </row>
    <row r="7" spans="3:13" x14ac:dyDescent="0.3">
      <c r="C7" s="3">
        <v>1</v>
      </c>
      <c r="D7" s="17">
        <v>1</v>
      </c>
      <c r="E7" s="17"/>
      <c r="F7" s="17"/>
      <c r="G7" s="17"/>
      <c r="I7" s="1"/>
      <c r="J7" s="2" t="s">
        <v>6</v>
      </c>
      <c r="K7" s="2" t="s">
        <v>7</v>
      </c>
      <c r="L7" s="2" t="s">
        <v>8</v>
      </c>
      <c r="M7" s="2" t="s">
        <v>35</v>
      </c>
    </row>
    <row r="8" spans="3:13" x14ac:dyDescent="0.3">
      <c r="C8" s="9">
        <v>2</v>
      </c>
      <c r="D8" s="17">
        <v>1</v>
      </c>
      <c r="E8" s="17"/>
      <c r="F8" s="17"/>
      <c r="G8" s="17"/>
      <c r="I8" s="3">
        <v>1</v>
      </c>
      <c r="J8" s="3">
        <v>130</v>
      </c>
      <c r="K8" s="3">
        <v>75</v>
      </c>
      <c r="L8" s="3">
        <v>25</v>
      </c>
      <c r="M8" s="3">
        <v>2</v>
      </c>
    </row>
    <row r="9" spans="3:13" x14ac:dyDescent="0.3">
      <c r="C9" s="3">
        <v>3</v>
      </c>
      <c r="D9" s="17"/>
      <c r="E9" s="17"/>
      <c r="F9" s="17">
        <v>1</v>
      </c>
      <c r="G9" s="17"/>
      <c r="I9" s="3">
        <v>2</v>
      </c>
      <c r="J9" s="23">
        <v>150</v>
      </c>
      <c r="K9" s="23">
        <v>50</v>
      </c>
      <c r="L9" s="23">
        <v>20</v>
      </c>
      <c r="M9" s="9">
        <v>1</v>
      </c>
    </row>
    <row r="10" spans="3:13" x14ac:dyDescent="0.3">
      <c r="C10" s="9">
        <v>4</v>
      </c>
      <c r="D10" s="17"/>
      <c r="E10" s="17">
        <v>1</v>
      </c>
      <c r="F10" s="17"/>
      <c r="G10" s="17"/>
      <c r="I10" s="3">
        <v>3</v>
      </c>
      <c r="J10" s="24">
        <v>200</v>
      </c>
      <c r="K10" s="24">
        <v>95</v>
      </c>
      <c r="L10" s="24">
        <v>27</v>
      </c>
      <c r="M10" s="3">
        <v>3</v>
      </c>
    </row>
    <row r="11" spans="3:13" x14ac:dyDescent="0.3">
      <c r="C11" s="3">
        <v>5</v>
      </c>
      <c r="D11" s="17"/>
      <c r="E11" s="17"/>
      <c r="F11" s="17"/>
      <c r="G11" s="17">
        <v>1</v>
      </c>
      <c r="I11" s="3">
        <v>4</v>
      </c>
      <c r="J11" s="23">
        <v>210</v>
      </c>
      <c r="K11" s="23">
        <v>120</v>
      </c>
      <c r="L11" s="23">
        <v>37.200000000000003</v>
      </c>
      <c r="M11" s="9">
        <v>4</v>
      </c>
    </row>
    <row r="12" spans="3:13" x14ac:dyDescent="0.3">
      <c r="C12" s="3">
        <v>6</v>
      </c>
      <c r="D12" s="17">
        <v>1</v>
      </c>
      <c r="E12" s="17"/>
      <c r="F12" s="17"/>
      <c r="G12" s="17"/>
      <c r="I12" s="3">
        <v>5</v>
      </c>
      <c r="J12" s="24">
        <v>31</v>
      </c>
      <c r="K12" s="24">
        <v>72</v>
      </c>
      <c r="L12" s="24">
        <v>71</v>
      </c>
      <c r="M12" s="3">
        <v>1</v>
      </c>
    </row>
    <row r="13" spans="3:13" x14ac:dyDescent="0.3">
      <c r="C13" s="9">
        <v>7</v>
      </c>
      <c r="D13" s="17"/>
      <c r="E13" s="17"/>
      <c r="F13" s="17">
        <v>1</v>
      </c>
      <c r="G13" s="17"/>
      <c r="I13" s="3">
        <v>6</v>
      </c>
      <c r="J13" s="24">
        <v>160</v>
      </c>
      <c r="K13" s="24">
        <v>60</v>
      </c>
      <c r="L13" s="24">
        <v>22.5</v>
      </c>
      <c r="M13" s="3">
        <v>2</v>
      </c>
    </row>
    <row r="14" spans="3:13" x14ac:dyDescent="0.3">
      <c r="C14" s="3">
        <v>8</v>
      </c>
      <c r="D14" s="17"/>
      <c r="E14" s="17"/>
      <c r="F14" s="17">
        <v>1</v>
      </c>
      <c r="G14" s="17"/>
      <c r="I14" s="3">
        <v>7</v>
      </c>
      <c r="J14" s="23">
        <v>190</v>
      </c>
      <c r="K14" s="23">
        <v>90</v>
      </c>
      <c r="L14" s="23">
        <v>27.3</v>
      </c>
      <c r="M14" s="9">
        <v>3</v>
      </c>
    </row>
    <row r="15" spans="3:13" x14ac:dyDescent="0.3">
      <c r="C15" s="9">
        <v>9</v>
      </c>
      <c r="D15" s="17"/>
      <c r="E15" s="17"/>
      <c r="F15" s="17"/>
      <c r="G15" s="17">
        <v>1</v>
      </c>
      <c r="I15" s="3">
        <v>8</v>
      </c>
      <c r="J15" s="24">
        <v>200</v>
      </c>
      <c r="K15" s="24">
        <v>100</v>
      </c>
      <c r="L15" s="24">
        <v>31.2</v>
      </c>
      <c r="M15" s="3">
        <v>4</v>
      </c>
    </row>
    <row r="16" spans="3:13" x14ac:dyDescent="0.3">
      <c r="C16" s="3">
        <v>10</v>
      </c>
      <c r="D16" s="17">
        <v>1</v>
      </c>
      <c r="E16" s="17"/>
      <c r="F16" s="17"/>
      <c r="G16" s="17"/>
      <c r="I16" s="3">
        <v>9</v>
      </c>
      <c r="J16" s="9">
        <v>140</v>
      </c>
      <c r="K16" s="9">
        <v>40</v>
      </c>
      <c r="L16" s="9">
        <v>16.7</v>
      </c>
      <c r="M16" s="9">
        <v>1</v>
      </c>
    </row>
    <row r="17" spans="3:20" x14ac:dyDescent="0.3">
      <c r="I17" s="3">
        <v>10</v>
      </c>
      <c r="J17" s="3">
        <v>150</v>
      </c>
      <c r="K17" s="3">
        <v>60</v>
      </c>
      <c r="L17" s="3">
        <v>22.5</v>
      </c>
      <c r="M17" s="3">
        <v>2</v>
      </c>
    </row>
    <row r="20" spans="3:20" x14ac:dyDescent="0.3">
      <c r="C20" s="4" t="s">
        <v>50</v>
      </c>
    </row>
    <row r="22" spans="3:20" x14ac:dyDescent="0.3">
      <c r="C22" s="21" t="s">
        <v>51</v>
      </c>
      <c r="D22" s="22"/>
      <c r="E22" s="22"/>
      <c r="F22" s="20" t="s">
        <v>40</v>
      </c>
      <c r="G22" s="20" t="s">
        <v>41</v>
      </c>
      <c r="H22" s="20" t="s">
        <v>42</v>
      </c>
      <c r="J22" s="18" t="s">
        <v>38</v>
      </c>
      <c r="K22" s="18" t="s">
        <v>40</v>
      </c>
      <c r="L22" s="18" t="s">
        <v>41</v>
      </c>
      <c r="M22" s="18" t="s">
        <v>49</v>
      </c>
      <c r="N22" s="18" t="s">
        <v>43</v>
      </c>
      <c r="O22" s="18" t="s">
        <v>44</v>
      </c>
      <c r="P22" s="18" t="s">
        <v>45</v>
      </c>
      <c r="Q22" s="18" t="s">
        <v>48</v>
      </c>
      <c r="R22" s="18" t="s">
        <v>46</v>
      </c>
      <c r="S22" s="18" t="s">
        <v>47</v>
      </c>
      <c r="T22" s="18" t="s">
        <v>57</v>
      </c>
    </row>
    <row r="23" spans="3:20" x14ac:dyDescent="0.3">
      <c r="C23" s="17" t="s">
        <v>52</v>
      </c>
      <c r="D23" s="17"/>
      <c r="E23" s="17"/>
      <c r="F23" s="3">
        <f>(J8+J9+J13+J17)/4</f>
        <v>147.5</v>
      </c>
      <c r="G23" s="3">
        <f t="shared" ref="G23:H23" si="0">(K8+K9+K13+K17)/4</f>
        <v>61.25</v>
      </c>
      <c r="H23" s="3">
        <f t="shared" si="0"/>
        <v>22.5</v>
      </c>
      <c r="J23" s="3">
        <v>1</v>
      </c>
      <c r="K23" s="3">
        <v>130</v>
      </c>
      <c r="L23" s="3">
        <v>75</v>
      </c>
      <c r="M23" s="3">
        <v>25</v>
      </c>
      <c r="N23" s="3">
        <f>SQRT((K23-$F$23)^2+(L23-$G$23)^2+(M23-$H$23)^2)</f>
        <v>22.395591083961147</v>
      </c>
      <c r="O23" s="3">
        <f>SQRT((K23-$F$24)^2+(L23-$G$24)^2+(M23-$H$24)^2)</f>
        <v>92.595032264155506</v>
      </c>
      <c r="P23" s="3">
        <f>SQRT((K23-$F$25)^2+(L23-$G$25)^2+(M23-$H$25)^2)</f>
        <v>69.68998812199959</v>
      </c>
      <c r="Q23" s="3">
        <f>SQRT((K23-$F$26)^2+(L23-$G$26)^2+(M23-$H$26)^2)</f>
        <v>51.928532619360624</v>
      </c>
      <c r="R23" s="3">
        <f>MIN(N23:Q23)</f>
        <v>22.395591083961147</v>
      </c>
      <c r="S23" s="3">
        <f>IF(AND(N23&lt;O23,N23&lt;P23,N23&lt;Q23),1,IF(AND(O23&lt;N23,O23&lt;P23,O23&lt;Q23),2,IF(AND(P23&lt;N23,P23&lt;O23,P23&lt;Q23),3,4)))</f>
        <v>1</v>
      </c>
      <c r="T23" s="3" t="str">
        <f>IF(S23='Iterasi ke 1'!Y15,"Aman","Berubah")</f>
        <v>Aman</v>
      </c>
    </row>
    <row r="24" spans="3:20" x14ac:dyDescent="0.3">
      <c r="C24" s="19" t="s">
        <v>53</v>
      </c>
      <c r="D24" s="17"/>
      <c r="E24" s="17"/>
      <c r="F24" s="3">
        <f>(J11)/1</f>
        <v>210</v>
      </c>
      <c r="G24" s="3">
        <f t="shared" ref="G24:H24" si="1">(K11)/1</f>
        <v>120</v>
      </c>
      <c r="H24" s="3">
        <f t="shared" si="1"/>
        <v>37.200000000000003</v>
      </c>
      <c r="J24" s="9">
        <v>2</v>
      </c>
      <c r="K24" s="8">
        <v>150</v>
      </c>
      <c r="L24" s="8">
        <v>50</v>
      </c>
      <c r="M24" s="8">
        <v>20</v>
      </c>
      <c r="N24" s="3">
        <f t="shared" ref="N24:N32" si="2">SQRT((K24-$F$23)^2+(L24-$G$23)^2+(M24-$H$23)^2)</f>
        <v>11.792476415070755</v>
      </c>
      <c r="O24" s="3">
        <f t="shared" ref="O24:O32" si="3">SQRT((K24-$F$24)^2+(L24-$G$24)^2+(M24-$H$24)^2)</f>
        <v>93.786139700917431</v>
      </c>
      <c r="P24" s="3">
        <f t="shared" ref="P24:P32" si="4">SQRT((K24-$F$25)^2+(L24-$G$25)^2+(M24-$H$25)^2)</f>
        <v>65.383696574740839</v>
      </c>
      <c r="Q24" s="3">
        <f t="shared" ref="Q24:Q32" si="5">SQRT((K24-$F$26)^2+(L24-$G$26)^2+(M24-$H$26)^2)</f>
        <v>69.029504561455454</v>
      </c>
      <c r="R24" s="3">
        <f t="shared" ref="R24:R32" si="6">MIN(N24:Q24)</f>
        <v>11.792476415070755</v>
      </c>
      <c r="S24" s="3">
        <f t="shared" ref="S24:S32" si="7">IF(AND(N24&lt;O24,N24&lt;P24,N24&lt;Q24),1,IF(AND(O24&lt;N24,O24&lt;P24,O24&lt;Q24),2,IF(AND(P24&lt;N24,P24&lt;O24,P24&lt;Q24),3,4)))</f>
        <v>1</v>
      </c>
      <c r="T24" s="3" t="str">
        <f>IF(S24='Iterasi ke 1'!Y16,"Aman","Berubah")</f>
        <v>Aman</v>
      </c>
    </row>
    <row r="25" spans="3:20" x14ac:dyDescent="0.3">
      <c r="C25" s="17" t="s">
        <v>54</v>
      </c>
      <c r="D25" s="17"/>
      <c r="E25" s="17"/>
      <c r="F25" s="3">
        <f>(J10+J14+J15)/3</f>
        <v>196.66666666666666</v>
      </c>
      <c r="G25" s="3">
        <f t="shared" ref="G25:H25" si="8">(K10+K14+K15)/3</f>
        <v>95</v>
      </c>
      <c r="H25" s="3">
        <f t="shared" si="8"/>
        <v>28.5</v>
      </c>
      <c r="J25" s="3">
        <v>3</v>
      </c>
      <c r="K25" s="6">
        <v>200</v>
      </c>
      <c r="L25" s="6">
        <v>95</v>
      </c>
      <c r="M25" s="6">
        <v>27</v>
      </c>
      <c r="N25" s="3">
        <f t="shared" si="2"/>
        <v>62.574455650848456</v>
      </c>
      <c r="O25" s="3">
        <f t="shared" si="3"/>
        <v>28.793054718108671</v>
      </c>
      <c r="P25" s="3">
        <f t="shared" si="4"/>
        <v>3.6552853665768934</v>
      </c>
      <c r="Q25" s="3">
        <f t="shared" si="5"/>
        <v>122.12768932555795</v>
      </c>
      <c r="R25" s="3">
        <f t="shared" si="6"/>
        <v>3.6552853665768934</v>
      </c>
      <c r="S25" s="3">
        <f t="shared" si="7"/>
        <v>3</v>
      </c>
      <c r="T25" s="3" t="str">
        <f>IF(S25='Iterasi ke 1'!Y17,"Aman","Berubah")</f>
        <v>Aman</v>
      </c>
    </row>
    <row r="26" spans="3:20" x14ac:dyDescent="0.3">
      <c r="C26" s="19" t="s">
        <v>55</v>
      </c>
      <c r="D26" s="17"/>
      <c r="E26" s="17"/>
      <c r="F26" s="3">
        <f>(J12+J16)/2</f>
        <v>85.5</v>
      </c>
      <c r="G26" s="3">
        <f t="shared" ref="G26:H26" si="9">(K12+K16)/2</f>
        <v>56</v>
      </c>
      <c r="H26" s="3">
        <f t="shared" si="9"/>
        <v>43.85</v>
      </c>
      <c r="J26" s="9">
        <v>4</v>
      </c>
      <c r="K26" s="8">
        <v>210</v>
      </c>
      <c r="L26" s="8">
        <v>120</v>
      </c>
      <c r="M26" s="8">
        <v>37.200000000000003</v>
      </c>
      <c r="N26" s="3">
        <f t="shared" si="2"/>
        <v>87.028170726495219</v>
      </c>
      <c r="O26" s="3">
        <f t="shared" si="3"/>
        <v>0</v>
      </c>
      <c r="P26" s="3">
        <f t="shared" si="4"/>
        <v>29.638957096662125</v>
      </c>
      <c r="Q26" s="3">
        <f t="shared" si="5"/>
        <v>140.14447010139216</v>
      </c>
      <c r="R26" s="3">
        <f t="shared" si="6"/>
        <v>0</v>
      </c>
      <c r="S26" s="3">
        <f t="shared" si="7"/>
        <v>2</v>
      </c>
      <c r="T26" s="3" t="str">
        <f>IF(S26='Iterasi ke 1'!Y18,"Aman","Berubah")</f>
        <v>Aman</v>
      </c>
    </row>
    <row r="27" spans="3:20" x14ac:dyDescent="0.3">
      <c r="J27" s="3">
        <v>5</v>
      </c>
      <c r="K27" s="6">
        <v>31</v>
      </c>
      <c r="L27" s="6">
        <v>72</v>
      </c>
      <c r="M27" s="6">
        <v>71</v>
      </c>
      <c r="N27" s="3">
        <f t="shared" si="2"/>
        <v>126.64936833636401</v>
      </c>
      <c r="O27" s="3">
        <f t="shared" si="3"/>
        <v>188.38110308627031</v>
      </c>
      <c r="P27" s="3">
        <f t="shared" si="4"/>
        <v>172.57083891678931</v>
      </c>
      <c r="Q27" s="3">
        <f t="shared" si="5"/>
        <v>62.955321458952142</v>
      </c>
      <c r="R27" s="3">
        <f t="shared" si="6"/>
        <v>62.955321458952142</v>
      </c>
      <c r="S27" s="3">
        <f t="shared" si="7"/>
        <v>4</v>
      </c>
      <c r="T27" s="3" t="str">
        <f>IF(S27='Iterasi ke 1'!Y19,"Aman","Berubah")</f>
        <v>Aman</v>
      </c>
    </row>
    <row r="28" spans="3:20" x14ac:dyDescent="0.3">
      <c r="J28" s="3">
        <v>6</v>
      </c>
      <c r="K28" s="6">
        <v>160</v>
      </c>
      <c r="L28" s="6">
        <v>60</v>
      </c>
      <c r="M28" s="6">
        <v>22.5</v>
      </c>
      <c r="N28" s="3">
        <f t="shared" si="2"/>
        <v>12.562344526401112</v>
      </c>
      <c r="O28" s="3">
        <f t="shared" si="3"/>
        <v>79.473832171350594</v>
      </c>
      <c r="P28" s="3">
        <f t="shared" si="4"/>
        <v>51.043554386861068</v>
      </c>
      <c r="Q28" s="3">
        <f t="shared" si="5"/>
        <v>77.602013504805399</v>
      </c>
      <c r="R28" s="3">
        <f t="shared" si="6"/>
        <v>12.562344526401112</v>
      </c>
      <c r="S28" s="3">
        <f t="shared" si="7"/>
        <v>1</v>
      </c>
      <c r="T28" s="3" t="str">
        <f>IF(S28='Iterasi ke 1'!Y20,"Aman","Berubah")</f>
        <v>Aman</v>
      </c>
    </row>
    <row r="29" spans="3:20" x14ac:dyDescent="0.3">
      <c r="J29" s="9">
        <v>7</v>
      </c>
      <c r="K29" s="8">
        <v>190</v>
      </c>
      <c r="L29" s="8">
        <v>90</v>
      </c>
      <c r="M29" s="8">
        <v>27.3</v>
      </c>
      <c r="N29" s="3">
        <f t="shared" si="2"/>
        <v>51.53496385950028</v>
      </c>
      <c r="O29" s="3">
        <f t="shared" si="3"/>
        <v>37.389971917614488</v>
      </c>
      <c r="P29" s="3">
        <f t="shared" si="4"/>
        <v>8.4192900202121734</v>
      </c>
      <c r="Q29" s="3">
        <f t="shared" si="5"/>
        <v>111.13123998228401</v>
      </c>
      <c r="R29" s="3">
        <f t="shared" si="6"/>
        <v>8.4192900202121734</v>
      </c>
      <c r="S29" s="3">
        <f t="shared" si="7"/>
        <v>3</v>
      </c>
      <c r="T29" s="3" t="str">
        <f>IF(S29='Iterasi ke 1'!Y21,"Aman","Berubah")</f>
        <v>Aman</v>
      </c>
    </row>
    <row r="30" spans="3:20" x14ac:dyDescent="0.3">
      <c r="J30" s="3">
        <v>8</v>
      </c>
      <c r="K30" s="6">
        <v>200</v>
      </c>
      <c r="L30" s="6">
        <v>100</v>
      </c>
      <c r="M30" s="6">
        <v>31.2</v>
      </c>
      <c r="N30" s="3">
        <f t="shared" si="2"/>
        <v>65.829343760970303</v>
      </c>
      <c r="O30" s="3">
        <f t="shared" si="3"/>
        <v>23.151673805580451</v>
      </c>
      <c r="P30" s="3">
        <f t="shared" si="4"/>
        <v>6.5879519663633834</v>
      </c>
      <c r="Q30" s="3">
        <f t="shared" si="5"/>
        <v>123.31371578214647</v>
      </c>
      <c r="R30" s="3">
        <f t="shared" si="6"/>
        <v>6.5879519663633834</v>
      </c>
      <c r="S30" s="3">
        <f t="shared" si="7"/>
        <v>3</v>
      </c>
      <c r="T30" s="3" t="str">
        <f>IF(S30='Iterasi ke 1'!Y22,"Aman","Berubah")</f>
        <v>Aman</v>
      </c>
    </row>
    <row r="31" spans="3:20" x14ac:dyDescent="0.3">
      <c r="J31" s="9">
        <v>9</v>
      </c>
      <c r="K31" s="9">
        <v>140</v>
      </c>
      <c r="L31" s="9">
        <v>40</v>
      </c>
      <c r="M31" s="9">
        <v>16.7</v>
      </c>
      <c r="N31" s="3">
        <f t="shared" si="2"/>
        <v>23.269131913331016</v>
      </c>
      <c r="O31" s="3">
        <f t="shared" si="3"/>
        <v>108.26010345459679</v>
      </c>
      <c r="P31" s="3">
        <f t="shared" si="4"/>
        <v>79.845795826149228</v>
      </c>
      <c r="Q31" s="3">
        <f t="shared" si="5"/>
        <v>62.955321458952142</v>
      </c>
      <c r="R31" s="3">
        <f t="shared" si="6"/>
        <v>23.269131913331016</v>
      </c>
      <c r="S31" s="3">
        <f t="shared" si="7"/>
        <v>1</v>
      </c>
      <c r="T31" s="3" t="str">
        <f>IF(S31='Iterasi ke 1'!Y23,"Aman","Berubah")</f>
        <v>Berubah</v>
      </c>
    </row>
    <row r="32" spans="3:20" x14ac:dyDescent="0.3">
      <c r="J32" s="3">
        <v>10</v>
      </c>
      <c r="K32" s="3">
        <v>150</v>
      </c>
      <c r="L32" s="3">
        <v>60</v>
      </c>
      <c r="M32" s="3">
        <v>22.5</v>
      </c>
      <c r="N32" s="3">
        <f t="shared" si="2"/>
        <v>2.7950849718747373</v>
      </c>
      <c r="O32" s="3">
        <f t="shared" si="3"/>
        <v>86.116723114619262</v>
      </c>
      <c r="P32" s="3">
        <f t="shared" si="4"/>
        <v>58.641092910840065</v>
      </c>
      <c r="Q32" s="3">
        <f t="shared" si="5"/>
        <v>68.05933073429388</v>
      </c>
      <c r="R32" s="3">
        <f t="shared" si="6"/>
        <v>2.7950849718747373</v>
      </c>
      <c r="S32" s="3">
        <f t="shared" si="7"/>
        <v>1</v>
      </c>
      <c r="T32" s="3" t="str">
        <f>IF(S32='Iterasi ke 1'!Y24,"Aman","Berubah")</f>
        <v>Aman</v>
      </c>
    </row>
    <row r="35" spans="10:14" x14ac:dyDescent="0.3">
      <c r="J35" s="18" t="s">
        <v>38</v>
      </c>
      <c r="K35" s="18" t="s">
        <v>43</v>
      </c>
      <c r="L35" s="18" t="s">
        <v>44</v>
      </c>
      <c r="M35" s="18" t="s">
        <v>45</v>
      </c>
      <c r="N35" s="18" t="s">
        <v>48</v>
      </c>
    </row>
    <row r="36" spans="10:14" x14ac:dyDescent="0.3">
      <c r="J36" s="3">
        <v>1</v>
      </c>
      <c r="K36" s="17">
        <v>1</v>
      </c>
      <c r="L36" s="17"/>
      <c r="M36" s="17"/>
      <c r="N36" s="17"/>
    </row>
    <row r="37" spans="10:14" x14ac:dyDescent="0.3">
      <c r="J37" s="9">
        <v>2</v>
      </c>
      <c r="K37" s="17">
        <v>1</v>
      </c>
      <c r="L37" s="17"/>
      <c r="M37" s="17"/>
      <c r="N37" s="17"/>
    </row>
    <row r="38" spans="10:14" x14ac:dyDescent="0.3">
      <c r="J38" s="3">
        <v>3</v>
      </c>
      <c r="K38" s="17"/>
      <c r="L38" s="17"/>
      <c r="M38" s="17">
        <v>1</v>
      </c>
      <c r="N38" s="17"/>
    </row>
    <row r="39" spans="10:14" x14ac:dyDescent="0.3">
      <c r="J39" s="9">
        <v>4</v>
      </c>
      <c r="K39" s="17"/>
      <c r="L39" s="17">
        <v>1</v>
      </c>
      <c r="M39" s="17"/>
      <c r="N39" s="17"/>
    </row>
    <row r="40" spans="10:14" x14ac:dyDescent="0.3">
      <c r="J40" s="3">
        <v>5</v>
      </c>
      <c r="K40" s="17"/>
      <c r="L40" s="17"/>
      <c r="M40" s="17"/>
      <c r="N40" s="17">
        <v>1</v>
      </c>
    </row>
    <row r="41" spans="10:14" x14ac:dyDescent="0.3">
      <c r="J41" s="3">
        <v>6</v>
      </c>
      <c r="K41" s="17">
        <v>1</v>
      </c>
      <c r="L41" s="17"/>
      <c r="M41" s="17"/>
      <c r="N41" s="17"/>
    </row>
    <row r="42" spans="10:14" x14ac:dyDescent="0.3">
      <c r="J42" s="9">
        <v>7</v>
      </c>
      <c r="K42" s="17"/>
      <c r="L42" s="17"/>
      <c r="M42" s="17">
        <v>1</v>
      </c>
      <c r="N42" s="17"/>
    </row>
    <row r="43" spans="10:14" x14ac:dyDescent="0.3">
      <c r="J43" s="3">
        <v>8</v>
      </c>
      <c r="K43" s="17"/>
      <c r="L43" s="17"/>
      <c r="M43" s="17">
        <v>1</v>
      </c>
      <c r="N43" s="17"/>
    </row>
    <row r="44" spans="10:14" x14ac:dyDescent="0.3">
      <c r="J44" s="9">
        <v>9</v>
      </c>
      <c r="K44" s="17">
        <v>1</v>
      </c>
      <c r="L44" s="17"/>
      <c r="M44" s="17"/>
      <c r="N44" s="17"/>
    </row>
    <row r="45" spans="10:14" x14ac:dyDescent="0.3">
      <c r="J45" s="3">
        <v>10</v>
      </c>
      <c r="K45" s="17">
        <v>1</v>
      </c>
      <c r="L45" s="17"/>
      <c r="M45" s="17"/>
      <c r="N4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A3BA-E37E-4E52-AF48-4F155796B1DA}">
  <dimension ref="B3:S30"/>
  <sheetViews>
    <sheetView workbookViewId="0">
      <selection activeCell="K31" sqref="K31"/>
    </sheetView>
  </sheetViews>
  <sheetFormatPr defaultRowHeight="14.4" x14ac:dyDescent="0.3"/>
  <sheetData>
    <row r="3" spans="2:12" x14ac:dyDescent="0.3">
      <c r="B3" s="4" t="s">
        <v>34</v>
      </c>
      <c r="H3" s="18" t="s">
        <v>38</v>
      </c>
      <c r="I3" s="18" t="s">
        <v>43</v>
      </c>
      <c r="J3" s="18" t="s">
        <v>44</v>
      </c>
      <c r="K3" s="18" t="s">
        <v>45</v>
      </c>
      <c r="L3" s="18" t="s">
        <v>48</v>
      </c>
    </row>
    <row r="4" spans="2:12" x14ac:dyDescent="0.3">
      <c r="B4" s="1"/>
      <c r="C4" s="2" t="s">
        <v>6</v>
      </c>
      <c r="D4" s="2" t="s">
        <v>7</v>
      </c>
      <c r="E4" s="2" t="s">
        <v>8</v>
      </c>
      <c r="F4" s="2" t="s">
        <v>35</v>
      </c>
      <c r="H4" s="3">
        <v>1</v>
      </c>
      <c r="I4" s="17">
        <v>1</v>
      </c>
      <c r="J4" s="17"/>
      <c r="K4" s="17"/>
      <c r="L4" s="17"/>
    </row>
    <row r="5" spans="2:12" x14ac:dyDescent="0.3">
      <c r="B5" s="3">
        <v>1</v>
      </c>
      <c r="C5" s="3">
        <v>130</v>
      </c>
      <c r="D5" s="3">
        <v>75</v>
      </c>
      <c r="E5" s="3">
        <v>25</v>
      </c>
      <c r="F5" s="3">
        <v>2</v>
      </c>
      <c r="H5" s="9">
        <v>2</v>
      </c>
      <c r="I5" s="17">
        <v>1</v>
      </c>
      <c r="J5" s="17"/>
      <c r="K5" s="17"/>
      <c r="L5" s="17"/>
    </row>
    <row r="6" spans="2:12" x14ac:dyDescent="0.3">
      <c r="B6" s="3">
        <v>2</v>
      </c>
      <c r="C6" s="23">
        <v>150</v>
      </c>
      <c r="D6" s="23">
        <v>50</v>
      </c>
      <c r="E6" s="23">
        <v>20</v>
      </c>
      <c r="F6" s="9">
        <v>1</v>
      </c>
      <c r="H6" s="3">
        <v>3</v>
      </c>
      <c r="I6" s="17"/>
      <c r="J6" s="17"/>
      <c r="K6" s="17">
        <v>1</v>
      </c>
      <c r="L6" s="17"/>
    </row>
    <row r="7" spans="2:12" x14ac:dyDescent="0.3">
      <c r="B7" s="3">
        <v>3</v>
      </c>
      <c r="C7" s="24">
        <v>200</v>
      </c>
      <c r="D7" s="24">
        <v>95</v>
      </c>
      <c r="E7" s="24">
        <v>27</v>
      </c>
      <c r="F7" s="3">
        <v>3</v>
      </c>
      <c r="H7" s="9">
        <v>4</v>
      </c>
      <c r="I7" s="17"/>
      <c r="J7" s="17">
        <v>1</v>
      </c>
      <c r="K7" s="17"/>
      <c r="L7" s="17"/>
    </row>
    <row r="8" spans="2:12" x14ac:dyDescent="0.3">
      <c r="B8" s="3">
        <v>4</v>
      </c>
      <c r="C8" s="23">
        <v>210</v>
      </c>
      <c r="D8" s="23">
        <v>120</v>
      </c>
      <c r="E8" s="23">
        <v>37.200000000000003</v>
      </c>
      <c r="F8" s="9">
        <v>4</v>
      </c>
      <c r="H8" s="3">
        <v>5</v>
      </c>
      <c r="I8" s="17"/>
      <c r="J8" s="17"/>
      <c r="K8" s="17"/>
      <c r="L8" s="17">
        <v>1</v>
      </c>
    </row>
    <row r="9" spans="2:12" x14ac:dyDescent="0.3">
      <c r="B9" s="3">
        <v>5</v>
      </c>
      <c r="C9" s="24">
        <v>31</v>
      </c>
      <c r="D9" s="24">
        <v>72</v>
      </c>
      <c r="E9" s="24">
        <v>71</v>
      </c>
      <c r="F9" s="3">
        <v>1</v>
      </c>
      <c r="H9" s="3">
        <v>6</v>
      </c>
      <c r="I9" s="17">
        <v>1</v>
      </c>
      <c r="J9" s="17"/>
      <c r="K9" s="17"/>
      <c r="L9" s="17"/>
    </row>
    <row r="10" spans="2:12" x14ac:dyDescent="0.3">
      <c r="B10" s="3">
        <v>6</v>
      </c>
      <c r="C10" s="24">
        <v>160</v>
      </c>
      <c r="D10" s="24">
        <v>60</v>
      </c>
      <c r="E10" s="24">
        <v>22.5</v>
      </c>
      <c r="F10" s="3">
        <v>2</v>
      </c>
      <c r="H10" s="9">
        <v>7</v>
      </c>
      <c r="I10" s="17"/>
      <c r="J10" s="17"/>
      <c r="K10" s="17">
        <v>1</v>
      </c>
      <c r="L10" s="17"/>
    </row>
    <row r="11" spans="2:12" x14ac:dyDescent="0.3">
      <c r="B11" s="3">
        <v>7</v>
      </c>
      <c r="C11" s="23">
        <v>190</v>
      </c>
      <c r="D11" s="23">
        <v>90</v>
      </c>
      <c r="E11" s="23">
        <v>27.3</v>
      </c>
      <c r="F11" s="9">
        <v>3</v>
      </c>
      <c r="H11" s="3">
        <v>8</v>
      </c>
      <c r="I11" s="17"/>
      <c r="J11" s="17"/>
      <c r="K11" s="17">
        <v>1</v>
      </c>
      <c r="L11" s="17"/>
    </row>
    <row r="12" spans="2:12" x14ac:dyDescent="0.3">
      <c r="B12" s="3">
        <v>8</v>
      </c>
      <c r="C12" s="24">
        <v>200</v>
      </c>
      <c r="D12" s="24">
        <v>100</v>
      </c>
      <c r="E12" s="24">
        <v>31.2</v>
      </c>
      <c r="F12" s="3">
        <v>4</v>
      </c>
      <c r="H12" s="9">
        <v>9</v>
      </c>
      <c r="I12" s="17">
        <v>1</v>
      </c>
      <c r="J12" s="17"/>
      <c r="K12" s="17"/>
      <c r="L12" s="17"/>
    </row>
    <row r="13" spans="2:12" x14ac:dyDescent="0.3">
      <c r="B13" s="3">
        <v>9</v>
      </c>
      <c r="C13" s="9">
        <v>140</v>
      </c>
      <c r="D13" s="9">
        <v>40</v>
      </c>
      <c r="E13" s="9">
        <v>16.7</v>
      </c>
      <c r="F13" s="9">
        <v>1</v>
      </c>
      <c r="H13" s="3">
        <v>10</v>
      </c>
      <c r="I13" s="17">
        <v>1</v>
      </c>
      <c r="J13" s="17"/>
      <c r="K13" s="17"/>
      <c r="L13" s="17"/>
    </row>
    <row r="14" spans="2:12" x14ac:dyDescent="0.3">
      <c r="B14" s="3">
        <v>10</v>
      </c>
      <c r="C14" s="3">
        <v>150</v>
      </c>
      <c r="D14" s="3">
        <v>60</v>
      </c>
      <c r="E14" s="3">
        <v>22.5</v>
      </c>
      <c r="F14" s="3">
        <v>2</v>
      </c>
    </row>
    <row r="18" spans="2:19" x14ac:dyDescent="0.3">
      <c r="B18" s="4" t="s">
        <v>56</v>
      </c>
    </row>
    <row r="20" spans="2:19" x14ac:dyDescent="0.3">
      <c r="B20" s="21" t="s">
        <v>51</v>
      </c>
      <c r="C20" s="22"/>
      <c r="D20" s="22"/>
      <c r="E20" s="20" t="s">
        <v>40</v>
      </c>
      <c r="F20" s="20" t="s">
        <v>41</v>
      </c>
      <c r="G20" s="20" t="s">
        <v>42</v>
      </c>
      <c r="I20" s="18" t="s">
        <v>38</v>
      </c>
      <c r="J20" s="18" t="s">
        <v>40</v>
      </c>
      <c r="K20" s="18" t="s">
        <v>41</v>
      </c>
      <c r="L20" s="18" t="s">
        <v>49</v>
      </c>
      <c r="M20" s="18" t="s">
        <v>43</v>
      </c>
      <c r="N20" s="18" t="s">
        <v>44</v>
      </c>
      <c r="O20" s="18" t="s">
        <v>45</v>
      </c>
      <c r="P20" s="18" t="s">
        <v>48</v>
      </c>
      <c r="Q20" s="18" t="s">
        <v>46</v>
      </c>
      <c r="R20" s="18" t="s">
        <v>47</v>
      </c>
      <c r="S20" s="18" t="s">
        <v>57</v>
      </c>
    </row>
    <row r="21" spans="2:19" x14ac:dyDescent="0.3">
      <c r="B21" s="17" t="s">
        <v>52</v>
      </c>
      <c r="C21" s="17"/>
      <c r="D21" s="17"/>
      <c r="E21" s="3">
        <f>(C5+C6+C10+C13+C14)/5</f>
        <v>146</v>
      </c>
      <c r="F21" s="3">
        <f t="shared" ref="F21:G21" si="0">(D5+D6+D10+D13+D14)/5</f>
        <v>57</v>
      </c>
      <c r="G21" s="3">
        <f t="shared" si="0"/>
        <v>21.34</v>
      </c>
      <c r="I21" s="3">
        <v>1</v>
      </c>
      <c r="J21" s="3">
        <v>130</v>
      </c>
      <c r="K21" s="3">
        <v>75</v>
      </c>
      <c r="L21" s="3">
        <v>25</v>
      </c>
      <c r="M21" s="3">
        <f>SQRT((J21-$E$21)^2+(K21-$F$21)^2+(L21-$G$21)^2)</f>
        <v>24.359712641983279</v>
      </c>
      <c r="N21" s="3">
        <f>SQRT((J21-$E$22)^2+(K21-$F$22)^2+(L21-$G$22)^2)</f>
        <v>92.595032264155506</v>
      </c>
      <c r="O21" s="3">
        <f>SQRT((J21-$E$23)^2+(K21-$F$23)^2+(L21-$G$23)^2)</f>
        <v>69.68998812199959</v>
      </c>
      <c r="P21" s="3">
        <f>SQRT((J21-$E$24)^2+(K21-$F$24)^2+(L21-$G$24)^2)</f>
        <v>109.20622692868754</v>
      </c>
      <c r="Q21" s="3">
        <f>MIN(M21:P21)</f>
        <v>24.359712641983279</v>
      </c>
      <c r="R21" s="3">
        <f>IF(AND(M21&lt;N21,M21&lt;O21,M21&lt;P21),1,IF(AND(N21&lt;M21,N21&lt;O21,N21&lt;P21),2,IF(AND(O21&lt;M21,O21&lt;N21,O21&lt;P21),3,4)))</f>
        <v>1</v>
      </c>
      <c r="S21" s="3" t="str">
        <f>IF(R21='Iterasi ke 1'!Y15,"Aman","Berubah")</f>
        <v>Aman</v>
      </c>
    </row>
    <row r="22" spans="2:19" x14ac:dyDescent="0.3">
      <c r="B22" s="19" t="s">
        <v>53</v>
      </c>
      <c r="C22" s="17"/>
      <c r="D22" s="17"/>
      <c r="E22" s="3">
        <f>(C8)/1</f>
        <v>210</v>
      </c>
      <c r="F22" s="3">
        <f t="shared" ref="F22:G22" si="1">(D8)/1</f>
        <v>120</v>
      </c>
      <c r="G22" s="3">
        <f t="shared" si="1"/>
        <v>37.200000000000003</v>
      </c>
      <c r="I22" s="9">
        <v>2</v>
      </c>
      <c r="J22" s="8">
        <v>150</v>
      </c>
      <c r="K22" s="8">
        <v>50</v>
      </c>
      <c r="L22" s="8">
        <v>20</v>
      </c>
      <c r="M22" s="3">
        <f t="shared" ref="M22:M30" si="2">SQRT((J22-$E$21)^2+(K22-$F$21)^2+(L22-$G$21)^2)</f>
        <v>8.1728575174170253</v>
      </c>
      <c r="N22" s="3">
        <f t="shared" ref="N22:N30" si="3">SQRT((J22-$E$22)^2+(K22-$F$22)^2+(L22-$G$22)^2)</f>
        <v>93.786139700917431</v>
      </c>
      <c r="O22" s="3">
        <f t="shared" ref="O22:O30" si="4">SQRT((J22-$E$23)^2+(K22-$F$23)^2+(L22-$G$23)^2)</f>
        <v>65.383696574740839</v>
      </c>
      <c r="P22" s="3">
        <f t="shared" ref="P22:P30" si="5">SQRT((J22-$E$24)^2+(K22-$F$24)^2+(L22-$G$24)^2)</f>
        <v>131.32402674301454</v>
      </c>
      <c r="Q22" s="3">
        <f t="shared" ref="Q22:Q30" si="6">MIN(M22:P22)</f>
        <v>8.1728575174170253</v>
      </c>
      <c r="R22" s="3">
        <f t="shared" ref="R22:R30" si="7">IF(AND(M22&lt;N22,M22&lt;O22,M22&lt;P22),1,IF(AND(N22&lt;M22,N22&lt;O22,N22&lt;P22),2,IF(AND(O22&lt;M22,O22&lt;N22,O22&lt;P22),3,4)))</f>
        <v>1</v>
      </c>
      <c r="S22" s="3" t="str">
        <f>IF(R22='Iterasi ke 1'!Y16,"Aman","Berubah")</f>
        <v>Aman</v>
      </c>
    </row>
    <row r="23" spans="2:19" x14ac:dyDescent="0.3">
      <c r="B23" s="17" t="s">
        <v>54</v>
      </c>
      <c r="C23" s="17"/>
      <c r="D23" s="17"/>
      <c r="E23" s="3">
        <f>(C7+C11+C12)/3</f>
        <v>196.66666666666666</v>
      </c>
      <c r="F23" s="3">
        <f t="shared" ref="F23:G23" si="8">(D7+D11+D12)/3</f>
        <v>95</v>
      </c>
      <c r="G23" s="3">
        <f t="shared" si="8"/>
        <v>28.5</v>
      </c>
      <c r="I23" s="3">
        <v>3</v>
      </c>
      <c r="J23" s="6">
        <v>200</v>
      </c>
      <c r="K23" s="6">
        <v>95</v>
      </c>
      <c r="L23" s="6">
        <v>27</v>
      </c>
      <c r="M23" s="3">
        <f t="shared" si="2"/>
        <v>66.272434691959219</v>
      </c>
      <c r="N23" s="3">
        <f t="shared" si="3"/>
        <v>28.793054718108671</v>
      </c>
      <c r="O23" s="3">
        <f>SQRT((J23-$E$23)^2+(K23-$F$23)^2+(L23-$G$23)^2)</f>
        <v>3.6552853665768934</v>
      </c>
      <c r="P23" s="3">
        <f t="shared" si="5"/>
        <v>176.14198817999073</v>
      </c>
      <c r="Q23" s="3">
        <f t="shared" si="6"/>
        <v>3.6552853665768934</v>
      </c>
      <c r="R23" s="3">
        <f t="shared" si="7"/>
        <v>3</v>
      </c>
      <c r="S23" s="3" t="str">
        <f>IF(R23='Iterasi ke 1'!Y17,"Aman","Berubah")</f>
        <v>Aman</v>
      </c>
    </row>
    <row r="24" spans="2:19" x14ac:dyDescent="0.3">
      <c r="B24" s="19" t="s">
        <v>55</v>
      </c>
      <c r="C24" s="17"/>
      <c r="D24" s="17"/>
      <c r="E24" s="3">
        <f>(C9)/1</f>
        <v>31</v>
      </c>
      <c r="F24" s="3">
        <f t="shared" ref="F24:G24" si="9">(D9)/1</f>
        <v>72</v>
      </c>
      <c r="G24" s="3">
        <f t="shared" si="9"/>
        <v>71</v>
      </c>
      <c r="I24" s="9">
        <v>4</v>
      </c>
      <c r="J24" s="8">
        <v>210</v>
      </c>
      <c r="K24" s="8">
        <v>120</v>
      </c>
      <c r="L24" s="8">
        <v>37.200000000000003</v>
      </c>
      <c r="M24" s="3">
        <f t="shared" si="2"/>
        <v>91.195063462887063</v>
      </c>
      <c r="N24" s="3">
        <f t="shared" si="3"/>
        <v>0</v>
      </c>
      <c r="O24" s="3">
        <f t="shared" si="4"/>
        <v>29.638957096662125</v>
      </c>
      <c r="P24" s="3">
        <f t="shared" si="5"/>
        <v>188.38110308627031</v>
      </c>
      <c r="Q24" s="3">
        <f t="shared" si="6"/>
        <v>0</v>
      </c>
      <c r="R24" s="3">
        <f t="shared" si="7"/>
        <v>2</v>
      </c>
      <c r="S24" s="3" t="str">
        <f>IF(R24='Iterasi ke 1'!Y18,"Aman","Berubah")</f>
        <v>Aman</v>
      </c>
    </row>
    <row r="25" spans="2:19" x14ac:dyDescent="0.3">
      <c r="I25" s="3">
        <v>5</v>
      </c>
      <c r="J25" s="6">
        <v>31</v>
      </c>
      <c r="K25" s="6">
        <v>72</v>
      </c>
      <c r="L25" s="6">
        <v>71</v>
      </c>
      <c r="M25" s="3">
        <f t="shared" si="2"/>
        <v>126.15908845580645</v>
      </c>
      <c r="N25" s="3">
        <f t="shared" si="3"/>
        <v>188.38110308627031</v>
      </c>
      <c r="O25" s="3">
        <f t="shared" si="4"/>
        <v>172.57083891678931</v>
      </c>
      <c r="P25" s="3">
        <f t="shared" si="5"/>
        <v>0</v>
      </c>
      <c r="Q25" s="3">
        <f t="shared" si="6"/>
        <v>0</v>
      </c>
      <c r="R25" s="3">
        <f t="shared" si="7"/>
        <v>4</v>
      </c>
      <c r="S25" s="3" t="str">
        <f>IF(R25='Iterasi ke 1'!Y19,"Aman","Berubah")</f>
        <v>Aman</v>
      </c>
    </row>
    <row r="26" spans="2:19" x14ac:dyDescent="0.3">
      <c r="I26" s="3">
        <v>6</v>
      </c>
      <c r="J26" s="6">
        <v>160</v>
      </c>
      <c r="K26" s="6">
        <v>60</v>
      </c>
      <c r="L26" s="6">
        <v>22.5</v>
      </c>
      <c r="M26" s="3">
        <f t="shared" si="2"/>
        <v>14.364734595529427</v>
      </c>
      <c r="N26" s="3">
        <f t="shared" si="3"/>
        <v>79.473832171350594</v>
      </c>
      <c r="O26" s="3">
        <f t="shared" si="4"/>
        <v>51.043554386861068</v>
      </c>
      <c r="P26" s="3">
        <f t="shared" si="5"/>
        <v>138.33744973795058</v>
      </c>
      <c r="Q26" s="3">
        <f t="shared" si="6"/>
        <v>14.364734595529427</v>
      </c>
      <c r="R26" s="3">
        <f t="shared" si="7"/>
        <v>1</v>
      </c>
      <c r="S26" s="3" t="str">
        <f>IF(R26='Iterasi ke 1'!Y20,"Aman","Berubah")</f>
        <v>Aman</v>
      </c>
    </row>
    <row r="27" spans="2:19" x14ac:dyDescent="0.3">
      <c r="I27" s="9">
        <v>7</v>
      </c>
      <c r="J27" s="8">
        <v>190</v>
      </c>
      <c r="K27" s="8">
        <v>90</v>
      </c>
      <c r="L27" s="8">
        <v>27.3</v>
      </c>
      <c r="M27" s="3">
        <f t="shared" si="2"/>
        <v>55.321981164813685</v>
      </c>
      <c r="N27" s="3">
        <f t="shared" si="3"/>
        <v>37.389971917614488</v>
      </c>
      <c r="O27" s="3">
        <f t="shared" si="4"/>
        <v>8.4192900202121734</v>
      </c>
      <c r="P27" s="3">
        <f t="shared" si="5"/>
        <v>165.87552562087029</v>
      </c>
      <c r="Q27" s="3">
        <f t="shared" si="6"/>
        <v>8.4192900202121734</v>
      </c>
      <c r="R27" s="3">
        <f t="shared" si="7"/>
        <v>3</v>
      </c>
      <c r="S27" s="3" t="str">
        <f>IF(R27='Iterasi ke 1'!Y21,"Aman","Berubah")</f>
        <v>Aman</v>
      </c>
    </row>
    <row r="28" spans="2:19" x14ac:dyDescent="0.3">
      <c r="I28" s="3">
        <v>8</v>
      </c>
      <c r="J28" s="6">
        <v>200</v>
      </c>
      <c r="K28" s="6">
        <v>100</v>
      </c>
      <c r="L28" s="6">
        <v>31.2</v>
      </c>
      <c r="M28" s="3">
        <f t="shared" si="2"/>
        <v>69.729617810511485</v>
      </c>
      <c r="N28" s="3">
        <f t="shared" si="3"/>
        <v>23.151673805580451</v>
      </c>
      <c r="O28" s="3">
        <f t="shared" si="4"/>
        <v>6.5879519663633834</v>
      </c>
      <c r="P28" s="3">
        <f t="shared" si="5"/>
        <v>175.86654030826898</v>
      </c>
      <c r="Q28" s="3">
        <f t="shared" si="6"/>
        <v>6.5879519663633834</v>
      </c>
      <c r="R28" s="3">
        <f t="shared" si="7"/>
        <v>3</v>
      </c>
      <c r="S28" s="3" t="str">
        <f>IF(R28='Iterasi ke 1'!Y22,"Aman","Berubah")</f>
        <v>Aman</v>
      </c>
    </row>
    <row r="29" spans="2:19" x14ac:dyDescent="0.3">
      <c r="I29" s="9">
        <v>9</v>
      </c>
      <c r="J29" s="9">
        <v>140</v>
      </c>
      <c r="K29" s="9">
        <v>40</v>
      </c>
      <c r="L29" s="9">
        <v>16.7</v>
      </c>
      <c r="M29" s="3">
        <f t="shared" si="2"/>
        <v>18.615305530664813</v>
      </c>
      <c r="N29" s="3">
        <f t="shared" si="3"/>
        <v>108.26010345459679</v>
      </c>
      <c r="O29" s="3">
        <f t="shared" si="4"/>
        <v>79.845795826149228</v>
      </c>
      <c r="P29" s="3">
        <f t="shared" si="5"/>
        <v>125.91064291790428</v>
      </c>
      <c r="Q29" s="3">
        <f t="shared" si="6"/>
        <v>18.615305530664813</v>
      </c>
      <c r="R29" s="3">
        <f t="shared" si="7"/>
        <v>1</v>
      </c>
      <c r="S29" s="3" t="str">
        <f>IF(R29='Iterasi ke 1'!Y23,"Aman","Berubah")</f>
        <v>Berubah</v>
      </c>
    </row>
    <row r="30" spans="2:19" x14ac:dyDescent="0.3">
      <c r="I30" s="3">
        <v>10</v>
      </c>
      <c r="J30" s="3">
        <v>150</v>
      </c>
      <c r="K30" s="3">
        <v>60</v>
      </c>
      <c r="L30" s="3">
        <v>22.5</v>
      </c>
      <c r="M30" s="3">
        <f t="shared" si="2"/>
        <v>5.132796508726992</v>
      </c>
      <c r="N30" s="3">
        <f t="shared" si="3"/>
        <v>86.116723114619262</v>
      </c>
      <c r="O30" s="3">
        <f t="shared" si="4"/>
        <v>58.641092910840065</v>
      </c>
      <c r="P30" s="3">
        <f t="shared" si="5"/>
        <v>129.06296912747669</v>
      </c>
      <c r="Q30" s="3">
        <f t="shared" si="6"/>
        <v>5.132796508726992</v>
      </c>
      <c r="R30" s="3">
        <f t="shared" si="7"/>
        <v>1</v>
      </c>
      <c r="S30" s="3" t="str">
        <f>IF(R30='Iterasi ke 1'!Y24,"Aman","Berubah")</f>
        <v>Aman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94C6D7B7687143AFE064CB22B8B0C1" ma:contentTypeVersion="13" ma:contentTypeDescription="Create a new document." ma:contentTypeScope="" ma:versionID="f933559b665fb29b436a71883d8ba30c">
  <xsd:schema xmlns:xsd="http://www.w3.org/2001/XMLSchema" xmlns:xs="http://www.w3.org/2001/XMLSchema" xmlns:p="http://schemas.microsoft.com/office/2006/metadata/properties" xmlns:ns3="dceb9798-f26a-4184-b1bb-0174e30ac981" targetNamespace="http://schemas.microsoft.com/office/2006/metadata/properties" ma:root="true" ma:fieldsID="813dec95af0b1eab903e0859995fb26e" ns3:_="">
    <xsd:import namespace="dceb9798-f26a-4184-b1bb-0174e30ac9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eb9798-f26a-4184-b1bb-0174e30ac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eb9798-f26a-4184-b1bb-0174e30ac981" xsi:nil="true"/>
  </documentManagement>
</p:properties>
</file>

<file path=customXml/itemProps1.xml><?xml version="1.0" encoding="utf-8"?>
<ds:datastoreItem xmlns:ds="http://schemas.openxmlformats.org/officeDocument/2006/customXml" ds:itemID="{DA33B12A-49EA-4AED-AFAF-A58811731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eb9798-f26a-4184-b1bb-0174e30ac9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3F2989-6423-4C5C-95CF-C9A8F1BFDD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AF91AE-078B-4320-8EC3-BBD1BF19B26C}">
  <ds:schemaRefs>
    <ds:schemaRef ds:uri="http://purl.org/dc/elements/1.1/"/>
    <ds:schemaRef ds:uri="dceb9798-f26a-4184-b1bb-0174e30ac981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Iterasi ke 1</vt:lpstr>
      <vt:lpstr>Iterasi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Aldiva Fadlie fauzan</cp:lastModifiedBy>
  <dcterms:created xsi:type="dcterms:W3CDTF">2024-01-17T18:33:51Z</dcterms:created>
  <dcterms:modified xsi:type="dcterms:W3CDTF">2024-01-19T08:22:55Z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0x0101004894C6D7B7687143AFE064CB22B8B0C1</vt:lpwstr>
  </property>
</Properties>
</file>