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do_\Documents\PROYECTO REDES\Diseño\"/>
    </mc:Choice>
  </mc:AlternateContent>
  <xr:revisionPtr revIDLastSave="0" documentId="13_ncr:1_{9DEE9DE1-2C67-4DDB-BA9D-3AF8C2262598}" xr6:coauthVersionLast="47" xr6:coauthVersionMax="47" xr10:uidLastSave="{00000000-0000-0000-0000-000000000000}"/>
  <bookViews>
    <workbookView xWindow="-120" yWindow="-120" windowWidth="20730" windowHeight="11760" xr2:uid="{53B3A9C0-512B-4520-BD87-E071D9525003}"/>
  </bookViews>
  <sheets>
    <sheet name="PRINCIPAL" sheetId="1" r:id="rId1"/>
    <sheet name="CALCULO VLANS" sheetId="2" r:id="rId2"/>
  </sheets>
  <definedNames>
    <definedName name="_xlnm._FilterDatabase" localSheetId="0" hidden="1">PRINCIPAL!$J$56:$Q$71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0" i="1" l="1"/>
  <c r="F40" i="2"/>
  <c r="F42" i="2"/>
  <c r="E53" i="2"/>
  <c r="F39" i="2"/>
  <c r="I40" i="2"/>
  <c r="L41" i="2"/>
  <c r="F46" i="2"/>
  <c r="L59" i="2"/>
  <c r="I50" i="2"/>
  <c r="F44" i="2" s="1"/>
  <c r="I42" i="2"/>
  <c r="D6" i="1"/>
  <c r="E6" i="1" s="1"/>
  <c r="F51" i="2" l="1"/>
  <c r="F53" i="2" s="1"/>
  <c r="F56" i="2" s="1"/>
  <c r="I55" i="2"/>
  <c r="F6" i="1"/>
</calcChain>
</file>

<file path=xl/sharedStrings.xml><?xml version="1.0" encoding="utf-8"?>
<sst xmlns="http://schemas.openxmlformats.org/spreadsheetml/2006/main" count="924" uniqueCount="499">
  <si>
    <t>192.168.0.0</t>
  </si>
  <si>
    <t>192.168.1.255</t>
  </si>
  <si>
    <t>192.168.2.0</t>
  </si>
  <si>
    <t>192.168.3.255</t>
  </si>
  <si>
    <t>192.168.4.0</t>
  </si>
  <si>
    <t>192.168.5.255</t>
  </si>
  <si>
    <t>192.168.6.0</t>
  </si>
  <si>
    <t>192.168.7.255</t>
  </si>
  <si>
    <t>Red ID</t>
  </si>
  <si>
    <t>Broadcast</t>
  </si>
  <si>
    <t>Host por sub</t>
  </si>
  <si>
    <t>Host requeridos</t>
  </si>
  <si>
    <t>192.168.8.0</t>
  </si>
  <si>
    <t>192.168.9.255</t>
  </si>
  <si>
    <t>Total</t>
  </si>
  <si>
    <t>Red</t>
  </si>
  <si>
    <t>Central</t>
  </si>
  <si>
    <t>Mty.</t>
  </si>
  <si>
    <t>Qro.</t>
  </si>
  <si>
    <t>Ver.</t>
  </si>
  <si>
    <t>Jal.</t>
  </si>
  <si>
    <t>Primera IP</t>
  </si>
  <si>
    <t>192.168.0.1</t>
  </si>
  <si>
    <t>192.168.2.1</t>
  </si>
  <si>
    <t xml:space="preserve">192.168.4.1 </t>
  </si>
  <si>
    <t>192.168.6.1</t>
  </si>
  <si>
    <t>192.168.8.1</t>
  </si>
  <si>
    <t>192.168.1.254</t>
  </si>
  <si>
    <t>192.168.3.254</t>
  </si>
  <si>
    <t>192.168.5.254</t>
  </si>
  <si>
    <t>192.168.7.254</t>
  </si>
  <si>
    <t>192.168.9.254</t>
  </si>
  <si>
    <t>192.168.252.0</t>
  </si>
  <si>
    <t>192.168.253.255</t>
  </si>
  <si>
    <t>192.168.252.1</t>
  </si>
  <si>
    <t>192.168.253.254</t>
  </si>
  <si>
    <t>192.168.0.0/16</t>
  </si>
  <si>
    <t>255.255.254.0/23</t>
  </si>
  <si>
    <t>Ultima IP</t>
  </si>
  <si>
    <t>Mascara</t>
  </si>
  <si>
    <t>IP de Proyecto</t>
  </si>
  <si>
    <t>Crecimiento 10%</t>
  </si>
  <si>
    <t>WAN</t>
  </si>
  <si>
    <t>WAN 1</t>
  </si>
  <si>
    <t>WAN 2</t>
  </si>
  <si>
    <t>WAN 3</t>
  </si>
  <si>
    <t>WAN 4</t>
  </si>
  <si>
    <t>WAN 5</t>
  </si>
  <si>
    <t>Subredes Posibles</t>
  </si>
  <si>
    <t>192.168.252.0/30</t>
  </si>
  <si>
    <t>192.168.252.4/30</t>
  </si>
  <si>
    <t>192.168.252.8/30</t>
  </si>
  <si>
    <t>192.168.252.12/30</t>
  </si>
  <si>
    <t>192.168.252.16/30</t>
  </si>
  <si>
    <t>192.168.252.1/30</t>
  </si>
  <si>
    <t>192.168.252.5/30</t>
  </si>
  <si>
    <t>192.168.252.9/30</t>
  </si>
  <si>
    <t>192.168.252.13/30</t>
  </si>
  <si>
    <t>192.168.252.17/30</t>
  </si>
  <si>
    <t>192.168.252.2/30</t>
  </si>
  <si>
    <t>192.168.252.6/30</t>
  </si>
  <si>
    <t>192.168.252.10/30</t>
  </si>
  <si>
    <t>192.168.252.14/30</t>
  </si>
  <si>
    <t>192.168.252.18/30</t>
  </si>
  <si>
    <t>192.168.252.3/30</t>
  </si>
  <si>
    <t>192.168.252.7/30</t>
  </si>
  <si>
    <t>192.168.252.11/30</t>
  </si>
  <si>
    <t>192.168.252.15/30</t>
  </si>
  <si>
    <t>192.168.252.19/30</t>
  </si>
  <si>
    <t>255.255.255.252/30</t>
  </si>
  <si>
    <t>VLANS</t>
  </si>
  <si>
    <t>vlGerCalidad</t>
  </si>
  <si>
    <t>vlGerFinanzas</t>
  </si>
  <si>
    <t>vlGerRH</t>
  </si>
  <si>
    <t>vlGerCompras</t>
  </si>
  <si>
    <t>vlGerVentas</t>
  </si>
  <si>
    <t>vlFinanzas</t>
  </si>
  <si>
    <t>vlCapacitacion</t>
  </si>
  <si>
    <t>vlPersonal</t>
  </si>
  <si>
    <t>vlCompras</t>
  </si>
  <si>
    <t>vlVentas</t>
  </si>
  <si>
    <t>vlSoporte</t>
  </si>
  <si>
    <t>Matriz de adyacencia (Comunicaciones)</t>
  </si>
  <si>
    <t>Puede comunicarse</t>
  </si>
  <si>
    <t>No puede comunicarse</t>
  </si>
  <si>
    <t>Misma vlan</t>
  </si>
  <si>
    <t>vlServidores</t>
  </si>
  <si>
    <t>vlDefault</t>
  </si>
  <si>
    <t>Nom. vlan</t>
  </si>
  <si>
    <t>Departamento</t>
  </si>
  <si>
    <t>Ubicacion</t>
  </si>
  <si>
    <t>No. dispositivos</t>
  </si>
  <si>
    <t>No. trabajadores</t>
  </si>
  <si>
    <t>VLAN 10</t>
  </si>
  <si>
    <t>Director General</t>
  </si>
  <si>
    <t>VLAN 20</t>
  </si>
  <si>
    <t>Gerente Calidad</t>
  </si>
  <si>
    <t>VLAN 30</t>
  </si>
  <si>
    <t>Gerente Finanzas</t>
  </si>
  <si>
    <t>VLAN 40</t>
  </si>
  <si>
    <t>Administracion / Contabilidad</t>
  </si>
  <si>
    <t>Administración</t>
  </si>
  <si>
    <t>VLAN 50</t>
  </si>
  <si>
    <t>R.H</t>
  </si>
  <si>
    <t>Contabilidad</t>
  </si>
  <si>
    <t>VLAN 60</t>
  </si>
  <si>
    <t>Capacitacion</t>
  </si>
  <si>
    <t>R.H.</t>
  </si>
  <si>
    <t>VLAN 70</t>
  </si>
  <si>
    <t>Personal / Servicios / Seguridad</t>
  </si>
  <si>
    <t>VLAN 80</t>
  </si>
  <si>
    <t>Compras</t>
  </si>
  <si>
    <t>Jefe de Personal</t>
  </si>
  <si>
    <t>VLAN 90</t>
  </si>
  <si>
    <t>Proveduria / Almacen</t>
  </si>
  <si>
    <t>Servicios</t>
  </si>
  <si>
    <t>VLAN 100</t>
  </si>
  <si>
    <t>Ventas</t>
  </si>
  <si>
    <t>Seguridad</t>
  </si>
  <si>
    <t>VLAN 110</t>
  </si>
  <si>
    <t>Importacion / Venta canales / Entregas</t>
  </si>
  <si>
    <t>VLAN 120</t>
  </si>
  <si>
    <t xml:space="preserve">Soprte y desarrollo </t>
  </si>
  <si>
    <t>Proveduria</t>
  </si>
  <si>
    <t>VLAN 130</t>
  </si>
  <si>
    <t xml:space="preserve">Sistemas y TI / Nuevos proyectos </t>
  </si>
  <si>
    <t>Almacén</t>
  </si>
  <si>
    <t xml:space="preserve">Recepción </t>
  </si>
  <si>
    <t xml:space="preserve">Mostrador </t>
  </si>
  <si>
    <t>Importacion</t>
  </si>
  <si>
    <t>Canales</t>
  </si>
  <si>
    <t>Entregas</t>
  </si>
  <si>
    <t>Director Soporte y Desarrollo</t>
  </si>
  <si>
    <t>Jefe Sistemas</t>
  </si>
  <si>
    <t>Jefatura nuevos proyectos</t>
  </si>
  <si>
    <t>Jefe de Capacitación</t>
  </si>
  <si>
    <t>Jefe de servicios</t>
  </si>
  <si>
    <t>Mostrador</t>
  </si>
  <si>
    <t>Ventas canales</t>
  </si>
  <si>
    <t>Jefe Entregas</t>
  </si>
  <si>
    <t>VLAN 200</t>
  </si>
  <si>
    <t>VLAN 99</t>
  </si>
  <si>
    <t>Servidores</t>
  </si>
  <si>
    <t>Default</t>
  </si>
  <si>
    <t>-</t>
  </si>
  <si>
    <t>vlDireccionGeneral</t>
  </si>
  <si>
    <t>Gerente Compras</t>
  </si>
  <si>
    <t>Gerente Ventas</t>
  </si>
  <si>
    <t>vlGerSoporte</t>
  </si>
  <si>
    <t xml:space="preserve">Gerente Soprte y desarrollo </t>
  </si>
  <si>
    <t>Num. vlan</t>
  </si>
  <si>
    <t>TABLA DE DIRECCIONAMIENTO</t>
  </si>
  <si>
    <t>TABLA DE VLANS</t>
  </si>
  <si>
    <t>192.168.0.63</t>
  </si>
  <si>
    <t>192.168.0.62</t>
  </si>
  <si>
    <t>192.168.0.64</t>
  </si>
  <si>
    <t>192.168.0.65</t>
  </si>
  <si>
    <t>192.168.0.127</t>
  </si>
  <si>
    <t>192.168.0.128</t>
  </si>
  <si>
    <t>255.255.255.224/27</t>
  </si>
  <si>
    <t>255.255.255.248/29</t>
  </si>
  <si>
    <t>VLAN</t>
  </si>
  <si>
    <t>ID RED</t>
  </si>
  <si>
    <t>PRIMERA IP</t>
  </si>
  <si>
    <t>ULTIMA IP</t>
  </si>
  <si>
    <t>BROADCAST</t>
  </si>
  <si>
    <t>HOST</t>
  </si>
  <si>
    <t>MASCARA</t>
  </si>
  <si>
    <t>192.168.2.64</t>
  </si>
  <si>
    <t>192.168.2.128</t>
  </si>
  <si>
    <t>192.168.2.65</t>
  </si>
  <si>
    <t>192.168.2.62</t>
  </si>
  <si>
    <t>192.168.2.63</t>
  </si>
  <si>
    <t>192.168.2.127</t>
  </si>
  <si>
    <t>Tabla VLAN Ciudad de México</t>
  </si>
  <si>
    <t>Tabla VLAN Monterrey</t>
  </si>
  <si>
    <t>VLAN 140</t>
  </si>
  <si>
    <t>vlAdmin</t>
  </si>
  <si>
    <t>Administracion (TI)</t>
  </si>
  <si>
    <t>192.168.0.30</t>
  </si>
  <si>
    <t>192.168.0.31</t>
  </si>
  <si>
    <t>192.168.0.32</t>
  </si>
  <si>
    <t xml:space="preserve">192.168.0.33 </t>
  </si>
  <si>
    <t>192.168.0.78</t>
  </si>
  <si>
    <t>192.168.0.79</t>
  </si>
  <si>
    <t>255.255.255.240/28</t>
  </si>
  <si>
    <t>192.168.0.80</t>
  </si>
  <si>
    <t>192.168.0.96</t>
  </si>
  <si>
    <t xml:space="preserve">192.168.0.81 </t>
  </si>
  <si>
    <t>192.168.0.94</t>
  </si>
  <si>
    <t>192.168.0.95</t>
  </si>
  <si>
    <t>192.168.0.97</t>
  </si>
  <si>
    <t>192.168.0.110</t>
  </si>
  <si>
    <t>192.168.0.111</t>
  </si>
  <si>
    <t>192.168.0.112</t>
  </si>
  <si>
    <t>192.168.0.113</t>
  </si>
  <si>
    <t>192.168.0.119</t>
  </si>
  <si>
    <t>192.168.0.120</t>
  </si>
  <si>
    <t>192.168.0.124</t>
  </si>
  <si>
    <t>192.168.0.132</t>
  </si>
  <si>
    <t>192.168.0.136</t>
  </si>
  <si>
    <t>192.168.0.140</t>
  </si>
  <si>
    <t>192.168.0.144</t>
  </si>
  <si>
    <t>192.168.0.123</t>
  </si>
  <si>
    <t>192.168.0.125</t>
  </si>
  <si>
    <t>192.168.0.126</t>
  </si>
  <si>
    <t>192.168.0.129</t>
  </si>
  <si>
    <t>192.168.0.133</t>
  </si>
  <si>
    <t>192.168.0.137</t>
  </si>
  <si>
    <t>192.168.0.134</t>
  </si>
  <si>
    <t>192.168.0.138</t>
  </si>
  <si>
    <t> 192.168.0.142</t>
  </si>
  <si>
    <t>192.168.0.146</t>
  </si>
  <si>
    <t>192.168.0.131</t>
  </si>
  <si>
    <t>192.168.0.135</t>
  </si>
  <si>
    <t>192.168.0.139</t>
  </si>
  <si>
    <t>192.168.0.143</t>
  </si>
  <si>
    <t>192.168.0.147</t>
  </si>
  <si>
    <t>192.168.2.30</t>
  </si>
  <si>
    <t>192.168.2.31</t>
  </si>
  <si>
    <t>192.168.2.32</t>
  </si>
  <si>
    <t xml:space="preserve">192.168.2.33 </t>
  </si>
  <si>
    <t>192.168.2.78</t>
  </si>
  <si>
    <t>192.168.2.79</t>
  </si>
  <si>
    <t>192.168.2.80</t>
  </si>
  <si>
    <t xml:space="preserve">192.168.2.81 </t>
  </si>
  <si>
    <t>192.168.2.94</t>
  </si>
  <si>
    <t>192.168.2.95</t>
  </si>
  <si>
    <t>192.168.2.96</t>
  </si>
  <si>
    <t>192.168.2.97</t>
  </si>
  <si>
    <t>192.168.2.110</t>
  </si>
  <si>
    <t>192.168.2.111</t>
  </si>
  <si>
    <t>192.168.2.112</t>
  </si>
  <si>
    <t>192.168.2.113</t>
  </si>
  <si>
    <t>192.168.2.119</t>
  </si>
  <si>
    <t>192.168.2.120</t>
  </si>
  <si>
    <t>192.168.2.123</t>
  </si>
  <si>
    <t>192.168.2.124</t>
  </si>
  <si>
    <t>192.168.2.125</t>
  </si>
  <si>
    <t>192.168.2.126</t>
  </si>
  <si>
    <t>192.168.2.129</t>
  </si>
  <si>
    <t>192.168.2.131</t>
  </si>
  <si>
    <t>192.168.2.132</t>
  </si>
  <si>
    <t>192.168.2.133</t>
  </si>
  <si>
    <t>192.168.2.134</t>
  </si>
  <si>
    <t>192.168.2.135</t>
  </si>
  <si>
    <t>192.168.2.136</t>
  </si>
  <si>
    <t>192.168.2.137</t>
  </si>
  <si>
    <t>192.168.2.138</t>
  </si>
  <si>
    <t>192.168.2.139</t>
  </si>
  <si>
    <t>192.168.2.140</t>
  </si>
  <si>
    <t> 192.168.2.142</t>
  </si>
  <si>
    <t>192.168.2.143</t>
  </si>
  <si>
    <t>192.168.2.144</t>
  </si>
  <si>
    <t>192.168.2.146</t>
  </si>
  <si>
    <t>192.168.2.147</t>
  </si>
  <si>
    <t>Tabla VLAN Queretaro</t>
  </si>
  <si>
    <t>192.168.4.1</t>
  </si>
  <si>
    <t>192.168.4.30</t>
  </si>
  <si>
    <t>192.168.4.31</t>
  </si>
  <si>
    <t>192.168.4.32</t>
  </si>
  <si>
    <t xml:space="preserve">192.168.4.33 </t>
  </si>
  <si>
    <t>192.168.4.62</t>
  </si>
  <si>
    <t>192.168.4.63</t>
  </si>
  <si>
    <t>192.168.4.64</t>
  </si>
  <si>
    <t>192.168.4.65</t>
  </si>
  <si>
    <t>192.168.4.78</t>
  </si>
  <si>
    <t>192.168.4.79</t>
  </si>
  <si>
    <t>192.168.4.80</t>
  </si>
  <si>
    <t xml:space="preserve">192.168.4.81 </t>
  </si>
  <si>
    <t>192.168.4.94</t>
  </si>
  <si>
    <t>192.168.4.95</t>
  </si>
  <si>
    <t>192.168.4.96</t>
  </si>
  <si>
    <t>192.168.4.97</t>
  </si>
  <si>
    <t>192.168.4.110</t>
  </si>
  <si>
    <t>192.168.4.111</t>
  </si>
  <si>
    <t>192.168.4.112</t>
  </si>
  <si>
    <t>192.168.4.113</t>
  </si>
  <si>
    <t>192.168.4.119</t>
  </si>
  <si>
    <t>192.168.4.120</t>
  </si>
  <si>
    <t>192.168.4.123</t>
  </si>
  <si>
    <t>192.168.4.124</t>
  </si>
  <si>
    <t>192.168.4.125</t>
  </si>
  <si>
    <t>192.168.4.126</t>
  </si>
  <si>
    <t>192.168.4.127</t>
  </si>
  <si>
    <t>192.168.4.128</t>
  </si>
  <si>
    <t>192.168.4.129</t>
  </si>
  <si>
    <t>192.168.4.131</t>
  </si>
  <si>
    <t>192.168.4.132</t>
  </si>
  <si>
    <t>192.168.4.133</t>
  </si>
  <si>
    <t>192.168.4.134</t>
  </si>
  <si>
    <t>192.168.4.135</t>
  </si>
  <si>
    <t>192.168.4.136</t>
  </si>
  <si>
    <t>192.168.4.137</t>
  </si>
  <si>
    <t>192.168.4.138</t>
  </si>
  <si>
    <t>192.168.4.139</t>
  </si>
  <si>
    <t>192.168.4.140</t>
  </si>
  <si>
    <t> 192.168.4.142</t>
  </si>
  <si>
    <t>192.168.4.143</t>
  </si>
  <si>
    <t>192.168.4.144</t>
  </si>
  <si>
    <t>192.168.4.146</t>
  </si>
  <si>
    <t>192.168.4.147</t>
  </si>
  <si>
    <t>Tabla VLAN Veracruz</t>
  </si>
  <si>
    <t>192.168.6.30</t>
  </si>
  <si>
    <t>192.168.6.31</t>
  </si>
  <si>
    <t>192.168.6.32</t>
  </si>
  <si>
    <t xml:space="preserve">192.168.6.33 </t>
  </si>
  <si>
    <t>192.168.6.62</t>
  </si>
  <si>
    <t>192.168.6.63</t>
  </si>
  <si>
    <t>192.168.6.64</t>
  </si>
  <si>
    <t>192.168.6.65</t>
  </si>
  <si>
    <t>192.168.6.78</t>
  </si>
  <si>
    <t>192.168.6.79</t>
  </si>
  <si>
    <t>192.168.6.80</t>
  </si>
  <si>
    <t xml:space="preserve">192.168.6.81 </t>
  </si>
  <si>
    <t>192.168.6.94</t>
  </si>
  <si>
    <t>192.168.6.95</t>
  </si>
  <si>
    <t>192.168.6.96</t>
  </si>
  <si>
    <t>192.168.6.97</t>
  </si>
  <si>
    <t>192.168.6.110</t>
  </si>
  <si>
    <t>192.168.6.111</t>
  </si>
  <si>
    <t>192.168.6.112</t>
  </si>
  <si>
    <t>192.168.6.113</t>
  </si>
  <si>
    <t>192.168.6.119</t>
  </si>
  <si>
    <t>192.168.6.120</t>
  </si>
  <si>
    <t>192.168.6.123</t>
  </si>
  <si>
    <t>192.168.6.124</t>
  </si>
  <si>
    <t>192.168.6.125</t>
  </si>
  <si>
    <t>192.168.6.126</t>
  </si>
  <si>
    <t>192.168.6.127</t>
  </si>
  <si>
    <t>192.168.6.128</t>
  </si>
  <si>
    <t>192.168.6.129</t>
  </si>
  <si>
    <t>192.168.6.131</t>
  </si>
  <si>
    <t>192.168.6.132</t>
  </si>
  <si>
    <t>192.168.6.133</t>
  </si>
  <si>
    <t>192.168.6.134</t>
  </si>
  <si>
    <t>192.168.6.135</t>
  </si>
  <si>
    <t>192.168.6.136</t>
  </si>
  <si>
    <t>192.168.6.137</t>
  </si>
  <si>
    <t>192.168.6.138</t>
  </si>
  <si>
    <t>192.168.6.139</t>
  </si>
  <si>
    <t>192.168.6.140</t>
  </si>
  <si>
    <t> 192.168.6.142</t>
  </si>
  <si>
    <t>192.168.6.143</t>
  </si>
  <si>
    <t>192.168.6.144</t>
  </si>
  <si>
    <t>192.168.6.146</t>
  </si>
  <si>
    <t>192.168.6.147</t>
  </si>
  <si>
    <t>Tabla VLAN Jalisco</t>
  </si>
  <si>
    <t>192.168.8.30</t>
  </si>
  <si>
    <t>192.168.8.31</t>
  </si>
  <si>
    <t>192.168.8.32</t>
  </si>
  <si>
    <t xml:space="preserve">192.168.8.33 </t>
  </si>
  <si>
    <t>192.168.8.62</t>
  </si>
  <si>
    <t>192.168.8.63</t>
  </si>
  <si>
    <t>192.168.8.64</t>
  </si>
  <si>
    <t>192.168.8.65</t>
  </si>
  <si>
    <t>192.168.8.78</t>
  </si>
  <si>
    <t>192.168.8.79</t>
  </si>
  <si>
    <t>192.168.8.80</t>
  </si>
  <si>
    <t xml:space="preserve">192.168.8.81 </t>
  </si>
  <si>
    <t>192.168.8.94</t>
  </si>
  <si>
    <t>192.168.8.95</t>
  </si>
  <si>
    <t>192.168.8.96</t>
  </si>
  <si>
    <t>192.168.8.97</t>
  </si>
  <si>
    <t>192.168.8.110</t>
  </si>
  <si>
    <t>192.168.8.111</t>
  </si>
  <si>
    <t>192.168.8.112</t>
  </si>
  <si>
    <t>192.168.8.113</t>
  </si>
  <si>
    <t>192.168.8.119</t>
  </si>
  <si>
    <t>192.168.8.120</t>
  </si>
  <si>
    <t>192.168.8.123</t>
  </si>
  <si>
    <t>192.168.8.124</t>
  </si>
  <si>
    <t>192.168.8.125</t>
  </si>
  <si>
    <t>192.168.8.126</t>
  </si>
  <si>
    <t>192.168.8.127</t>
  </si>
  <si>
    <t>192.168.8.128</t>
  </si>
  <si>
    <t>192.168.8.129</t>
  </si>
  <si>
    <t>192.168.8.131</t>
  </si>
  <si>
    <t>192.168.8.132</t>
  </si>
  <si>
    <t>192.168.8.133</t>
  </si>
  <si>
    <t>192.168.8.134</t>
  </si>
  <si>
    <t>192.168.8.135</t>
  </si>
  <si>
    <t>192.168.8.136</t>
  </si>
  <si>
    <t>192.168.8.137</t>
  </si>
  <si>
    <t>192.168.8.138</t>
  </si>
  <si>
    <t>192.168.8.139</t>
  </si>
  <si>
    <t>192.168.8.140</t>
  </si>
  <si>
    <t> 192.168.8.142</t>
  </si>
  <si>
    <t>192.168.8.143</t>
  </si>
  <si>
    <t>192.168.8.144</t>
  </si>
  <si>
    <t>192.168.8.146</t>
  </si>
  <si>
    <t>192.168.8.147</t>
  </si>
  <si>
    <t>#00FF00</t>
  </si>
  <si>
    <t>#0000FF</t>
  </si>
  <si>
    <t>#FF0000</t>
  </si>
  <si>
    <t>#FFFF00</t>
  </si>
  <si>
    <t>#800080</t>
  </si>
  <si>
    <t>#FFA500</t>
  </si>
  <si>
    <t>#FFC0CB</t>
  </si>
  <si>
    <t>#808080</t>
  </si>
  <si>
    <t>#8B4513</t>
  </si>
  <si>
    <t>#C0C0C0</t>
  </si>
  <si>
    <t>#FFD700</t>
  </si>
  <si>
    <t>#F5F5DC</t>
  </si>
  <si>
    <t>#EE82EE</t>
  </si>
  <si>
    <t>#00FFFF</t>
  </si>
  <si>
    <t>#000000</t>
  </si>
  <si>
    <t>Color de VLAN</t>
  </si>
  <si>
    <t>192.168.0.118</t>
  </si>
  <si>
    <t>192.168.0.148</t>
  </si>
  <si>
    <t>192.168.0.152</t>
  </si>
  <si>
    <t>192.168.0.121 </t>
  </si>
  <si>
    <t>192.168.0.141 </t>
  </si>
  <si>
    <t>192.168.0.145 </t>
  </si>
  <si>
    <t>192.168.0.149</t>
  </si>
  <si>
    <t>192.168.0.153 </t>
  </si>
  <si>
    <t> 192.168.0.122</t>
  </si>
  <si>
    <t>192.168.0.130</t>
  </si>
  <si>
    <t>192.168.0.150</t>
  </si>
  <si>
    <t>192.168.0.154</t>
  </si>
  <si>
    <t>192.168.0.155</t>
  </si>
  <si>
    <t>192.168.0.151</t>
  </si>
  <si>
    <t>192.168.2.118</t>
  </si>
  <si>
    <t>192.168.2.121 </t>
  </si>
  <si>
    <t> 192.168.2.122</t>
  </si>
  <si>
    <t>192.168.2.130</t>
  </si>
  <si>
    <t>192.168.2.141 </t>
  </si>
  <si>
    <t>192.168.2.145 </t>
  </si>
  <si>
    <t>192.168.2.148</t>
  </si>
  <si>
    <t>192.168.2.149</t>
  </si>
  <si>
    <t>192.168.2.150</t>
  </si>
  <si>
    <t>192.168.2.151</t>
  </si>
  <si>
    <t>192.168.4.118</t>
  </si>
  <si>
    <t>192.168.4.121 </t>
  </si>
  <si>
    <t> 192.168.4.122</t>
  </si>
  <si>
    <t>192.168.4.130</t>
  </si>
  <si>
    <t>192.168.4.141 </t>
  </si>
  <si>
    <t>192.168.4.145 </t>
  </si>
  <si>
    <t>192.168.4.148</t>
  </si>
  <si>
    <t>192.168.4.149</t>
  </si>
  <si>
    <t>192.168.4.150</t>
  </si>
  <si>
    <t>192.168.4.151</t>
  </si>
  <si>
    <t>192.168.6.118</t>
  </si>
  <si>
    <t>192.168.6.121 </t>
  </si>
  <si>
    <t> 192.168.6.122</t>
  </si>
  <si>
    <t>192.168.6.130</t>
  </si>
  <si>
    <t>192.168.6.141 </t>
  </si>
  <si>
    <t>192.168.6.145 </t>
  </si>
  <si>
    <t>192.168.6.148</t>
  </si>
  <si>
    <t>192.168.6.149</t>
  </si>
  <si>
    <t>192.168.6.150</t>
  </si>
  <si>
    <t>192.168.6.151</t>
  </si>
  <si>
    <t>192.168.8.118</t>
  </si>
  <si>
    <t>192.168.8.121 </t>
  </si>
  <si>
    <t> 192.168.8.122</t>
  </si>
  <si>
    <t>192.168.8.130</t>
  </si>
  <si>
    <t>192.168.8.141 </t>
  </si>
  <si>
    <t>192.168.8.145 </t>
  </si>
  <si>
    <t>192.168.8.148</t>
  </si>
  <si>
    <t>192.168.8.149</t>
  </si>
  <si>
    <t>192.168.8.150</t>
  </si>
  <si>
    <t>192.168.8.151</t>
  </si>
  <si>
    <t>id</t>
  </si>
  <si>
    <t>Monterrey</t>
  </si>
  <si>
    <t>Queretaro</t>
  </si>
  <si>
    <t>Veracruz</t>
  </si>
  <si>
    <t>Jalisco</t>
  </si>
  <si>
    <t>Internet</t>
  </si>
  <si>
    <t>5 switches de 8</t>
  </si>
  <si>
    <t>30 Switches 48</t>
  </si>
  <si>
    <t>30 Patch P 48</t>
  </si>
  <si>
    <t>20 switches de 24</t>
  </si>
  <si>
    <t>20 patchpanel 24</t>
  </si>
  <si>
    <t>84 Host por nodo</t>
  </si>
  <si>
    <t>266 Host por nodo</t>
  </si>
  <si>
    <t xml:space="preserve">665 rosetas de 2 </t>
  </si>
  <si>
    <t>105 rosetas de 4</t>
  </si>
  <si>
    <t>O 10 de 48</t>
  </si>
  <si>
    <t>O 210 de 2</t>
  </si>
  <si>
    <t>192.168.0.160</t>
  </si>
  <si>
    <t>192.168.0.161</t>
  </si>
  <si>
    <t>192.168.0.174</t>
  </si>
  <si>
    <t>192.168.0.175</t>
  </si>
  <si>
    <t>192.168.2.160</t>
  </si>
  <si>
    <t>192.168.2.161</t>
  </si>
  <si>
    <t>192.168.2.174</t>
  </si>
  <si>
    <t>192.168.2.175</t>
  </si>
  <si>
    <t>192.168.4.160</t>
  </si>
  <si>
    <t>192.168.4.161</t>
  </si>
  <si>
    <t>192.168.4.174</t>
  </si>
  <si>
    <t>192.168.4.175</t>
  </si>
  <si>
    <t>192.168.6.160</t>
  </si>
  <si>
    <t>192.168.6.161</t>
  </si>
  <si>
    <t>192.168.6.174</t>
  </si>
  <si>
    <t>192.168.6.175</t>
  </si>
  <si>
    <t>192.168.8.160</t>
  </si>
  <si>
    <t>192.168.8.161</t>
  </si>
  <si>
    <t>192.168.8.174</t>
  </si>
  <si>
    <t>192.168.8.175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</si>
</sst>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rgb="FF000000"/>
      <name val="Arial"/>
      <family val="2"/>
    </font>
    <font>
      <sz val="8"/>
      <name val="Calibri"/>
      <family val="2"/>
      <scheme val="minor"/>
    </font>
    <font>
      <sz val="11"/>
      <color theme="1"/>
      <name val="Arial"/>
      <family val="2"/>
    </font>
    <font>
      <b/>
      <sz val="2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Arial"/>
      <family val="2"/>
    </font>
    <font>
      <sz val="10"/>
      <color theme="1"/>
      <name val="Calibri"/>
      <family val="2"/>
      <scheme val="minor"/>
    </font>
    <font>
      <sz val="14"/>
      <color theme="1"/>
      <name val="Arial"/>
      <family val="2"/>
    </font>
    <font>
      <b/>
      <sz val="11"/>
      <color theme="1"/>
      <name val="Arial"/>
      <family val="2"/>
    </font>
    <font>
      <b/>
      <sz val="2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4"/>
      <color rgb="FF000000"/>
      <name val="Arial"/>
      <family val="2"/>
    </font>
    <font>
      <sz val="11"/>
      <color theme="0"/>
      <name val="Arial"/>
      <family val="2"/>
    </font>
    <font>
      <sz val="11"/>
      <color theme="9"/>
      <name val="Calibri"/>
      <family val="2"/>
      <scheme val="minor"/>
    </font>
    <font>
      <sz val="11"/>
      <color theme="1" tint="4.9989318521683403E-2"/>
      <name val="Arial"/>
      <family val="2"/>
    </font>
    <font>
      <sz val="26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4C2F4"/>
        <bgColor rgb="FFA4C2F4"/>
      </patternFill>
    </fill>
    <fill>
      <patternFill patternType="solid">
        <fgColor rgb="FFB6D7A8"/>
        <bgColor rgb="FFB6D7A8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B4A7D6"/>
        <bgColor rgb="FFB4A7D6"/>
      </patternFill>
    </fill>
    <fill>
      <patternFill patternType="solid">
        <fgColor rgb="FFCCCCCC"/>
        <bgColor rgb="FFCCCCCC"/>
      </patternFill>
    </fill>
    <fill>
      <patternFill patternType="solid">
        <fgColor rgb="FFD9D2E9"/>
        <bgColor rgb="FFD9D2E9"/>
      </patternFill>
    </fill>
    <fill>
      <patternFill patternType="solid">
        <fgColor rgb="FFFF7C8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A500"/>
        <bgColor indexed="64"/>
      </patternFill>
    </fill>
    <fill>
      <patternFill patternType="solid">
        <fgColor rgb="FFFFC0CB"/>
        <bgColor indexed="64"/>
      </patternFill>
    </fill>
    <fill>
      <patternFill patternType="solid">
        <fgColor rgb="FFF5F5DC"/>
        <bgColor indexed="64"/>
      </patternFill>
    </fill>
    <fill>
      <patternFill patternType="solid">
        <fgColor rgb="FF8B4513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EE82EE"/>
        <bgColor indexed="64"/>
      </patternFill>
    </fill>
    <fill>
      <patternFill patternType="solid">
        <fgColor rgb="FFFFD70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80008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00FF0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27">
    <xf numFmtId="0" fontId="0" fillId="0" borderId="0" xfId="0"/>
    <xf numFmtId="0" fontId="1" fillId="2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9" fontId="3" fillId="0" borderId="1" xfId="0" applyNumberFormat="1" applyFont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top" wrapText="1"/>
    </xf>
    <xf numFmtId="0" fontId="4" fillId="2" borderId="0" xfId="0" applyFont="1" applyFill="1" applyAlignment="1">
      <alignment horizontal="center" vertical="center" wrapText="1"/>
    </xf>
    <xf numFmtId="0" fontId="2" fillId="3" borderId="1" xfId="0" applyFont="1" applyFill="1" applyBorder="1" applyAlignment="1">
      <alignment horizontal="center"/>
    </xf>
    <xf numFmtId="0" fontId="1" fillId="2" borderId="0" xfId="0" applyFont="1" applyFill="1" applyAlignment="1">
      <alignment horizontal="center" vertical="top" wrapText="1"/>
    </xf>
    <xf numFmtId="0" fontId="1" fillId="6" borderId="1" xfId="0" applyFont="1" applyFill="1" applyBorder="1" applyAlignment="1">
      <alignment horizontal="center" vertical="top" wrapText="1"/>
    </xf>
    <xf numFmtId="0" fontId="0" fillId="6" borderId="1" xfId="0" applyFill="1" applyBorder="1" applyAlignment="1">
      <alignment horizontal="center"/>
    </xf>
    <xf numFmtId="0" fontId="6" fillId="6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0" fillId="7" borderId="1" xfId="0" applyFill="1" applyBorder="1"/>
    <xf numFmtId="0" fontId="7" fillId="8" borderId="1" xfId="0" applyFont="1" applyFill="1" applyBorder="1" applyAlignment="1">
      <alignment vertical="center"/>
    </xf>
    <xf numFmtId="0" fontId="0" fillId="8" borderId="1" xfId="0" applyFill="1" applyBorder="1"/>
    <xf numFmtId="0" fontId="0" fillId="9" borderId="1" xfId="0" applyFill="1" applyBorder="1"/>
    <xf numFmtId="0" fontId="7" fillId="9" borderId="1" xfId="0" applyFont="1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10" fillId="10" borderId="5" xfId="0" applyFont="1" applyFill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10" fillId="16" borderId="5" xfId="0" applyFont="1" applyFill="1" applyBorder="1" applyAlignment="1">
      <alignment horizontal="center" vertical="center" wrapText="1"/>
    </xf>
    <xf numFmtId="0" fontId="8" fillId="0" borderId="0" xfId="0" applyFont="1" applyAlignment="1">
      <alignment vertical="center" wrapText="1"/>
    </xf>
    <xf numFmtId="0" fontId="10" fillId="12" borderId="5" xfId="0" applyFont="1" applyFill="1" applyBorder="1" applyAlignment="1">
      <alignment horizontal="center" vertical="center" wrapText="1"/>
    </xf>
    <xf numFmtId="0" fontId="10" fillId="13" borderId="5" xfId="0" applyFont="1" applyFill="1" applyBorder="1" applyAlignment="1">
      <alignment horizontal="center" vertical="center" wrapText="1"/>
    </xf>
    <xf numFmtId="0" fontId="10" fillId="14" borderId="5" xfId="0" applyFont="1" applyFill="1" applyBorder="1" applyAlignment="1">
      <alignment horizontal="center" vertical="center" wrapText="1"/>
    </xf>
    <xf numFmtId="0" fontId="10" fillId="14" borderId="6" xfId="0" applyFont="1" applyFill="1" applyBorder="1" applyAlignment="1">
      <alignment horizontal="center" vertical="center" wrapText="1"/>
    </xf>
    <xf numFmtId="0" fontId="8" fillId="11" borderId="0" xfId="0" applyFont="1" applyFill="1" applyAlignment="1">
      <alignment horizontal="center" vertical="center" wrapText="1"/>
    </xf>
    <xf numFmtId="0" fontId="8" fillId="12" borderId="0" xfId="0" applyFont="1" applyFill="1" applyAlignment="1">
      <alignment horizontal="center" vertical="center" wrapText="1"/>
    </xf>
    <xf numFmtId="0" fontId="8" fillId="13" borderId="0" xfId="0" applyFont="1" applyFill="1" applyAlignment="1">
      <alignment horizontal="center" vertical="center" wrapText="1"/>
    </xf>
    <xf numFmtId="0" fontId="8" fillId="14" borderId="0" xfId="0" applyFont="1" applyFill="1" applyAlignment="1">
      <alignment horizontal="center" vertical="center" wrapText="1"/>
    </xf>
    <xf numFmtId="0" fontId="8" fillId="18" borderId="0" xfId="0" applyFont="1" applyFill="1" applyAlignment="1">
      <alignment horizontal="center" vertical="center" wrapText="1"/>
    </xf>
    <xf numFmtId="0" fontId="8" fillId="19" borderId="0" xfId="0" applyFont="1" applyFill="1" applyAlignment="1">
      <alignment horizontal="center" vertical="center" wrapText="1"/>
    </xf>
    <xf numFmtId="0" fontId="8" fillId="15" borderId="0" xfId="0" applyFont="1" applyFill="1" applyAlignment="1">
      <alignment horizontal="center" vertical="center" wrapText="1"/>
    </xf>
    <xf numFmtId="0" fontId="11" fillId="0" borderId="0" xfId="0" applyFont="1"/>
    <xf numFmtId="0" fontId="8" fillId="15" borderId="0" xfId="0" applyFont="1" applyFill="1" applyAlignment="1">
      <alignment horizontal="center" vertical="center"/>
    </xf>
    <xf numFmtId="0" fontId="8" fillId="11" borderId="0" xfId="0" applyFont="1" applyFill="1" applyAlignment="1">
      <alignment horizontal="center" vertical="center"/>
    </xf>
    <xf numFmtId="0" fontId="9" fillId="17" borderId="15" xfId="0" applyFont="1" applyFill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12" fillId="16" borderId="6" xfId="0" applyFont="1" applyFill="1" applyBorder="1" applyAlignment="1">
      <alignment horizontal="center" vertical="center" wrapText="1"/>
    </xf>
    <xf numFmtId="0" fontId="10" fillId="16" borderId="6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6" fillId="0" borderId="1" xfId="0" applyFont="1" applyBorder="1"/>
    <xf numFmtId="0" fontId="10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13" fillId="6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6" fillId="20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6" fillId="20" borderId="1" xfId="0" applyFont="1" applyFill="1" applyBorder="1" applyAlignment="1">
      <alignment horizontal="center" vertical="center"/>
    </xf>
    <xf numFmtId="0" fontId="6" fillId="21" borderId="1" xfId="0" applyFont="1" applyFill="1" applyBorder="1" applyAlignment="1">
      <alignment horizontal="center" vertical="center"/>
    </xf>
    <xf numFmtId="0" fontId="6" fillId="21" borderId="1" xfId="0" applyFont="1" applyFill="1" applyBorder="1" applyAlignment="1">
      <alignment horizontal="center"/>
    </xf>
    <xf numFmtId="0" fontId="0" fillId="21" borderId="1" xfId="0" applyFill="1" applyBorder="1" applyAlignment="1">
      <alignment horizontal="center" vertical="center"/>
    </xf>
    <xf numFmtId="0" fontId="0" fillId="8" borderId="0" xfId="0" applyFill="1"/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top" wrapText="1"/>
    </xf>
    <xf numFmtId="0" fontId="0" fillId="7" borderId="1" xfId="0" applyFill="1" applyBorder="1" applyAlignment="1">
      <alignment horizontal="center"/>
    </xf>
    <xf numFmtId="0" fontId="6" fillId="23" borderId="1" xfId="0" applyFont="1" applyFill="1" applyBorder="1" applyAlignment="1">
      <alignment horizontal="center" vertical="center" wrapText="1"/>
    </xf>
    <xf numFmtId="0" fontId="6" fillId="24" borderId="1" xfId="0" applyFont="1" applyFill="1" applyBorder="1" applyAlignment="1">
      <alignment horizontal="center" vertical="center" wrapText="1"/>
    </xf>
    <xf numFmtId="0" fontId="6" fillId="25" borderId="1" xfId="0" applyFont="1" applyFill="1" applyBorder="1" applyAlignment="1">
      <alignment horizontal="center" vertical="center" wrapText="1"/>
    </xf>
    <xf numFmtId="0" fontId="6" fillId="22" borderId="1" xfId="0" applyFont="1" applyFill="1" applyBorder="1" applyAlignment="1">
      <alignment horizontal="center" vertical="center" wrapText="1"/>
    </xf>
    <xf numFmtId="0" fontId="6" fillId="26" borderId="1" xfId="0" applyFont="1" applyFill="1" applyBorder="1" applyAlignment="1">
      <alignment horizontal="center" vertical="center" wrapText="1"/>
    </xf>
    <xf numFmtId="0" fontId="6" fillId="27" borderId="1" xfId="0" applyFont="1" applyFill="1" applyBorder="1" applyAlignment="1">
      <alignment horizontal="center" vertical="center" wrapText="1"/>
    </xf>
    <xf numFmtId="0" fontId="17" fillId="28" borderId="3" xfId="0" applyFont="1" applyFill="1" applyBorder="1" applyAlignment="1">
      <alignment horizontal="center" vertical="center" wrapText="1"/>
    </xf>
    <xf numFmtId="0" fontId="6" fillId="29" borderId="1" xfId="0" applyFont="1" applyFill="1" applyBorder="1" applyAlignment="1">
      <alignment horizontal="center" vertical="center" wrapText="1"/>
    </xf>
    <xf numFmtId="0" fontId="6" fillId="30" borderId="1" xfId="0" applyFont="1" applyFill="1" applyBorder="1" applyAlignment="1">
      <alignment horizontal="center" vertical="center" wrapText="1"/>
    </xf>
    <xf numFmtId="0" fontId="6" fillId="31" borderId="1" xfId="0" applyFont="1" applyFill="1" applyBorder="1" applyAlignment="1">
      <alignment horizontal="center" vertical="center" wrapText="1"/>
    </xf>
    <xf numFmtId="0" fontId="6" fillId="32" borderId="1" xfId="0" applyFont="1" applyFill="1" applyBorder="1" applyAlignment="1">
      <alignment horizontal="center" vertical="center" wrapText="1"/>
    </xf>
    <xf numFmtId="0" fontId="6" fillId="8" borderId="1" xfId="0" applyFont="1" applyFill="1" applyBorder="1" applyAlignment="1">
      <alignment horizontal="center" vertical="center" wrapText="1"/>
    </xf>
    <xf numFmtId="0" fontId="6" fillId="33" borderId="1" xfId="0" applyFont="1" applyFill="1" applyBorder="1" applyAlignment="1">
      <alignment horizontal="center" vertical="center" wrapText="1"/>
    </xf>
    <xf numFmtId="0" fontId="6" fillId="34" borderId="1" xfId="0" applyFont="1" applyFill="1" applyBorder="1" applyAlignment="1">
      <alignment horizontal="center" vertical="center" wrapText="1"/>
    </xf>
    <xf numFmtId="0" fontId="6" fillId="4" borderId="17" xfId="0" applyFont="1" applyFill="1" applyBorder="1" applyAlignment="1">
      <alignment horizontal="center" vertical="center" wrapText="1"/>
    </xf>
    <xf numFmtId="0" fontId="13" fillId="6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5" borderId="0" xfId="0" applyFont="1" applyFill="1" applyAlignment="1">
      <alignment horizontal="center"/>
    </xf>
    <xf numFmtId="0" fontId="6" fillId="5" borderId="1" xfId="0" applyFont="1" applyFill="1" applyBorder="1" applyAlignment="1">
      <alignment horizontal="center"/>
    </xf>
    <xf numFmtId="0" fontId="16" fillId="0" borderId="0" xfId="0" applyFont="1" applyAlignment="1">
      <alignment vertical="top" wrapText="1"/>
    </xf>
    <xf numFmtId="0" fontId="6" fillId="0" borderId="3" xfId="0" applyFont="1" applyBorder="1" applyAlignment="1">
      <alignment horizontal="center" vertical="center"/>
    </xf>
    <xf numFmtId="0" fontId="0" fillId="7" borderId="3" xfId="0" applyFill="1" applyBorder="1"/>
    <xf numFmtId="0" fontId="0" fillId="8" borderId="3" xfId="0" applyFill="1" applyBorder="1"/>
    <xf numFmtId="0" fontId="0" fillId="9" borderId="3" xfId="0" applyFill="1" applyBorder="1"/>
    <xf numFmtId="0" fontId="18" fillId="7" borderId="1" xfId="0" applyFont="1" applyFill="1" applyBorder="1"/>
    <xf numFmtId="0" fontId="0" fillId="7" borderId="18" xfId="0" applyFill="1" applyBorder="1" applyAlignment="1">
      <alignment horizontal="center"/>
    </xf>
    <xf numFmtId="0" fontId="11" fillId="0" borderId="0" xfId="0" applyFont="1" applyAlignment="1">
      <alignment horizontal="center" vertical="center"/>
    </xf>
    <xf numFmtId="0" fontId="17" fillId="28" borderId="1" xfId="0" applyFont="1" applyFill="1" applyBorder="1" applyAlignment="1">
      <alignment horizontal="center" vertical="center" wrapText="1"/>
    </xf>
    <xf numFmtId="0" fontId="6" fillId="23" borderId="3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top" wrapText="1"/>
    </xf>
    <xf numFmtId="0" fontId="19" fillId="0" borderId="1" xfId="0" applyFont="1" applyBorder="1" applyAlignment="1">
      <alignment horizontal="center"/>
    </xf>
    <xf numFmtId="0" fontId="20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4" fillId="0" borderId="16" xfId="0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3" fillId="5" borderId="1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7" fillId="0" borderId="7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8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00"/>
      <color rgb="FF0000FF"/>
      <color rgb="FFFF0000"/>
      <color rgb="FF800080"/>
      <color rgb="FF808080"/>
      <color rgb="FFFFD700"/>
      <color rgb="FFEE82EE"/>
      <color rgb="FF000000"/>
      <color rgb="FF00FFFF"/>
      <color rgb="FF8B451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28575</xdr:colOff>
      <xdr:row>7</xdr:row>
      <xdr:rowOff>352425</xdr:rowOff>
    </xdr:from>
    <xdr:to>
      <xdr:col>7</xdr:col>
      <xdr:colOff>1313683</xdr:colOff>
      <xdr:row>29</xdr:row>
      <xdr:rowOff>171450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53BDD0C-01F6-4926-81C2-E4E6BBDACA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5950" y="2028825"/>
          <a:ext cx="8819383" cy="48958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9F73E-3536-4D34-9E0B-51FD655C1870}">
  <dimension ref="A2:Y152"/>
  <sheetViews>
    <sheetView tabSelected="1" topLeftCell="A152" zoomScale="80" zoomScaleNormal="80" workbookViewId="0">
      <selection activeCell="F156" sqref="F156"/>
    </sheetView>
  </sheetViews>
  <sheetFormatPr baseColWidth="10" defaultRowHeight="15" x14ac:dyDescent="0.25"/>
  <cols>
    <col min="2" max="2" width="11.42578125" customWidth="1"/>
    <col min="3" max="3" width="21" customWidth="1"/>
    <col min="4" max="4" width="28.42578125" customWidth="1"/>
    <col min="5" max="5" width="24.85546875" customWidth="1"/>
    <col min="6" max="6" width="32.42578125" customWidth="1"/>
    <col min="7" max="7" width="22.42578125" customWidth="1"/>
    <col min="8" max="8" width="22.140625" customWidth="1"/>
    <col min="9" max="10" width="20.28515625" customWidth="1"/>
    <col min="11" max="11" width="13.85546875" customWidth="1"/>
    <col min="12" max="12" width="16.28515625" customWidth="1"/>
    <col min="13" max="13" width="20.85546875" customWidth="1"/>
    <col min="14" max="14" width="11.7109375" customWidth="1"/>
    <col min="15" max="15" width="18.28515625" customWidth="1"/>
    <col min="16" max="16" width="12.42578125" customWidth="1"/>
    <col min="17" max="17" width="17" customWidth="1"/>
    <col min="18" max="18" width="14.140625" customWidth="1"/>
    <col min="19" max="19" width="14.85546875" customWidth="1"/>
    <col min="20" max="20" width="14.7109375" customWidth="1"/>
    <col min="21" max="21" width="12.5703125" customWidth="1"/>
    <col min="22" max="22" width="15.7109375" customWidth="1"/>
    <col min="23" max="23" width="12" customWidth="1"/>
    <col min="24" max="24" width="13.5703125" customWidth="1"/>
  </cols>
  <sheetData>
    <row r="2" spans="2:18" x14ac:dyDescent="0.25">
      <c r="B2" s="111" t="s">
        <v>151</v>
      </c>
      <c r="C2" s="112"/>
      <c r="D2" s="112"/>
      <c r="E2" s="112"/>
      <c r="F2" s="112"/>
      <c r="G2" s="112"/>
    </row>
    <row r="3" spans="2:18" ht="16.5" customHeight="1" x14ac:dyDescent="0.25">
      <c r="B3" s="112"/>
      <c r="C3" s="112"/>
      <c r="D3" s="112"/>
      <c r="E3" s="112"/>
      <c r="F3" s="112"/>
      <c r="G3" s="112"/>
    </row>
    <row r="4" spans="2:18" ht="18" customHeight="1" x14ac:dyDescent="0.25"/>
    <row r="5" spans="2:18" ht="15.75" customHeight="1" x14ac:dyDescent="0.25">
      <c r="B5" s="119" t="s">
        <v>40</v>
      </c>
      <c r="C5" s="119"/>
      <c r="D5" s="3" t="s">
        <v>10</v>
      </c>
      <c r="E5" s="5" t="s">
        <v>41</v>
      </c>
      <c r="F5" s="3" t="s">
        <v>11</v>
      </c>
      <c r="G5" s="3" t="s">
        <v>48</v>
      </c>
    </row>
    <row r="6" spans="2:18" ht="18" customHeight="1" x14ac:dyDescent="0.3">
      <c r="B6" s="120" t="s">
        <v>36</v>
      </c>
      <c r="C6" s="121"/>
      <c r="D6" s="2">
        <f>80+82+80</f>
        <v>242</v>
      </c>
      <c r="E6" s="4">
        <f>D6*0.1</f>
        <v>24.200000000000003</v>
      </c>
      <c r="F6" s="4">
        <f>D6+E6</f>
        <v>266.2</v>
      </c>
      <c r="G6" s="2">
        <v>128</v>
      </c>
    </row>
    <row r="7" spans="2:18" ht="15.75" customHeight="1" x14ac:dyDescent="0.25">
      <c r="J7" s="15" t="s">
        <v>473</v>
      </c>
      <c r="K7" s="15"/>
      <c r="M7" s="15" t="s">
        <v>474</v>
      </c>
    </row>
    <row r="8" spans="2:18" ht="15.75" customHeight="1" x14ac:dyDescent="0.3">
      <c r="B8" s="6" t="s">
        <v>15</v>
      </c>
      <c r="C8" s="6" t="s">
        <v>8</v>
      </c>
      <c r="D8" s="6" t="s">
        <v>21</v>
      </c>
      <c r="E8" s="6" t="s">
        <v>38</v>
      </c>
      <c r="F8" s="6" t="s">
        <v>9</v>
      </c>
      <c r="G8" s="10" t="s">
        <v>39</v>
      </c>
      <c r="H8" s="7" t="s">
        <v>14</v>
      </c>
    </row>
    <row r="9" spans="2:18" ht="17.25" customHeight="1" x14ac:dyDescent="0.25">
      <c r="B9" s="8" t="s">
        <v>16</v>
      </c>
      <c r="C9" s="1" t="s">
        <v>0</v>
      </c>
      <c r="D9" s="1" t="s">
        <v>22</v>
      </c>
      <c r="E9" s="1" t="s">
        <v>27</v>
      </c>
      <c r="F9" s="1" t="s">
        <v>1</v>
      </c>
      <c r="G9" s="1" t="s">
        <v>37</v>
      </c>
      <c r="H9" s="2">
        <v>512</v>
      </c>
      <c r="J9" s="108" t="s">
        <v>471</v>
      </c>
      <c r="K9" s="66" t="s">
        <v>477</v>
      </c>
      <c r="M9" s="59" t="s">
        <v>469</v>
      </c>
    </row>
    <row r="10" spans="2:18" ht="15.75" customHeight="1" x14ac:dyDescent="0.25">
      <c r="B10" s="8" t="s">
        <v>17</v>
      </c>
      <c r="C10" s="1" t="s">
        <v>2</v>
      </c>
      <c r="D10" s="1" t="s">
        <v>23</v>
      </c>
      <c r="E10" s="1" t="s">
        <v>28</v>
      </c>
      <c r="F10" s="1" t="s">
        <v>3</v>
      </c>
      <c r="G10" s="1" t="s">
        <v>37</v>
      </c>
      <c r="H10" s="2">
        <v>512</v>
      </c>
      <c r="I10" s="9"/>
      <c r="J10" s="109" t="s">
        <v>468</v>
      </c>
      <c r="K10" s="59"/>
      <c r="M10" s="109" t="s">
        <v>468</v>
      </c>
    </row>
    <row r="11" spans="2:18" ht="18" customHeight="1" x14ac:dyDescent="0.25">
      <c r="B11" s="8" t="s">
        <v>18</v>
      </c>
      <c r="C11" s="1" t="s">
        <v>4</v>
      </c>
      <c r="D11" s="1" t="s">
        <v>24</v>
      </c>
      <c r="E11" s="1" t="s">
        <v>29</v>
      </c>
      <c r="F11" s="1" t="s">
        <v>5</v>
      </c>
      <c r="G11" s="1" t="s">
        <v>37</v>
      </c>
      <c r="H11" s="2">
        <v>512</v>
      </c>
      <c r="J11" s="1" t="s">
        <v>476</v>
      </c>
      <c r="K11" s="59" t="s">
        <v>478</v>
      </c>
      <c r="M11" s="1" t="s">
        <v>475</v>
      </c>
      <c r="N11" s="74"/>
      <c r="O11" s="11"/>
      <c r="P11" s="11"/>
      <c r="Q11" s="11"/>
      <c r="R11" s="15"/>
    </row>
    <row r="12" spans="2:18" x14ac:dyDescent="0.25">
      <c r="B12" s="8" t="s">
        <v>19</v>
      </c>
      <c r="C12" s="1" t="s">
        <v>6</v>
      </c>
      <c r="D12" s="1" t="s">
        <v>25</v>
      </c>
      <c r="E12" s="1" t="s">
        <v>30</v>
      </c>
      <c r="F12" s="1" t="s">
        <v>7</v>
      </c>
      <c r="G12" s="1" t="s">
        <v>37</v>
      </c>
      <c r="H12" s="2">
        <v>512</v>
      </c>
      <c r="J12" s="1" t="s">
        <v>472</v>
      </c>
      <c r="K12" s="59" t="s">
        <v>477</v>
      </c>
      <c r="M12" s="1" t="s">
        <v>470</v>
      </c>
      <c r="N12" s="74"/>
      <c r="O12" s="11"/>
      <c r="P12" s="11"/>
      <c r="Q12" s="11"/>
      <c r="R12" s="15"/>
    </row>
    <row r="13" spans="2:18" x14ac:dyDescent="0.25">
      <c r="B13" s="8" t="s">
        <v>20</v>
      </c>
      <c r="C13" s="1" t="s">
        <v>12</v>
      </c>
      <c r="D13" s="1" t="s">
        <v>26</v>
      </c>
      <c r="E13" s="1" t="s">
        <v>31</v>
      </c>
      <c r="F13" s="1" t="s">
        <v>13</v>
      </c>
      <c r="G13" s="1" t="s">
        <v>37</v>
      </c>
      <c r="H13" s="2">
        <v>512</v>
      </c>
      <c r="L13" s="74"/>
      <c r="M13" s="74"/>
      <c r="N13" s="74"/>
      <c r="O13" s="11"/>
      <c r="P13" s="11"/>
      <c r="Q13" s="11"/>
      <c r="R13" s="15"/>
    </row>
    <row r="14" spans="2:18" ht="18" customHeight="1" x14ac:dyDescent="0.25">
      <c r="B14" s="13">
        <v>127</v>
      </c>
      <c r="C14" s="12" t="s">
        <v>32</v>
      </c>
      <c r="D14" s="12" t="s">
        <v>34</v>
      </c>
      <c r="E14" s="14" t="s">
        <v>35</v>
      </c>
      <c r="F14" s="12" t="s">
        <v>33</v>
      </c>
      <c r="G14" s="12" t="s">
        <v>37</v>
      </c>
      <c r="H14" s="13">
        <v>512</v>
      </c>
    </row>
    <row r="17" spans="2:25" x14ac:dyDescent="0.25">
      <c r="C17" s="74"/>
      <c r="D17" s="74"/>
    </row>
    <row r="18" spans="2:25" ht="17.25" customHeight="1" x14ac:dyDescent="0.25"/>
    <row r="19" spans="2:25" x14ac:dyDescent="0.25">
      <c r="B19" s="13" t="s">
        <v>42</v>
      </c>
      <c r="C19" s="12" t="s">
        <v>32</v>
      </c>
      <c r="D19" s="12" t="s">
        <v>34</v>
      </c>
      <c r="E19" s="14" t="s">
        <v>35</v>
      </c>
      <c r="F19" s="12" t="s">
        <v>33</v>
      </c>
      <c r="G19" s="12" t="s">
        <v>37</v>
      </c>
      <c r="I19" s="74"/>
    </row>
    <row r="20" spans="2:25" x14ac:dyDescent="0.25">
      <c r="B20" s="8" t="s">
        <v>43</v>
      </c>
      <c r="C20" s="1" t="s">
        <v>49</v>
      </c>
      <c r="D20" s="1" t="s">
        <v>54</v>
      </c>
      <c r="E20" s="1" t="s">
        <v>59</v>
      </c>
      <c r="F20" s="1" t="s">
        <v>64</v>
      </c>
      <c r="G20" s="1" t="s">
        <v>69</v>
      </c>
      <c r="H20" s="1" t="s">
        <v>463</v>
      </c>
    </row>
    <row r="21" spans="2:25" x14ac:dyDescent="0.25">
      <c r="B21" s="8" t="s">
        <v>44</v>
      </c>
      <c r="C21" s="1" t="s">
        <v>50</v>
      </c>
      <c r="D21" s="1" t="s">
        <v>55</v>
      </c>
      <c r="E21" s="1" t="s">
        <v>60</v>
      </c>
      <c r="F21" s="1" t="s">
        <v>65</v>
      </c>
      <c r="G21" s="1" t="s">
        <v>69</v>
      </c>
      <c r="H21" s="1" t="s">
        <v>464</v>
      </c>
    </row>
    <row r="22" spans="2:25" x14ac:dyDescent="0.25">
      <c r="B22" s="8" t="s">
        <v>45</v>
      </c>
      <c r="C22" s="1" t="s">
        <v>51</v>
      </c>
      <c r="D22" s="1" t="s">
        <v>56</v>
      </c>
      <c r="E22" s="1" t="s">
        <v>61</v>
      </c>
      <c r="F22" s="1" t="s">
        <v>66</v>
      </c>
      <c r="G22" s="1" t="s">
        <v>69</v>
      </c>
      <c r="H22" s="1" t="s">
        <v>465</v>
      </c>
    </row>
    <row r="23" spans="2:25" ht="15" customHeight="1" x14ac:dyDescent="0.25">
      <c r="B23" s="8" t="s">
        <v>46</v>
      </c>
      <c r="C23" s="1" t="s">
        <v>52</v>
      </c>
      <c r="D23" s="1" t="s">
        <v>57</v>
      </c>
      <c r="E23" s="1" t="s">
        <v>62</v>
      </c>
      <c r="F23" s="1" t="s">
        <v>67</v>
      </c>
      <c r="G23" s="1" t="s">
        <v>69</v>
      </c>
      <c r="H23" s="1" t="s">
        <v>466</v>
      </c>
    </row>
    <row r="24" spans="2:25" ht="15" customHeight="1" x14ac:dyDescent="0.25">
      <c r="B24" s="8" t="s">
        <v>47</v>
      </c>
      <c r="C24" s="1" t="s">
        <v>53</v>
      </c>
      <c r="D24" s="1" t="s">
        <v>58</v>
      </c>
      <c r="E24" s="1" t="s">
        <v>63</v>
      </c>
      <c r="F24" s="1" t="s">
        <v>68</v>
      </c>
      <c r="G24" s="1" t="s">
        <v>69</v>
      </c>
      <c r="H24" s="1" t="s">
        <v>467</v>
      </c>
    </row>
    <row r="25" spans="2:25" ht="15" customHeight="1" x14ac:dyDescent="0.25">
      <c r="B25" s="74"/>
      <c r="C25" s="74"/>
      <c r="D25" s="74"/>
      <c r="E25" s="74"/>
      <c r="F25" s="74"/>
      <c r="G25" s="74"/>
    </row>
    <row r="26" spans="2:25" ht="22.5" customHeight="1" x14ac:dyDescent="0.25">
      <c r="B26" s="74"/>
      <c r="C26" s="98"/>
      <c r="D26" s="98"/>
      <c r="E26" s="98"/>
      <c r="F26" s="98"/>
      <c r="G26" s="98"/>
    </row>
    <row r="27" spans="2:25" ht="22.5" customHeight="1" x14ac:dyDescent="0.25">
      <c r="C27" s="98"/>
      <c r="D27" s="98"/>
      <c r="E27" s="98"/>
      <c r="F27" s="98"/>
      <c r="G27" s="98"/>
    </row>
    <row r="28" spans="2:25" ht="12.75" customHeight="1" x14ac:dyDescent="0.25">
      <c r="I28" s="17"/>
      <c r="J28" s="113" t="s">
        <v>82</v>
      </c>
      <c r="K28" s="113"/>
      <c r="L28" s="113"/>
      <c r="M28" s="113"/>
      <c r="N28" s="113"/>
      <c r="O28" s="113"/>
      <c r="P28" s="113"/>
      <c r="Q28" s="17"/>
      <c r="R28" s="18"/>
      <c r="S28" s="115" t="s">
        <v>83</v>
      </c>
      <c r="T28" s="116"/>
    </row>
    <row r="29" spans="2:25" ht="21.75" customHeight="1" x14ac:dyDescent="0.25">
      <c r="B29" s="113" t="s">
        <v>152</v>
      </c>
      <c r="C29" s="113"/>
      <c r="D29" s="113"/>
      <c r="E29" s="113"/>
      <c r="I29" s="17"/>
      <c r="J29" s="113"/>
      <c r="K29" s="113"/>
      <c r="L29" s="113"/>
      <c r="M29" s="113"/>
      <c r="N29" s="113"/>
      <c r="O29" s="113"/>
      <c r="P29" s="113"/>
      <c r="Q29" s="17"/>
      <c r="R29" s="19"/>
      <c r="S29" s="117" t="s">
        <v>84</v>
      </c>
      <c r="T29" s="118"/>
      <c r="U29" s="16"/>
      <c r="V29" s="16"/>
    </row>
    <row r="30" spans="2:25" ht="20.100000000000001" customHeight="1" x14ac:dyDescent="0.25">
      <c r="B30" s="113"/>
      <c r="C30" s="113"/>
      <c r="D30" s="113"/>
      <c r="E30" s="113"/>
      <c r="I30" s="17"/>
      <c r="J30" s="113"/>
      <c r="K30" s="113"/>
      <c r="L30" s="113"/>
      <c r="M30" s="113"/>
      <c r="N30" s="113"/>
      <c r="O30" s="113"/>
      <c r="P30" s="113"/>
      <c r="Q30" s="17"/>
      <c r="R30" s="22"/>
      <c r="S30" s="117" t="s">
        <v>85</v>
      </c>
      <c r="T30" s="118"/>
      <c r="U30" s="16"/>
      <c r="V30" s="16"/>
    </row>
    <row r="31" spans="2:25" ht="20.100000000000001" customHeight="1" x14ac:dyDescent="0.25"/>
    <row r="32" spans="2:25" ht="30" customHeight="1" x14ac:dyDescent="0.25">
      <c r="B32" s="63" t="s">
        <v>150</v>
      </c>
      <c r="C32" s="91" t="s">
        <v>88</v>
      </c>
      <c r="D32" s="63" t="s">
        <v>89</v>
      </c>
      <c r="E32" s="63" t="s">
        <v>91</v>
      </c>
      <c r="G32" s="63" t="s">
        <v>407</v>
      </c>
      <c r="J32" s="66" t="s">
        <v>145</v>
      </c>
      <c r="K32" s="66" t="s">
        <v>71</v>
      </c>
      <c r="L32" s="66" t="s">
        <v>72</v>
      </c>
      <c r="M32" s="66" t="s">
        <v>76</v>
      </c>
      <c r="N32" s="66" t="s">
        <v>73</v>
      </c>
      <c r="O32" s="66" t="s">
        <v>77</v>
      </c>
      <c r="P32" s="66" t="s">
        <v>78</v>
      </c>
      <c r="Q32" s="66" t="s">
        <v>74</v>
      </c>
      <c r="R32" s="66" t="s">
        <v>79</v>
      </c>
      <c r="S32" s="67" t="s">
        <v>87</v>
      </c>
      <c r="T32" s="66" t="s">
        <v>75</v>
      </c>
      <c r="U32" s="66" t="s">
        <v>80</v>
      </c>
      <c r="V32" s="23" t="s">
        <v>148</v>
      </c>
      <c r="W32" s="66" t="s">
        <v>81</v>
      </c>
      <c r="X32" s="99" t="s">
        <v>86</v>
      </c>
      <c r="Y32" s="66" t="s">
        <v>177</v>
      </c>
    </row>
    <row r="33" spans="1:25" ht="30" customHeight="1" x14ac:dyDescent="0.25">
      <c r="B33" s="64" t="s">
        <v>105</v>
      </c>
      <c r="C33" s="66" t="s">
        <v>77</v>
      </c>
      <c r="D33" s="62" t="s">
        <v>106</v>
      </c>
      <c r="E33" s="62">
        <v>24</v>
      </c>
      <c r="G33" s="23" t="s">
        <v>397</v>
      </c>
      <c r="H33" s="15"/>
      <c r="I33" s="66" t="s">
        <v>145</v>
      </c>
      <c r="J33" s="21"/>
      <c r="K33" s="18"/>
      <c r="L33" s="18"/>
      <c r="M33" s="18"/>
      <c r="N33" s="18"/>
      <c r="O33" s="18"/>
      <c r="P33" s="18"/>
      <c r="Q33" s="18"/>
      <c r="R33" s="18"/>
      <c r="S33" s="20"/>
      <c r="T33" s="18"/>
      <c r="U33" s="18"/>
      <c r="V33" s="18"/>
      <c r="W33" s="18"/>
      <c r="X33" s="100"/>
      <c r="Y33" s="18"/>
    </row>
    <row r="34" spans="1:25" ht="30" customHeight="1" x14ac:dyDescent="0.25">
      <c r="B34" s="64" t="s">
        <v>108</v>
      </c>
      <c r="C34" s="66" t="s">
        <v>78</v>
      </c>
      <c r="D34" s="62" t="s">
        <v>109</v>
      </c>
      <c r="E34" s="62">
        <v>21</v>
      </c>
      <c r="G34" s="23" t="s">
        <v>398</v>
      </c>
      <c r="H34" s="15"/>
      <c r="I34" s="66" t="s">
        <v>71</v>
      </c>
      <c r="J34" s="18"/>
      <c r="K34" s="21"/>
      <c r="L34" s="18"/>
      <c r="M34" s="20"/>
      <c r="N34" s="18"/>
      <c r="O34" s="20"/>
      <c r="P34" s="20"/>
      <c r="Q34" s="18"/>
      <c r="R34" s="20"/>
      <c r="S34" s="20"/>
      <c r="T34" s="18"/>
      <c r="U34" s="20"/>
      <c r="V34" s="18"/>
      <c r="W34" s="20"/>
      <c r="X34" s="100"/>
      <c r="Y34" s="18"/>
    </row>
    <row r="35" spans="1:25" ht="30" customHeight="1" x14ac:dyDescent="0.25">
      <c r="B35" s="64" t="s">
        <v>119</v>
      </c>
      <c r="C35" s="66" t="s">
        <v>80</v>
      </c>
      <c r="D35" s="62" t="s">
        <v>120</v>
      </c>
      <c r="E35" s="62">
        <v>9</v>
      </c>
      <c r="G35" s="23" t="s">
        <v>403</v>
      </c>
      <c r="H35" s="15"/>
      <c r="I35" s="66" t="s">
        <v>72</v>
      </c>
      <c r="J35" s="18"/>
      <c r="K35" s="18"/>
      <c r="L35" s="21"/>
      <c r="M35" s="18"/>
      <c r="N35" s="18"/>
      <c r="O35" s="20"/>
      <c r="P35" s="20"/>
      <c r="Q35" s="18"/>
      <c r="R35" s="20"/>
      <c r="S35" s="20"/>
      <c r="T35" s="18"/>
      <c r="U35" s="20"/>
      <c r="V35" s="18"/>
      <c r="W35" s="20"/>
      <c r="X35" s="100"/>
      <c r="Y35" s="18"/>
    </row>
    <row r="36" spans="1:25" ht="30" customHeight="1" x14ac:dyDescent="0.25">
      <c r="B36" s="64" t="s">
        <v>99</v>
      </c>
      <c r="C36" s="66" t="s">
        <v>76</v>
      </c>
      <c r="D36" s="62" t="s">
        <v>100</v>
      </c>
      <c r="E36" s="62">
        <v>8</v>
      </c>
      <c r="G36" s="23" t="s">
        <v>395</v>
      </c>
      <c r="H36" s="15"/>
      <c r="I36" s="66" t="s">
        <v>76</v>
      </c>
      <c r="J36" s="18"/>
      <c r="K36" s="20"/>
      <c r="L36" s="18"/>
      <c r="M36" s="21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100"/>
      <c r="Y36" s="18"/>
    </row>
    <row r="37" spans="1:25" ht="30" customHeight="1" x14ac:dyDescent="0.25">
      <c r="B37" s="64" t="s">
        <v>113</v>
      </c>
      <c r="C37" s="66" t="s">
        <v>79</v>
      </c>
      <c r="D37" s="62" t="s">
        <v>114</v>
      </c>
      <c r="E37" s="62">
        <v>8</v>
      </c>
      <c r="G37" s="23" t="s">
        <v>400</v>
      </c>
      <c r="H37" s="15"/>
      <c r="I37" s="66" t="s">
        <v>73</v>
      </c>
      <c r="J37" s="18"/>
      <c r="K37" s="18"/>
      <c r="L37" s="18"/>
      <c r="M37" s="20"/>
      <c r="N37" s="21"/>
      <c r="O37" s="18"/>
      <c r="P37" s="18"/>
      <c r="Q37" s="18"/>
      <c r="R37" s="20"/>
      <c r="S37" s="20"/>
      <c r="T37" s="18"/>
      <c r="U37" s="20"/>
      <c r="V37" s="18"/>
      <c r="W37" s="20"/>
      <c r="X37" s="100"/>
      <c r="Y37" s="18"/>
    </row>
    <row r="38" spans="1:25" ht="30" customHeight="1" x14ac:dyDescent="0.25">
      <c r="B38" s="64" t="s">
        <v>140</v>
      </c>
      <c r="C38" s="66" t="s">
        <v>86</v>
      </c>
      <c r="D38" s="62" t="s">
        <v>142</v>
      </c>
      <c r="E38" s="62">
        <v>4</v>
      </c>
      <c r="G38" s="23" t="s">
        <v>406</v>
      </c>
      <c r="H38" s="15"/>
      <c r="I38" s="59" t="s">
        <v>77</v>
      </c>
      <c r="J38" s="18"/>
      <c r="K38" s="20"/>
      <c r="L38" s="20"/>
      <c r="M38" s="20"/>
      <c r="N38" s="18"/>
      <c r="O38" s="21"/>
      <c r="P38" s="20"/>
      <c r="Q38" s="20"/>
      <c r="R38" s="20"/>
      <c r="S38" s="20"/>
      <c r="T38" s="20"/>
      <c r="U38" s="20"/>
      <c r="V38" s="20"/>
      <c r="W38" s="20"/>
      <c r="X38" s="100"/>
      <c r="Y38" s="18"/>
    </row>
    <row r="39" spans="1:25" ht="30" customHeight="1" x14ac:dyDescent="0.25">
      <c r="B39" s="64" t="s">
        <v>124</v>
      </c>
      <c r="C39" s="66" t="s">
        <v>81</v>
      </c>
      <c r="D39" s="62" t="s">
        <v>125</v>
      </c>
      <c r="E39" s="62">
        <v>2</v>
      </c>
      <c r="G39" s="23" t="s">
        <v>405</v>
      </c>
      <c r="H39" s="15"/>
      <c r="I39" s="66" t="s">
        <v>78</v>
      </c>
      <c r="J39" s="18"/>
      <c r="K39" s="20"/>
      <c r="L39" s="20"/>
      <c r="M39" s="20"/>
      <c r="N39" s="18"/>
      <c r="O39" s="20"/>
      <c r="P39" s="21"/>
      <c r="Q39" s="20"/>
      <c r="R39" s="20"/>
      <c r="S39" s="71"/>
      <c r="T39" s="20"/>
      <c r="U39" s="20"/>
      <c r="V39" s="20"/>
      <c r="W39" s="20"/>
      <c r="X39" s="100"/>
      <c r="Y39" s="18"/>
    </row>
    <row r="40" spans="1:25" ht="30" customHeight="1" x14ac:dyDescent="0.25">
      <c r="B40" s="64" t="s">
        <v>93</v>
      </c>
      <c r="C40" s="66" t="s">
        <v>145</v>
      </c>
      <c r="D40" s="62" t="s">
        <v>94</v>
      </c>
      <c r="E40" s="62">
        <v>1</v>
      </c>
      <c r="G40" s="23" t="s">
        <v>392</v>
      </c>
      <c r="H40" s="15"/>
      <c r="I40" s="59" t="s">
        <v>74</v>
      </c>
      <c r="J40" s="18"/>
      <c r="K40" s="18"/>
      <c r="L40" s="18"/>
      <c r="M40" s="20"/>
      <c r="N40" s="18"/>
      <c r="O40" s="20"/>
      <c r="P40" s="20"/>
      <c r="Q40" s="21"/>
      <c r="R40" s="18"/>
      <c r="S40" s="20"/>
      <c r="T40" s="18"/>
      <c r="U40" s="20"/>
      <c r="V40" s="18"/>
      <c r="W40" s="20"/>
      <c r="X40" s="100"/>
      <c r="Y40" s="18"/>
    </row>
    <row r="41" spans="1:25" ht="30" customHeight="1" x14ac:dyDescent="0.25">
      <c r="B41" s="64" t="s">
        <v>116</v>
      </c>
      <c r="C41" s="66" t="s">
        <v>75</v>
      </c>
      <c r="D41" s="62" t="s">
        <v>147</v>
      </c>
      <c r="E41" s="62">
        <v>1</v>
      </c>
      <c r="G41" s="23" t="s">
        <v>402</v>
      </c>
      <c r="H41" s="15"/>
      <c r="I41" s="66" t="s">
        <v>79</v>
      </c>
      <c r="J41" s="18"/>
      <c r="K41" s="20"/>
      <c r="L41" s="20"/>
      <c r="M41" s="20"/>
      <c r="N41" s="20"/>
      <c r="O41" s="20"/>
      <c r="P41" s="20"/>
      <c r="Q41" s="18"/>
      <c r="R41" s="21"/>
      <c r="S41" s="20"/>
      <c r="T41" s="20"/>
      <c r="U41" s="20"/>
      <c r="V41" s="20"/>
      <c r="W41" s="20"/>
      <c r="X41" s="100"/>
      <c r="Y41" s="18"/>
    </row>
    <row r="42" spans="1:25" ht="30" customHeight="1" x14ac:dyDescent="0.25">
      <c r="A42" s="110" t="s">
        <v>144</v>
      </c>
      <c r="B42" s="64" t="s">
        <v>121</v>
      </c>
      <c r="C42" s="23" t="s">
        <v>148</v>
      </c>
      <c r="D42" s="62" t="s">
        <v>149</v>
      </c>
      <c r="E42" s="62">
        <v>1</v>
      </c>
      <c r="G42" s="23" t="s">
        <v>404</v>
      </c>
      <c r="H42" s="15"/>
      <c r="I42" s="67" t="s">
        <v>87</v>
      </c>
      <c r="J42" s="20"/>
      <c r="K42" s="20"/>
      <c r="L42" s="20"/>
      <c r="M42" s="20"/>
      <c r="N42" s="20"/>
      <c r="O42" s="20"/>
      <c r="P42" s="71"/>
      <c r="Q42" s="20"/>
      <c r="R42" s="20"/>
      <c r="S42" s="21"/>
      <c r="T42" s="20"/>
      <c r="U42" s="20"/>
      <c r="V42" s="20"/>
      <c r="W42" s="20"/>
      <c r="X42" s="101"/>
      <c r="Y42" s="18"/>
    </row>
    <row r="43" spans="1:25" ht="30" customHeight="1" x14ac:dyDescent="0.25">
      <c r="B43" s="64" t="s">
        <v>176</v>
      </c>
      <c r="C43" s="23" t="s">
        <v>177</v>
      </c>
      <c r="D43" s="23" t="s">
        <v>178</v>
      </c>
      <c r="E43" s="23">
        <v>1</v>
      </c>
      <c r="G43" s="92"/>
      <c r="H43" s="15"/>
      <c r="I43" s="59" t="s">
        <v>75</v>
      </c>
      <c r="J43" s="18"/>
      <c r="K43" s="18"/>
      <c r="L43" s="18"/>
      <c r="M43" s="20"/>
      <c r="N43" s="18"/>
      <c r="O43" s="20"/>
      <c r="P43" s="20"/>
      <c r="Q43" s="18"/>
      <c r="R43" s="20"/>
      <c r="S43" s="20"/>
      <c r="T43" s="21"/>
      <c r="U43" s="18"/>
      <c r="V43" s="18"/>
      <c r="W43" s="20"/>
      <c r="X43" s="100"/>
      <c r="Y43" s="18"/>
    </row>
    <row r="44" spans="1:25" ht="30" customHeight="1" x14ac:dyDescent="0.25">
      <c r="B44" s="64" t="s">
        <v>95</v>
      </c>
      <c r="C44" s="66" t="s">
        <v>71</v>
      </c>
      <c r="D44" s="62" t="s">
        <v>96</v>
      </c>
      <c r="E44" s="62">
        <v>1</v>
      </c>
      <c r="G44" s="23" t="s">
        <v>393</v>
      </c>
      <c r="H44" s="15"/>
      <c r="I44" s="66" t="s">
        <v>80</v>
      </c>
      <c r="J44" s="18"/>
      <c r="K44" s="20"/>
      <c r="L44" s="20"/>
      <c r="M44" s="20"/>
      <c r="N44" s="20"/>
      <c r="O44" s="20"/>
      <c r="P44" s="20"/>
      <c r="Q44" s="20"/>
      <c r="R44" s="20"/>
      <c r="S44" s="20"/>
      <c r="T44" s="18"/>
      <c r="U44" s="21"/>
      <c r="V44" s="20"/>
      <c r="W44" s="20"/>
      <c r="X44" s="100"/>
      <c r="Y44" s="18"/>
    </row>
    <row r="45" spans="1:25" ht="30" customHeight="1" x14ac:dyDescent="0.25">
      <c r="B45" s="64" t="s">
        <v>97</v>
      </c>
      <c r="C45" s="66" t="s">
        <v>72</v>
      </c>
      <c r="D45" s="62" t="s">
        <v>98</v>
      </c>
      <c r="E45" s="62">
        <v>1</v>
      </c>
      <c r="G45" s="23" t="s">
        <v>394</v>
      </c>
      <c r="H45" s="15"/>
      <c r="I45" s="23" t="s">
        <v>148</v>
      </c>
      <c r="J45" s="18"/>
      <c r="K45" s="18"/>
      <c r="L45" s="18"/>
      <c r="M45" s="20"/>
      <c r="N45" s="18"/>
      <c r="O45" s="20"/>
      <c r="P45" s="20"/>
      <c r="Q45" s="18"/>
      <c r="R45" s="20"/>
      <c r="S45" s="20"/>
      <c r="T45" s="18"/>
      <c r="U45" s="20"/>
      <c r="V45" s="21"/>
      <c r="W45" s="18"/>
      <c r="X45" s="100"/>
      <c r="Y45" s="18"/>
    </row>
    <row r="46" spans="1:25" ht="30" customHeight="1" x14ac:dyDescent="0.25">
      <c r="B46" s="64" t="s">
        <v>102</v>
      </c>
      <c r="C46" s="66" t="s">
        <v>73</v>
      </c>
      <c r="D46" s="62" t="s">
        <v>103</v>
      </c>
      <c r="E46" s="62">
        <v>1</v>
      </c>
      <c r="G46" s="23" t="s">
        <v>396</v>
      </c>
      <c r="H46" s="15"/>
      <c r="I46" s="66" t="s">
        <v>81</v>
      </c>
      <c r="J46" s="18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18"/>
      <c r="W46" s="21"/>
      <c r="X46" s="100"/>
      <c r="Y46" s="18"/>
    </row>
    <row r="47" spans="1:25" ht="30" customHeight="1" x14ac:dyDescent="0.25">
      <c r="B47" s="90" t="s">
        <v>110</v>
      </c>
      <c r="C47" s="66" t="s">
        <v>74</v>
      </c>
      <c r="D47" s="61" t="s">
        <v>146</v>
      </c>
      <c r="E47" s="62">
        <v>1</v>
      </c>
      <c r="G47" s="23" t="s">
        <v>399</v>
      </c>
      <c r="H47" s="15"/>
      <c r="I47" s="66" t="s">
        <v>86</v>
      </c>
      <c r="J47" s="18"/>
      <c r="K47" s="18"/>
      <c r="L47" s="18"/>
      <c r="M47" s="18"/>
      <c r="N47" s="18"/>
      <c r="O47" s="18"/>
      <c r="P47" s="18"/>
      <c r="Q47" s="18"/>
      <c r="R47" s="18"/>
      <c r="S47" s="20"/>
      <c r="T47" s="18"/>
      <c r="U47" s="18"/>
      <c r="V47" s="18"/>
      <c r="W47" s="18"/>
      <c r="X47" s="102"/>
      <c r="Y47" s="18"/>
    </row>
    <row r="48" spans="1:25" ht="30" customHeight="1" x14ac:dyDescent="0.25">
      <c r="B48" s="65" t="s">
        <v>141</v>
      </c>
      <c r="C48" s="67" t="s">
        <v>87</v>
      </c>
      <c r="D48" s="65" t="s">
        <v>143</v>
      </c>
      <c r="E48" s="65"/>
      <c r="G48" s="23" t="s">
        <v>401</v>
      </c>
      <c r="I48" s="66" t="s">
        <v>177</v>
      </c>
      <c r="J48" s="103"/>
      <c r="K48" s="103"/>
      <c r="L48" s="103"/>
      <c r="M48" s="103"/>
      <c r="N48" s="103"/>
      <c r="O48" s="103"/>
      <c r="P48" s="103"/>
      <c r="Q48" s="103"/>
      <c r="R48" s="103"/>
      <c r="S48" s="103"/>
      <c r="T48" s="103"/>
      <c r="U48" s="103"/>
      <c r="V48" s="103"/>
      <c r="W48" s="103"/>
      <c r="X48" s="103"/>
      <c r="Y48" s="21"/>
    </row>
    <row r="50" spans="2:17" x14ac:dyDescent="0.25">
      <c r="D50" s="62" t="s">
        <v>14</v>
      </c>
      <c r="E50" s="62">
        <f>SUM(E33:E42,E43:E48)</f>
        <v>84</v>
      </c>
      <c r="G50" s="15"/>
    </row>
    <row r="51" spans="2:17" x14ac:dyDescent="0.25">
      <c r="F51" s="15"/>
      <c r="G51" s="15"/>
    </row>
    <row r="52" spans="2:17" x14ac:dyDescent="0.25">
      <c r="B52" s="61"/>
    </row>
    <row r="54" spans="2:17" x14ac:dyDescent="0.25">
      <c r="E54" s="111" t="s">
        <v>174</v>
      </c>
      <c r="F54" s="111"/>
    </row>
    <row r="55" spans="2:17" x14ac:dyDescent="0.25">
      <c r="E55" s="114"/>
      <c r="F55" s="114"/>
      <c r="H55" s="15"/>
    </row>
    <row r="56" spans="2:17" x14ac:dyDescent="0.25">
      <c r="B56" s="75" t="s">
        <v>161</v>
      </c>
      <c r="C56" s="75" t="s">
        <v>162</v>
      </c>
      <c r="D56" s="75" t="s">
        <v>163</v>
      </c>
      <c r="E56" s="75" t="s">
        <v>164</v>
      </c>
      <c r="F56" s="75" t="s">
        <v>165</v>
      </c>
      <c r="G56" s="75" t="s">
        <v>166</v>
      </c>
      <c r="H56" s="75" t="s">
        <v>167</v>
      </c>
      <c r="J56" s="104" t="s">
        <v>462</v>
      </c>
      <c r="K56" s="75" t="s">
        <v>161</v>
      </c>
      <c r="L56" s="75" t="s">
        <v>162</v>
      </c>
      <c r="M56" s="75" t="s">
        <v>163</v>
      </c>
      <c r="N56" s="75" t="s">
        <v>164</v>
      </c>
      <c r="O56" s="75" t="s">
        <v>165</v>
      </c>
      <c r="P56" s="75" t="s">
        <v>166</v>
      </c>
      <c r="Q56" s="75" t="s">
        <v>167</v>
      </c>
    </row>
    <row r="57" spans="2:17" ht="15.75" x14ac:dyDescent="0.25">
      <c r="B57" s="76" t="s">
        <v>105</v>
      </c>
      <c r="C57" s="93" t="s">
        <v>0</v>
      </c>
      <c r="D57" s="94" t="s">
        <v>22</v>
      </c>
      <c r="E57" s="95" t="s">
        <v>179</v>
      </c>
      <c r="F57" s="94" t="s">
        <v>180</v>
      </c>
      <c r="G57" s="66">
        <v>24</v>
      </c>
      <c r="H57" s="59" t="s">
        <v>159</v>
      </c>
      <c r="I57" s="24"/>
      <c r="J57" s="73">
        <v>1</v>
      </c>
      <c r="K57" s="89" t="s">
        <v>93</v>
      </c>
      <c r="L57" s="93" t="s">
        <v>198</v>
      </c>
      <c r="M57" s="94" t="s">
        <v>204</v>
      </c>
      <c r="N57" s="95" t="s">
        <v>205</v>
      </c>
      <c r="O57" s="94" t="s">
        <v>157</v>
      </c>
      <c r="P57" s="66">
        <v>1</v>
      </c>
      <c r="Q57" s="59" t="s">
        <v>69</v>
      </c>
    </row>
    <row r="58" spans="2:17" x14ac:dyDescent="0.25">
      <c r="B58" s="77" t="s">
        <v>108</v>
      </c>
      <c r="C58" s="94" t="s">
        <v>181</v>
      </c>
      <c r="D58" s="93" t="s">
        <v>182</v>
      </c>
      <c r="E58" s="95" t="s">
        <v>154</v>
      </c>
      <c r="F58" s="93" t="s">
        <v>153</v>
      </c>
      <c r="G58" s="66">
        <v>21</v>
      </c>
      <c r="H58" s="59" t="s">
        <v>159</v>
      </c>
      <c r="I58" s="25"/>
      <c r="J58" s="73">
        <v>2</v>
      </c>
      <c r="K58" s="88" t="s">
        <v>95</v>
      </c>
      <c r="L58" s="94" t="s">
        <v>158</v>
      </c>
      <c r="M58" s="93" t="s">
        <v>206</v>
      </c>
      <c r="N58" s="95" t="s">
        <v>417</v>
      </c>
      <c r="O58" s="93" t="s">
        <v>213</v>
      </c>
      <c r="P58" s="66">
        <v>1</v>
      </c>
      <c r="Q58" s="59" t="s">
        <v>69</v>
      </c>
    </row>
    <row r="59" spans="2:17" x14ac:dyDescent="0.25">
      <c r="B59" s="78" t="s">
        <v>119</v>
      </c>
      <c r="C59" s="93" t="s">
        <v>155</v>
      </c>
      <c r="D59" s="94" t="s">
        <v>156</v>
      </c>
      <c r="E59" s="96" t="s">
        <v>183</v>
      </c>
      <c r="F59" s="94" t="s">
        <v>184</v>
      </c>
      <c r="G59" s="59">
        <v>9</v>
      </c>
      <c r="H59" s="59" t="s">
        <v>185</v>
      </c>
      <c r="I59" s="25"/>
      <c r="J59" s="73">
        <v>3</v>
      </c>
      <c r="K59" s="87" t="s">
        <v>97</v>
      </c>
      <c r="L59" s="93" t="s">
        <v>199</v>
      </c>
      <c r="M59" s="94" t="s">
        <v>207</v>
      </c>
      <c r="N59" s="96" t="s">
        <v>209</v>
      </c>
      <c r="O59" s="94" t="s">
        <v>214</v>
      </c>
      <c r="P59" s="66">
        <v>1</v>
      </c>
      <c r="Q59" s="59" t="s">
        <v>69</v>
      </c>
    </row>
    <row r="60" spans="2:17" ht="15.75" x14ac:dyDescent="0.25">
      <c r="B60" s="79" t="s">
        <v>99</v>
      </c>
      <c r="C60" s="94" t="s">
        <v>186</v>
      </c>
      <c r="D60" s="94" t="s">
        <v>188</v>
      </c>
      <c r="E60" s="97" t="s">
        <v>189</v>
      </c>
      <c r="F60" s="93" t="s">
        <v>190</v>
      </c>
      <c r="G60" s="59">
        <v>8</v>
      </c>
      <c r="H60" s="59" t="s">
        <v>185</v>
      </c>
      <c r="I60" s="24"/>
      <c r="J60" s="73">
        <v>4</v>
      </c>
      <c r="K60" s="79" t="s">
        <v>99</v>
      </c>
      <c r="L60" s="94" t="s">
        <v>186</v>
      </c>
      <c r="M60" s="94" t="s">
        <v>188</v>
      </c>
      <c r="N60" s="97" t="s">
        <v>189</v>
      </c>
      <c r="O60" s="93" t="s">
        <v>190</v>
      </c>
      <c r="P60" s="59">
        <v>8</v>
      </c>
      <c r="Q60" s="59" t="s">
        <v>185</v>
      </c>
    </row>
    <row r="61" spans="2:17" x14ac:dyDescent="0.25">
      <c r="B61" s="80" t="s">
        <v>113</v>
      </c>
      <c r="C61" s="94" t="s">
        <v>187</v>
      </c>
      <c r="D61" s="93" t="s">
        <v>191</v>
      </c>
      <c r="E61" s="97" t="s">
        <v>192</v>
      </c>
      <c r="F61" s="59" t="s">
        <v>193</v>
      </c>
      <c r="G61" s="59">
        <v>8</v>
      </c>
      <c r="H61" s="59" t="s">
        <v>185</v>
      </c>
      <c r="I61" s="25"/>
      <c r="J61" s="73">
        <v>5</v>
      </c>
      <c r="K61" s="86" t="s">
        <v>102</v>
      </c>
      <c r="L61" s="94" t="s">
        <v>200</v>
      </c>
      <c r="M61" s="93" t="s">
        <v>208</v>
      </c>
      <c r="N61" s="95" t="s">
        <v>210</v>
      </c>
      <c r="O61" s="94" t="s">
        <v>215</v>
      </c>
      <c r="P61" s="66">
        <v>1</v>
      </c>
      <c r="Q61" s="59" t="s">
        <v>69</v>
      </c>
    </row>
    <row r="62" spans="2:17" x14ac:dyDescent="0.25">
      <c r="B62" s="82" t="s">
        <v>140</v>
      </c>
      <c r="C62" s="94" t="s">
        <v>194</v>
      </c>
      <c r="D62" s="94" t="s">
        <v>195</v>
      </c>
      <c r="E62" s="95" t="s">
        <v>408</v>
      </c>
      <c r="F62" s="94" t="s">
        <v>196</v>
      </c>
      <c r="G62" s="66">
        <v>4</v>
      </c>
      <c r="H62" s="59" t="s">
        <v>160</v>
      </c>
      <c r="I62" s="25"/>
      <c r="J62" s="105">
        <v>6</v>
      </c>
      <c r="K62" s="107" t="s">
        <v>105</v>
      </c>
      <c r="L62" s="94" t="s">
        <v>0</v>
      </c>
      <c r="M62" s="94" t="s">
        <v>22</v>
      </c>
      <c r="N62" s="95" t="s">
        <v>179</v>
      </c>
      <c r="O62" s="94" t="s">
        <v>180</v>
      </c>
      <c r="P62" s="66">
        <v>24</v>
      </c>
      <c r="Q62" s="59" t="s">
        <v>159</v>
      </c>
    </row>
    <row r="63" spans="2:17" x14ac:dyDescent="0.25">
      <c r="B63" s="81" t="s">
        <v>124</v>
      </c>
      <c r="C63" s="94" t="s">
        <v>197</v>
      </c>
      <c r="D63" s="94" t="s">
        <v>411</v>
      </c>
      <c r="E63" s="95" t="s">
        <v>416</v>
      </c>
      <c r="F63" s="94" t="s">
        <v>203</v>
      </c>
      <c r="G63" s="66">
        <v>2</v>
      </c>
      <c r="H63" s="59" t="s">
        <v>69</v>
      </c>
      <c r="I63" s="25"/>
      <c r="J63" s="73">
        <v>7</v>
      </c>
      <c r="K63" s="77" t="s">
        <v>108</v>
      </c>
      <c r="L63" s="94" t="s">
        <v>181</v>
      </c>
      <c r="M63" s="94" t="s">
        <v>182</v>
      </c>
      <c r="N63" s="95" t="s">
        <v>154</v>
      </c>
      <c r="O63" s="94" t="s">
        <v>153</v>
      </c>
      <c r="P63" s="66">
        <v>21</v>
      </c>
      <c r="Q63" s="59" t="s">
        <v>159</v>
      </c>
    </row>
    <row r="64" spans="2:17" ht="15.75" x14ac:dyDescent="0.25">
      <c r="B64" s="89" t="s">
        <v>93</v>
      </c>
      <c r="C64" s="94" t="s">
        <v>198</v>
      </c>
      <c r="D64" s="94" t="s">
        <v>204</v>
      </c>
      <c r="E64" s="95" t="s">
        <v>205</v>
      </c>
      <c r="F64" s="94" t="s">
        <v>157</v>
      </c>
      <c r="G64" s="66">
        <v>1</v>
      </c>
      <c r="H64" s="59" t="s">
        <v>69</v>
      </c>
      <c r="I64" s="24"/>
      <c r="J64" s="73">
        <v>8</v>
      </c>
      <c r="K64" s="85" t="s">
        <v>110</v>
      </c>
      <c r="L64" s="94" t="s">
        <v>201</v>
      </c>
      <c r="M64" s="94" t="s">
        <v>412</v>
      </c>
      <c r="N64" s="95" t="s">
        <v>211</v>
      </c>
      <c r="O64" s="94" t="s">
        <v>216</v>
      </c>
      <c r="P64" s="66">
        <v>1</v>
      </c>
      <c r="Q64" s="59" t="s">
        <v>69</v>
      </c>
    </row>
    <row r="65" spans="2:17" x14ac:dyDescent="0.25">
      <c r="B65" s="88" t="s">
        <v>95</v>
      </c>
      <c r="C65" s="94" t="s">
        <v>158</v>
      </c>
      <c r="D65" s="94" t="s">
        <v>206</v>
      </c>
      <c r="E65" s="95" t="s">
        <v>417</v>
      </c>
      <c r="F65" s="94" t="s">
        <v>213</v>
      </c>
      <c r="G65" s="66">
        <v>1</v>
      </c>
      <c r="H65" s="59" t="s">
        <v>69</v>
      </c>
      <c r="I65" s="25"/>
      <c r="J65" s="73">
        <v>9</v>
      </c>
      <c r="K65" s="80" t="s">
        <v>113</v>
      </c>
      <c r="L65" s="94" t="s">
        <v>187</v>
      </c>
      <c r="M65" s="94" t="s">
        <v>191</v>
      </c>
      <c r="N65" s="97" t="s">
        <v>192</v>
      </c>
      <c r="O65" s="59" t="s">
        <v>193</v>
      </c>
      <c r="P65" s="59">
        <v>8</v>
      </c>
      <c r="Q65" s="59" t="s">
        <v>185</v>
      </c>
    </row>
    <row r="66" spans="2:17" ht="15.75" x14ac:dyDescent="0.25">
      <c r="B66" s="87" t="s">
        <v>97</v>
      </c>
      <c r="C66" s="94" t="s">
        <v>199</v>
      </c>
      <c r="D66" s="94" t="s">
        <v>207</v>
      </c>
      <c r="E66" s="95" t="s">
        <v>209</v>
      </c>
      <c r="F66" s="94" t="s">
        <v>214</v>
      </c>
      <c r="G66" s="66">
        <v>1</v>
      </c>
      <c r="H66" s="59" t="s">
        <v>69</v>
      </c>
      <c r="I66" s="24"/>
      <c r="J66" s="73">
        <v>10</v>
      </c>
      <c r="K66" s="84" t="s">
        <v>116</v>
      </c>
      <c r="L66" s="94" t="s">
        <v>202</v>
      </c>
      <c r="M66" s="94" t="s">
        <v>413</v>
      </c>
      <c r="N66" s="95" t="s">
        <v>212</v>
      </c>
      <c r="O66" s="94" t="s">
        <v>217</v>
      </c>
      <c r="P66" s="66">
        <v>1</v>
      </c>
      <c r="Q66" s="59" t="s">
        <v>69</v>
      </c>
    </row>
    <row r="67" spans="2:17" x14ac:dyDescent="0.25">
      <c r="B67" s="86" t="s">
        <v>102</v>
      </c>
      <c r="C67" s="94" t="s">
        <v>200</v>
      </c>
      <c r="D67" s="94" t="s">
        <v>208</v>
      </c>
      <c r="E67" s="95" t="s">
        <v>210</v>
      </c>
      <c r="F67" s="94" t="s">
        <v>215</v>
      </c>
      <c r="G67" s="66">
        <v>1</v>
      </c>
      <c r="H67" s="59" t="s">
        <v>69</v>
      </c>
      <c r="I67" s="25"/>
      <c r="J67" s="73">
        <v>11</v>
      </c>
      <c r="K67" s="78" t="s">
        <v>119</v>
      </c>
      <c r="L67" s="94" t="s">
        <v>155</v>
      </c>
      <c r="M67" s="94" t="s">
        <v>156</v>
      </c>
      <c r="N67" s="95" t="s">
        <v>183</v>
      </c>
      <c r="O67" s="94" t="s">
        <v>184</v>
      </c>
      <c r="P67" s="59">
        <v>9</v>
      </c>
      <c r="Q67" s="59" t="s">
        <v>185</v>
      </c>
    </row>
    <row r="68" spans="2:17" ht="15" customHeight="1" x14ac:dyDescent="0.25">
      <c r="B68" s="85" t="s">
        <v>110</v>
      </c>
      <c r="C68" s="94" t="s">
        <v>201</v>
      </c>
      <c r="D68" s="94" t="s">
        <v>412</v>
      </c>
      <c r="E68" s="95" t="s">
        <v>211</v>
      </c>
      <c r="F68" s="94" t="s">
        <v>216</v>
      </c>
      <c r="G68" s="66">
        <v>1</v>
      </c>
      <c r="H68" s="59" t="s">
        <v>69</v>
      </c>
      <c r="I68" s="25"/>
      <c r="J68" s="73">
        <v>12</v>
      </c>
      <c r="K68" s="83" t="s">
        <v>121</v>
      </c>
      <c r="L68" s="94" t="s">
        <v>409</v>
      </c>
      <c r="M68" s="94" t="s">
        <v>414</v>
      </c>
      <c r="N68" s="95" t="s">
        <v>418</v>
      </c>
      <c r="O68" s="94" t="s">
        <v>421</v>
      </c>
      <c r="P68" s="66">
        <v>1</v>
      </c>
      <c r="Q68" s="59" t="s">
        <v>69</v>
      </c>
    </row>
    <row r="69" spans="2:17" ht="15.75" x14ac:dyDescent="0.25">
      <c r="B69" s="84" t="s">
        <v>116</v>
      </c>
      <c r="C69" s="94" t="s">
        <v>202</v>
      </c>
      <c r="D69" s="94" t="s">
        <v>413</v>
      </c>
      <c r="E69" s="95" t="s">
        <v>212</v>
      </c>
      <c r="F69" s="94" t="s">
        <v>217</v>
      </c>
      <c r="G69" s="66">
        <v>1</v>
      </c>
      <c r="H69" s="59" t="s">
        <v>69</v>
      </c>
      <c r="I69" s="24"/>
      <c r="J69" s="73">
        <v>13</v>
      </c>
      <c r="K69" s="81" t="s">
        <v>124</v>
      </c>
      <c r="L69" s="94" t="s">
        <v>197</v>
      </c>
      <c r="M69" s="94" t="s">
        <v>411</v>
      </c>
      <c r="N69" s="95" t="s">
        <v>416</v>
      </c>
      <c r="O69" s="94" t="s">
        <v>203</v>
      </c>
      <c r="P69" s="66">
        <v>2</v>
      </c>
      <c r="Q69" s="59" t="s">
        <v>69</v>
      </c>
    </row>
    <row r="70" spans="2:17" ht="15.75" x14ac:dyDescent="0.25">
      <c r="B70" s="83" t="s">
        <v>121</v>
      </c>
      <c r="C70" s="94" t="s">
        <v>409</v>
      </c>
      <c r="D70" s="94" t="s">
        <v>414</v>
      </c>
      <c r="E70" s="95" t="s">
        <v>418</v>
      </c>
      <c r="F70" s="94" t="s">
        <v>421</v>
      </c>
      <c r="G70" s="66">
        <v>1</v>
      </c>
      <c r="H70" s="59" t="s">
        <v>69</v>
      </c>
      <c r="I70" s="24"/>
      <c r="J70" s="73">
        <v>14</v>
      </c>
      <c r="K70" s="2" t="s">
        <v>176</v>
      </c>
      <c r="L70" s="94" t="s">
        <v>410</v>
      </c>
      <c r="M70" s="94" t="s">
        <v>415</v>
      </c>
      <c r="N70" s="95" t="s">
        <v>419</v>
      </c>
      <c r="O70" s="94" t="s">
        <v>420</v>
      </c>
      <c r="P70" s="59">
        <v>1</v>
      </c>
      <c r="Q70" s="59" t="s">
        <v>69</v>
      </c>
    </row>
    <row r="71" spans="2:17" ht="15.75" x14ac:dyDescent="0.25">
      <c r="B71" s="2" t="s">
        <v>176</v>
      </c>
      <c r="C71" s="94" t="s">
        <v>479</v>
      </c>
      <c r="D71" s="94" t="s">
        <v>480</v>
      </c>
      <c r="E71" s="94" t="s">
        <v>481</v>
      </c>
      <c r="F71" s="94" t="s">
        <v>482</v>
      </c>
      <c r="G71" s="66">
        <v>16</v>
      </c>
      <c r="H71" s="126" t="s">
        <v>185</v>
      </c>
      <c r="I71" s="24"/>
      <c r="J71" s="73">
        <v>20</v>
      </c>
      <c r="K71" s="106" t="s">
        <v>140</v>
      </c>
      <c r="L71" s="94" t="s">
        <v>194</v>
      </c>
      <c r="M71" s="94" t="s">
        <v>195</v>
      </c>
      <c r="N71" s="95" t="s">
        <v>408</v>
      </c>
      <c r="O71" s="94" t="s">
        <v>196</v>
      </c>
      <c r="P71" s="66">
        <v>4</v>
      </c>
      <c r="Q71" s="59" t="s">
        <v>160</v>
      </c>
    </row>
    <row r="72" spans="2:17" ht="15.75" x14ac:dyDescent="0.25">
      <c r="I72" s="25"/>
      <c r="K72" s="24"/>
      <c r="L72" s="25"/>
    </row>
    <row r="73" spans="2:17" ht="15.75" x14ac:dyDescent="0.25">
      <c r="H73" s="24"/>
      <c r="I73" s="25"/>
      <c r="K73" s="24"/>
      <c r="L73" s="25"/>
    </row>
    <row r="74" spans="2:17" ht="15.75" x14ac:dyDescent="0.25">
      <c r="H74" s="24"/>
      <c r="I74" s="25"/>
      <c r="K74" s="24"/>
      <c r="L74" s="25"/>
    </row>
    <row r="75" spans="2:17" ht="15.75" x14ac:dyDescent="0.25">
      <c r="E75" s="111" t="s">
        <v>175</v>
      </c>
      <c r="F75" s="111"/>
      <c r="K75" s="24"/>
      <c r="L75" s="25"/>
    </row>
    <row r="76" spans="2:17" ht="15.75" x14ac:dyDescent="0.25">
      <c r="E76" s="114"/>
      <c r="F76" s="114"/>
      <c r="H76" s="15"/>
      <c r="I76" s="25"/>
      <c r="K76" s="24"/>
      <c r="L76" s="25"/>
    </row>
    <row r="77" spans="2:17" ht="15.75" x14ac:dyDescent="0.25">
      <c r="B77" s="75" t="s">
        <v>161</v>
      </c>
      <c r="C77" s="75" t="s">
        <v>162</v>
      </c>
      <c r="D77" s="75" t="s">
        <v>163</v>
      </c>
      <c r="E77" s="75" t="s">
        <v>164</v>
      </c>
      <c r="F77" s="75" t="s">
        <v>165</v>
      </c>
      <c r="G77" s="75" t="s">
        <v>166</v>
      </c>
      <c r="H77" s="75" t="s">
        <v>167</v>
      </c>
      <c r="K77" s="24"/>
      <c r="L77" s="25"/>
    </row>
    <row r="78" spans="2:17" ht="15.75" x14ac:dyDescent="0.25">
      <c r="B78" s="76" t="s">
        <v>105</v>
      </c>
      <c r="C78" s="93" t="s">
        <v>2</v>
      </c>
      <c r="D78" s="94" t="s">
        <v>23</v>
      </c>
      <c r="E78" s="95" t="s">
        <v>218</v>
      </c>
      <c r="F78" s="94" t="s">
        <v>219</v>
      </c>
      <c r="G78" s="66">
        <v>24</v>
      </c>
      <c r="H78" s="59" t="s">
        <v>159</v>
      </c>
      <c r="K78" s="24"/>
      <c r="L78" s="25"/>
    </row>
    <row r="79" spans="2:17" ht="15.75" x14ac:dyDescent="0.25">
      <c r="B79" s="77" t="s">
        <v>108</v>
      </c>
      <c r="C79" s="94" t="s">
        <v>220</v>
      </c>
      <c r="D79" s="93" t="s">
        <v>221</v>
      </c>
      <c r="E79" s="95" t="s">
        <v>171</v>
      </c>
      <c r="F79" s="93" t="s">
        <v>172</v>
      </c>
      <c r="G79" s="66">
        <v>21</v>
      </c>
      <c r="H79" s="59" t="s">
        <v>159</v>
      </c>
      <c r="K79" s="24"/>
      <c r="L79" s="25"/>
    </row>
    <row r="80" spans="2:17" x14ac:dyDescent="0.25">
      <c r="B80" s="78" t="s">
        <v>119</v>
      </c>
      <c r="C80" s="93" t="s">
        <v>168</v>
      </c>
      <c r="D80" s="94" t="s">
        <v>170</v>
      </c>
      <c r="E80" s="96" t="s">
        <v>222</v>
      </c>
      <c r="F80" s="94" t="s">
        <v>223</v>
      </c>
      <c r="G80" s="59">
        <v>9</v>
      </c>
      <c r="H80" s="59" t="s">
        <v>185</v>
      </c>
      <c r="K80" s="25"/>
      <c r="L80" s="25"/>
    </row>
    <row r="81" spans="2:8" x14ac:dyDescent="0.25">
      <c r="B81" s="79" t="s">
        <v>99</v>
      </c>
      <c r="C81" s="94" t="s">
        <v>224</v>
      </c>
      <c r="D81" s="94" t="s">
        <v>225</v>
      </c>
      <c r="E81" s="97" t="s">
        <v>226</v>
      </c>
      <c r="F81" s="93" t="s">
        <v>227</v>
      </c>
      <c r="G81" s="59">
        <v>8</v>
      </c>
      <c r="H81" s="59" t="s">
        <v>185</v>
      </c>
    </row>
    <row r="82" spans="2:8" x14ac:dyDescent="0.25">
      <c r="B82" s="80" t="s">
        <v>113</v>
      </c>
      <c r="C82" s="94" t="s">
        <v>228</v>
      </c>
      <c r="D82" s="93" t="s">
        <v>229</v>
      </c>
      <c r="E82" s="97" t="s">
        <v>230</v>
      </c>
      <c r="F82" s="59" t="s">
        <v>231</v>
      </c>
      <c r="G82" s="59">
        <v>8</v>
      </c>
      <c r="H82" s="59" t="s">
        <v>185</v>
      </c>
    </row>
    <row r="83" spans="2:8" x14ac:dyDescent="0.25">
      <c r="B83" s="82" t="s">
        <v>140</v>
      </c>
      <c r="C83" s="94" t="s">
        <v>232</v>
      </c>
      <c r="D83" s="94" t="s">
        <v>233</v>
      </c>
      <c r="E83" s="95" t="s">
        <v>422</v>
      </c>
      <c r="F83" s="94" t="s">
        <v>234</v>
      </c>
      <c r="G83" s="66">
        <v>4</v>
      </c>
      <c r="H83" s="59" t="s">
        <v>160</v>
      </c>
    </row>
    <row r="84" spans="2:8" x14ac:dyDescent="0.25">
      <c r="B84" s="81" t="s">
        <v>124</v>
      </c>
      <c r="C84" s="94" t="s">
        <v>235</v>
      </c>
      <c r="D84" s="94" t="s">
        <v>423</v>
      </c>
      <c r="E84" s="95" t="s">
        <v>424</v>
      </c>
      <c r="F84" s="94" t="s">
        <v>236</v>
      </c>
      <c r="G84" s="66">
        <v>2</v>
      </c>
      <c r="H84" s="59" t="s">
        <v>69</v>
      </c>
    </row>
    <row r="85" spans="2:8" x14ac:dyDescent="0.25">
      <c r="B85" s="89" t="s">
        <v>93</v>
      </c>
      <c r="C85" s="94" t="s">
        <v>237</v>
      </c>
      <c r="D85" s="94" t="s">
        <v>238</v>
      </c>
      <c r="E85" s="95" t="s">
        <v>239</v>
      </c>
      <c r="F85" s="94" t="s">
        <v>173</v>
      </c>
      <c r="G85" s="66">
        <v>1</v>
      </c>
      <c r="H85" s="59" t="s">
        <v>69</v>
      </c>
    </row>
    <row r="86" spans="2:8" x14ac:dyDescent="0.25">
      <c r="B86" s="88" t="s">
        <v>95</v>
      </c>
      <c r="C86" s="94" t="s">
        <v>169</v>
      </c>
      <c r="D86" s="94" t="s">
        <v>240</v>
      </c>
      <c r="E86" s="95" t="s">
        <v>425</v>
      </c>
      <c r="F86" s="94" t="s">
        <v>241</v>
      </c>
      <c r="G86" s="66">
        <v>1</v>
      </c>
      <c r="H86" s="59" t="s">
        <v>69</v>
      </c>
    </row>
    <row r="87" spans="2:8" x14ac:dyDescent="0.25">
      <c r="B87" s="87" t="s">
        <v>97</v>
      </c>
      <c r="C87" s="94" t="s">
        <v>242</v>
      </c>
      <c r="D87" s="94" t="s">
        <v>243</v>
      </c>
      <c r="E87" s="95" t="s">
        <v>244</v>
      </c>
      <c r="F87" s="94" t="s">
        <v>245</v>
      </c>
      <c r="G87" s="66">
        <v>1</v>
      </c>
      <c r="H87" s="59" t="s">
        <v>69</v>
      </c>
    </row>
    <row r="88" spans="2:8" x14ac:dyDescent="0.25">
      <c r="B88" s="86" t="s">
        <v>102</v>
      </c>
      <c r="C88" s="94" t="s">
        <v>246</v>
      </c>
      <c r="D88" s="94" t="s">
        <v>247</v>
      </c>
      <c r="E88" s="95" t="s">
        <v>248</v>
      </c>
      <c r="F88" s="94" t="s">
        <v>249</v>
      </c>
      <c r="G88" s="66">
        <v>1</v>
      </c>
      <c r="H88" s="59" t="s">
        <v>69</v>
      </c>
    </row>
    <row r="89" spans="2:8" x14ac:dyDescent="0.25">
      <c r="B89" s="85" t="s">
        <v>110</v>
      </c>
      <c r="C89" s="94" t="s">
        <v>250</v>
      </c>
      <c r="D89" s="94" t="s">
        <v>426</v>
      </c>
      <c r="E89" s="95" t="s">
        <v>251</v>
      </c>
      <c r="F89" s="94" t="s">
        <v>252</v>
      </c>
      <c r="G89" s="66">
        <v>1</v>
      </c>
      <c r="H89" s="59" t="s">
        <v>69</v>
      </c>
    </row>
    <row r="90" spans="2:8" x14ac:dyDescent="0.25">
      <c r="B90" s="84" t="s">
        <v>116</v>
      </c>
      <c r="C90" s="94" t="s">
        <v>253</v>
      </c>
      <c r="D90" s="94" t="s">
        <v>427</v>
      </c>
      <c r="E90" s="95" t="s">
        <v>254</v>
      </c>
      <c r="F90" s="94" t="s">
        <v>255</v>
      </c>
      <c r="G90" s="66">
        <v>1</v>
      </c>
      <c r="H90" s="59" t="s">
        <v>69</v>
      </c>
    </row>
    <row r="91" spans="2:8" x14ac:dyDescent="0.25">
      <c r="B91" s="83" t="s">
        <v>121</v>
      </c>
      <c r="C91" s="94" t="s">
        <v>428</v>
      </c>
      <c r="D91" s="94" t="s">
        <v>429</v>
      </c>
      <c r="E91" s="95" t="s">
        <v>430</v>
      </c>
      <c r="F91" s="94" t="s">
        <v>431</v>
      </c>
      <c r="G91" s="66">
        <v>1</v>
      </c>
      <c r="H91" s="59" t="s">
        <v>69</v>
      </c>
    </row>
    <row r="92" spans="2:8" ht="15.75" x14ac:dyDescent="0.25">
      <c r="B92" s="2" t="s">
        <v>176</v>
      </c>
      <c r="C92" s="94" t="s">
        <v>483</v>
      </c>
      <c r="D92" s="94" t="s">
        <v>484</v>
      </c>
      <c r="E92" s="94" t="s">
        <v>485</v>
      </c>
      <c r="F92" s="94" t="s">
        <v>486</v>
      </c>
      <c r="G92" s="66">
        <v>16</v>
      </c>
      <c r="H92" s="126" t="s">
        <v>185</v>
      </c>
    </row>
    <row r="95" spans="2:8" x14ac:dyDescent="0.25">
      <c r="E95" s="111" t="s">
        <v>256</v>
      </c>
      <c r="F95" s="111"/>
    </row>
    <row r="96" spans="2:8" x14ac:dyDescent="0.25">
      <c r="E96" s="114"/>
      <c r="F96" s="114"/>
      <c r="H96" s="15"/>
    </row>
    <row r="97" spans="2:8" x14ac:dyDescent="0.25">
      <c r="B97" s="75" t="s">
        <v>161</v>
      </c>
      <c r="C97" s="75" t="s">
        <v>162</v>
      </c>
      <c r="D97" s="75" t="s">
        <v>163</v>
      </c>
      <c r="E97" s="75" t="s">
        <v>164</v>
      </c>
      <c r="F97" s="75" t="s">
        <v>165</v>
      </c>
      <c r="G97" s="75" t="s">
        <v>166</v>
      </c>
      <c r="H97" s="75" t="s">
        <v>167</v>
      </c>
    </row>
    <row r="98" spans="2:8" x14ac:dyDescent="0.25">
      <c r="B98" s="76" t="s">
        <v>105</v>
      </c>
      <c r="C98" s="93" t="s">
        <v>4</v>
      </c>
      <c r="D98" s="94" t="s">
        <v>257</v>
      </c>
      <c r="E98" s="95" t="s">
        <v>258</v>
      </c>
      <c r="F98" s="94" t="s">
        <v>259</v>
      </c>
      <c r="G98" s="66">
        <v>24</v>
      </c>
      <c r="H98" s="59" t="s">
        <v>159</v>
      </c>
    </row>
    <row r="99" spans="2:8" x14ac:dyDescent="0.25">
      <c r="B99" s="77" t="s">
        <v>108</v>
      </c>
      <c r="C99" s="94" t="s">
        <v>260</v>
      </c>
      <c r="D99" s="93" t="s">
        <v>261</v>
      </c>
      <c r="E99" s="95" t="s">
        <v>262</v>
      </c>
      <c r="F99" s="93" t="s">
        <v>263</v>
      </c>
      <c r="G99" s="66">
        <v>21</v>
      </c>
      <c r="H99" s="59" t="s">
        <v>159</v>
      </c>
    </row>
    <row r="100" spans="2:8" x14ac:dyDescent="0.25">
      <c r="B100" s="78" t="s">
        <v>119</v>
      </c>
      <c r="C100" s="93" t="s">
        <v>264</v>
      </c>
      <c r="D100" s="94" t="s">
        <v>265</v>
      </c>
      <c r="E100" s="96" t="s">
        <v>266</v>
      </c>
      <c r="F100" s="94" t="s">
        <v>267</v>
      </c>
      <c r="G100" s="59">
        <v>9</v>
      </c>
      <c r="H100" s="59" t="s">
        <v>185</v>
      </c>
    </row>
    <row r="101" spans="2:8" x14ac:dyDescent="0.25">
      <c r="B101" s="79" t="s">
        <v>99</v>
      </c>
      <c r="C101" s="94" t="s">
        <v>268</v>
      </c>
      <c r="D101" s="94" t="s">
        <v>269</v>
      </c>
      <c r="E101" s="97" t="s">
        <v>270</v>
      </c>
      <c r="F101" s="93" t="s">
        <v>271</v>
      </c>
      <c r="G101" s="59">
        <v>8</v>
      </c>
      <c r="H101" s="59" t="s">
        <v>185</v>
      </c>
    </row>
    <row r="102" spans="2:8" x14ac:dyDescent="0.25">
      <c r="B102" s="80" t="s">
        <v>113</v>
      </c>
      <c r="C102" s="94" t="s">
        <v>272</v>
      </c>
      <c r="D102" s="93" t="s">
        <v>273</v>
      </c>
      <c r="E102" s="97" t="s">
        <v>274</v>
      </c>
      <c r="F102" s="59" t="s">
        <v>275</v>
      </c>
      <c r="G102" s="59">
        <v>8</v>
      </c>
      <c r="H102" s="59" t="s">
        <v>185</v>
      </c>
    </row>
    <row r="103" spans="2:8" x14ac:dyDescent="0.25">
      <c r="B103" s="82" t="s">
        <v>140</v>
      </c>
      <c r="C103" s="94" t="s">
        <v>276</v>
      </c>
      <c r="D103" s="94" t="s">
        <v>277</v>
      </c>
      <c r="E103" s="95" t="s">
        <v>432</v>
      </c>
      <c r="F103" s="94" t="s">
        <v>278</v>
      </c>
      <c r="G103" s="66">
        <v>4</v>
      </c>
      <c r="H103" s="59" t="s">
        <v>160</v>
      </c>
    </row>
    <row r="104" spans="2:8" x14ac:dyDescent="0.25">
      <c r="B104" s="81" t="s">
        <v>124</v>
      </c>
      <c r="C104" s="94" t="s">
        <v>279</v>
      </c>
      <c r="D104" s="94" t="s">
        <v>433</v>
      </c>
      <c r="E104" s="95" t="s">
        <v>434</v>
      </c>
      <c r="F104" s="94" t="s">
        <v>280</v>
      </c>
      <c r="G104" s="66">
        <v>2</v>
      </c>
      <c r="H104" s="59" t="s">
        <v>69</v>
      </c>
    </row>
    <row r="105" spans="2:8" x14ac:dyDescent="0.25">
      <c r="B105" s="89" t="s">
        <v>93</v>
      </c>
      <c r="C105" s="94" t="s">
        <v>281</v>
      </c>
      <c r="D105" s="94" t="s">
        <v>282</v>
      </c>
      <c r="E105" s="95" t="s">
        <v>283</v>
      </c>
      <c r="F105" s="94" t="s">
        <v>284</v>
      </c>
      <c r="G105" s="66">
        <v>1</v>
      </c>
      <c r="H105" s="59" t="s">
        <v>69</v>
      </c>
    </row>
    <row r="106" spans="2:8" x14ac:dyDescent="0.25">
      <c r="B106" s="88" t="s">
        <v>95</v>
      </c>
      <c r="C106" s="94" t="s">
        <v>285</v>
      </c>
      <c r="D106" s="94" t="s">
        <v>286</v>
      </c>
      <c r="E106" s="95" t="s">
        <v>435</v>
      </c>
      <c r="F106" s="94" t="s">
        <v>287</v>
      </c>
      <c r="G106" s="66">
        <v>1</v>
      </c>
      <c r="H106" s="59" t="s">
        <v>69</v>
      </c>
    </row>
    <row r="107" spans="2:8" x14ac:dyDescent="0.25">
      <c r="B107" s="87" t="s">
        <v>97</v>
      </c>
      <c r="C107" s="94" t="s">
        <v>288</v>
      </c>
      <c r="D107" s="94" t="s">
        <v>289</v>
      </c>
      <c r="E107" s="95" t="s">
        <v>290</v>
      </c>
      <c r="F107" s="94" t="s">
        <v>291</v>
      </c>
      <c r="G107" s="66">
        <v>1</v>
      </c>
      <c r="H107" s="59" t="s">
        <v>69</v>
      </c>
    </row>
    <row r="108" spans="2:8" x14ac:dyDescent="0.25">
      <c r="B108" s="86" t="s">
        <v>102</v>
      </c>
      <c r="C108" s="94" t="s">
        <v>292</v>
      </c>
      <c r="D108" s="94" t="s">
        <v>293</v>
      </c>
      <c r="E108" s="95" t="s">
        <v>294</v>
      </c>
      <c r="F108" s="94" t="s">
        <v>295</v>
      </c>
      <c r="G108" s="66">
        <v>1</v>
      </c>
      <c r="H108" s="59" t="s">
        <v>69</v>
      </c>
    </row>
    <row r="109" spans="2:8" x14ac:dyDescent="0.25">
      <c r="B109" s="85" t="s">
        <v>110</v>
      </c>
      <c r="C109" s="94" t="s">
        <v>296</v>
      </c>
      <c r="D109" s="94" t="s">
        <v>436</v>
      </c>
      <c r="E109" s="95" t="s">
        <v>297</v>
      </c>
      <c r="F109" s="94" t="s">
        <v>298</v>
      </c>
      <c r="G109" s="66">
        <v>1</v>
      </c>
      <c r="H109" s="59" t="s">
        <v>69</v>
      </c>
    </row>
    <row r="110" spans="2:8" x14ac:dyDescent="0.25">
      <c r="B110" s="84" t="s">
        <v>116</v>
      </c>
      <c r="C110" s="94" t="s">
        <v>299</v>
      </c>
      <c r="D110" s="94" t="s">
        <v>437</v>
      </c>
      <c r="E110" s="95" t="s">
        <v>300</v>
      </c>
      <c r="F110" s="94" t="s">
        <v>301</v>
      </c>
      <c r="G110" s="66">
        <v>1</v>
      </c>
      <c r="H110" s="59" t="s">
        <v>69</v>
      </c>
    </row>
    <row r="111" spans="2:8" x14ac:dyDescent="0.25">
      <c r="B111" s="83" t="s">
        <v>121</v>
      </c>
      <c r="C111" s="94" t="s">
        <v>438</v>
      </c>
      <c r="D111" s="94" t="s">
        <v>439</v>
      </c>
      <c r="E111" s="95" t="s">
        <v>440</v>
      </c>
      <c r="F111" s="94" t="s">
        <v>441</v>
      </c>
      <c r="G111" s="66">
        <v>1</v>
      </c>
      <c r="H111" s="59" t="s">
        <v>69</v>
      </c>
    </row>
    <row r="112" spans="2:8" ht="15.75" x14ac:dyDescent="0.25">
      <c r="B112" s="2" t="s">
        <v>176</v>
      </c>
      <c r="C112" s="94" t="s">
        <v>487</v>
      </c>
      <c r="D112" s="94" t="s">
        <v>488</v>
      </c>
      <c r="E112" s="94" t="s">
        <v>489</v>
      </c>
      <c r="F112" s="94" t="s">
        <v>490</v>
      </c>
      <c r="G112" s="66">
        <v>16</v>
      </c>
      <c r="H112" s="126" t="s">
        <v>185</v>
      </c>
    </row>
    <row r="115" spans="2:8" x14ac:dyDescent="0.25">
      <c r="E115" s="111" t="s">
        <v>302</v>
      </c>
      <c r="F115" s="111"/>
    </row>
    <row r="116" spans="2:8" x14ac:dyDescent="0.25">
      <c r="E116" s="114"/>
      <c r="F116" s="114"/>
      <c r="H116" s="15"/>
    </row>
    <row r="117" spans="2:8" x14ac:dyDescent="0.25">
      <c r="B117" s="75" t="s">
        <v>161</v>
      </c>
      <c r="C117" s="75" t="s">
        <v>162</v>
      </c>
      <c r="D117" s="75" t="s">
        <v>163</v>
      </c>
      <c r="E117" s="75" t="s">
        <v>164</v>
      </c>
      <c r="F117" s="75" t="s">
        <v>165</v>
      </c>
      <c r="G117" s="75" t="s">
        <v>166</v>
      </c>
      <c r="H117" s="75" t="s">
        <v>167</v>
      </c>
    </row>
    <row r="118" spans="2:8" x14ac:dyDescent="0.25">
      <c r="B118" s="76" t="s">
        <v>105</v>
      </c>
      <c r="C118" s="93" t="s">
        <v>6</v>
      </c>
      <c r="D118" s="94" t="s">
        <v>25</v>
      </c>
      <c r="E118" s="95" t="s">
        <v>303</v>
      </c>
      <c r="F118" s="94" t="s">
        <v>304</v>
      </c>
      <c r="G118" s="66">
        <v>24</v>
      </c>
      <c r="H118" s="59" t="s">
        <v>159</v>
      </c>
    </row>
    <row r="119" spans="2:8" x14ac:dyDescent="0.25">
      <c r="B119" s="77" t="s">
        <v>108</v>
      </c>
      <c r="C119" s="94" t="s">
        <v>305</v>
      </c>
      <c r="D119" s="93" t="s">
        <v>306</v>
      </c>
      <c r="E119" s="95" t="s">
        <v>307</v>
      </c>
      <c r="F119" s="93" t="s">
        <v>308</v>
      </c>
      <c r="G119" s="66">
        <v>21</v>
      </c>
      <c r="H119" s="59" t="s">
        <v>159</v>
      </c>
    </row>
    <row r="120" spans="2:8" x14ac:dyDescent="0.25">
      <c r="B120" s="78" t="s">
        <v>119</v>
      </c>
      <c r="C120" s="93" t="s">
        <v>309</v>
      </c>
      <c r="D120" s="94" t="s">
        <v>310</v>
      </c>
      <c r="E120" s="96" t="s">
        <v>311</v>
      </c>
      <c r="F120" s="94" t="s">
        <v>312</v>
      </c>
      <c r="G120" s="59">
        <v>9</v>
      </c>
      <c r="H120" s="59" t="s">
        <v>185</v>
      </c>
    </row>
    <row r="121" spans="2:8" x14ac:dyDescent="0.25">
      <c r="B121" s="79" t="s">
        <v>99</v>
      </c>
      <c r="C121" s="94" t="s">
        <v>313</v>
      </c>
      <c r="D121" s="94" t="s">
        <v>314</v>
      </c>
      <c r="E121" s="97" t="s">
        <v>315</v>
      </c>
      <c r="F121" s="93" t="s">
        <v>316</v>
      </c>
      <c r="G121" s="59">
        <v>8</v>
      </c>
      <c r="H121" s="59" t="s">
        <v>185</v>
      </c>
    </row>
    <row r="122" spans="2:8" x14ac:dyDescent="0.25">
      <c r="B122" s="80" t="s">
        <v>113</v>
      </c>
      <c r="C122" s="94" t="s">
        <v>317</v>
      </c>
      <c r="D122" s="93" t="s">
        <v>318</v>
      </c>
      <c r="E122" s="97" t="s">
        <v>319</v>
      </c>
      <c r="F122" s="59" t="s">
        <v>320</v>
      </c>
      <c r="G122" s="59">
        <v>8</v>
      </c>
      <c r="H122" s="59" t="s">
        <v>185</v>
      </c>
    </row>
    <row r="123" spans="2:8" x14ac:dyDescent="0.25">
      <c r="B123" s="82" t="s">
        <v>140</v>
      </c>
      <c r="C123" s="94" t="s">
        <v>321</v>
      </c>
      <c r="D123" s="94" t="s">
        <v>322</v>
      </c>
      <c r="E123" s="95" t="s">
        <v>442</v>
      </c>
      <c r="F123" s="94" t="s">
        <v>323</v>
      </c>
      <c r="G123" s="66">
        <v>4</v>
      </c>
      <c r="H123" s="59" t="s">
        <v>160</v>
      </c>
    </row>
    <row r="124" spans="2:8" x14ac:dyDescent="0.25">
      <c r="B124" s="81" t="s">
        <v>124</v>
      </c>
      <c r="C124" s="94" t="s">
        <v>324</v>
      </c>
      <c r="D124" s="94" t="s">
        <v>443</v>
      </c>
      <c r="E124" s="95" t="s">
        <v>444</v>
      </c>
      <c r="F124" s="94" t="s">
        <v>325</v>
      </c>
      <c r="G124" s="66">
        <v>2</v>
      </c>
      <c r="H124" s="59" t="s">
        <v>69</v>
      </c>
    </row>
    <row r="125" spans="2:8" x14ac:dyDescent="0.25">
      <c r="B125" s="89" t="s">
        <v>93</v>
      </c>
      <c r="C125" s="94" t="s">
        <v>326</v>
      </c>
      <c r="D125" s="94" t="s">
        <v>327</v>
      </c>
      <c r="E125" s="95" t="s">
        <v>328</v>
      </c>
      <c r="F125" s="94" t="s">
        <v>329</v>
      </c>
      <c r="G125" s="66">
        <v>1</v>
      </c>
      <c r="H125" s="59" t="s">
        <v>69</v>
      </c>
    </row>
    <row r="126" spans="2:8" x14ac:dyDescent="0.25">
      <c r="B126" s="88" t="s">
        <v>95</v>
      </c>
      <c r="C126" s="94" t="s">
        <v>330</v>
      </c>
      <c r="D126" s="94" t="s">
        <v>331</v>
      </c>
      <c r="E126" s="95" t="s">
        <v>445</v>
      </c>
      <c r="F126" s="94" t="s">
        <v>332</v>
      </c>
      <c r="G126" s="66">
        <v>1</v>
      </c>
      <c r="H126" s="59" t="s">
        <v>69</v>
      </c>
    </row>
    <row r="127" spans="2:8" x14ac:dyDescent="0.25">
      <c r="B127" s="87" t="s">
        <v>97</v>
      </c>
      <c r="C127" s="94" t="s">
        <v>333</v>
      </c>
      <c r="D127" s="94" t="s">
        <v>334</v>
      </c>
      <c r="E127" s="95" t="s">
        <v>335</v>
      </c>
      <c r="F127" s="94" t="s">
        <v>336</v>
      </c>
      <c r="G127" s="66">
        <v>1</v>
      </c>
      <c r="H127" s="59" t="s">
        <v>69</v>
      </c>
    </row>
    <row r="128" spans="2:8" x14ac:dyDescent="0.25">
      <c r="B128" s="86" t="s">
        <v>102</v>
      </c>
      <c r="C128" s="94" t="s">
        <v>337</v>
      </c>
      <c r="D128" s="94" t="s">
        <v>338</v>
      </c>
      <c r="E128" s="95" t="s">
        <v>339</v>
      </c>
      <c r="F128" s="94" t="s">
        <v>340</v>
      </c>
      <c r="G128" s="66">
        <v>1</v>
      </c>
      <c r="H128" s="59" t="s">
        <v>69</v>
      </c>
    </row>
    <row r="129" spans="2:8" x14ac:dyDescent="0.25">
      <c r="B129" s="85" t="s">
        <v>110</v>
      </c>
      <c r="C129" s="94" t="s">
        <v>341</v>
      </c>
      <c r="D129" s="94" t="s">
        <v>446</v>
      </c>
      <c r="E129" s="95" t="s">
        <v>342</v>
      </c>
      <c r="F129" s="94" t="s">
        <v>343</v>
      </c>
      <c r="G129" s="66">
        <v>1</v>
      </c>
      <c r="H129" s="59" t="s">
        <v>69</v>
      </c>
    </row>
    <row r="130" spans="2:8" x14ac:dyDescent="0.25">
      <c r="B130" s="84" t="s">
        <v>116</v>
      </c>
      <c r="C130" s="94" t="s">
        <v>344</v>
      </c>
      <c r="D130" s="94" t="s">
        <v>447</v>
      </c>
      <c r="E130" s="95" t="s">
        <v>345</v>
      </c>
      <c r="F130" s="94" t="s">
        <v>346</v>
      </c>
      <c r="G130" s="66">
        <v>1</v>
      </c>
      <c r="H130" s="59" t="s">
        <v>69</v>
      </c>
    </row>
    <row r="131" spans="2:8" x14ac:dyDescent="0.25">
      <c r="B131" s="83" t="s">
        <v>121</v>
      </c>
      <c r="C131" s="94" t="s">
        <v>448</v>
      </c>
      <c r="D131" s="94" t="s">
        <v>449</v>
      </c>
      <c r="E131" s="95" t="s">
        <v>450</v>
      </c>
      <c r="F131" s="94" t="s">
        <v>451</v>
      </c>
      <c r="G131" s="66">
        <v>1</v>
      </c>
      <c r="H131" s="59" t="s">
        <v>69</v>
      </c>
    </row>
    <row r="132" spans="2:8" ht="15.75" x14ac:dyDescent="0.25">
      <c r="B132" s="2" t="s">
        <v>176</v>
      </c>
      <c r="C132" s="94" t="s">
        <v>491</v>
      </c>
      <c r="D132" s="94" t="s">
        <v>492</v>
      </c>
      <c r="E132" s="94" t="s">
        <v>493</v>
      </c>
      <c r="F132" s="94" t="s">
        <v>494</v>
      </c>
      <c r="G132" s="66">
        <v>16</v>
      </c>
      <c r="H132" s="126" t="s">
        <v>185</v>
      </c>
    </row>
    <row r="135" spans="2:8" x14ac:dyDescent="0.25">
      <c r="E135" s="111" t="s">
        <v>347</v>
      </c>
      <c r="F135" s="111"/>
    </row>
    <row r="136" spans="2:8" x14ac:dyDescent="0.25">
      <c r="E136" s="114"/>
      <c r="F136" s="114"/>
      <c r="H136" s="15"/>
    </row>
    <row r="137" spans="2:8" x14ac:dyDescent="0.25">
      <c r="B137" s="75" t="s">
        <v>161</v>
      </c>
      <c r="C137" s="75" t="s">
        <v>162</v>
      </c>
      <c r="D137" s="75" t="s">
        <v>163</v>
      </c>
      <c r="E137" s="75" t="s">
        <v>164</v>
      </c>
      <c r="F137" s="75" t="s">
        <v>165</v>
      </c>
      <c r="G137" s="75" t="s">
        <v>166</v>
      </c>
      <c r="H137" s="75" t="s">
        <v>167</v>
      </c>
    </row>
    <row r="138" spans="2:8" x14ac:dyDescent="0.25">
      <c r="B138" s="76" t="s">
        <v>105</v>
      </c>
      <c r="C138" s="93" t="s">
        <v>12</v>
      </c>
      <c r="D138" s="94" t="s">
        <v>26</v>
      </c>
      <c r="E138" s="95" t="s">
        <v>348</v>
      </c>
      <c r="F138" s="94" t="s">
        <v>349</v>
      </c>
      <c r="G138" s="66">
        <v>24</v>
      </c>
      <c r="H138" s="59" t="s">
        <v>159</v>
      </c>
    </row>
    <row r="139" spans="2:8" x14ac:dyDescent="0.25">
      <c r="B139" s="77" t="s">
        <v>108</v>
      </c>
      <c r="C139" s="94" t="s">
        <v>350</v>
      </c>
      <c r="D139" s="93" t="s">
        <v>351</v>
      </c>
      <c r="E139" s="95" t="s">
        <v>352</v>
      </c>
      <c r="F139" s="93" t="s">
        <v>353</v>
      </c>
      <c r="G139" s="66">
        <v>21</v>
      </c>
      <c r="H139" s="59" t="s">
        <v>159</v>
      </c>
    </row>
    <row r="140" spans="2:8" x14ac:dyDescent="0.25">
      <c r="B140" s="78" t="s">
        <v>119</v>
      </c>
      <c r="C140" s="93" t="s">
        <v>354</v>
      </c>
      <c r="D140" s="94" t="s">
        <v>355</v>
      </c>
      <c r="E140" s="96" t="s">
        <v>356</v>
      </c>
      <c r="F140" s="94" t="s">
        <v>357</v>
      </c>
      <c r="G140" s="59">
        <v>9</v>
      </c>
      <c r="H140" s="59" t="s">
        <v>185</v>
      </c>
    </row>
    <row r="141" spans="2:8" x14ac:dyDescent="0.25">
      <c r="B141" s="79" t="s">
        <v>99</v>
      </c>
      <c r="C141" s="94" t="s">
        <v>358</v>
      </c>
      <c r="D141" s="94" t="s">
        <v>359</v>
      </c>
      <c r="E141" s="97" t="s">
        <v>360</v>
      </c>
      <c r="F141" s="93" t="s">
        <v>361</v>
      </c>
      <c r="G141" s="59">
        <v>8</v>
      </c>
      <c r="H141" s="59" t="s">
        <v>185</v>
      </c>
    </row>
    <row r="142" spans="2:8" x14ac:dyDescent="0.25">
      <c r="B142" s="80" t="s">
        <v>113</v>
      </c>
      <c r="C142" s="94" t="s">
        <v>362</v>
      </c>
      <c r="D142" s="93" t="s">
        <v>363</v>
      </c>
      <c r="E142" s="97" t="s">
        <v>364</v>
      </c>
      <c r="F142" s="59" t="s">
        <v>365</v>
      </c>
      <c r="G142" s="59">
        <v>8</v>
      </c>
      <c r="H142" s="59" t="s">
        <v>185</v>
      </c>
    </row>
    <row r="143" spans="2:8" x14ac:dyDescent="0.25">
      <c r="B143" s="82" t="s">
        <v>140</v>
      </c>
      <c r="C143" s="94" t="s">
        <v>366</v>
      </c>
      <c r="D143" s="94" t="s">
        <v>367</v>
      </c>
      <c r="E143" s="95" t="s">
        <v>452</v>
      </c>
      <c r="F143" s="94" t="s">
        <v>368</v>
      </c>
      <c r="G143" s="66">
        <v>4</v>
      </c>
      <c r="H143" s="59" t="s">
        <v>160</v>
      </c>
    </row>
    <row r="144" spans="2:8" x14ac:dyDescent="0.25">
      <c r="B144" s="81" t="s">
        <v>124</v>
      </c>
      <c r="C144" s="94" t="s">
        <v>369</v>
      </c>
      <c r="D144" s="94" t="s">
        <v>453</v>
      </c>
      <c r="E144" s="95" t="s">
        <v>454</v>
      </c>
      <c r="F144" s="94" t="s">
        <v>370</v>
      </c>
      <c r="G144" s="66">
        <v>2</v>
      </c>
      <c r="H144" s="59" t="s">
        <v>69</v>
      </c>
    </row>
    <row r="145" spans="2:8" x14ac:dyDescent="0.25">
      <c r="B145" s="89" t="s">
        <v>93</v>
      </c>
      <c r="C145" s="94" t="s">
        <v>371</v>
      </c>
      <c r="D145" s="94" t="s">
        <v>372</v>
      </c>
      <c r="E145" s="95" t="s">
        <v>373</v>
      </c>
      <c r="F145" s="94" t="s">
        <v>374</v>
      </c>
      <c r="G145" s="66">
        <v>1</v>
      </c>
      <c r="H145" s="59" t="s">
        <v>69</v>
      </c>
    </row>
    <row r="146" spans="2:8" x14ac:dyDescent="0.25">
      <c r="B146" s="88" t="s">
        <v>95</v>
      </c>
      <c r="C146" s="94" t="s">
        <v>375</v>
      </c>
      <c r="D146" s="94" t="s">
        <v>376</v>
      </c>
      <c r="E146" s="95" t="s">
        <v>455</v>
      </c>
      <c r="F146" s="94" t="s">
        <v>377</v>
      </c>
      <c r="G146" s="66">
        <v>1</v>
      </c>
      <c r="H146" s="59" t="s">
        <v>69</v>
      </c>
    </row>
    <row r="147" spans="2:8" x14ac:dyDescent="0.25">
      <c r="B147" s="87" t="s">
        <v>97</v>
      </c>
      <c r="C147" s="94" t="s">
        <v>378</v>
      </c>
      <c r="D147" s="94" t="s">
        <v>379</v>
      </c>
      <c r="E147" s="95" t="s">
        <v>380</v>
      </c>
      <c r="F147" s="94" t="s">
        <v>381</v>
      </c>
      <c r="G147" s="66">
        <v>1</v>
      </c>
      <c r="H147" s="59" t="s">
        <v>69</v>
      </c>
    </row>
    <row r="148" spans="2:8" x14ac:dyDescent="0.25">
      <c r="B148" s="86" t="s">
        <v>102</v>
      </c>
      <c r="C148" s="94" t="s">
        <v>382</v>
      </c>
      <c r="D148" s="94" t="s">
        <v>383</v>
      </c>
      <c r="E148" s="95" t="s">
        <v>384</v>
      </c>
      <c r="F148" s="94" t="s">
        <v>385</v>
      </c>
      <c r="G148" s="66">
        <v>1</v>
      </c>
      <c r="H148" s="59" t="s">
        <v>69</v>
      </c>
    </row>
    <row r="149" spans="2:8" x14ac:dyDescent="0.25">
      <c r="B149" s="85" t="s">
        <v>110</v>
      </c>
      <c r="C149" s="94" t="s">
        <v>386</v>
      </c>
      <c r="D149" s="94" t="s">
        <v>456</v>
      </c>
      <c r="E149" s="95" t="s">
        <v>387</v>
      </c>
      <c r="F149" s="94" t="s">
        <v>388</v>
      </c>
      <c r="G149" s="66">
        <v>1</v>
      </c>
      <c r="H149" s="59" t="s">
        <v>69</v>
      </c>
    </row>
    <row r="150" spans="2:8" x14ac:dyDescent="0.25">
      <c r="B150" s="84" t="s">
        <v>116</v>
      </c>
      <c r="C150" s="94" t="s">
        <v>389</v>
      </c>
      <c r="D150" s="94" t="s">
        <v>457</v>
      </c>
      <c r="E150" s="95" t="s">
        <v>390</v>
      </c>
      <c r="F150" s="94" t="s">
        <v>391</v>
      </c>
      <c r="G150" s="66">
        <v>1</v>
      </c>
      <c r="H150" s="59" t="s">
        <v>69</v>
      </c>
    </row>
    <row r="151" spans="2:8" x14ac:dyDescent="0.25">
      <c r="B151" s="83" t="s">
        <v>121</v>
      </c>
      <c r="C151" s="94" t="s">
        <v>458</v>
      </c>
      <c r="D151" s="94" t="s">
        <v>459</v>
      </c>
      <c r="E151" s="95" t="s">
        <v>460</v>
      </c>
      <c r="F151" s="94" t="s">
        <v>461</v>
      </c>
      <c r="G151" s="66">
        <v>1</v>
      </c>
      <c r="H151" s="59" t="s">
        <v>69</v>
      </c>
    </row>
    <row r="152" spans="2:8" ht="15.75" x14ac:dyDescent="0.25">
      <c r="B152" s="2" t="s">
        <v>176</v>
      </c>
      <c r="C152" s="94" t="s">
        <v>495</v>
      </c>
      <c r="D152" s="94" t="s">
        <v>496</v>
      </c>
      <c r="E152" s="94" t="s">
        <v>497</v>
      </c>
      <c r="F152" s="94" t="s">
        <v>498</v>
      </c>
      <c r="G152" s="66">
        <v>16</v>
      </c>
      <c r="H152" s="126" t="s">
        <v>185</v>
      </c>
    </row>
  </sheetData>
  <autoFilter ref="J56:Q71" xr:uid="{0819F73E-3536-4D34-9E0B-51FD655C1870}">
    <sortState xmlns:xlrd2="http://schemas.microsoft.com/office/spreadsheetml/2017/richdata2" ref="J57:Q71">
      <sortCondition ref="J56:J71"/>
    </sortState>
  </autoFilter>
  <mergeCells count="13">
    <mergeCell ref="E95:F96"/>
    <mergeCell ref="E115:F116"/>
    <mergeCell ref="E135:F136"/>
    <mergeCell ref="B5:C5"/>
    <mergeCell ref="B6:C6"/>
    <mergeCell ref="B2:G3"/>
    <mergeCell ref="J28:P30"/>
    <mergeCell ref="E75:F76"/>
    <mergeCell ref="S28:T28"/>
    <mergeCell ref="S29:T29"/>
    <mergeCell ref="S30:T30"/>
    <mergeCell ref="E54:F55"/>
    <mergeCell ref="B29:E30"/>
  </mergeCells>
  <phoneticPr fontId="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B2F4F-D173-4FFA-9A5E-3653AC075074}">
  <dimension ref="C4:AP63"/>
  <sheetViews>
    <sheetView topLeftCell="B29" zoomScale="70" zoomScaleNormal="70" workbookViewId="0">
      <selection activeCell="C53" sqref="C53"/>
    </sheetView>
  </sheetViews>
  <sheetFormatPr baseColWidth="10" defaultRowHeight="15" x14ac:dyDescent="0.25"/>
  <cols>
    <col min="2" max="2" width="16.42578125" customWidth="1"/>
    <col min="3" max="3" width="16.28515625" customWidth="1"/>
    <col min="4" max="4" width="30.42578125" customWidth="1"/>
    <col min="5" max="5" width="25.42578125" customWidth="1"/>
    <col min="6" max="6" width="19.42578125" customWidth="1"/>
    <col min="7" max="7" width="21.42578125" customWidth="1"/>
    <col min="8" max="8" width="20.42578125" customWidth="1"/>
    <col min="9" max="9" width="15.5703125" customWidth="1"/>
    <col min="10" max="10" width="18.28515625" customWidth="1"/>
    <col min="11" max="11" width="18.42578125" customWidth="1"/>
    <col min="12" max="12" width="16.5703125" customWidth="1"/>
    <col min="13" max="13" width="19.5703125" customWidth="1"/>
    <col min="14" max="14" width="11.7109375" customWidth="1"/>
    <col min="15" max="15" width="16.5703125" customWidth="1"/>
    <col min="16" max="16" width="15.42578125" customWidth="1"/>
    <col min="17" max="17" width="18.7109375" customWidth="1"/>
    <col min="18" max="18" width="13.85546875" customWidth="1"/>
    <col min="19" max="19" width="18" customWidth="1"/>
    <col min="20" max="20" width="15.85546875" customWidth="1"/>
    <col min="21" max="21" width="15.140625" customWidth="1"/>
    <col min="23" max="23" width="13.28515625" customWidth="1"/>
    <col min="24" max="24" width="14.42578125" customWidth="1"/>
    <col min="25" max="25" width="14" customWidth="1"/>
    <col min="27" max="27" width="22.85546875" customWidth="1"/>
    <col min="28" max="28" width="20.140625" customWidth="1"/>
    <col min="29" max="42" width="15.7109375" customWidth="1"/>
  </cols>
  <sheetData>
    <row r="4" spans="3:42" x14ac:dyDescent="0.25">
      <c r="J4" s="113" t="s">
        <v>82</v>
      </c>
      <c r="K4" s="113"/>
      <c r="L4" s="113"/>
      <c r="M4" s="113"/>
      <c r="N4" s="113"/>
      <c r="O4" s="113"/>
      <c r="P4" s="113"/>
      <c r="Q4" s="113"/>
      <c r="R4" s="113"/>
      <c r="S4" s="18"/>
      <c r="T4" s="115" t="s">
        <v>83</v>
      </c>
      <c r="U4" s="116"/>
    </row>
    <row r="5" spans="3:42" ht="28.5" x14ac:dyDescent="0.25">
      <c r="J5" s="113"/>
      <c r="K5" s="113"/>
      <c r="L5" s="113"/>
      <c r="M5" s="113"/>
      <c r="N5" s="113"/>
      <c r="O5" s="113"/>
      <c r="P5" s="113"/>
      <c r="Q5" s="113"/>
      <c r="R5" s="113"/>
      <c r="S5" s="19"/>
      <c r="T5" s="122" t="s">
        <v>84</v>
      </c>
      <c r="U5" s="122"/>
      <c r="V5" s="16"/>
      <c r="W5" s="16"/>
    </row>
    <row r="6" spans="3:42" ht="28.5" x14ac:dyDescent="0.25">
      <c r="J6" s="113"/>
      <c r="K6" s="113"/>
      <c r="L6" s="113"/>
      <c r="M6" s="113"/>
      <c r="N6" s="113"/>
      <c r="O6" s="113"/>
      <c r="P6" s="113"/>
      <c r="Q6" s="113"/>
      <c r="R6" s="113"/>
      <c r="S6" s="22"/>
      <c r="T6" s="122" t="s">
        <v>85</v>
      </c>
      <c r="U6" s="122"/>
      <c r="V6" s="16"/>
      <c r="W6" s="16"/>
    </row>
    <row r="7" spans="3:42" ht="15.75" thickBot="1" x14ac:dyDescent="0.3"/>
    <row r="8" spans="3:42" ht="28.5" x14ac:dyDescent="0.45">
      <c r="C8" s="123" t="s">
        <v>70</v>
      </c>
      <c r="D8" s="124"/>
      <c r="E8" s="124"/>
      <c r="F8" s="124"/>
      <c r="G8" s="124"/>
      <c r="H8" s="125"/>
      <c r="K8" s="68" t="s">
        <v>145</v>
      </c>
      <c r="L8" s="68" t="s">
        <v>71</v>
      </c>
      <c r="M8" s="68" t="s">
        <v>72</v>
      </c>
      <c r="N8" s="66" t="s">
        <v>76</v>
      </c>
      <c r="O8" s="68" t="s">
        <v>73</v>
      </c>
      <c r="P8" s="66" t="s">
        <v>77</v>
      </c>
      <c r="Q8" s="66" t="s">
        <v>78</v>
      </c>
      <c r="R8" s="68" t="s">
        <v>74</v>
      </c>
      <c r="S8" s="66" t="s">
        <v>79</v>
      </c>
      <c r="T8" s="67" t="s">
        <v>87</v>
      </c>
      <c r="U8" s="68" t="s">
        <v>75</v>
      </c>
      <c r="V8" s="66" t="s">
        <v>80</v>
      </c>
      <c r="W8" s="70" t="s">
        <v>148</v>
      </c>
      <c r="X8" s="66" t="s">
        <v>81</v>
      </c>
      <c r="Y8" s="66" t="s">
        <v>86</v>
      </c>
      <c r="AB8" s="72"/>
      <c r="AC8" s="72"/>
      <c r="AD8" s="72"/>
      <c r="AE8" s="72"/>
      <c r="AF8" s="72"/>
      <c r="AG8" s="72"/>
      <c r="AH8" s="72"/>
      <c r="AI8" s="72"/>
      <c r="AJ8" s="72"/>
      <c r="AK8" s="72"/>
      <c r="AL8" s="72"/>
      <c r="AM8" s="72"/>
      <c r="AN8" s="73"/>
      <c r="AO8" s="72"/>
      <c r="AP8" s="72"/>
    </row>
    <row r="9" spans="3:42" ht="20.100000000000001" customHeight="1" x14ac:dyDescent="0.25">
      <c r="C9" s="27"/>
      <c r="H9" s="28"/>
      <c r="J9" s="68" t="s">
        <v>145</v>
      </c>
      <c r="K9" s="21"/>
      <c r="L9" s="18"/>
      <c r="M9" s="18"/>
      <c r="N9" s="18"/>
      <c r="O9" s="18"/>
      <c r="P9" s="18"/>
      <c r="Q9" s="18"/>
      <c r="R9" s="18"/>
      <c r="S9" s="18"/>
      <c r="T9" s="20"/>
      <c r="U9" s="18"/>
      <c r="V9" s="18"/>
      <c r="W9" s="18"/>
      <c r="X9" s="18"/>
      <c r="Y9" s="18"/>
      <c r="AA9" s="72"/>
    </row>
    <row r="10" spans="3:42" ht="20.100000000000001" customHeight="1" x14ac:dyDescent="0.25">
      <c r="C10" s="27"/>
      <c r="H10" s="28"/>
      <c r="J10" s="68" t="s">
        <v>71</v>
      </c>
      <c r="K10" s="18"/>
      <c r="L10" s="21"/>
      <c r="M10" s="18"/>
      <c r="N10" s="20"/>
      <c r="O10" s="18"/>
      <c r="P10" s="20"/>
      <c r="Q10" s="20"/>
      <c r="R10" s="18"/>
      <c r="S10" s="20"/>
      <c r="T10" s="20"/>
      <c r="U10" s="18"/>
      <c r="V10" s="20"/>
      <c r="W10" s="18"/>
      <c r="X10" s="20"/>
      <c r="Y10" s="18"/>
      <c r="AA10" s="72"/>
    </row>
    <row r="11" spans="3:42" ht="20.100000000000001" customHeight="1" x14ac:dyDescent="0.25">
      <c r="C11" s="27"/>
      <c r="H11" s="28"/>
      <c r="J11" s="68" t="s">
        <v>72</v>
      </c>
      <c r="K11" s="18"/>
      <c r="L11" s="18"/>
      <c r="M11" s="21"/>
      <c r="N11" s="18"/>
      <c r="O11" s="18"/>
      <c r="P11" s="20"/>
      <c r="Q11" s="20"/>
      <c r="R11" s="18"/>
      <c r="S11" s="20"/>
      <c r="T11" s="20"/>
      <c r="U11" s="18"/>
      <c r="V11" s="20"/>
      <c r="W11" s="18"/>
      <c r="X11" s="20"/>
      <c r="Y11" s="18"/>
      <c r="AA11" s="72"/>
    </row>
    <row r="12" spans="3:42" ht="20.100000000000001" customHeight="1" x14ac:dyDescent="0.25">
      <c r="C12" s="27"/>
      <c r="H12" s="28"/>
      <c r="J12" s="66" t="s">
        <v>76</v>
      </c>
      <c r="K12" s="18"/>
      <c r="L12" s="20"/>
      <c r="M12" s="18"/>
      <c r="N12" s="21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18"/>
      <c r="AA12" s="72"/>
    </row>
    <row r="13" spans="3:42" ht="20.100000000000001" customHeight="1" x14ac:dyDescent="0.25">
      <c r="C13" s="27"/>
      <c r="H13" s="28"/>
      <c r="J13" s="68" t="s">
        <v>73</v>
      </c>
      <c r="K13" s="18"/>
      <c r="L13" s="18"/>
      <c r="M13" s="18"/>
      <c r="N13" s="20"/>
      <c r="O13" s="21"/>
      <c r="P13" s="18"/>
      <c r="Q13" s="18"/>
      <c r="R13" s="18"/>
      <c r="S13" s="20"/>
      <c r="T13" s="20"/>
      <c r="U13" s="18"/>
      <c r="V13" s="20"/>
      <c r="W13" s="18"/>
      <c r="X13" s="20"/>
      <c r="Y13" s="18"/>
      <c r="AA13" s="72"/>
    </row>
    <row r="14" spans="3:42" ht="20.100000000000001" customHeight="1" x14ac:dyDescent="0.25">
      <c r="C14" s="27"/>
      <c r="H14" s="28"/>
      <c r="J14" s="59" t="s">
        <v>77</v>
      </c>
      <c r="K14" s="18"/>
      <c r="L14" s="20"/>
      <c r="M14" s="20"/>
      <c r="N14" s="20"/>
      <c r="O14" s="18"/>
      <c r="P14" s="21"/>
      <c r="Q14" s="20"/>
      <c r="R14" s="20"/>
      <c r="S14" s="20"/>
      <c r="T14" s="20"/>
      <c r="U14" s="20"/>
      <c r="V14" s="20"/>
      <c r="W14" s="20"/>
      <c r="X14" s="20"/>
      <c r="Y14" s="18"/>
      <c r="AA14" s="60"/>
    </row>
    <row r="15" spans="3:42" ht="20.100000000000001" customHeight="1" x14ac:dyDescent="0.25">
      <c r="C15" s="27"/>
      <c r="H15" s="28"/>
      <c r="J15" s="66" t="s">
        <v>78</v>
      </c>
      <c r="K15" s="18"/>
      <c r="L15" s="20"/>
      <c r="M15" s="20"/>
      <c r="N15" s="20"/>
      <c r="O15" s="18"/>
      <c r="P15" s="20"/>
      <c r="Q15" s="21"/>
      <c r="R15" s="20"/>
      <c r="S15" s="20"/>
      <c r="T15" s="71"/>
      <c r="U15" s="20"/>
      <c r="V15" s="20"/>
      <c r="W15" s="20"/>
      <c r="X15" s="20"/>
      <c r="Y15" s="18"/>
      <c r="AA15" s="72"/>
    </row>
    <row r="16" spans="3:42" ht="20.100000000000001" customHeight="1" x14ac:dyDescent="0.25">
      <c r="C16" s="27"/>
      <c r="H16" s="28"/>
      <c r="J16" s="69" t="s">
        <v>74</v>
      </c>
      <c r="K16" s="18"/>
      <c r="L16" s="18"/>
      <c r="M16" s="18"/>
      <c r="N16" s="20"/>
      <c r="O16" s="18"/>
      <c r="P16" s="20"/>
      <c r="Q16" s="20"/>
      <c r="R16" s="21"/>
      <c r="S16" s="18"/>
      <c r="T16" s="20"/>
      <c r="U16" s="18"/>
      <c r="V16" s="20"/>
      <c r="W16" s="18"/>
      <c r="X16" s="20"/>
      <c r="Y16" s="18"/>
      <c r="AA16" s="60"/>
    </row>
    <row r="17" spans="3:27" ht="20.100000000000001" customHeight="1" x14ac:dyDescent="0.25">
      <c r="C17" s="27"/>
      <c r="H17" s="28"/>
      <c r="J17" s="66" t="s">
        <v>79</v>
      </c>
      <c r="K17" s="18"/>
      <c r="L17" s="20"/>
      <c r="M17" s="20"/>
      <c r="N17" s="20"/>
      <c r="O17" s="20"/>
      <c r="P17" s="20"/>
      <c r="Q17" s="20"/>
      <c r="R17" s="18"/>
      <c r="S17" s="21"/>
      <c r="T17" s="20"/>
      <c r="U17" s="20"/>
      <c r="V17" s="20"/>
      <c r="W17" s="20"/>
      <c r="X17" s="20"/>
      <c r="Y17" s="18"/>
      <c r="AA17" s="72"/>
    </row>
    <row r="18" spans="3:27" ht="20.100000000000001" customHeight="1" x14ac:dyDescent="0.25">
      <c r="C18" s="27"/>
      <c r="H18" s="28"/>
      <c r="J18" s="67" t="s">
        <v>87</v>
      </c>
      <c r="K18" s="20"/>
      <c r="L18" s="20"/>
      <c r="M18" s="20"/>
      <c r="N18" s="20"/>
      <c r="O18" s="20"/>
      <c r="P18" s="20"/>
      <c r="Q18" s="71"/>
      <c r="R18" s="20"/>
      <c r="S18" s="20"/>
      <c r="T18" s="21"/>
      <c r="U18" s="20"/>
      <c r="V18" s="20"/>
      <c r="W18" s="20"/>
      <c r="X18" s="20"/>
      <c r="Y18" s="20"/>
      <c r="AA18" s="72"/>
    </row>
    <row r="19" spans="3:27" ht="20.100000000000001" customHeight="1" x14ac:dyDescent="0.25">
      <c r="C19" s="27"/>
      <c r="H19" s="28"/>
      <c r="J19" s="69" t="s">
        <v>75</v>
      </c>
      <c r="K19" s="18"/>
      <c r="L19" s="18"/>
      <c r="M19" s="18"/>
      <c r="N19" s="20"/>
      <c r="O19" s="18"/>
      <c r="P19" s="20"/>
      <c r="Q19" s="20"/>
      <c r="R19" s="18"/>
      <c r="S19" s="20"/>
      <c r="T19" s="20"/>
      <c r="U19" s="21"/>
      <c r="V19" s="18"/>
      <c r="W19" s="18"/>
      <c r="X19" s="20"/>
      <c r="Y19" s="18"/>
      <c r="AA19" s="60"/>
    </row>
    <row r="20" spans="3:27" ht="20.100000000000001" customHeight="1" x14ac:dyDescent="0.25">
      <c r="C20" s="27"/>
      <c r="H20" s="28"/>
      <c r="J20" s="66" t="s">
        <v>80</v>
      </c>
      <c r="K20" s="18"/>
      <c r="L20" s="20"/>
      <c r="M20" s="20"/>
      <c r="N20" s="20"/>
      <c r="O20" s="20"/>
      <c r="P20" s="20"/>
      <c r="Q20" s="20"/>
      <c r="R20" s="20"/>
      <c r="S20" s="20"/>
      <c r="T20" s="20"/>
      <c r="U20" s="18"/>
      <c r="V20" s="21"/>
      <c r="W20" s="20"/>
      <c r="X20" s="20"/>
      <c r="Y20" s="18"/>
      <c r="AA20" s="72"/>
    </row>
    <row r="21" spans="3:27" ht="20.100000000000001" customHeight="1" x14ac:dyDescent="0.25">
      <c r="C21" s="27"/>
      <c r="H21" s="28"/>
      <c r="J21" s="70" t="s">
        <v>148</v>
      </c>
      <c r="K21" s="18"/>
      <c r="L21" s="18"/>
      <c r="M21" s="18"/>
      <c r="N21" s="20"/>
      <c r="O21" s="18"/>
      <c r="P21" s="20"/>
      <c r="Q21" s="20"/>
      <c r="R21" s="18"/>
      <c r="S21" s="20"/>
      <c r="T21" s="20"/>
      <c r="U21" s="18"/>
      <c r="V21" s="20"/>
      <c r="W21" s="21"/>
      <c r="X21" s="18"/>
      <c r="Y21" s="18"/>
      <c r="AA21" s="73"/>
    </row>
    <row r="22" spans="3:27" ht="20.100000000000001" customHeight="1" x14ac:dyDescent="0.25">
      <c r="C22" s="27"/>
      <c r="H22" s="28"/>
      <c r="J22" s="66" t="s">
        <v>81</v>
      </c>
      <c r="K22" s="18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18"/>
      <c r="X22" s="21"/>
      <c r="Y22" s="18"/>
      <c r="AA22" s="72"/>
    </row>
    <row r="23" spans="3:27" ht="20.100000000000001" customHeight="1" x14ac:dyDescent="0.25">
      <c r="C23" s="27"/>
      <c r="H23" s="28"/>
      <c r="J23" s="66" t="s">
        <v>86</v>
      </c>
      <c r="K23" s="18"/>
      <c r="L23" s="18"/>
      <c r="M23" s="18"/>
      <c r="N23" s="18"/>
      <c r="O23" s="18"/>
      <c r="P23" s="18"/>
      <c r="Q23" s="18"/>
      <c r="R23" s="18"/>
      <c r="S23" s="18"/>
      <c r="T23" s="20"/>
      <c r="U23" s="18"/>
      <c r="V23" s="18"/>
      <c r="W23" s="18"/>
      <c r="X23" s="18"/>
      <c r="Y23" s="21"/>
      <c r="AA23" s="72"/>
    </row>
    <row r="24" spans="3:27" x14ac:dyDescent="0.25">
      <c r="C24" s="27"/>
      <c r="H24" s="28"/>
    </row>
    <row r="25" spans="3:27" x14ac:dyDescent="0.25">
      <c r="C25" s="27"/>
      <c r="H25" s="28"/>
    </row>
    <row r="26" spans="3:27" x14ac:dyDescent="0.25">
      <c r="C26" s="27"/>
      <c r="H26" s="28"/>
    </row>
    <row r="27" spans="3:27" x14ac:dyDescent="0.25">
      <c r="C27" s="27"/>
      <c r="H27" s="28"/>
    </row>
    <row r="28" spans="3:27" x14ac:dyDescent="0.25">
      <c r="C28" s="27"/>
      <c r="H28" s="28"/>
    </row>
    <row r="29" spans="3:27" x14ac:dyDescent="0.25">
      <c r="C29" s="27"/>
      <c r="H29" s="28"/>
    </row>
    <row r="30" spans="3:27" ht="15.75" thickBot="1" x14ac:dyDescent="0.3">
      <c r="C30" s="29"/>
      <c r="D30" s="30"/>
      <c r="E30" s="30"/>
      <c r="F30" s="30"/>
      <c r="G30" s="30"/>
      <c r="H30" s="31"/>
    </row>
    <row r="33" spans="3:12" ht="31.5" x14ac:dyDescent="0.25">
      <c r="C33" s="32" t="s">
        <v>88</v>
      </c>
      <c r="D33" s="32" t="s">
        <v>89</v>
      </c>
      <c r="E33" s="32" t="s">
        <v>90</v>
      </c>
      <c r="F33" s="32" t="s">
        <v>91</v>
      </c>
      <c r="H33" s="42" t="s">
        <v>89</v>
      </c>
      <c r="I33" s="42" t="s">
        <v>92</v>
      </c>
      <c r="J33" s="25"/>
      <c r="K33" s="42" t="s">
        <v>89</v>
      </c>
      <c r="L33" s="51" t="s">
        <v>92</v>
      </c>
    </row>
    <row r="34" spans="3:12" ht="15.75" x14ac:dyDescent="0.25">
      <c r="C34" s="38" t="s">
        <v>93</v>
      </c>
      <c r="D34" s="33" t="s">
        <v>94</v>
      </c>
      <c r="E34" s="33"/>
      <c r="F34" s="33">
        <v>1</v>
      </c>
      <c r="G34" s="33"/>
      <c r="H34" s="43" t="s">
        <v>94</v>
      </c>
      <c r="I34" s="34">
        <v>1</v>
      </c>
      <c r="K34" s="43" t="s">
        <v>94</v>
      </c>
      <c r="L34" s="26">
        <v>1</v>
      </c>
    </row>
    <row r="35" spans="3:12" ht="15.75" x14ac:dyDescent="0.25">
      <c r="C35" s="39" t="s">
        <v>95</v>
      </c>
      <c r="D35" s="33" t="s">
        <v>96</v>
      </c>
      <c r="E35" s="33"/>
      <c r="F35" s="33">
        <v>1</v>
      </c>
      <c r="G35" s="33"/>
      <c r="H35" s="44" t="s">
        <v>96</v>
      </c>
      <c r="I35" s="34">
        <v>1</v>
      </c>
      <c r="K35" s="44" t="s">
        <v>96</v>
      </c>
      <c r="L35" s="26">
        <v>1</v>
      </c>
    </row>
    <row r="36" spans="3:12" ht="15.75" x14ac:dyDescent="0.25">
      <c r="C36" s="39" t="s">
        <v>97</v>
      </c>
      <c r="D36" s="34" t="s">
        <v>98</v>
      </c>
      <c r="E36" s="33"/>
      <c r="F36" s="33">
        <v>1</v>
      </c>
      <c r="G36" s="33"/>
      <c r="H36" s="44" t="s">
        <v>98</v>
      </c>
      <c r="I36" s="34">
        <v>1</v>
      </c>
      <c r="K36" s="44" t="s">
        <v>98</v>
      </c>
      <c r="L36" s="50">
        <v>1</v>
      </c>
    </row>
    <row r="37" spans="3:12" ht="30" x14ac:dyDescent="0.25">
      <c r="C37" s="40" t="s">
        <v>99</v>
      </c>
      <c r="D37" s="33" t="s">
        <v>100</v>
      </c>
      <c r="E37" s="33"/>
      <c r="F37" s="33">
        <v>8</v>
      </c>
      <c r="G37" s="15"/>
      <c r="H37" s="45" t="s">
        <v>101</v>
      </c>
      <c r="I37" s="34">
        <v>4</v>
      </c>
      <c r="K37" s="45" t="s">
        <v>101</v>
      </c>
      <c r="L37" s="26">
        <v>4</v>
      </c>
    </row>
    <row r="38" spans="3:12" ht="15.75" x14ac:dyDescent="0.25">
      <c r="C38" s="39" t="s">
        <v>102</v>
      </c>
      <c r="D38" s="33" t="s">
        <v>103</v>
      </c>
      <c r="E38" s="33"/>
      <c r="F38" s="33">
        <v>1</v>
      </c>
      <c r="G38" s="15"/>
      <c r="H38" s="45" t="s">
        <v>104</v>
      </c>
      <c r="I38" s="34">
        <v>4</v>
      </c>
      <c r="K38" s="45" t="s">
        <v>104</v>
      </c>
      <c r="L38" s="26">
        <v>4</v>
      </c>
    </row>
    <row r="39" spans="3:12" ht="15.75" x14ac:dyDescent="0.25">
      <c r="C39" s="40" t="s">
        <v>105</v>
      </c>
      <c r="D39" s="33" t="s">
        <v>106</v>
      </c>
      <c r="E39" s="33"/>
      <c r="F39" s="33">
        <f>I40</f>
        <v>27</v>
      </c>
      <c r="G39" s="15"/>
      <c r="H39" s="44" t="s">
        <v>107</v>
      </c>
      <c r="I39" s="48">
        <v>1</v>
      </c>
      <c r="K39" s="44" t="s">
        <v>107</v>
      </c>
      <c r="L39" s="50">
        <v>1</v>
      </c>
    </row>
    <row r="40" spans="3:12" ht="31.5" x14ac:dyDescent="0.25">
      <c r="C40" s="40" t="s">
        <v>108</v>
      </c>
      <c r="D40" s="33" t="s">
        <v>109</v>
      </c>
      <c r="E40" s="33"/>
      <c r="F40" s="33">
        <f>SUM(I41:I43)+F47</f>
        <v>21</v>
      </c>
      <c r="G40" s="15"/>
      <c r="H40" s="45" t="s">
        <v>106</v>
      </c>
      <c r="I40" s="34">
        <f>SUM(L40:L41)</f>
        <v>27</v>
      </c>
      <c r="K40" s="45" t="s">
        <v>135</v>
      </c>
      <c r="L40" s="26">
        <v>1</v>
      </c>
    </row>
    <row r="41" spans="3:12" ht="15.75" x14ac:dyDescent="0.25">
      <c r="C41" s="39" t="s">
        <v>110</v>
      </c>
      <c r="D41" s="33" t="s">
        <v>111</v>
      </c>
      <c r="E41" s="33"/>
      <c r="F41" s="33">
        <v>1</v>
      </c>
      <c r="G41" s="15"/>
      <c r="H41" s="45" t="s">
        <v>112</v>
      </c>
      <c r="I41" s="34">
        <v>1</v>
      </c>
      <c r="K41" s="45" t="s">
        <v>106</v>
      </c>
      <c r="L41" s="26">
        <f>2+24</f>
        <v>26</v>
      </c>
    </row>
    <row r="42" spans="3:12" ht="15.75" x14ac:dyDescent="0.25">
      <c r="C42" s="40" t="s">
        <v>113</v>
      </c>
      <c r="D42" s="33" t="s">
        <v>114</v>
      </c>
      <c r="E42" s="33"/>
      <c r="F42" s="33">
        <f>SUM(I45:I46)+F48</f>
        <v>8</v>
      </c>
      <c r="G42" s="15"/>
      <c r="H42" s="45" t="s">
        <v>115</v>
      </c>
      <c r="I42" s="34">
        <f>SUM(L43:L44)</f>
        <v>9</v>
      </c>
      <c r="K42" s="45" t="s">
        <v>112</v>
      </c>
      <c r="L42" s="26">
        <v>0</v>
      </c>
    </row>
    <row r="43" spans="3:12" ht="15.75" x14ac:dyDescent="0.25">
      <c r="C43" s="39" t="s">
        <v>116</v>
      </c>
      <c r="D43" s="33" t="s">
        <v>117</v>
      </c>
      <c r="E43" s="33"/>
      <c r="F43" s="33">
        <v>1</v>
      </c>
      <c r="G43" s="15"/>
      <c r="H43" s="45" t="s">
        <v>118</v>
      </c>
      <c r="I43" s="34">
        <v>3</v>
      </c>
      <c r="K43" s="46" t="s">
        <v>136</v>
      </c>
      <c r="L43" s="26">
        <v>1</v>
      </c>
    </row>
    <row r="44" spans="3:12" ht="30" x14ac:dyDescent="0.25">
      <c r="C44" s="40" t="s">
        <v>119</v>
      </c>
      <c r="D44" s="33" t="s">
        <v>120</v>
      </c>
      <c r="E44" s="33"/>
      <c r="F44" s="33">
        <f>SUM(I48:I50)</f>
        <v>9</v>
      </c>
      <c r="G44" s="15"/>
      <c r="H44" s="44" t="s">
        <v>111</v>
      </c>
      <c r="I44" s="34">
        <v>1</v>
      </c>
      <c r="K44" s="45" t="s">
        <v>115</v>
      </c>
      <c r="L44" s="26">
        <v>8</v>
      </c>
    </row>
    <row r="45" spans="3:12" ht="15.75" x14ac:dyDescent="0.25">
      <c r="C45" s="39" t="s">
        <v>121</v>
      </c>
      <c r="D45" s="33" t="s">
        <v>122</v>
      </c>
      <c r="E45" s="33"/>
      <c r="F45" s="33">
        <v>1</v>
      </c>
      <c r="G45" s="15"/>
      <c r="H45" s="45" t="s">
        <v>123</v>
      </c>
      <c r="I45" s="34">
        <v>0</v>
      </c>
      <c r="K45" s="45" t="s">
        <v>118</v>
      </c>
      <c r="L45" s="26">
        <v>3</v>
      </c>
    </row>
    <row r="46" spans="3:12" ht="30" x14ac:dyDescent="0.25">
      <c r="C46" s="41" t="s">
        <v>124</v>
      </c>
      <c r="D46" s="35" t="s">
        <v>125</v>
      </c>
      <c r="E46" s="35"/>
      <c r="F46" s="35">
        <f>SUM(I52:I53)</f>
        <v>2</v>
      </c>
      <c r="G46" s="15"/>
      <c r="H46" s="45" t="s">
        <v>126</v>
      </c>
      <c r="I46" s="34">
        <v>7</v>
      </c>
      <c r="K46" s="44" t="s">
        <v>111</v>
      </c>
      <c r="L46" s="26">
        <v>1</v>
      </c>
    </row>
    <row r="47" spans="3:12" ht="15.75" x14ac:dyDescent="0.25">
      <c r="C47" s="36" t="s">
        <v>108</v>
      </c>
      <c r="D47" s="36" t="s">
        <v>127</v>
      </c>
      <c r="E47" s="36"/>
      <c r="F47" s="36">
        <v>8</v>
      </c>
      <c r="G47" s="15"/>
      <c r="H47" s="44" t="s">
        <v>117</v>
      </c>
      <c r="I47" s="34">
        <v>1</v>
      </c>
      <c r="K47" s="45" t="s">
        <v>123</v>
      </c>
      <c r="L47" s="26">
        <v>0</v>
      </c>
    </row>
    <row r="48" spans="3:12" ht="18" x14ac:dyDescent="0.25">
      <c r="C48" s="55" t="s">
        <v>113</v>
      </c>
      <c r="D48" s="55" t="s">
        <v>128</v>
      </c>
      <c r="E48" s="54"/>
      <c r="F48" s="54">
        <v>1</v>
      </c>
      <c r="G48" s="15"/>
      <c r="H48" s="45" t="s">
        <v>129</v>
      </c>
      <c r="I48" s="34">
        <v>0</v>
      </c>
      <c r="K48" s="45" t="s">
        <v>126</v>
      </c>
      <c r="L48" s="26">
        <v>7</v>
      </c>
    </row>
    <row r="49" spans="3:12" ht="15.75" x14ac:dyDescent="0.25">
      <c r="C49" s="56" t="s">
        <v>140</v>
      </c>
      <c r="D49" s="56" t="s">
        <v>142</v>
      </c>
      <c r="E49" s="57"/>
      <c r="F49" s="59">
        <v>4</v>
      </c>
      <c r="G49" s="15"/>
      <c r="H49" s="45" t="s">
        <v>130</v>
      </c>
      <c r="I49" s="34">
        <v>5</v>
      </c>
      <c r="K49" s="44" t="s">
        <v>117</v>
      </c>
      <c r="L49" s="26">
        <v>1</v>
      </c>
    </row>
    <row r="50" spans="3:12" ht="15.75" x14ac:dyDescent="0.25">
      <c r="C50" s="58" t="s">
        <v>141</v>
      </c>
      <c r="D50" s="58" t="s">
        <v>143</v>
      </c>
      <c r="E50" s="57"/>
      <c r="F50" s="59" t="s">
        <v>144</v>
      </c>
      <c r="G50" s="15"/>
      <c r="H50" s="45" t="s">
        <v>131</v>
      </c>
      <c r="I50" s="34">
        <f>SUM(L54:L55)</f>
        <v>4</v>
      </c>
      <c r="K50" s="45" t="s">
        <v>129</v>
      </c>
      <c r="L50" s="26">
        <v>0</v>
      </c>
    </row>
    <row r="51" spans="3:12" ht="31.5" x14ac:dyDescent="0.25">
      <c r="E51" s="52" t="s">
        <v>14</v>
      </c>
      <c r="F51" s="53">
        <f>SUM(F34:F46)+F49</f>
        <v>86</v>
      </c>
      <c r="G51" s="15"/>
      <c r="H51" s="44" t="s">
        <v>132</v>
      </c>
      <c r="I51" s="34">
        <v>1</v>
      </c>
      <c r="K51" s="45" t="s">
        <v>130</v>
      </c>
      <c r="L51" s="26">
        <v>3</v>
      </c>
    </row>
    <row r="52" spans="3:12" ht="15.75" x14ac:dyDescent="0.25">
      <c r="H52" s="45" t="s">
        <v>133</v>
      </c>
      <c r="I52" s="34">
        <v>1</v>
      </c>
      <c r="K52" s="45" t="s">
        <v>137</v>
      </c>
      <c r="L52" s="26">
        <v>1</v>
      </c>
    </row>
    <row r="53" spans="3:12" ht="31.5" x14ac:dyDescent="0.25">
      <c r="E53" s="2">
        <f>80+82+80</f>
        <v>242</v>
      </c>
      <c r="F53">
        <f>E53-F51</f>
        <v>156</v>
      </c>
      <c r="H53" s="46" t="s">
        <v>134</v>
      </c>
      <c r="I53" s="34">
        <v>1</v>
      </c>
      <c r="K53" s="45" t="s">
        <v>138</v>
      </c>
      <c r="L53" s="26">
        <v>1</v>
      </c>
    </row>
    <row r="54" spans="3:12" ht="15.75" x14ac:dyDescent="0.25">
      <c r="H54" s="37"/>
      <c r="I54" s="37"/>
      <c r="K54" s="45" t="s">
        <v>139</v>
      </c>
      <c r="L54" s="26">
        <v>1</v>
      </c>
    </row>
    <row r="55" spans="3:12" ht="15.75" x14ac:dyDescent="0.25">
      <c r="H55" s="47" t="s">
        <v>14</v>
      </c>
      <c r="I55" s="34">
        <f>SUM(I34:I53)</f>
        <v>73</v>
      </c>
      <c r="K55" s="45" t="s">
        <v>131</v>
      </c>
      <c r="L55" s="26">
        <v>3</v>
      </c>
    </row>
    <row r="56" spans="3:12" ht="31.5" x14ac:dyDescent="0.25">
      <c r="F56">
        <f>F53/6</f>
        <v>26</v>
      </c>
      <c r="K56" s="44" t="s">
        <v>132</v>
      </c>
      <c r="L56" s="26">
        <v>1</v>
      </c>
    </row>
    <row r="57" spans="3:12" ht="15.75" x14ac:dyDescent="0.25">
      <c r="K57" s="45" t="s">
        <v>133</v>
      </c>
      <c r="L57" s="26">
        <v>1</v>
      </c>
    </row>
    <row r="58" spans="3:12" ht="31.5" x14ac:dyDescent="0.25">
      <c r="H58" s="24"/>
      <c r="K58" s="46" t="s">
        <v>134</v>
      </c>
      <c r="L58" s="26">
        <v>1</v>
      </c>
    </row>
    <row r="59" spans="3:12" ht="15.75" x14ac:dyDescent="0.25">
      <c r="K59" s="47" t="s">
        <v>14</v>
      </c>
      <c r="L59" s="26">
        <f>SUM(L34:L58)</f>
        <v>72</v>
      </c>
    </row>
    <row r="62" spans="3:12" x14ac:dyDescent="0.25">
      <c r="K62" s="49"/>
      <c r="L62" s="49"/>
    </row>
    <row r="63" spans="3:12" x14ac:dyDescent="0.25">
      <c r="K63" s="49"/>
      <c r="L63" s="49"/>
    </row>
  </sheetData>
  <mergeCells count="5">
    <mergeCell ref="J4:R6"/>
    <mergeCell ref="T4:U4"/>
    <mergeCell ref="T5:U5"/>
    <mergeCell ref="T6:U6"/>
    <mergeCell ref="C8:H8"/>
  </mergeCells>
  <phoneticPr fontId="5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PRINCIPAL</vt:lpstr>
      <vt:lpstr>CALCULO VLANS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Aldo Barrios García</dc:creator>
  <cp:lastModifiedBy>Aldo Barrios García</cp:lastModifiedBy>
  <dcterms:created xsi:type="dcterms:W3CDTF">2023-04-01T18:42:03Z</dcterms:created>
  <dcterms:modified xsi:type="dcterms:W3CDTF">2023-05-06T02:24:41Z</dcterms:modified>
</cp:coreProperties>
</file>